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codeName="ThisWorkbook"/>
  <mc:AlternateContent xmlns:mc="http://schemas.openxmlformats.org/markup-compatibility/2006">
    <mc:Choice Requires="x15">
      <x15ac:absPath xmlns:x15ac="http://schemas.microsoft.com/office/spreadsheetml/2010/11/ac" url="C:\Users\kakkar\Downloads\"/>
    </mc:Choice>
  </mc:AlternateContent>
  <xr:revisionPtr revIDLastSave="0" documentId="13_ncr:1_{BEBC2070-FDFA-4F62-ADB0-DB9322BDBB09}" xr6:coauthVersionLast="47" xr6:coauthVersionMax="47" xr10:uidLastSave="{00000000-0000-0000-0000-000000000000}"/>
  <bookViews>
    <workbookView xWindow="-108" yWindow="-108" windowWidth="23256" windowHeight="14016" firstSheet="3" activeTab="4" xr2:uid="{00000000-000D-0000-FFFF-FFFF00000000}"/>
  </bookViews>
  <sheets>
    <sheet name="Cover sheet" sheetId="1" r:id="rId1"/>
    <sheet name="Table of contents" sheetId="2" r:id="rId2"/>
    <sheet name="Notes" sheetId="3" r:id="rId3"/>
    <sheet name="Table 1" sheetId="4" r:id="rId4"/>
    <sheet name="Table 2" sheetId="5" r:id="rId5"/>
    <sheet name="Table 13" sheetId="16" r:id="rId6"/>
  </sheets>
  <definedNames>
    <definedName name="A1CC55">#REF!</definedName>
    <definedName name="D6CC309">#REF!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4" i="16" l="1"/>
  <c r="A4" i="5"/>
  <c r="A4" i="4"/>
  <c r="A27" i="2"/>
  <c r="A26" i="2"/>
  <c r="A25" i="2"/>
  <c r="A24" i="2"/>
  <c r="A23" i="2"/>
  <c r="A22" i="2"/>
  <c r="A21" i="2"/>
  <c r="A20" i="2"/>
  <c r="A19" i="2"/>
  <c r="A18" i="2"/>
  <c r="A17" i="2"/>
  <c r="A16" i="2"/>
  <c r="A15" i="2"/>
  <c r="A14" i="2"/>
  <c r="A13" i="2"/>
  <c r="A12" i="2"/>
  <c r="A11" i="2"/>
  <c r="A10" i="2"/>
  <c r="A9" i="2"/>
  <c r="A8" i="2"/>
  <c r="A7" i="2"/>
  <c r="A6" i="2"/>
  <c r="A5" i="2"/>
  <c r="A4" i="2"/>
</calcChain>
</file>

<file path=xl/sharedStrings.xml><?xml version="1.0" encoding="utf-8"?>
<sst xmlns="http://schemas.openxmlformats.org/spreadsheetml/2006/main" count="385" uniqueCount="200">
  <si>
    <t>Labour Demand Volumes by Standard Occupation Classification (SOC2020), UK: January 2017 - May 2023</t>
  </si>
  <si>
    <t>These tables contain the number of online job adverts split by local authority and SOC 2020.</t>
  </si>
  <si>
    <t>Publication dates</t>
  </si>
  <si>
    <t>The data tables in this spreadsheet were published on the 15th March 2024.</t>
  </si>
  <si>
    <t>General Notes:</t>
  </si>
  <si>
    <t>These statistics should be treated as official statistics in development (previously known as experimental statistics), as they are still subject to testing the ability to meet user needs and may be modified in the future. More information on official statistics in development can be found here: https://www.ons.gov.uk/methodology/methodologytopicsandstatisticalconcepts/guidetoofficialstatisticsindevelopment</t>
  </si>
  <si>
    <t>About the datasets</t>
  </si>
  <si>
    <t>Data in these reference tables have been calculated using Textkernel online job adverts data. They show volumes of online job adverts by different geographies and different occupations detail (see below for definitions).</t>
  </si>
  <si>
    <t>Textkernel Data</t>
  </si>
  <si>
    <t>Textkernel data is collected using comprehensive web-scraping software which downloads job advert information from approximately 90,000 job boards and recruitment pages. The scraped data includes job titles, descriptions, posting dates and expiration dates. Additionally, Textkernel provide variables which are derived from the scraped data using data science and natural language processing methods. These describe location, salary, seniority, skill requirements, home/office working, and more. Textkernel perform some proprietary data cleaning to identify duplicate job adverts, which ONS have removed in this release. Duplication can occur when the same job is posted on multiple job boards, or when multiple recruiters advertise the job at the same time.</t>
  </si>
  <si>
    <t>Metric - Snapshot</t>
  </si>
  <si>
    <t>The snapshot counts represent the average point in time number of live adverts, averaged across days in a month. This metric is calculated by counting the number of adverts that were live on the same day, each week. If that day falls between a job advert's posting date and expiration date, it is counted as a live advert. Observed numbers are then averaged across a calendar month.</t>
  </si>
  <si>
    <t>Metric - New Adverts</t>
  </si>
  <si>
    <t>New adverts represent the total number of adverts that have gone online in the month. This metric is calculated by counting the number of adverts that appear for the first time across the calendar month. </t>
  </si>
  <si>
    <t>Assigning a Standard Occupational Classification (SOC 2020) code to online job adverts</t>
  </si>
  <si>
    <t>To assign individual online job adverts to a 4-digit code of the SOC 2020 taxonomy, we followed a two-step process. First, we cleaned and preprocessed job titles in online job ads. Then, we matched clean job titles to known job titles listed in SOC 2020 Volume 2 coding index (also referred to as SOC index). See more information on the SOC 2020 index here: https://www.ons.gov.uk/methodology/classificationsandstandards/standardoccupationalclassificationsoc/soc2020/soc2020volume1structureanddescriptionsofunitgroups
To improve the quality of matches to the SOC index, we applied several text cleaning steps. Specifically, we converted job titles in adverts and the SOC index  to lower case, stripped out punctuation, numbers and extra whitespaces. We also removed common locations and non-informative words and phrases that are often present in online job advert titles, such as 'full time', 'hybrid' and 'hours'. 
To assign a SOC code to online job adverts, we performed a nearest neighbour search against entries in the SOC index. SOC coding index contains over 30 thousand known job titles, along with corresponding SOC codes, and is regularly updated.
For a given job advert we retrieve the most similar entry to the job title from the SOC index and assign the corresponding 4-digit SOC code. Here each SOC index job title is split into character n-grams  to create a numeric representation using term frequency – inverse document frequency (TF-IDF) vectorisation technique. Cosine similarity is used to find the closest record in the index. This allows some flexibility around spelling and word alternatives at the cost of making potentially bad matches where there is no close match in the index.
The output of the algorithm includes the following information:
• matched job title (i.e. the closest record in the SOC index)
• corresponding 4-digit SOC 2020 code and occupation title
• cosine similarity score  between the online job ad title and matched job title.
The similarity score is used to evaluate confidence in allocated SOC code. In rare instances where similarity score is equal to 0, we didn’t allocate the advert to any occupation.
To evaluate performance of the SOC allocation algorithm, we assessed its accuracy on a manually labelled set of adverts. We found that algorithm accuracy progressively decreased at the more granular levels of the SOC hierarchy, meaning that accuracy was the highest at the level of SOC major groups (1-digit SOC). Hence, the tables shown in this output are less granular for smaller geographies (2-digit) and the lowest level  (4-digit) is only shown for country-level results.</t>
  </si>
  <si>
    <t>Limitations of SOC assignment</t>
  </si>
  <si>
    <t>There are challenges and restrictions of any methods to assigning an advert to a code that users should take into account. These include:
* some adverts are very generic and limited in the information provided for the role, such that no occupation can be inferred
* the job market evolves, and may present new types of jobs, for which the SOC index would need to capture these new job titles to recognise their categorisation
* the job market also does not have to align to any classifications, so there may be jobs which are an amalgamation of two separate occupations
* separately, adverts can be used to advertise multiple posts, which may be distinct occupations
Despite these challenges, our manual assessment of the accuracy of our method applied to a sample of adverts was over 70% and where it was not accurate, the adverts were being distributed across the whole SOC taxonomy so we don't see much bias. 
We have identified several remaining limitations of our SOC allocation method, for which we will get feedback from users and other experts in using online job advert data, and continue to consider methods for improvement in future outputs. First, for ambiguous job titles that can belong to several occupations (e.g. “skilled operative”), the algorithm may not identify the most appropriate SOC code. This is where it would be preferable to use not just the job title, but also job description, which can help us disambiguate between potential SOC candidates. Second, the quality of the match is dependant on text cleaning and we can potentially further improve matching with more rigorous removal of noise from job title text. Finally, the current implementation of the algorithm is not able to leverage semantic similarity between words or recognise synonyms. This limitation may be addressed by using embeddings based vectorisation approaches to create numeric representation of text.</t>
  </si>
  <si>
    <t>Units, rounding and suppression.</t>
  </si>
  <si>
    <t>Counts have been rounded to the nearest 5. Due to this rounding, aggregations across different tables may not sum to the same value. Note, this is particularly relevant where there are many granular categories of job adverts at one level of geography and occupation detail that would have been rounded to 0, as when aggregated, the sum of these supressed values will be significant. Counts that round to 0 have been replaced with [x].</t>
  </si>
  <si>
    <t>Coverage</t>
  </si>
  <si>
    <t>The coverage for this dataset is online job adverts in the UK. The scope of online job adverts does not fully capture the scope of UK economic activity because of differing advertising methods, for example, casual work may be advertised by word-of-mouth or in shop windows as opposed to online. This release includes data from January 2017 until May 2023.</t>
  </si>
  <si>
    <t>Quality of the data</t>
  </si>
  <si>
    <t>Due to the experimental nature of online job advert data, there are some quality aspects to be aware of when using the data. In some cases, there is no clear method to rectify these issues, so they are reported here as a caveat.
Missing information:
ONS has received incorrect delivery of expiration dates during some periods of the timeseries. Textkernel informed us that there was an issue with the data scraping algorithms in 2021. The data scraping software, at that time, reported the expiration of many adverts that were, in fact, still live. Because of this, the data would have showed a large drop-off in volumes, followed by a large spike in the last quarter of 2021, as adverts came back online. ONS has rectified this by imputing new expiration dates throughout the erroneous period, which has had the desired effect of smoothing the timeseries. Expiration dates were imputed for the periods: 1st April 2020 - 7th December 2021. This imputation mostly affects the snapshot metric.Textkernel has updated their methodologies and taxonomies throughout the timeseries back to 2017. This results in changes to classification of locations, which can produce some step-changes in the data.
Geographic allocation:
A substantial proportion of online job adverts have a limited level of granularity regarding location. Textkernel’s default method when assigning adverts to local authority with limited location information was to assign to the centroid of the region. This was most prevalent in London, where Westminster reported much higher counts than the surrounding local authorities as it is the centroid of the region of London. For this release, we have grouped all local authorities of London into the same region. Note, there are also online job adverts that have not been assigned to a local authority district which are shown as 'Unknown', and so when they are mapped to country, region, mayoral combined authority, local skills improvement plan, and local enterprise partnership, those regions only contain adverts that were in a known local authority.
Duplicate adverts:
To remove duplicate advertisements for the same job from the dataset, Textkernel groups 'postings' into 'jobs'. A job advert can be live in the form of many postings, across different websites. ONS uses Textkernel's deduplication method and reports deduplicated counts. However, sometimes 'postings' are grouped together into the same 'job' while their advertising periods do not overlap. This means there is some period of time when the job is not actually being advertised on any website, before it again becomes live on another website. Considering that ONS' focus is on 'live' adverts, we have decided to consider all such separate instances of adverts as two distinct entries, if the period when the 'job' is not on any website is more than two days. This means there will be a new advert counted when its posting becomes live, following a previous posting for the same job that has expired more than two days previously. Similarly, the advert is only counted in the snapshot measure if it is during a period when it is on at least one website.</t>
  </si>
  <si>
    <t>Revisions compared with previous release</t>
  </si>
  <si>
    <t xml:space="preserve">Users should be aware that the whole series between January 2017 and October 2022 previously published in December 2022 has been revised. This is due to two reasons:
The imputation of expiration dates described above samples a new set of values to impute, each time the series is produced, and so some adverts will be assigned a shorter or longer duration. This would mean the volumes present across the whole time series may differ by small counts, typically around 5.
For previously published October 2022 data, our previous output only considered new adverts that had come in on 1 October rather than all through the month. This has been rectified in these outputs.
</t>
  </si>
  <si>
    <t>Previous releases:</t>
  </si>
  <si>
    <t xml:space="preserve">Labour demand volumes by profession and local authority, UK: January 2017 to December 2022: </t>
  </si>
  <si>
    <t>https://www.ons.gov.uk/employmentandlabourmarket/peopleinwork/employmentandemployeetypes/articles/labourdemandvolumesbyprofessionandlocalauthorityuk/january2017todecember2022</t>
  </si>
  <si>
    <t>Contact details</t>
  </si>
  <si>
    <t>Skills and Human Development</t>
  </si>
  <si>
    <t>Crime, Income and Wealth Division</t>
  </si>
  <si>
    <t xml:space="preserve">Office for National Statistics </t>
  </si>
  <si>
    <t>Economic.Wellbeing@ons.gov.uk</t>
  </si>
  <si>
    <t>+44 (0)1633 456265</t>
  </si>
  <si>
    <t>Table of contents</t>
  </si>
  <si>
    <t>This worksheet contains one table.</t>
  </si>
  <si>
    <t>Worksheet number</t>
  </si>
  <si>
    <t>Worksheet title</t>
  </si>
  <si>
    <t>Source</t>
  </si>
  <si>
    <t>Snapshots of online job adverts in the UK, split by country between January 2017 and May 2023</t>
  </si>
  <si>
    <t>Textkernel</t>
  </si>
  <si>
    <t>Snapshots of online job adverts in England, split by region between January 2017 and May 2023</t>
  </si>
  <si>
    <t>Snapshots of online job adverts in England, split by LSIP between January 2017 and May 2023</t>
  </si>
  <si>
    <t>Snapshots of online job adverts in England, split by Local Enterprise Partnerships  between January 2017 and May 2023</t>
  </si>
  <si>
    <t>Snapshots of online job adverts in England, split by MCA between January 2017 and May 2023</t>
  </si>
  <si>
    <t>Snapshots of online job adverts in the UK, split by Local Authority District between January 2017 and May 2023</t>
  </si>
  <si>
    <t>Snapshots of online job adverts in the UK, split by country and standard occupation classification (4-digit SOC2020) January 2017 and May 2023</t>
  </si>
  <si>
    <t>Snapshots of online job adverts in the UK, split by region and standard occupation classification (2-digit SOC2020) between January 2017 and May 2023</t>
  </si>
  <si>
    <t>Snapshots of online job adverts in England, split by LSIP  and standard occupation classification (2-digit SOC2020) between January 2017 and May 2023</t>
  </si>
  <si>
    <t>Snapshots of online job adverts in England, split by Local Enterprise Partnerships and standard occupation classification (2-digit SOC2020) between January 2017 and May 2023</t>
  </si>
  <si>
    <t>Snapshots of online job adverts in England, split by MCA and standard occupation classification (2-digit SOC2020) between January 2017 and May 2023</t>
  </si>
  <si>
    <t>Snapshots of online job adverts in the UK, split by Local Authority District and standard occupation classification (2-digit SOC2020) between January 2017 and May 2023</t>
  </si>
  <si>
    <t>New online job adverts in the UK, split by country January 2017 and May 2023</t>
  </si>
  <si>
    <t>New online job adverts in the UK, split by region between January 2017 and May 2023</t>
  </si>
  <si>
    <t>New online job adverts in England, split by  LSIP   between January 2017 and May 2023</t>
  </si>
  <si>
    <t>New online job adverts in England, split by Local Enterprise Partnerships between January 2017 and May 2023</t>
  </si>
  <si>
    <t>New online job adverts in England, split by MCA between January 2017 and May 2023</t>
  </si>
  <si>
    <t>New online job adverts in the UK, split by Local Authority District between January 2017 and May 2023</t>
  </si>
  <si>
    <t>New online job adverts in the UK, split by country and standard occupation classification (4-digit SOC2020) January 2017 and May 2023</t>
  </si>
  <si>
    <t>New online job adverts in the UK, split by region and standard occupation classification (2-digit SOC2020) between January 2017 and May 2023</t>
  </si>
  <si>
    <t>New online job adverts in England, split by  LSIP and standard occupation classification (2-digit SOC2020) between January 2017 and May 2023</t>
  </si>
  <si>
    <t>New online job adverts in England, split by  Local Enterprise Partnerships and standard occupation classification (2-digit SOC2020) between January 2017 and May 2023</t>
  </si>
  <si>
    <t>New online job adverts in England, split by MCA and standard occupation classification (2-digit SOC2020) between January 2017 and May 2023</t>
  </si>
  <si>
    <t>New online job adverts in the UK, split by Local Authority District and standard occupation classification (2-digit SOC2020) between January 2017 and May 2023</t>
  </si>
  <si>
    <t>Notes</t>
  </si>
  <si>
    <t>Note number</t>
  </si>
  <si>
    <t>Tables this note refers to</t>
  </si>
  <si>
    <t>Note text</t>
  </si>
  <si>
    <t>Note 1</t>
  </si>
  <si>
    <t>Table 8, Table 9, Table 10, Table 11, Table 12 , Table 20, Table 21, Table 22,Table 23,Table 24</t>
  </si>
  <si>
    <t>Sub-Major Group level (2 digit) is a summary level of the Standard Occupation Classification UK (SOC); there are 26 classifications</t>
  </si>
  <si>
    <t>Note 2</t>
  </si>
  <si>
    <t>Table 7, Table 19</t>
  </si>
  <si>
    <t>Unit Group level (4 digit) is a detailed level of the Standard Occupation Classification UK (SOC); there are 412 classifications</t>
  </si>
  <si>
    <t>Note 3</t>
  </si>
  <si>
    <t>Table 7, Table 8, Table 9, Table 10, Table 11, Table 12 , Table 19, Table 20, Table 21, Table 22,Table 23,Table 24</t>
  </si>
  <si>
    <t>Standard Occupation Classification UK (SOC) is the standard occupation classifications used in the UK, we are used the latest 2020 version in this table</t>
  </si>
  <si>
    <t>Note 4</t>
  </si>
  <si>
    <t>Table 3, Table 9, Table 15, Table 21</t>
  </si>
  <si>
    <t>Areas relating to Local Skill Improvement Plan (LSIP) within England have been mapped from Local Authority District</t>
  </si>
  <si>
    <t>Note 5</t>
  </si>
  <si>
    <t>Table 4, Table 10, Table 16, Table 22</t>
  </si>
  <si>
    <t>Areas covering Local Enterprise Partnerships in England (LEP) have been mapped from Local Authority District 
The Local Enterprise Partnership categorisation is as of April 2021, with Local Authorities based on their boundaries in April 2020, and the relevant LEP code is also provided.</t>
  </si>
  <si>
    <t>Note 6</t>
  </si>
  <si>
    <t>Table 5, Table 11, Table 17, Table 23</t>
  </si>
  <si>
    <t>Mayoral Combined Authorities (MCA) have been mapped from Local Authority District (*North East is non-mayoral )</t>
  </si>
  <si>
    <t>Note 7</t>
  </si>
  <si>
    <t>Table 6, Table 12, Table 18, Table 24</t>
  </si>
  <si>
    <t>Local Authority District (LAD 2021) as of April 2021; local authorities within London have been assigned to region level (General Notes : Quality of the data)</t>
  </si>
  <si>
    <t>Note 8</t>
  </si>
  <si>
    <t>Table 1, Table 7, Table 13, Table 19</t>
  </si>
  <si>
    <t>Country mapping is taken from Textkernel's bespoke region variable, so it has been assigned differently to all other geographic breakdowns</t>
  </si>
  <si>
    <t>Note 9</t>
  </si>
  <si>
    <t>Table 2, Table 8, Table 14, Table 20</t>
  </si>
  <si>
    <t>International Territorial Level 1 (ITL1) regions are mapped from Local Authority District except Northern Ireland, Scotland and Wales which were extracted from Textkernel's bespoke region variable</t>
  </si>
  <si>
    <t>Table 1: Snapshots of online job adverts in the UK, split by country between January 2017 and May 2023</t>
  </si>
  <si>
    <t>Countries and the United Kingdom, January 2017 to May 2023, Snapshot</t>
  </si>
  <si>
    <t>This worksheet contains one table. Accompanying this table are notes 8 and 10 , these notes can be found in the Notes worksheet.</t>
  </si>
  <si>
    <t>Country</t>
  </si>
  <si>
    <t>Jan-17</t>
  </si>
  <si>
    <t>Feb-17</t>
  </si>
  <si>
    <t>Mar-17</t>
  </si>
  <si>
    <t>Apr-17</t>
  </si>
  <si>
    <t>May-17</t>
  </si>
  <si>
    <t>Jun-17</t>
  </si>
  <si>
    <t>Jul-17</t>
  </si>
  <si>
    <t>Aug-17</t>
  </si>
  <si>
    <t>Sep-17</t>
  </si>
  <si>
    <t>Oct-17</t>
  </si>
  <si>
    <t>Nov-17</t>
  </si>
  <si>
    <t>Dec-17</t>
  </si>
  <si>
    <t>Jan-18</t>
  </si>
  <si>
    <t>Feb-18</t>
  </si>
  <si>
    <t>Mar-18</t>
  </si>
  <si>
    <t>Apr-18</t>
  </si>
  <si>
    <t>May-18</t>
  </si>
  <si>
    <t>Jun-18</t>
  </si>
  <si>
    <t>Jul-18</t>
  </si>
  <si>
    <t>Aug-18</t>
  </si>
  <si>
    <t>Sep-18</t>
  </si>
  <si>
    <t>Oct-18</t>
  </si>
  <si>
    <t>Nov-18</t>
  </si>
  <si>
    <t>Dec-18</t>
  </si>
  <si>
    <t>Jan-19</t>
  </si>
  <si>
    <t>Feb-19</t>
  </si>
  <si>
    <t>Mar-19</t>
  </si>
  <si>
    <t>Apr-19</t>
  </si>
  <si>
    <t>May-19</t>
  </si>
  <si>
    <t>Jun-19</t>
  </si>
  <si>
    <t>Jul-19</t>
  </si>
  <si>
    <t>Aug-19</t>
  </si>
  <si>
    <t>Sep-19</t>
  </si>
  <si>
    <t>Oct-19</t>
  </si>
  <si>
    <t>Nov-19</t>
  </si>
  <si>
    <t>Dec-19</t>
  </si>
  <si>
    <t>Jan-20</t>
  </si>
  <si>
    <t>Feb-20</t>
  </si>
  <si>
    <t>Mar-20</t>
  </si>
  <si>
    <t>Apr-20</t>
  </si>
  <si>
    <t>May-20</t>
  </si>
  <si>
    <t>Jun-20</t>
  </si>
  <si>
    <t>Jul-20</t>
  </si>
  <si>
    <t>Aug-20</t>
  </si>
  <si>
    <t>Sep-20</t>
  </si>
  <si>
    <t>Oct-20</t>
  </si>
  <si>
    <t>Nov-20</t>
  </si>
  <si>
    <t>Dec-20</t>
  </si>
  <si>
    <t>Jan-21</t>
  </si>
  <si>
    <t>Feb-21</t>
  </si>
  <si>
    <t>Mar-21</t>
  </si>
  <si>
    <t>Apr-21</t>
  </si>
  <si>
    <t>May-21</t>
  </si>
  <si>
    <t>Jun-21</t>
  </si>
  <si>
    <t>Jul-21</t>
  </si>
  <si>
    <t>Aug-21</t>
  </si>
  <si>
    <t>Sep-21</t>
  </si>
  <si>
    <t>Oct-21</t>
  </si>
  <si>
    <t>Nov-21</t>
  </si>
  <si>
    <t>Dec-21</t>
  </si>
  <si>
    <t>Jan-22</t>
  </si>
  <si>
    <t>Feb-22</t>
  </si>
  <si>
    <t>Mar-22</t>
  </si>
  <si>
    <t>Apr-22</t>
  </si>
  <si>
    <t>May-22</t>
  </si>
  <si>
    <t>Jun-22</t>
  </si>
  <si>
    <t>Jul-22</t>
  </si>
  <si>
    <t>Aug-22</t>
  </si>
  <si>
    <t>Sep-22</t>
  </si>
  <si>
    <t>Oct-22</t>
  </si>
  <si>
    <t>Nov-22</t>
  </si>
  <si>
    <t>Dec-22</t>
  </si>
  <si>
    <t>Jan-23</t>
  </si>
  <si>
    <t>Feb-23</t>
  </si>
  <si>
    <t>Mar-23</t>
  </si>
  <si>
    <t>Apr-23</t>
  </si>
  <si>
    <t>May-23</t>
  </si>
  <si>
    <t>Total UK</t>
  </si>
  <si>
    <t>England</t>
  </si>
  <si>
    <t>Scotland</t>
  </si>
  <si>
    <t>Wales</t>
  </si>
  <si>
    <t>Northern Ireland</t>
  </si>
  <si>
    <t>Unknown</t>
  </si>
  <si>
    <t>Table 2: Snapshots of online job adverts in England, split by region between January 2017 and May 2023</t>
  </si>
  <si>
    <t>International Territorial Level 1 regions in England, January 2017 to May 2023, Snapshot</t>
  </si>
  <si>
    <t>This worksheet contains one table. Accompanying this table is note 9 , this note can be found in the Notes worksheet.</t>
  </si>
  <si>
    <t>Region</t>
  </si>
  <si>
    <t>East Midlands</t>
  </si>
  <si>
    <t>East of England</t>
  </si>
  <si>
    <t>London</t>
  </si>
  <si>
    <t>North East</t>
  </si>
  <si>
    <t>North West</t>
  </si>
  <si>
    <t>South East</t>
  </si>
  <si>
    <t>South West</t>
  </si>
  <si>
    <t>West Midlands</t>
  </si>
  <si>
    <t>Yorkshire and The Humber</t>
  </si>
  <si>
    <t>Table 13: New online job adverts in the UK, split by country January 2017 and May 2023</t>
  </si>
  <si>
    <t>Countries and the United Kingdom, January 2017 to May 2023, New adverts</t>
  </si>
  <si>
    <t>This worksheet contains one table. Accompanying this table is note 8 , this note can be found in the Notes worksheet.</t>
  </si>
  <si>
    <t>Official statistics in development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</si>
</sst>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rgb="FF000000"/>
      <name val="Calibri"/>
      <family val="2"/>
      <scheme val="minor"/>
    </font>
    <font>
      <u/>
      <sz val="11"/>
      <color theme="10"/>
      <name val="Calibri"/>
      <family val="2"/>
      <scheme val="minor"/>
    </font>
    <font>
      <b/>
      <sz val="16"/>
      <color rgb="FF000000"/>
      <name val="Arial"/>
      <family val="2"/>
    </font>
    <font>
      <sz val="11"/>
      <color rgb="FF000000"/>
      <name val="Arial"/>
      <family val="2"/>
    </font>
    <font>
      <b/>
      <sz val="13"/>
      <color rgb="FF000000"/>
      <name val="Arial"/>
      <family val="2"/>
    </font>
    <font>
      <sz val="12"/>
      <color rgb="FF000000"/>
      <name val="Arial"/>
      <family val="2"/>
    </font>
    <font>
      <u/>
      <sz val="11"/>
      <color theme="10"/>
      <name val="Arial"/>
      <family val="2"/>
    </font>
    <font>
      <b/>
      <sz val="12"/>
      <color rgb="FF000000"/>
      <name val="Arial"/>
      <family val="2"/>
    </font>
    <font>
      <u/>
      <sz val="12"/>
      <color theme="10"/>
      <name val="Arial"/>
      <family val="2"/>
    </font>
    <font>
      <b/>
      <sz val="14"/>
      <color rgb="FF000000"/>
      <name val="Arial"/>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18">
    <xf numFmtId="0" fontId="0" fillId="0" borderId="0" xfId="0"/>
    <xf numFmtId="0" fontId="2" fillId="0" borderId="0" xfId="0" applyFont="1"/>
    <xf numFmtId="0" fontId="3" fillId="0" borderId="0" xfId="0" applyFont="1"/>
    <xf numFmtId="0" fontId="4" fillId="0" borderId="0" xfId="0" applyFont="1"/>
    <xf numFmtId="0" fontId="5" fillId="0" borderId="0" xfId="0" applyFont="1"/>
    <xf numFmtId="0" fontId="6" fillId="0" borderId="0" xfId="0" applyFont="1"/>
    <xf numFmtId="0" fontId="7" fillId="0" borderId="0" xfId="0" applyFont="1" applyAlignment="1">
      <alignment wrapText="1"/>
    </xf>
    <xf numFmtId="0" fontId="5" fillId="0" borderId="0" xfId="0" applyFont="1" applyAlignment="1">
      <alignment wrapText="1"/>
    </xf>
    <xf numFmtId="0" fontId="7" fillId="0" borderId="0" xfId="0" applyFont="1" applyAlignment="1">
      <alignment horizontal="right" wrapText="1"/>
    </xf>
    <xf numFmtId="0" fontId="8" fillId="0" borderId="0" xfId="0" applyFont="1" applyAlignment="1">
      <alignment horizontal="center" wrapText="1"/>
    </xf>
    <xf numFmtId="0" fontId="5" fillId="0" borderId="0" xfId="0" applyFont="1" applyAlignment="1">
      <alignment horizontal="center" wrapText="1"/>
    </xf>
    <xf numFmtId="0" fontId="5" fillId="0" borderId="0" xfId="0" applyFont="1" applyAlignment="1">
      <alignment vertical="center"/>
    </xf>
    <xf numFmtId="0" fontId="2" fillId="0" borderId="0" xfId="0" applyFont="1" applyAlignment="1">
      <alignment wrapText="1"/>
    </xf>
    <xf numFmtId="0" fontId="9" fillId="0" borderId="0" xfId="0" applyFont="1"/>
    <xf numFmtId="0" fontId="1" fillId="0" borderId="0" xfId="1" applyAlignment="1">
      <alignment wrapText="1"/>
    </xf>
    <xf numFmtId="0" fontId="2" fillId="0" borderId="0" xfId="0" applyFont="1" applyAlignment="1">
      <alignment horizontal="left"/>
    </xf>
    <xf numFmtId="0" fontId="5" fillId="0" borderId="0" xfId="0" applyFont="1" applyAlignment="1">
      <alignment wrapText="1"/>
    </xf>
    <xf numFmtId="0" fontId="0" fillId="0" borderId="0" xfId="0" applyAlignment="1">
      <alignment wrapText="1"/>
    </xf>
  </cellXfs>
  <cellStyles count="2">
    <cellStyle name="Hyperlink" xfId="1" builtinId="8"/>
    <cellStyle name="Normal" xfId="0" builtinId="0"/>
  </cellStyles>
  <dxfs count="250">
    <dxf>
      <font>
        <strike val="0"/>
        <outline val="0"/>
        <shadow val="0"/>
        <vertAlign val="baseline"/>
        <name val="Arial"/>
        <family val="2"/>
        <scheme val="none"/>
      </font>
    </dxf>
    <dxf>
      <font>
        <strike val="0"/>
        <outline val="0"/>
        <shadow val="0"/>
        <vertAlign val="baseline"/>
        <name val="Arial"/>
        <family val="2"/>
        <scheme val="none"/>
      </font>
    </dxf>
    <dxf>
      <font>
        <strike val="0"/>
        <outline val="0"/>
        <shadow val="0"/>
        <vertAlign val="baseline"/>
        <name val="Arial"/>
        <family val="2"/>
        <scheme val="none"/>
      </font>
    </dxf>
    <dxf>
      <font>
        <strike val="0"/>
        <outline val="0"/>
        <shadow val="0"/>
        <vertAlign val="baseline"/>
        <name val="Arial"/>
        <family val="2"/>
        <scheme val="none"/>
      </font>
    </dxf>
    <dxf>
      <font>
        <strike val="0"/>
        <outline val="0"/>
        <shadow val="0"/>
        <vertAlign val="baseline"/>
        <name val="Arial"/>
        <family val="2"/>
        <scheme val="none"/>
      </font>
    </dxf>
    <dxf>
      <font>
        <strike val="0"/>
        <outline val="0"/>
        <shadow val="0"/>
        <vertAlign val="baseline"/>
        <name val="Arial"/>
        <family val="2"/>
        <scheme val="none"/>
      </font>
    </dxf>
    <dxf>
      <font>
        <strike val="0"/>
        <outline val="0"/>
        <shadow val="0"/>
        <vertAlign val="baseline"/>
        <name val="Arial"/>
        <family val="2"/>
        <scheme val="none"/>
      </font>
    </dxf>
    <dxf>
      <font>
        <strike val="0"/>
        <outline val="0"/>
        <shadow val="0"/>
        <vertAlign val="baseline"/>
        <name val="Arial"/>
        <family val="2"/>
        <scheme val="none"/>
      </font>
    </dxf>
    <dxf>
      <font>
        <strike val="0"/>
        <outline val="0"/>
        <shadow val="0"/>
        <vertAlign val="baseline"/>
        <name val="Arial"/>
        <family val="2"/>
        <scheme val="none"/>
      </font>
    </dxf>
    <dxf>
      <font>
        <strike val="0"/>
        <outline val="0"/>
        <shadow val="0"/>
        <vertAlign val="baseline"/>
        <name val="Arial"/>
        <family val="2"/>
        <scheme val="none"/>
      </font>
    </dxf>
    <dxf>
      <font>
        <strike val="0"/>
        <outline val="0"/>
        <shadow val="0"/>
        <vertAlign val="baseline"/>
        <name val="Arial"/>
        <family val="2"/>
        <scheme val="none"/>
      </font>
    </dxf>
    <dxf>
      <font>
        <strike val="0"/>
        <outline val="0"/>
        <shadow val="0"/>
        <vertAlign val="baseline"/>
        <name val="Arial"/>
        <family val="2"/>
        <scheme val="none"/>
      </font>
    </dxf>
    <dxf>
      <font>
        <strike val="0"/>
        <outline val="0"/>
        <shadow val="0"/>
        <vertAlign val="baseline"/>
        <name val="Arial"/>
        <family val="2"/>
        <scheme val="none"/>
      </font>
    </dxf>
    <dxf>
      <font>
        <strike val="0"/>
        <outline val="0"/>
        <shadow val="0"/>
        <vertAlign val="baseline"/>
        <name val="Arial"/>
        <family val="2"/>
        <scheme val="none"/>
      </font>
    </dxf>
    <dxf>
      <font>
        <strike val="0"/>
        <outline val="0"/>
        <shadow val="0"/>
        <vertAlign val="baseline"/>
        <name val="Arial"/>
        <family val="2"/>
        <scheme val="none"/>
      </font>
    </dxf>
    <dxf>
      <font>
        <strike val="0"/>
        <outline val="0"/>
        <shadow val="0"/>
        <vertAlign val="baseline"/>
        <name val="Arial"/>
        <family val="2"/>
        <scheme val="none"/>
      </font>
    </dxf>
    <dxf>
      <font>
        <strike val="0"/>
        <outline val="0"/>
        <shadow val="0"/>
        <vertAlign val="baseline"/>
        <name val="Arial"/>
        <family val="2"/>
        <scheme val="none"/>
      </font>
    </dxf>
    <dxf>
      <font>
        <strike val="0"/>
        <outline val="0"/>
        <shadow val="0"/>
        <vertAlign val="baseline"/>
        <name val="Arial"/>
        <family val="2"/>
        <scheme val="none"/>
      </font>
    </dxf>
    <dxf>
      <font>
        <strike val="0"/>
        <outline val="0"/>
        <shadow val="0"/>
        <vertAlign val="baseline"/>
        <name val="Arial"/>
        <family val="2"/>
        <scheme val="none"/>
      </font>
    </dxf>
    <dxf>
      <font>
        <strike val="0"/>
        <outline val="0"/>
        <shadow val="0"/>
        <vertAlign val="baseline"/>
        <name val="Arial"/>
        <family val="2"/>
        <scheme val="none"/>
      </font>
    </dxf>
    <dxf>
      <font>
        <strike val="0"/>
        <outline val="0"/>
        <shadow val="0"/>
        <vertAlign val="baseline"/>
        <name val="Arial"/>
        <family val="2"/>
        <scheme val="none"/>
      </font>
    </dxf>
    <dxf>
      <font>
        <strike val="0"/>
        <outline val="0"/>
        <shadow val="0"/>
        <vertAlign val="baseline"/>
        <name val="Arial"/>
        <family val="2"/>
        <scheme val="none"/>
      </font>
    </dxf>
    <dxf>
      <font>
        <strike val="0"/>
        <outline val="0"/>
        <shadow val="0"/>
        <vertAlign val="baseline"/>
        <name val="Arial"/>
        <family val="2"/>
        <scheme val="none"/>
      </font>
    </dxf>
    <dxf>
      <font>
        <strike val="0"/>
        <outline val="0"/>
        <shadow val="0"/>
        <vertAlign val="baseline"/>
        <name val="Arial"/>
        <family val="2"/>
        <scheme val="none"/>
      </font>
    </dxf>
    <dxf>
      <font>
        <strike val="0"/>
        <outline val="0"/>
        <shadow val="0"/>
        <vertAlign val="baseline"/>
        <name val="Arial"/>
        <family val="2"/>
        <scheme val="none"/>
      </font>
    </dxf>
    <dxf>
      <font>
        <strike val="0"/>
        <outline val="0"/>
        <shadow val="0"/>
        <vertAlign val="baseline"/>
        <name val="Arial"/>
        <family val="2"/>
        <scheme val="none"/>
      </font>
    </dxf>
    <dxf>
      <font>
        <strike val="0"/>
        <outline val="0"/>
        <shadow val="0"/>
        <vertAlign val="baseline"/>
        <name val="Arial"/>
        <family val="2"/>
        <scheme val="none"/>
      </font>
    </dxf>
    <dxf>
      <font>
        <strike val="0"/>
        <outline val="0"/>
        <shadow val="0"/>
        <vertAlign val="baseline"/>
        <name val="Arial"/>
        <family val="2"/>
        <scheme val="none"/>
      </font>
    </dxf>
    <dxf>
      <font>
        <strike val="0"/>
        <outline val="0"/>
        <shadow val="0"/>
        <vertAlign val="baseline"/>
        <name val="Arial"/>
        <family val="2"/>
        <scheme val="none"/>
      </font>
    </dxf>
    <dxf>
      <font>
        <strike val="0"/>
        <outline val="0"/>
        <shadow val="0"/>
        <vertAlign val="baseline"/>
        <name val="Arial"/>
        <family val="2"/>
        <scheme val="none"/>
      </font>
    </dxf>
    <dxf>
      <font>
        <strike val="0"/>
        <outline val="0"/>
        <shadow val="0"/>
        <vertAlign val="baseline"/>
        <name val="Arial"/>
        <family val="2"/>
        <scheme val="none"/>
      </font>
    </dxf>
    <dxf>
      <font>
        <strike val="0"/>
        <outline val="0"/>
        <shadow val="0"/>
        <vertAlign val="baseline"/>
        <name val="Arial"/>
        <family val="2"/>
        <scheme val="none"/>
      </font>
    </dxf>
    <dxf>
      <font>
        <strike val="0"/>
        <outline val="0"/>
        <shadow val="0"/>
        <vertAlign val="baseline"/>
        <name val="Arial"/>
        <family val="2"/>
        <scheme val="none"/>
      </font>
    </dxf>
    <dxf>
      <font>
        <strike val="0"/>
        <outline val="0"/>
        <shadow val="0"/>
        <vertAlign val="baseline"/>
        <name val="Arial"/>
        <family val="2"/>
        <scheme val="none"/>
      </font>
    </dxf>
    <dxf>
      <font>
        <strike val="0"/>
        <outline val="0"/>
        <shadow val="0"/>
        <vertAlign val="baseline"/>
        <name val="Arial"/>
        <family val="2"/>
        <scheme val="none"/>
      </font>
    </dxf>
    <dxf>
      <font>
        <strike val="0"/>
        <outline val="0"/>
        <shadow val="0"/>
        <vertAlign val="baseline"/>
        <name val="Arial"/>
        <family val="2"/>
        <scheme val="none"/>
      </font>
    </dxf>
    <dxf>
      <font>
        <strike val="0"/>
        <outline val="0"/>
        <shadow val="0"/>
        <vertAlign val="baseline"/>
        <name val="Arial"/>
        <family val="2"/>
        <scheme val="none"/>
      </font>
    </dxf>
    <dxf>
      <font>
        <strike val="0"/>
        <outline val="0"/>
        <shadow val="0"/>
        <vertAlign val="baseline"/>
        <name val="Arial"/>
        <family val="2"/>
        <scheme val="none"/>
      </font>
    </dxf>
    <dxf>
      <font>
        <strike val="0"/>
        <outline val="0"/>
        <shadow val="0"/>
        <vertAlign val="baseline"/>
        <name val="Arial"/>
        <family val="2"/>
        <scheme val="none"/>
      </font>
    </dxf>
    <dxf>
      <font>
        <strike val="0"/>
        <outline val="0"/>
        <shadow val="0"/>
        <vertAlign val="baseline"/>
        <name val="Arial"/>
        <family val="2"/>
        <scheme val="none"/>
      </font>
    </dxf>
    <dxf>
      <font>
        <strike val="0"/>
        <outline val="0"/>
        <shadow val="0"/>
        <vertAlign val="baseline"/>
        <name val="Arial"/>
        <family val="2"/>
        <scheme val="none"/>
      </font>
    </dxf>
    <dxf>
      <font>
        <strike val="0"/>
        <outline val="0"/>
        <shadow val="0"/>
        <vertAlign val="baseline"/>
        <name val="Arial"/>
        <family val="2"/>
        <scheme val="none"/>
      </font>
    </dxf>
    <dxf>
      <font>
        <strike val="0"/>
        <outline val="0"/>
        <shadow val="0"/>
        <vertAlign val="baseline"/>
        <name val="Arial"/>
        <family val="2"/>
        <scheme val="none"/>
      </font>
    </dxf>
    <dxf>
      <font>
        <strike val="0"/>
        <outline val="0"/>
        <shadow val="0"/>
        <vertAlign val="baseline"/>
        <name val="Arial"/>
        <family val="2"/>
        <scheme val="none"/>
      </font>
    </dxf>
    <dxf>
      <font>
        <strike val="0"/>
        <outline val="0"/>
        <shadow val="0"/>
        <vertAlign val="baseline"/>
        <name val="Arial"/>
        <family val="2"/>
        <scheme val="none"/>
      </font>
    </dxf>
    <dxf>
      <font>
        <strike val="0"/>
        <outline val="0"/>
        <shadow val="0"/>
        <vertAlign val="baseline"/>
        <name val="Arial"/>
        <family val="2"/>
        <scheme val="none"/>
      </font>
    </dxf>
    <dxf>
      <font>
        <strike val="0"/>
        <outline val="0"/>
        <shadow val="0"/>
        <vertAlign val="baseline"/>
        <name val="Arial"/>
        <family val="2"/>
        <scheme val="none"/>
      </font>
    </dxf>
    <dxf>
      <font>
        <strike val="0"/>
        <outline val="0"/>
        <shadow val="0"/>
        <vertAlign val="baseline"/>
        <name val="Arial"/>
        <family val="2"/>
        <scheme val="none"/>
      </font>
    </dxf>
    <dxf>
      <font>
        <strike val="0"/>
        <outline val="0"/>
        <shadow val="0"/>
        <vertAlign val="baseline"/>
        <name val="Arial"/>
        <family val="2"/>
        <scheme val="none"/>
      </font>
    </dxf>
    <dxf>
      <font>
        <strike val="0"/>
        <outline val="0"/>
        <shadow val="0"/>
        <vertAlign val="baseline"/>
        <name val="Arial"/>
        <family val="2"/>
        <scheme val="none"/>
      </font>
    </dxf>
    <dxf>
      <font>
        <strike val="0"/>
        <outline val="0"/>
        <shadow val="0"/>
        <vertAlign val="baseline"/>
        <name val="Arial"/>
        <family val="2"/>
        <scheme val="none"/>
      </font>
    </dxf>
    <dxf>
      <font>
        <strike val="0"/>
        <outline val="0"/>
        <shadow val="0"/>
        <vertAlign val="baseline"/>
        <name val="Arial"/>
        <family val="2"/>
        <scheme val="none"/>
      </font>
    </dxf>
    <dxf>
      <font>
        <strike val="0"/>
        <outline val="0"/>
        <shadow val="0"/>
        <vertAlign val="baseline"/>
        <name val="Arial"/>
        <family val="2"/>
        <scheme val="none"/>
      </font>
    </dxf>
    <dxf>
      <font>
        <strike val="0"/>
        <outline val="0"/>
        <shadow val="0"/>
        <vertAlign val="baseline"/>
        <name val="Arial"/>
        <family val="2"/>
        <scheme val="none"/>
      </font>
    </dxf>
    <dxf>
      <font>
        <strike val="0"/>
        <outline val="0"/>
        <shadow val="0"/>
        <vertAlign val="baseline"/>
        <name val="Arial"/>
        <family val="2"/>
        <scheme val="none"/>
      </font>
    </dxf>
    <dxf>
      <font>
        <strike val="0"/>
        <outline val="0"/>
        <shadow val="0"/>
        <vertAlign val="baseline"/>
        <name val="Arial"/>
        <family val="2"/>
        <scheme val="none"/>
      </font>
    </dxf>
    <dxf>
      <font>
        <strike val="0"/>
        <outline val="0"/>
        <shadow val="0"/>
        <vertAlign val="baseline"/>
        <name val="Arial"/>
        <family val="2"/>
        <scheme val="none"/>
      </font>
    </dxf>
    <dxf>
      <font>
        <strike val="0"/>
        <outline val="0"/>
        <shadow val="0"/>
        <vertAlign val="baseline"/>
        <name val="Arial"/>
        <family val="2"/>
        <scheme val="none"/>
      </font>
    </dxf>
    <dxf>
      <font>
        <strike val="0"/>
        <outline val="0"/>
        <shadow val="0"/>
        <vertAlign val="baseline"/>
        <name val="Arial"/>
        <family val="2"/>
        <scheme val="none"/>
      </font>
    </dxf>
    <dxf>
      <font>
        <strike val="0"/>
        <outline val="0"/>
        <shadow val="0"/>
        <vertAlign val="baseline"/>
        <name val="Arial"/>
        <family val="2"/>
        <scheme val="none"/>
      </font>
    </dxf>
    <dxf>
      <font>
        <strike val="0"/>
        <outline val="0"/>
        <shadow val="0"/>
        <vertAlign val="baseline"/>
        <name val="Arial"/>
        <family val="2"/>
        <scheme val="none"/>
      </font>
    </dxf>
    <dxf>
      <font>
        <strike val="0"/>
        <outline val="0"/>
        <shadow val="0"/>
        <vertAlign val="baseline"/>
        <name val="Arial"/>
        <family val="2"/>
        <scheme val="none"/>
      </font>
    </dxf>
    <dxf>
      <font>
        <strike val="0"/>
        <outline val="0"/>
        <shadow val="0"/>
        <vertAlign val="baseline"/>
        <name val="Arial"/>
        <family val="2"/>
        <scheme val="none"/>
      </font>
    </dxf>
    <dxf>
      <font>
        <strike val="0"/>
        <outline val="0"/>
        <shadow val="0"/>
        <vertAlign val="baseline"/>
        <name val="Arial"/>
        <family val="2"/>
        <scheme val="none"/>
      </font>
    </dxf>
    <dxf>
      <font>
        <strike val="0"/>
        <outline val="0"/>
        <shadow val="0"/>
        <vertAlign val="baseline"/>
        <name val="Arial"/>
        <family val="2"/>
        <scheme val="none"/>
      </font>
    </dxf>
    <dxf>
      <font>
        <strike val="0"/>
        <outline val="0"/>
        <shadow val="0"/>
        <vertAlign val="baseline"/>
        <name val="Arial"/>
        <family val="2"/>
        <scheme val="none"/>
      </font>
    </dxf>
    <dxf>
      <font>
        <strike val="0"/>
        <outline val="0"/>
        <shadow val="0"/>
        <vertAlign val="baseline"/>
        <name val="Arial"/>
        <family val="2"/>
        <scheme val="none"/>
      </font>
    </dxf>
    <dxf>
      <font>
        <strike val="0"/>
        <outline val="0"/>
        <shadow val="0"/>
        <vertAlign val="baseline"/>
        <name val="Arial"/>
        <family val="2"/>
        <scheme val="none"/>
      </font>
    </dxf>
    <dxf>
      <font>
        <strike val="0"/>
        <outline val="0"/>
        <shadow val="0"/>
        <vertAlign val="baseline"/>
        <name val="Arial"/>
        <family val="2"/>
        <scheme val="none"/>
      </font>
    </dxf>
    <dxf>
      <font>
        <strike val="0"/>
        <outline val="0"/>
        <shadow val="0"/>
        <vertAlign val="baseline"/>
        <name val="Arial"/>
        <family val="2"/>
        <scheme val="none"/>
      </font>
    </dxf>
    <dxf>
      <font>
        <strike val="0"/>
        <outline val="0"/>
        <shadow val="0"/>
        <vertAlign val="baseline"/>
        <name val="Arial"/>
        <family val="2"/>
        <scheme val="none"/>
      </font>
    </dxf>
    <dxf>
      <font>
        <strike val="0"/>
        <outline val="0"/>
        <shadow val="0"/>
        <vertAlign val="baseline"/>
        <name val="Arial"/>
        <family val="2"/>
        <scheme val="none"/>
      </font>
    </dxf>
    <dxf>
      <font>
        <strike val="0"/>
        <outline val="0"/>
        <shadow val="0"/>
        <vertAlign val="baseline"/>
        <name val="Arial"/>
        <family val="2"/>
        <scheme val="none"/>
      </font>
    </dxf>
    <dxf>
      <font>
        <strike val="0"/>
        <outline val="0"/>
        <shadow val="0"/>
        <vertAlign val="baseline"/>
        <name val="Arial"/>
        <family val="2"/>
        <scheme val="none"/>
      </font>
    </dxf>
    <dxf>
      <font>
        <strike val="0"/>
        <outline val="0"/>
        <shadow val="0"/>
        <vertAlign val="baseline"/>
        <name val="Arial"/>
        <family val="2"/>
        <scheme val="none"/>
      </font>
    </dxf>
    <dxf>
      <font>
        <strike val="0"/>
        <outline val="0"/>
        <shadow val="0"/>
        <vertAlign val="baseline"/>
        <name val="Arial"/>
        <family val="2"/>
        <scheme val="none"/>
      </font>
    </dxf>
    <dxf>
      <font>
        <strike val="0"/>
        <outline val="0"/>
        <shadow val="0"/>
        <vertAlign val="baseline"/>
        <name val="Arial"/>
        <family val="2"/>
        <scheme val="none"/>
      </font>
    </dxf>
    <dxf>
      <font>
        <strike val="0"/>
        <outline val="0"/>
        <shadow val="0"/>
        <vertAlign val="baseline"/>
        <name val="Arial"/>
        <family val="2"/>
        <scheme val="none"/>
      </font>
    </dxf>
    <dxf>
      <font>
        <strike val="0"/>
        <outline val="0"/>
        <shadow val="0"/>
        <vertAlign val="baseline"/>
        <name val="Arial"/>
        <family val="2"/>
        <scheme val="none"/>
      </font>
    </dxf>
    <dxf>
      <font>
        <strike val="0"/>
        <outline val="0"/>
        <shadow val="0"/>
        <vertAlign val="baseline"/>
        <name val="Arial"/>
        <family val="2"/>
        <scheme val="none"/>
      </font>
    </dxf>
    <dxf>
      <font>
        <strike val="0"/>
        <outline val="0"/>
        <shadow val="0"/>
        <vertAlign val="baseline"/>
        <name val="Arial"/>
        <family val="2"/>
        <scheme val="none"/>
      </font>
    </dxf>
    <dxf>
      <font>
        <strike val="0"/>
        <outline val="0"/>
        <shadow val="0"/>
        <vertAlign val="baseline"/>
        <name val="Arial"/>
        <family val="2"/>
        <scheme val="none"/>
      </font>
    </dxf>
    <dxf>
      <font>
        <strike val="0"/>
        <outline val="0"/>
        <shadow val="0"/>
        <vertAlign val="baseline"/>
        <name val="Arial"/>
        <family val="2"/>
        <scheme val="none"/>
      </font>
    </dxf>
    <dxf>
      <font>
        <strike val="0"/>
        <outline val="0"/>
        <shadow val="0"/>
        <vertAlign val="baseline"/>
        <name val="Arial"/>
        <family val="2"/>
        <scheme val="none"/>
      </font>
    </dxf>
    <dxf>
      <font>
        <strike val="0"/>
        <outline val="0"/>
        <shadow val="0"/>
        <vertAlign val="baseline"/>
        <name val="Arial"/>
        <family val="2"/>
        <scheme val="none"/>
      </font>
    </dxf>
    <dxf>
      <font>
        <strike val="0"/>
        <outline val="0"/>
        <shadow val="0"/>
        <vertAlign val="baseline"/>
        <name val="Arial"/>
        <family val="2"/>
        <scheme val="none"/>
      </font>
    </dxf>
    <dxf>
      <font>
        <strike val="0"/>
        <outline val="0"/>
        <shadow val="0"/>
        <vertAlign val="baseline"/>
        <name val="Arial"/>
        <family val="2"/>
        <scheme val="none"/>
      </font>
    </dxf>
    <dxf>
      <font>
        <strike val="0"/>
        <outline val="0"/>
        <shadow val="0"/>
        <vertAlign val="baseline"/>
        <name val="Arial"/>
        <family val="2"/>
        <scheme val="none"/>
      </font>
    </dxf>
    <dxf>
      <font>
        <strike val="0"/>
        <outline val="0"/>
        <shadow val="0"/>
        <vertAlign val="baseline"/>
        <name val="Arial"/>
        <family val="2"/>
        <scheme val="none"/>
      </font>
    </dxf>
    <dxf>
      <font>
        <strike val="0"/>
        <outline val="0"/>
        <shadow val="0"/>
        <vertAlign val="baseline"/>
        <name val="Arial"/>
        <family val="2"/>
        <scheme val="none"/>
      </font>
    </dxf>
    <dxf>
      <font>
        <strike val="0"/>
        <outline val="0"/>
        <shadow val="0"/>
        <vertAlign val="baseline"/>
        <name val="Arial"/>
        <family val="2"/>
        <scheme val="none"/>
      </font>
    </dxf>
    <dxf>
      <font>
        <strike val="0"/>
        <outline val="0"/>
        <shadow val="0"/>
        <vertAlign val="baseline"/>
        <name val="Arial"/>
        <family val="2"/>
        <scheme val="none"/>
      </font>
    </dxf>
    <dxf>
      <font>
        <strike val="0"/>
        <outline val="0"/>
        <shadow val="0"/>
        <vertAlign val="baseline"/>
        <name val="Arial"/>
        <family val="2"/>
        <scheme val="none"/>
      </font>
    </dxf>
    <dxf>
      <font>
        <strike val="0"/>
        <outline val="0"/>
        <shadow val="0"/>
        <vertAlign val="baseline"/>
        <name val="Arial"/>
        <family val="2"/>
        <scheme val="none"/>
      </font>
    </dxf>
    <dxf>
      <font>
        <strike val="0"/>
        <outline val="0"/>
        <shadow val="0"/>
        <vertAlign val="baseline"/>
        <name val="Arial"/>
        <family val="2"/>
        <scheme val="none"/>
      </font>
    </dxf>
    <dxf>
      <font>
        <strike val="0"/>
        <outline val="0"/>
        <shadow val="0"/>
        <vertAlign val="baseline"/>
        <name val="Arial"/>
        <family val="2"/>
        <scheme val="none"/>
      </font>
    </dxf>
    <dxf>
      <font>
        <strike val="0"/>
        <outline val="0"/>
        <shadow val="0"/>
        <vertAlign val="baseline"/>
        <name val="Arial"/>
        <family val="2"/>
        <scheme val="none"/>
      </font>
    </dxf>
    <dxf>
      <font>
        <strike val="0"/>
        <outline val="0"/>
        <shadow val="0"/>
        <vertAlign val="baseline"/>
        <name val="Arial"/>
        <family val="2"/>
        <scheme val="none"/>
      </font>
    </dxf>
    <dxf>
      <font>
        <strike val="0"/>
        <outline val="0"/>
        <shadow val="0"/>
        <vertAlign val="baseline"/>
        <name val="Arial"/>
        <family val="2"/>
        <scheme val="none"/>
      </font>
    </dxf>
    <dxf>
      <font>
        <strike val="0"/>
        <outline val="0"/>
        <shadow val="0"/>
        <vertAlign val="baseline"/>
        <name val="Arial"/>
        <family val="2"/>
        <scheme val="none"/>
      </font>
    </dxf>
    <dxf>
      <font>
        <strike val="0"/>
        <outline val="0"/>
        <shadow val="0"/>
        <vertAlign val="baseline"/>
        <name val="Arial"/>
        <family val="2"/>
        <scheme val="none"/>
      </font>
    </dxf>
    <dxf>
      <font>
        <strike val="0"/>
        <outline val="0"/>
        <shadow val="0"/>
        <vertAlign val="baseline"/>
        <name val="Arial"/>
        <family val="2"/>
        <scheme val="none"/>
      </font>
    </dxf>
    <dxf>
      <font>
        <strike val="0"/>
        <outline val="0"/>
        <shadow val="0"/>
        <vertAlign val="baseline"/>
        <name val="Arial"/>
        <family val="2"/>
        <scheme val="none"/>
      </font>
    </dxf>
    <dxf>
      <font>
        <strike val="0"/>
        <outline val="0"/>
        <shadow val="0"/>
        <vertAlign val="baseline"/>
        <name val="Arial"/>
        <family val="2"/>
        <scheme val="none"/>
      </font>
    </dxf>
    <dxf>
      <font>
        <strike val="0"/>
        <outline val="0"/>
        <shadow val="0"/>
        <vertAlign val="baseline"/>
        <name val="Arial"/>
        <family val="2"/>
        <scheme val="none"/>
      </font>
    </dxf>
    <dxf>
      <font>
        <strike val="0"/>
        <outline val="0"/>
        <shadow val="0"/>
        <vertAlign val="baseline"/>
        <name val="Arial"/>
        <family val="2"/>
        <scheme val="none"/>
      </font>
    </dxf>
    <dxf>
      <font>
        <strike val="0"/>
        <outline val="0"/>
        <shadow val="0"/>
        <vertAlign val="baseline"/>
        <name val="Arial"/>
        <family val="2"/>
        <scheme val="none"/>
      </font>
    </dxf>
    <dxf>
      <font>
        <strike val="0"/>
        <outline val="0"/>
        <shadow val="0"/>
        <vertAlign val="baseline"/>
        <name val="Arial"/>
        <family val="2"/>
        <scheme val="none"/>
      </font>
    </dxf>
    <dxf>
      <font>
        <strike val="0"/>
        <outline val="0"/>
        <shadow val="0"/>
        <vertAlign val="baseline"/>
        <name val="Arial"/>
        <family val="2"/>
        <scheme val="none"/>
      </font>
    </dxf>
    <dxf>
      <font>
        <strike val="0"/>
        <outline val="0"/>
        <shadow val="0"/>
        <vertAlign val="baseline"/>
        <name val="Arial"/>
        <family val="2"/>
        <scheme val="none"/>
      </font>
    </dxf>
    <dxf>
      <font>
        <strike val="0"/>
        <outline val="0"/>
        <shadow val="0"/>
        <vertAlign val="baseline"/>
        <name val="Arial"/>
        <family val="2"/>
        <scheme val="none"/>
      </font>
    </dxf>
    <dxf>
      <font>
        <strike val="0"/>
        <outline val="0"/>
        <shadow val="0"/>
        <vertAlign val="baseline"/>
        <name val="Arial"/>
        <family val="2"/>
        <scheme val="none"/>
      </font>
    </dxf>
    <dxf>
      <font>
        <strike val="0"/>
        <outline val="0"/>
        <shadow val="0"/>
        <vertAlign val="baseline"/>
        <name val="Arial"/>
        <family val="2"/>
        <scheme val="none"/>
      </font>
    </dxf>
    <dxf>
      <font>
        <strike val="0"/>
        <outline val="0"/>
        <shadow val="0"/>
        <vertAlign val="baseline"/>
        <name val="Arial"/>
        <family val="2"/>
        <scheme val="none"/>
      </font>
    </dxf>
    <dxf>
      <font>
        <strike val="0"/>
        <outline val="0"/>
        <shadow val="0"/>
        <vertAlign val="baseline"/>
        <name val="Arial"/>
        <family val="2"/>
        <scheme val="none"/>
      </font>
    </dxf>
    <dxf>
      <font>
        <strike val="0"/>
        <outline val="0"/>
        <shadow val="0"/>
        <vertAlign val="baseline"/>
        <name val="Arial"/>
        <family val="2"/>
        <scheme val="none"/>
      </font>
    </dxf>
    <dxf>
      <font>
        <strike val="0"/>
        <outline val="0"/>
        <shadow val="0"/>
        <vertAlign val="baseline"/>
        <name val="Arial"/>
        <family val="2"/>
        <scheme val="none"/>
      </font>
    </dxf>
    <dxf>
      <font>
        <strike val="0"/>
        <outline val="0"/>
        <shadow val="0"/>
        <vertAlign val="baseline"/>
        <name val="Arial"/>
        <family val="2"/>
        <scheme val="none"/>
      </font>
    </dxf>
    <dxf>
      <font>
        <strike val="0"/>
        <outline val="0"/>
        <shadow val="0"/>
        <vertAlign val="baseline"/>
        <name val="Arial"/>
        <family val="2"/>
        <scheme val="none"/>
      </font>
    </dxf>
    <dxf>
      <font>
        <strike val="0"/>
        <outline val="0"/>
        <shadow val="0"/>
        <vertAlign val="baseline"/>
        <name val="Arial"/>
        <family val="2"/>
        <scheme val="none"/>
      </font>
    </dxf>
    <dxf>
      <font>
        <strike val="0"/>
        <outline val="0"/>
        <shadow val="0"/>
        <vertAlign val="baseline"/>
        <name val="Arial"/>
        <family val="2"/>
        <scheme val="none"/>
      </font>
    </dxf>
    <dxf>
      <font>
        <strike val="0"/>
        <outline val="0"/>
        <shadow val="0"/>
        <vertAlign val="baseline"/>
        <name val="Arial"/>
        <family val="2"/>
        <scheme val="none"/>
      </font>
    </dxf>
    <dxf>
      <font>
        <strike val="0"/>
        <outline val="0"/>
        <shadow val="0"/>
        <vertAlign val="baseline"/>
        <name val="Arial"/>
        <family val="2"/>
        <scheme val="none"/>
      </font>
    </dxf>
    <dxf>
      <font>
        <strike val="0"/>
        <outline val="0"/>
        <shadow val="0"/>
        <vertAlign val="baseline"/>
        <name val="Arial"/>
        <family val="2"/>
        <scheme val="none"/>
      </font>
    </dxf>
    <dxf>
      <font>
        <strike val="0"/>
        <outline val="0"/>
        <shadow val="0"/>
        <vertAlign val="baseline"/>
        <name val="Arial"/>
        <family val="2"/>
        <scheme val="none"/>
      </font>
    </dxf>
    <dxf>
      <font>
        <strike val="0"/>
        <outline val="0"/>
        <shadow val="0"/>
        <vertAlign val="baseline"/>
        <name val="Arial"/>
        <family val="2"/>
        <scheme val="none"/>
      </font>
    </dxf>
    <dxf>
      <font>
        <strike val="0"/>
        <outline val="0"/>
        <shadow val="0"/>
        <vertAlign val="baseline"/>
        <name val="Arial"/>
        <family val="2"/>
        <scheme val="none"/>
      </font>
    </dxf>
    <dxf>
      <font>
        <strike val="0"/>
        <outline val="0"/>
        <shadow val="0"/>
        <vertAlign val="baseline"/>
        <name val="Arial"/>
        <family val="2"/>
        <scheme val="none"/>
      </font>
    </dxf>
    <dxf>
      <font>
        <strike val="0"/>
        <outline val="0"/>
        <shadow val="0"/>
        <vertAlign val="baseline"/>
        <name val="Arial"/>
        <family val="2"/>
        <scheme val="none"/>
      </font>
    </dxf>
    <dxf>
      <font>
        <strike val="0"/>
        <outline val="0"/>
        <shadow val="0"/>
        <vertAlign val="baseline"/>
        <name val="Arial"/>
        <family val="2"/>
        <scheme val="none"/>
      </font>
    </dxf>
    <dxf>
      <font>
        <strike val="0"/>
        <outline val="0"/>
        <shadow val="0"/>
        <vertAlign val="baseline"/>
        <name val="Arial"/>
        <family val="2"/>
        <scheme val="none"/>
      </font>
    </dxf>
    <dxf>
      <font>
        <strike val="0"/>
        <outline val="0"/>
        <shadow val="0"/>
        <vertAlign val="baseline"/>
        <name val="Arial"/>
        <family val="2"/>
        <scheme val="none"/>
      </font>
    </dxf>
    <dxf>
      <font>
        <strike val="0"/>
        <outline val="0"/>
        <shadow val="0"/>
        <vertAlign val="baseline"/>
        <name val="Arial"/>
        <family val="2"/>
        <scheme val="none"/>
      </font>
    </dxf>
    <dxf>
      <font>
        <strike val="0"/>
        <outline val="0"/>
        <shadow val="0"/>
        <vertAlign val="baseline"/>
        <name val="Arial"/>
        <family val="2"/>
        <scheme val="none"/>
      </font>
    </dxf>
    <dxf>
      <font>
        <strike val="0"/>
        <outline val="0"/>
        <shadow val="0"/>
        <vertAlign val="baseline"/>
        <name val="Arial"/>
        <family val="2"/>
        <scheme val="none"/>
      </font>
    </dxf>
    <dxf>
      <font>
        <strike val="0"/>
        <outline val="0"/>
        <shadow val="0"/>
        <vertAlign val="baseline"/>
        <name val="Arial"/>
        <family val="2"/>
        <scheme val="none"/>
      </font>
    </dxf>
    <dxf>
      <font>
        <strike val="0"/>
        <outline val="0"/>
        <shadow val="0"/>
        <vertAlign val="baseline"/>
        <name val="Arial"/>
        <family val="2"/>
        <scheme val="none"/>
      </font>
    </dxf>
    <dxf>
      <font>
        <strike val="0"/>
        <outline val="0"/>
        <shadow val="0"/>
        <vertAlign val="baseline"/>
        <name val="Arial"/>
        <family val="2"/>
        <scheme val="none"/>
      </font>
    </dxf>
    <dxf>
      <font>
        <strike val="0"/>
        <outline val="0"/>
        <shadow val="0"/>
        <vertAlign val="baseline"/>
        <name val="Arial"/>
        <family val="2"/>
        <scheme val="none"/>
      </font>
    </dxf>
    <dxf>
      <font>
        <strike val="0"/>
        <outline val="0"/>
        <shadow val="0"/>
        <vertAlign val="baseline"/>
        <name val="Arial"/>
        <family val="2"/>
        <scheme val="none"/>
      </font>
    </dxf>
    <dxf>
      <font>
        <strike val="0"/>
        <outline val="0"/>
        <shadow val="0"/>
        <vertAlign val="baseline"/>
        <name val="Arial"/>
        <family val="2"/>
        <scheme val="none"/>
      </font>
    </dxf>
    <dxf>
      <font>
        <strike val="0"/>
        <outline val="0"/>
        <shadow val="0"/>
        <vertAlign val="baseline"/>
        <name val="Arial"/>
        <family val="2"/>
        <scheme val="none"/>
      </font>
    </dxf>
    <dxf>
      <font>
        <strike val="0"/>
        <outline val="0"/>
        <shadow val="0"/>
        <vertAlign val="baseline"/>
        <name val="Arial"/>
        <family val="2"/>
        <scheme val="none"/>
      </font>
    </dxf>
    <dxf>
      <font>
        <strike val="0"/>
        <outline val="0"/>
        <shadow val="0"/>
        <vertAlign val="baseline"/>
        <name val="Arial"/>
        <family val="2"/>
        <scheme val="none"/>
      </font>
    </dxf>
    <dxf>
      <font>
        <strike val="0"/>
        <outline val="0"/>
        <shadow val="0"/>
        <vertAlign val="baseline"/>
        <name val="Arial"/>
        <family val="2"/>
        <scheme val="none"/>
      </font>
    </dxf>
    <dxf>
      <font>
        <strike val="0"/>
        <outline val="0"/>
        <shadow val="0"/>
        <vertAlign val="baseline"/>
        <name val="Arial"/>
        <family val="2"/>
        <scheme val="none"/>
      </font>
    </dxf>
    <dxf>
      <font>
        <strike val="0"/>
        <outline val="0"/>
        <shadow val="0"/>
        <vertAlign val="baseline"/>
        <name val="Arial"/>
        <family val="2"/>
        <scheme val="none"/>
      </font>
    </dxf>
    <dxf>
      <font>
        <strike val="0"/>
        <outline val="0"/>
        <shadow val="0"/>
        <vertAlign val="baseline"/>
        <name val="Arial"/>
        <family val="2"/>
        <scheme val="none"/>
      </font>
    </dxf>
    <dxf>
      <font>
        <strike val="0"/>
        <outline val="0"/>
        <shadow val="0"/>
        <vertAlign val="baseline"/>
        <name val="Arial"/>
        <family val="2"/>
        <scheme val="none"/>
      </font>
    </dxf>
    <dxf>
      <font>
        <strike val="0"/>
        <outline val="0"/>
        <shadow val="0"/>
        <vertAlign val="baseline"/>
        <name val="Arial"/>
        <family val="2"/>
        <scheme val="none"/>
      </font>
    </dxf>
    <dxf>
      <font>
        <strike val="0"/>
        <outline val="0"/>
        <shadow val="0"/>
        <vertAlign val="baseline"/>
        <name val="Arial"/>
        <family val="2"/>
        <scheme val="none"/>
      </font>
    </dxf>
    <dxf>
      <font>
        <strike val="0"/>
        <outline val="0"/>
        <shadow val="0"/>
        <vertAlign val="baseline"/>
        <name val="Arial"/>
        <family val="2"/>
        <scheme val="none"/>
      </font>
    </dxf>
    <dxf>
      <font>
        <strike val="0"/>
        <outline val="0"/>
        <shadow val="0"/>
        <vertAlign val="baseline"/>
        <name val="Arial"/>
        <family val="2"/>
        <scheme val="none"/>
      </font>
    </dxf>
    <dxf>
      <font>
        <strike val="0"/>
        <outline val="0"/>
        <shadow val="0"/>
        <vertAlign val="baseline"/>
        <name val="Arial"/>
        <family val="2"/>
        <scheme val="none"/>
      </font>
    </dxf>
    <dxf>
      <font>
        <strike val="0"/>
        <outline val="0"/>
        <shadow val="0"/>
        <vertAlign val="baseline"/>
        <name val="Arial"/>
        <family val="2"/>
        <scheme val="none"/>
      </font>
    </dxf>
    <dxf>
      <font>
        <strike val="0"/>
        <outline val="0"/>
        <shadow val="0"/>
        <vertAlign val="baseline"/>
        <name val="Arial"/>
        <family val="2"/>
        <scheme val="none"/>
      </font>
    </dxf>
    <dxf>
      <font>
        <strike val="0"/>
        <outline val="0"/>
        <shadow val="0"/>
        <vertAlign val="baseline"/>
        <name val="Arial"/>
        <family val="2"/>
        <scheme val="none"/>
      </font>
    </dxf>
    <dxf>
      <font>
        <strike val="0"/>
        <outline val="0"/>
        <shadow val="0"/>
        <vertAlign val="baseline"/>
        <name val="Arial"/>
        <family val="2"/>
        <scheme val="none"/>
      </font>
    </dxf>
    <dxf>
      <font>
        <strike val="0"/>
        <outline val="0"/>
        <shadow val="0"/>
        <vertAlign val="baseline"/>
        <name val="Arial"/>
        <family val="2"/>
        <scheme val="none"/>
      </font>
    </dxf>
    <dxf>
      <font>
        <strike val="0"/>
        <outline val="0"/>
        <shadow val="0"/>
        <vertAlign val="baseline"/>
        <name val="Arial"/>
        <family val="2"/>
        <scheme val="none"/>
      </font>
    </dxf>
    <dxf>
      <font>
        <strike val="0"/>
        <outline val="0"/>
        <shadow val="0"/>
        <vertAlign val="baseline"/>
        <name val="Arial"/>
        <family val="2"/>
        <scheme val="none"/>
      </font>
    </dxf>
    <dxf>
      <font>
        <strike val="0"/>
        <outline val="0"/>
        <shadow val="0"/>
        <vertAlign val="baseline"/>
        <name val="Arial"/>
        <family val="2"/>
        <scheme val="none"/>
      </font>
    </dxf>
    <dxf>
      <font>
        <strike val="0"/>
        <outline val="0"/>
        <shadow val="0"/>
        <vertAlign val="baseline"/>
        <name val="Arial"/>
        <family val="2"/>
        <scheme val="none"/>
      </font>
    </dxf>
    <dxf>
      <font>
        <strike val="0"/>
        <outline val="0"/>
        <shadow val="0"/>
        <vertAlign val="baseline"/>
        <name val="Arial"/>
        <family val="2"/>
        <scheme val="none"/>
      </font>
    </dxf>
    <dxf>
      <font>
        <strike val="0"/>
        <outline val="0"/>
        <shadow val="0"/>
        <vertAlign val="baseline"/>
        <name val="Arial"/>
        <family val="2"/>
        <scheme val="none"/>
      </font>
    </dxf>
    <dxf>
      <font>
        <strike val="0"/>
        <outline val="0"/>
        <shadow val="0"/>
        <vertAlign val="baseline"/>
        <name val="Arial"/>
        <family val="2"/>
        <scheme val="none"/>
      </font>
    </dxf>
    <dxf>
      <font>
        <strike val="0"/>
        <outline val="0"/>
        <shadow val="0"/>
        <vertAlign val="baseline"/>
        <name val="Arial"/>
        <family val="2"/>
        <scheme val="none"/>
      </font>
    </dxf>
    <dxf>
      <font>
        <strike val="0"/>
        <outline val="0"/>
        <shadow val="0"/>
        <vertAlign val="baseline"/>
        <name val="Arial"/>
        <family val="2"/>
        <scheme val="none"/>
      </font>
    </dxf>
    <dxf>
      <font>
        <strike val="0"/>
        <outline val="0"/>
        <shadow val="0"/>
        <vertAlign val="baseline"/>
        <name val="Arial"/>
        <family val="2"/>
        <scheme val="none"/>
      </font>
    </dxf>
    <dxf>
      <font>
        <strike val="0"/>
        <outline val="0"/>
        <shadow val="0"/>
        <vertAlign val="baseline"/>
        <name val="Arial"/>
        <family val="2"/>
        <scheme val="none"/>
      </font>
    </dxf>
    <dxf>
      <font>
        <strike val="0"/>
        <outline val="0"/>
        <shadow val="0"/>
        <vertAlign val="baseline"/>
        <name val="Arial"/>
        <family val="2"/>
        <scheme val="none"/>
      </font>
    </dxf>
    <dxf>
      <font>
        <strike val="0"/>
        <outline val="0"/>
        <shadow val="0"/>
        <vertAlign val="baseline"/>
        <name val="Arial"/>
        <family val="2"/>
        <scheme val="none"/>
      </font>
    </dxf>
    <dxf>
      <font>
        <strike val="0"/>
        <outline val="0"/>
        <shadow val="0"/>
        <vertAlign val="baseline"/>
        <name val="Arial"/>
        <family val="2"/>
        <scheme val="none"/>
      </font>
    </dxf>
    <dxf>
      <font>
        <strike val="0"/>
        <outline val="0"/>
        <shadow val="0"/>
        <vertAlign val="baseline"/>
        <name val="Arial"/>
        <family val="2"/>
        <scheme val="none"/>
      </font>
    </dxf>
    <dxf>
      <font>
        <strike val="0"/>
        <outline val="0"/>
        <shadow val="0"/>
        <vertAlign val="baseline"/>
        <name val="Arial"/>
        <family val="2"/>
        <scheme val="none"/>
      </font>
    </dxf>
    <dxf>
      <font>
        <strike val="0"/>
        <outline val="0"/>
        <shadow val="0"/>
        <vertAlign val="baseline"/>
        <name val="Arial"/>
        <family val="2"/>
        <scheme val="none"/>
      </font>
    </dxf>
    <dxf>
      <font>
        <strike val="0"/>
        <outline val="0"/>
        <shadow val="0"/>
        <vertAlign val="baseline"/>
        <name val="Arial"/>
        <family val="2"/>
        <scheme val="none"/>
      </font>
    </dxf>
    <dxf>
      <font>
        <strike val="0"/>
        <outline val="0"/>
        <shadow val="0"/>
        <vertAlign val="baseline"/>
        <name val="Arial"/>
        <family val="2"/>
        <scheme val="none"/>
      </font>
    </dxf>
    <dxf>
      <font>
        <strike val="0"/>
        <outline val="0"/>
        <shadow val="0"/>
        <vertAlign val="baseline"/>
        <name val="Arial"/>
        <family val="2"/>
        <scheme val="none"/>
      </font>
    </dxf>
    <dxf>
      <font>
        <strike val="0"/>
        <outline val="0"/>
        <shadow val="0"/>
        <vertAlign val="baseline"/>
        <name val="Arial"/>
        <family val="2"/>
        <scheme val="none"/>
      </font>
    </dxf>
    <dxf>
      <font>
        <strike val="0"/>
        <outline val="0"/>
        <shadow val="0"/>
        <vertAlign val="baseline"/>
        <name val="Arial"/>
        <family val="2"/>
        <scheme val="none"/>
      </font>
    </dxf>
    <dxf>
      <font>
        <strike val="0"/>
        <outline val="0"/>
        <shadow val="0"/>
        <vertAlign val="baseline"/>
        <name val="Arial"/>
        <family val="2"/>
        <scheme val="none"/>
      </font>
    </dxf>
    <dxf>
      <font>
        <strike val="0"/>
        <outline val="0"/>
        <shadow val="0"/>
        <vertAlign val="baseline"/>
        <name val="Arial"/>
        <family val="2"/>
        <scheme val="none"/>
      </font>
    </dxf>
    <dxf>
      <font>
        <strike val="0"/>
        <outline val="0"/>
        <shadow val="0"/>
        <vertAlign val="baseline"/>
        <name val="Arial"/>
        <family val="2"/>
        <scheme val="none"/>
      </font>
    </dxf>
    <dxf>
      <font>
        <strike val="0"/>
        <outline val="0"/>
        <shadow val="0"/>
        <vertAlign val="baseline"/>
        <name val="Arial"/>
        <family val="2"/>
        <scheme val="none"/>
      </font>
    </dxf>
    <dxf>
      <font>
        <strike val="0"/>
        <outline val="0"/>
        <shadow val="0"/>
        <vertAlign val="baseline"/>
        <name val="Arial"/>
        <family val="2"/>
        <scheme val="none"/>
      </font>
    </dxf>
    <dxf>
      <font>
        <strike val="0"/>
        <outline val="0"/>
        <shadow val="0"/>
        <vertAlign val="baseline"/>
        <name val="Arial"/>
        <family val="2"/>
        <scheme val="none"/>
      </font>
    </dxf>
    <dxf>
      <font>
        <strike val="0"/>
        <outline val="0"/>
        <shadow val="0"/>
        <vertAlign val="baseline"/>
        <name val="Arial"/>
        <family val="2"/>
        <scheme val="none"/>
      </font>
    </dxf>
    <dxf>
      <font>
        <strike val="0"/>
        <outline val="0"/>
        <shadow val="0"/>
        <vertAlign val="baseline"/>
        <name val="Arial"/>
        <family val="2"/>
        <scheme val="none"/>
      </font>
    </dxf>
    <dxf>
      <font>
        <strike val="0"/>
        <outline val="0"/>
        <shadow val="0"/>
        <vertAlign val="baseline"/>
        <name val="Arial"/>
        <family val="2"/>
        <scheme val="none"/>
      </font>
    </dxf>
    <dxf>
      <font>
        <strike val="0"/>
        <outline val="0"/>
        <shadow val="0"/>
        <vertAlign val="baseline"/>
        <name val="Arial"/>
        <family val="2"/>
        <scheme val="none"/>
      </font>
    </dxf>
    <dxf>
      <font>
        <strike val="0"/>
        <outline val="0"/>
        <shadow val="0"/>
        <vertAlign val="baseline"/>
        <name val="Arial"/>
        <family val="2"/>
        <scheme val="none"/>
      </font>
    </dxf>
    <dxf>
      <font>
        <strike val="0"/>
        <outline val="0"/>
        <shadow val="0"/>
        <vertAlign val="baseline"/>
        <name val="Arial"/>
        <family val="2"/>
        <scheme val="none"/>
      </font>
    </dxf>
    <dxf>
      <font>
        <strike val="0"/>
        <outline val="0"/>
        <shadow val="0"/>
        <vertAlign val="baseline"/>
        <name val="Arial"/>
        <family val="2"/>
        <scheme val="none"/>
      </font>
    </dxf>
    <dxf>
      <font>
        <strike val="0"/>
        <outline val="0"/>
        <shadow val="0"/>
        <vertAlign val="baseline"/>
        <name val="Arial"/>
        <family val="2"/>
        <scheme val="none"/>
      </font>
    </dxf>
    <dxf>
      <font>
        <strike val="0"/>
        <outline val="0"/>
        <shadow val="0"/>
        <vertAlign val="baseline"/>
        <name val="Arial"/>
        <family val="2"/>
        <scheme val="none"/>
      </font>
    </dxf>
    <dxf>
      <font>
        <strike val="0"/>
        <outline val="0"/>
        <shadow val="0"/>
        <vertAlign val="baseline"/>
        <name val="Arial"/>
        <family val="2"/>
        <scheme val="none"/>
      </font>
    </dxf>
    <dxf>
      <font>
        <strike val="0"/>
        <outline val="0"/>
        <shadow val="0"/>
        <vertAlign val="baseline"/>
        <name val="Arial"/>
        <family val="2"/>
        <scheme val="none"/>
      </font>
    </dxf>
    <dxf>
      <font>
        <strike val="0"/>
        <outline val="0"/>
        <shadow val="0"/>
        <vertAlign val="baseline"/>
        <name val="Arial"/>
        <family val="2"/>
        <scheme val="none"/>
      </font>
    </dxf>
    <dxf>
      <font>
        <strike val="0"/>
        <outline val="0"/>
        <shadow val="0"/>
        <vertAlign val="baseline"/>
        <name val="Arial"/>
        <family val="2"/>
        <scheme val="none"/>
      </font>
    </dxf>
    <dxf>
      <font>
        <strike val="0"/>
        <outline val="0"/>
        <shadow val="0"/>
        <vertAlign val="baseline"/>
        <name val="Arial"/>
        <family val="2"/>
        <scheme val="none"/>
      </font>
    </dxf>
    <dxf>
      <font>
        <strike val="0"/>
        <outline val="0"/>
        <shadow val="0"/>
        <vertAlign val="baseline"/>
        <name val="Arial"/>
        <family val="2"/>
        <scheme val="none"/>
      </font>
    </dxf>
    <dxf>
      <font>
        <strike val="0"/>
        <outline val="0"/>
        <shadow val="0"/>
        <vertAlign val="baseline"/>
        <name val="Arial"/>
        <family val="2"/>
        <scheme val="none"/>
      </font>
    </dxf>
    <dxf>
      <font>
        <strike val="0"/>
        <outline val="0"/>
        <shadow val="0"/>
        <vertAlign val="baseline"/>
        <name val="Arial"/>
        <family val="2"/>
        <scheme val="none"/>
      </font>
    </dxf>
    <dxf>
      <font>
        <strike val="0"/>
        <outline val="0"/>
        <shadow val="0"/>
        <vertAlign val="baseline"/>
        <name val="Arial"/>
        <family val="2"/>
        <scheme val="none"/>
      </font>
    </dxf>
    <dxf>
      <font>
        <strike val="0"/>
        <outline val="0"/>
        <shadow val="0"/>
        <vertAlign val="baseline"/>
        <name val="Arial"/>
        <family val="2"/>
        <scheme val="none"/>
      </font>
    </dxf>
    <dxf>
      <font>
        <strike val="0"/>
        <outline val="0"/>
        <shadow val="0"/>
        <vertAlign val="baseline"/>
        <name val="Arial"/>
        <family val="2"/>
        <scheme val="none"/>
      </font>
    </dxf>
    <dxf>
      <font>
        <strike val="0"/>
        <outline val="0"/>
        <shadow val="0"/>
        <vertAlign val="baseline"/>
        <name val="Arial"/>
        <family val="2"/>
        <scheme val="none"/>
      </font>
    </dxf>
    <dxf>
      <font>
        <strike val="0"/>
        <outline val="0"/>
        <shadow val="0"/>
        <vertAlign val="baseline"/>
        <name val="Arial"/>
        <family val="2"/>
        <scheme val="none"/>
      </font>
    </dxf>
    <dxf>
      <font>
        <strike val="0"/>
        <outline val="0"/>
        <shadow val="0"/>
        <vertAlign val="baseline"/>
        <name val="Arial"/>
        <family val="2"/>
        <scheme val="none"/>
      </font>
    </dxf>
    <dxf>
      <font>
        <strike val="0"/>
        <outline val="0"/>
        <shadow val="0"/>
        <vertAlign val="baseline"/>
        <name val="Arial"/>
        <family val="2"/>
        <scheme val="none"/>
      </font>
    </dxf>
    <dxf>
      <font>
        <strike val="0"/>
        <outline val="0"/>
        <shadow val="0"/>
        <vertAlign val="baseline"/>
        <name val="Arial"/>
        <family val="2"/>
        <scheme val="none"/>
      </font>
    </dxf>
    <dxf>
      <font>
        <strike val="0"/>
        <outline val="0"/>
        <shadow val="0"/>
        <vertAlign val="baseline"/>
        <name val="Arial"/>
        <family val="2"/>
        <scheme val="none"/>
      </font>
    </dxf>
    <dxf>
      <font>
        <strike val="0"/>
        <outline val="0"/>
        <shadow val="0"/>
        <vertAlign val="baseline"/>
        <name val="Arial"/>
        <family val="2"/>
        <scheme val="none"/>
      </font>
    </dxf>
    <dxf>
      <font>
        <strike val="0"/>
        <outline val="0"/>
        <shadow val="0"/>
        <vertAlign val="baseline"/>
        <name val="Arial"/>
        <family val="2"/>
        <scheme val="none"/>
      </font>
    </dxf>
    <dxf>
      <font>
        <strike val="0"/>
        <outline val="0"/>
        <shadow val="0"/>
        <vertAlign val="baseline"/>
        <name val="Arial"/>
        <family val="2"/>
        <scheme val="none"/>
      </font>
    </dxf>
    <dxf>
      <font>
        <strike val="0"/>
        <outline val="0"/>
        <shadow val="0"/>
        <vertAlign val="baseline"/>
        <name val="Arial"/>
        <family val="2"/>
        <scheme val="none"/>
      </font>
    </dxf>
    <dxf>
      <font>
        <strike val="0"/>
        <outline val="0"/>
        <shadow val="0"/>
        <vertAlign val="baseline"/>
        <name val="Arial"/>
        <family val="2"/>
        <scheme val="none"/>
      </font>
    </dxf>
    <dxf>
      <font>
        <strike val="0"/>
        <outline val="0"/>
        <shadow val="0"/>
        <vertAlign val="baseline"/>
        <name val="Arial"/>
        <family val="2"/>
        <scheme val="none"/>
      </font>
    </dxf>
    <dxf>
      <font>
        <strike val="0"/>
        <outline val="0"/>
        <shadow val="0"/>
        <vertAlign val="baseline"/>
        <name val="Arial"/>
        <family val="2"/>
        <scheme val="none"/>
      </font>
    </dxf>
    <dxf>
      <font>
        <strike val="0"/>
        <outline val="0"/>
        <shadow val="0"/>
        <vertAlign val="baseline"/>
        <name val="Arial"/>
        <family val="2"/>
        <scheme val="none"/>
      </font>
    </dxf>
    <dxf>
      <font>
        <strike val="0"/>
        <outline val="0"/>
        <shadow val="0"/>
        <vertAlign val="baseline"/>
        <name val="Arial"/>
        <family val="2"/>
        <scheme val="none"/>
      </font>
    </dxf>
    <dxf>
      <font>
        <strike val="0"/>
        <outline val="0"/>
        <shadow val="0"/>
        <vertAlign val="baseline"/>
        <name val="Arial"/>
        <family val="2"/>
        <scheme val="none"/>
      </font>
    </dxf>
    <dxf>
      <font>
        <strike val="0"/>
        <outline val="0"/>
        <shadow val="0"/>
        <vertAlign val="baseline"/>
        <name val="Arial"/>
        <family val="2"/>
        <scheme val="none"/>
      </font>
    </dxf>
    <dxf>
      <font>
        <strike val="0"/>
        <outline val="0"/>
        <shadow val="0"/>
        <vertAlign val="baseline"/>
        <name val="Arial"/>
        <family val="2"/>
        <scheme val="none"/>
      </font>
    </dxf>
    <dxf>
      <font>
        <strike val="0"/>
        <outline val="0"/>
        <shadow val="0"/>
        <vertAlign val="baseline"/>
        <name val="Arial"/>
        <family val="2"/>
        <scheme val="none"/>
      </font>
    </dxf>
    <dxf>
      <font>
        <strike val="0"/>
        <outline val="0"/>
        <shadow val="0"/>
        <vertAlign val="baseline"/>
        <name val="Arial"/>
        <family val="2"/>
        <scheme val="none"/>
      </font>
    </dxf>
    <dxf>
      <font>
        <strike val="0"/>
        <outline val="0"/>
        <shadow val="0"/>
        <vertAlign val="baseline"/>
        <name val="Arial"/>
        <family val="2"/>
        <scheme val="none"/>
      </font>
    </dxf>
    <dxf>
      <font>
        <strike val="0"/>
        <outline val="0"/>
        <shadow val="0"/>
        <vertAlign val="baseline"/>
        <name val="Arial"/>
        <family val="2"/>
        <scheme val="none"/>
      </font>
    </dxf>
    <dxf>
      <font>
        <strike val="0"/>
        <outline val="0"/>
        <shadow val="0"/>
        <vertAlign val="baseline"/>
        <name val="Arial"/>
        <family val="2"/>
        <scheme val="none"/>
      </font>
    </dxf>
    <dxf>
      <font>
        <strike val="0"/>
        <outline val="0"/>
        <shadow val="0"/>
        <vertAlign val="baseline"/>
        <name val="Arial"/>
        <family val="2"/>
        <scheme val="none"/>
      </font>
    </dxf>
    <dxf>
      <font>
        <strike val="0"/>
        <outline val="0"/>
        <shadow val="0"/>
        <vertAlign val="baseline"/>
        <name val="Arial"/>
        <family val="2"/>
        <scheme val="none"/>
      </font>
    </dxf>
    <dxf>
      <font>
        <strike val="0"/>
        <outline val="0"/>
        <shadow val="0"/>
        <vertAlign val="baseline"/>
        <name val="Arial"/>
        <family val="2"/>
        <scheme val="none"/>
      </font>
    </dxf>
    <dxf>
      <font>
        <strike val="0"/>
        <outline val="0"/>
        <shadow val="0"/>
        <vertAlign val="baseline"/>
        <name val="Arial"/>
        <family val="2"/>
        <scheme val="none"/>
      </font>
    </dxf>
    <dxf>
      <font>
        <strike val="0"/>
        <outline val="0"/>
        <shadow val="0"/>
        <vertAlign val="baseline"/>
        <name val="Arial"/>
        <family val="2"/>
        <scheme val="none"/>
      </font>
    </dxf>
    <dxf>
      <font>
        <strike val="0"/>
        <outline val="0"/>
        <shadow val="0"/>
        <vertAlign val="baseline"/>
        <name val="Arial"/>
        <family val="2"/>
        <scheme val="none"/>
      </font>
    </dxf>
    <dxf>
      <font>
        <strike val="0"/>
        <outline val="0"/>
        <shadow val="0"/>
        <vertAlign val="baseline"/>
        <name val="Arial"/>
        <family val="2"/>
        <scheme val="none"/>
      </font>
    </dxf>
    <dxf>
      <font>
        <strike val="0"/>
        <outline val="0"/>
        <shadow val="0"/>
        <vertAlign val="baseline"/>
        <name val="Arial"/>
        <family val="2"/>
        <scheme val="none"/>
      </font>
    </dxf>
    <dxf>
      <font>
        <strike val="0"/>
        <outline val="0"/>
        <shadow val="0"/>
        <vertAlign val="baseline"/>
        <name val="Arial"/>
        <family val="2"/>
        <scheme val="none"/>
      </font>
    </dxf>
    <dxf>
      <font>
        <strike val="0"/>
        <outline val="0"/>
        <shadow val="0"/>
        <vertAlign val="baseline"/>
        <name val="Arial"/>
        <family val="2"/>
        <scheme val="none"/>
      </font>
    </dxf>
    <dxf>
      <font>
        <strike val="0"/>
        <outline val="0"/>
        <shadow val="0"/>
        <u val="none"/>
        <vertAlign val="baseline"/>
        <color rgb="FF000000"/>
        <name val="Arial"/>
        <family val="2"/>
        <scheme val="none"/>
      </font>
    </dxf>
    <dxf>
      <font>
        <strike val="0"/>
        <outline val="0"/>
        <shadow val="0"/>
        <u val="none"/>
        <vertAlign val="baseline"/>
        <color rgb="FF000000"/>
        <name val="Arial"/>
        <family val="2"/>
        <scheme val="none"/>
      </font>
    </dxf>
    <dxf>
      <font>
        <strike val="0"/>
        <outline val="0"/>
        <shadow val="0"/>
        <u val="none"/>
        <vertAlign val="baseline"/>
        <color rgb="FF000000"/>
        <name val="Arial"/>
        <family val="2"/>
        <scheme val="none"/>
      </font>
    </dxf>
    <dxf>
      <font>
        <strike val="0"/>
        <outline val="0"/>
        <shadow val="0"/>
        <u val="none"/>
        <vertAlign val="baseline"/>
        <color rgb="FF000000"/>
        <name val="Arial"/>
        <family val="2"/>
        <scheme val="none"/>
      </font>
    </dxf>
    <dxf>
      <font>
        <strike val="0"/>
        <outline val="0"/>
        <shadow val="0"/>
        <u val="none"/>
        <vertAlign val="baseline"/>
        <color rgb="FF000000"/>
        <name val="Arial"/>
        <family val="2"/>
        <scheme val="none"/>
      </font>
    </dxf>
    <dxf>
      <font>
        <strike val="0"/>
        <outline val="0"/>
        <shadow val="0"/>
        <vertAlign val="baseline"/>
        <name val="Arial"/>
        <family val="2"/>
        <scheme val="none"/>
      </font>
    </dxf>
    <dxf>
      <font>
        <strike val="0"/>
        <outline val="0"/>
        <shadow val="0"/>
        <vertAlign val="baseline"/>
        <name val="Arial"/>
        <family val="2"/>
        <scheme val="none"/>
      </font>
    </dxf>
    <dxf>
      <font>
        <strike val="0"/>
        <outline val="0"/>
        <shadow val="0"/>
        <vertAlign val="baseline"/>
        <name val="Arial"/>
        <family val="2"/>
        <scheme val="none"/>
      </font>
    </dxf>
    <dxf>
      <font>
        <strike val="0"/>
        <outline val="0"/>
        <shadow val="0"/>
        <vertAlign val="baseline"/>
        <name val="Arial"/>
        <family val="2"/>
        <scheme val="none"/>
      </font>
    </dxf>
    <dxf>
      <font>
        <strike val="0"/>
        <outline val="0"/>
        <shadow val="0"/>
        <vertAlign val="baseline"/>
        <name val="Arial"/>
        <family val="2"/>
        <scheme val="none"/>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0000000}" name="Table3" displayName="Table3" ref="A3:C27" totalsRowShown="0" headerRowDxfId="249" dataDxfId="248">
  <tableColumns count="3">
    <tableColumn id="1" xr3:uid="{00000000-0010-0000-0000-000001000000}" name="Worksheet number" dataDxfId="247"/>
    <tableColumn id="2" xr3:uid="{00000000-0010-0000-0000-000002000000}" name="Worksheet title" dataDxfId="246"/>
    <tableColumn id="3" xr3:uid="{00000000-0010-0000-0000-000003000000}" name="Source" dataDxfId="245"/>
  </tableColumns>
  <tableStyleInfo name="none"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1000000}" name="Table4" displayName="Table4" ref="A3:C14" totalsRowShown="0" headerRowDxfId="244" dataDxfId="243">
  <tableColumns count="3">
    <tableColumn id="1" xr3:uid="{00000000-0010-0000-0100-000001000000}" name="Note number" dataDxfId="242"/>
    <tableColumn id="2" xr3:uid="{00000000-0010-0000-0100-000002000000}" name="Tables this note refers to" dataDxfId="241"/>
    <tableColumn id="3" xr3:uid="{00000000-0010-0000-0100-000003000000}" name="Note text" dataDxfId="240"/>
  </tableColumns>
  <tableStyleInfo name="none"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2000000}" name="Table5" displayName="Table5" ref="A5:BZ11" totalsRowShown="0" headerRowDxfId="239" dataDxfId="238">
  <tableColumns count="78">
    <tableColumn id="1" xr3:uid="{00000000-0010-0000-0200-000001000000}" name="Country" dataDxfId="237"/>
    <tableColumn id="2" xr3:uid="{00000000-0010-0000-0200-000002000000}" name="Jan-17" dataDxfId="236"/>
    <tableColumn id="3" xr3:uid="{00000000-0010-0000-0200-000003000000}" name="Feb-17" dataDxfId="235"/>
    <tableColumn id="4" xr3:uid="{00000000-0010-0000-0200-000004000000}" name="Mar-17" dataDxfId="234"/>
    <tableColumn id="5" xr3:uid="{00000000-0010-0000-0200-000005000000}" name="Apr-17" dataDxfId="233"/>
    <tableColumn id="6" xr3:uid="{00000000-0010-0000-0200-000006000000}" name="May-17" dataDxfId="232"/>
    <tableColumn id="7" xr3:uid="{00000000-0010-0000-0200-000007000000}" name="Jun-17" dataDxfId="231"/>
    <tableColumn id="8" xr3:uid="{00000000-0010-0000-0200-000008000000}" name="Jul-17" dataDxfId="230"/>
    <tableColumn id="9" xr3:uid="{00000000-0010-0000-0200-000009000000}" name="Aug-17" dataDxfId="229"/>
    <tableColumn id="10" xr3:uid="{00000000-0010-0000-0200-00000A000000}" name="Sep-17" dataDxfId="228"/>
    <tableColumn id="11" xr3:uid="{00000000-0010-0000-0200-00000B000000}" name="Oct-17" dataDxfId="227"/>
    <tableColumn id="12" xr3:uid="{00000000-0010-0000-0200-00000C000000}" name="Nov-17" dataDxfId="226"/>
    <tableColumn id="13" xr3:uid="{00000000-0010-0000-0200-00000D000000}" name="Dec-17" dataDxfId="225"/>
    <tableColumn id="14" xr3:uid="{00000000-0010-0000-0200-00000E000000}" name="Jan-18" dataDxfId="224"/>
    <tableColumn id="15" xr3:uid="{00000000-0010-0000-0200-00000F000000}" name="Feb-18" dataDxfId="223"/>
    <tableColumn id="16" xr3:uid="{00000000-0010-0000-0200-000010000000}" name="Mar-18" dataDxfId="222"/>
    <tableColumn id="17" xr3:uid="{00000000-0010-0000-0200-000011000000}" name="Apr-18" dataDxfId="221"/>
    <tableColumn id="18" xr3:uid="{00000000-0010-0000-0200-000012000000}" name="May-18" dataDxfId="220"/>
    <tableColumn id="19" xr3:uid="{00000000-0010-0000-0200-000013000000}" name="Jun-18" dataDxfId="219"/>
    <tableColumn id="20" xr3:uid="{00000000-0010-0000-0200-000014000000}" name="Jul-18" dataDxfId="218"/>
    <tableColumn id="21" xr3:uid="{00000000-0010-0000-0200-000015000000}" name="Aug-18" dataDxfId="217"/>
    <tableColumn id="22" xr3:uid="{00000000-0010-0000-0200-000016000000}" name="Sep-18" dataDxfId="216"/>
    <tableColumn id="23" xr3:uid="{00000000-0010-0000-0200-000017000000}" name="Oct-18" dataDxfId="215"/>
    <tableColumn id="24" xr3:uid="{00000000-0010-0000-0200-000018000000}" name="Nov-18" dataDxfId="214"/>
    <tableColumn id="25" xr3:uid="{00000000-0010-0000-0200-000019000000}" name="Dec-18" dataDxfId="213"/>
    <tableColumn id="26" xr3:uid="{00000000-0010-0000-0200-00001A000000}" name="Jan-19" dataDxfId="212"/>
    <tableColumn id="27" xr3:uid="{00000000-0010-0000-0200-00001B000000}" name="Feb-19" dataDxfId="211"/>
    <tableColumn id="28" xr3:uid="{00000000-0010-0000-0200-00001C000000}" name="Mar-19" dataDxfId="210"/>
    <tableColumn id="29" xr3:uid="{00000000-0010-0000-0200-00001D000000}" name="Apr-19" dataDxfId="209"/>
    <tableColumn id="30" xr3:uid="{00000000-0010-0000-0200-00001E000000}" name="May-19" dataDxfId="208"/>
    <tableColumn id="31" xr3:uid="{00000000-0010-0000-0200-00001F000000}" name="Jun-19" dataDxfId="207"/>
    <tableColumn id="32" xr3:uid="{00000000-0010-0000-0200-000020000000}" name="Jul-19" dataDxfId="206"/>
    <tableColumn id="33" xr3:uid="{00000000-0010-0000-0200-000021000000}" name="Aug-19" dataDxfId="205"/>
    <tableColumn id="34" xr3:uid="{00000000-0010-0000-0200-000022000000}" name="Sep-19" dataDxfId="204"/>
    <tableColumn id="35" xr3:uid="{00000000-0010-0000-0200-000023000000}" name="Oct-19" dataDxfId="203"/>
    <tableColumn id="36" xr3:uid="{00000000-0010-0000-0200-000024000000}" name="Nov-19" dataDxfId="202"/>
    <tableColumn id="37" xr3:uid="{00000000-0010-0000-0200-000025000000}" name="Dec-19" dataDxfId="201"/>
    <tableColumn id="38" xr3:uid="{00000000-0010-0000-0200-000026000000}" name="Jan-20" dataDxfId="200"/>
    <tableColumn id="39" xr3:uid="{00000000-0010-0000-0200-000027000000}" name="Feb-20" dataDxfId="199"/>
    <tableColumn id="40" xr3:uid="{00000000-0010-0000-0200-000028000000}" name="Mar-20" dataDxfId="198"/>
    <tableColumn id="41" xr3:uid="{00000000-0010-0000-0200-000029000000}" name="Apr-20" dataDxfId="197"/>
    <tableColumn id="42" xr3:uid="{00000000-0010-0000-0200-00002A000000}" name="May-20" dataDxfId="196"/>
    <tableColumn id="43" xr3:uid="{00000000-0010-0000-0200-00002B000000}" name="Jun-20" dataDxfId="195"/>
    <tableColumn id="44" xr3:uid="{00000000-0010-0000-0200-00002C000000}" name="Jul-20" dataDxfId="194"/>
    <tableColumn id="45" xr3:uid="{00000000-0010-0000-0200-00002D000000}" name="Aug-20" dataDxfId="193"/>
    <tableColumn id="46" xr3:uid="{00000000-0010-0000-0200-00002E000000}" name="Sep-20" dataDxfId="192"/>
    <tableColumn id="47" xr3:uid="{00000000-0010-0000-0200-00002F000000}" name="Oct-20" dataDxfId="191"/>
    <tableColumn id="48" xr3:uid="{00000000-0010-0000-0200-000030000000}" name="Nov-20" dataDxfId="190"/>
    <tableColumn id="49" xr3:uid="{00000000-0010-0000-0200-000031000000}" name="Dec-20" dataDxfId="189"/>
    <tableColumn id="50" xr3:uid="{00000000-0010-0000-0200-000032000000}" name="Jan-21" dataDxfId="188"/>
    <tableColumn id="51" xr3:uid="{00000000-0010-0000-0200-000033000000}" name="Feb-21" dataDxfId="187"/>
    <tableColumn id="52" xr3:uid="{00000000-0010-0000-0200-000034000000}" name="Mar-21" dataDxfId="186"/>
    <tableColumn id="53" xr3:uid="{00000000-0010-0000-0200-000035000000}" name="Apr-21" dataDxfId="185"/>
    <tableColumn id="54" xr3:uid="{00000000-0010-0000-0200-000036000000}" name="May-21" dataDxfId="184"/>
    <tableColumn id="55" xr3:uid="{00000000-0010-0000-0200-000037000000}" name="Jun-21" dataDxfId="183"/>
    <tableColumn id="56" xr3:uid="{00000000-0010-0000-0200-000038000000}" name="Jul-21" dataDxfId="182"/>
    <tableColumn id="57" xr3:uid="{00000000-0010-0000-0200-000039000000}" name="Aug-21" dataDxfId="181"/>
    <tableColumn id="58" xr3:uid="{00000000-0010-0000-0200-00003A000000}" name="Sep-21" dataDxfId="180"/>
    <tableColumn id="59" xr3:uid="{00000000-0010-0000-0200-00003B000000}" name="Oct-21" dataDxfId="179"/>
    <tableColumn id="60" xr3:uid="{00000000-0010-0000-0200-00003C000000}" name="Nov-21" dataDxfId="178"/>
    <tableColumn id="61" xr3:uid="{00000000-0010-0000-0200-00003D000000}" name="Dec-21" dataDxfId="177"/>
    <tableColumn id="62" xr3:uid="{00000000-0010-0000-0200-00003E000000}" name="Jan-22" dataDxfId="176"/>
    <tableColumn id="63" xr3:uid="{00000000-0010-0000-0200-00003F000000}" name="Feb-22" dataDxfId="175"/>
    <tableColumn id="64" xr3:uid="{00000000-0010-0000-0200-000040000000}" name="Mar-22" dataDxfId="174"/>
    <tableColumn id="65" xr3:uid="{00000000-0010-0000-0200-000041000000}" name="Apr-22" dataDxfId="173"/>
    <tableColumn id="66" xr3:uid="{00000000-0010-0000-0200-000042000000}" name="May-22" dataDxfId="172"/>
    <tableColumn id="67" xr3:uid="{00000000-0010-0000-0200-000043000000}" name="Jun-22" dataDxfId="171"/>
    <tableColumn id="68" xr3:uid="{00000000-0010-0000-0200-000044000000}" name="Jul-22" dataDxfId="170"/>
    <tableColumn id="69" xr3:uid="{00000000-0010-0000-0200-000045000000}" name="Aug-22" dataDxfId="169"/>
    <tableColumn id="70" xr3:uid="{00000000-0010-0000-0200-000046000000}" name="Sep-22" dataDxfId="168"/>
    <tableColumn id="71" xr3:uid="{00000000-0010-0000-0200-000047000000}" name="Oct-22" dataDxfId="167"/>
    <tableColumn id="72" xr3:uid="{00000000-0010-0000-0200-000048000000}" name="Nov-22" dataDxfId="166"/>
    <tableColumn id="73" xr3:uid="{00000000-0010-0000-0200-000049000000}" name="Dec-22" dataDxfId="165"/>
    <tableColumn id="74" xr3:uid="{00000000-0010-0000-0200-00004A000000}" name="Jan-23" dataDxfId="164"/>
    <tableColumn id="75" xr3:uid="{00000000-0010-0000-0200-00004B000000}" name="Feb-23" dataDxfId="163"/>
    <tableColumn id="76" xr3:uid="{00000000-0010-0000-0200-00004C000000}" name="Mar-23" dataDxfId="162"/>
    <tableColumn id="77" xr3:uid="{00000000-0010-0000-0200-00004D000000}" name="Apr-23" dataDxfId="161"/>
    <tableColumn id="78" xr3:uid="{00000000-0010-0000-0200-00004E000000}" name="May-23" dataDxfId="160"/>
  </tableColumns>
  <tableStyleInfo name="none"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3000000}" name="Table6" displayName="Table6" ref="A5:BZ14" totalsRowShown="0" headerRowDxfId="159" dataDxfId="158">
  <tableColumns count="78">
    <tableColumn id="1" xr3:uid="{00000000-0010-0000-0300-000001000000}" name="Region" dataDxfId="157"/>
    <tableColumn id="2" xr3:uid="{00000000-0010-0000-0300-000002000000}" name="Jan-17" dataDxfId="156"/>
    <tableColumn id="3" xr3:uid="{00000000-0010-0000-0300-000003000000}" name="Feb-17" dataDxfId="155"/>
    <tableColumn id="4" xr3:uid="{00000000-0010-0000-0300-000004000000}" name="Mar-17" dataDxfId="154"/>
    <tableColumn id="5" xr3:uid="{00000000-0010-0000-0300-000005000000}" name="Apr-17" dataDxfId="153"/>
    <tableColumn id="6" xr3:uid="{00000000-0010-0000-0300-000006000000}" name="May-17" dataDxfId="152"/>
    <tableColumn id="7" xr3:uid="{00000000-0010-0000-0300-000007000000}" name="Jun-17" dataDxfId="151"/>
    <tableColumn id="8" xr3:uid="{00000000-0010-0000-0300-000008000000}" name="Jul-17" dataDxfId="150"/>
    <tableColumn id="9" xr3:uid="{00000000-0010-0000-0300-000009000000}" name="Aug-17" dataDxfId="149"/>
    <tableColumn id="10" xr3:uid="{00000000-0010-0000-0300-00000A000000}" name="Sep-17" dataDxfId="148"/>
    <tableColumn id="11" xr3:uid="{00000000-0010-0000-0300-00000B000000}" name="Oct-17" dataDxfId="147"/>
    <tableColumn id="12" xr3:uid="{00000000-0010-0000-0300-00000C000000}" name="Nov-17" dataDxfId="146"/>
    <tableColumn id="13" xr3:uid="{00000000-0010-0000-0300-00000D000000}" name="Dec-17" dataDxfId="145"/>
    <tableColumn id="14" xr3:uid="{00000000-0010-0000-0300-00000E000000}" name="Jan-18" dataDxfId="144"/>
    <tableColumn id="15" xr3:uid="{00000000-0010-0000-0300-00000F000000}" name="Feb-18" dataDxfId="143"/>
    <tableColumn id="16" xr3:uid="{00000000-0010-0000-0300-000010000000}" name="Mar-18" dataDxfId="142"/>
    <tableColumn id="17" xr3:uid="{00000000-0010-0000-0300-000011000000}" name="Apr-18" dataDxfId="141"/>
    <tableColumn id="18" xr3:uid="{00000000-0010-0000-0300-000012000000}" name="May-18" dataDxfId="140"/>
    <tableColumn id="19" xr3:uid="{00000000-0010-0000-0300-000013000000}" name="Jun-18" dataDxfId="139"/>
    <tableColumn id="20" xr3:uid="{00000000-0010-0000-0300-000014000000}" name="Jul-18" dataDxfId="138"/>
    <tableColumn id="21" xr3:uid="{00000000-0010-0000-0300-000015000000}" name="Aug-18" dataDxfId="137"/>
    <tableColumn id="22" xr3:uid="{00000000-0010-0000-0300-000016000000}" name="Sep-18" dataDxfId="136"/>
    <tableColumn id="23" xr3:uid="{00000000-0010-0000-0300-000017000000}" name="Oct-18" dataDxfId="135"/>
    <tableColumn id="24" xr3:uid="{00000000-0010-0000-0300-000018000000}" name="Nov-18" dataDxfId="134"/>
    <tableColumn id="25" xr3:uid="{00000000-0010-0000-0300-000019000000}" name="Dec-18" dataDxfId="133"/>
    <tableColumn id="26" xr3:uid="{00000000-0010-0000-0300-00001A000000}" name="Jan-19" dataDxfId="132"/>
    <tableColumn id="27" xr3:uid="{00000000-0010-0000-0300-00001B000000}" name="Feb-19" dataDxfId="131"/>
    <tableColumn id="28" xr3:uid="{00000000-0010-0000-0300-00001C000000}" name="Mar-19" dataDxfId="130"/>
    <tableColumn id="29" xr3:uid="{00000000-0010-0000-0300-00001D000000}" name="Apr-19" dataDxfId="129"/>
    <tableColumn id="30" xr3:uid="{00000000-0010-0000-0300-00001E000000}" name="May-19" dataDxfId="128"/>
    <tableColumn id="31" xr3:uid="{00000000-0010-0000-0300-00001F000000}" name="Jun-19" dataDxfId="127"/>
    <tableColumn id="32" xr3:uid="{00000000-0010-0000-0300-000020000000}" name="Jul-19" dataDxfId="126"/>
    <tableColumn id="33" xr3:uid="{00000000-0010-0000-0300-000021000000}" name="Aug-19" dataDxfId="125"/>
    <tableColumn id="34" xr3:uid="{00000000-0010-0000-0300-000022000000}" name="Sep-19" dataDxfId="124"/>
    <tableColumn id="35" xr3:uid="{00000000-0010-0000-0300-000023000000}" name="Oct-19" dataDxfId="123"/>
    <tableColumn id="36" xr3:uid="{00000000-0010-0000-0300-000024000000}" name="Nov-19" dataDxfId="122"/>
    <tableColumn id="37" xr3:uid="{00000000-0010-0000-0300-000025000000}" name="Dec-19" dataDxfId="121"/>
    <tableColumn id="38" xr3:uid="{00000000-0010-0000-0300-000026000000}" name="Jan-20" dataDxfId="120"/>
    <tableColumn id="39" xr3:uid="{00000000-0010-0000-0300-000027000000}" name="Feb-20" dataDxfId="119"/>
    <tableColumn id="40" xr3:uid="{00000000-0010-0000-0300-000028000000}" name="Mar-20" dataDxfId="118"/>
    <tableColumn id="41" xr3:uid="{00000000-0010-0000-0300-000029000000}" name="Apr-20" dataDxfId="117"/>
    <tableColumn id="42" xr3:uid="{00000000-0010-0000-0300-00002A000000}" name="May-20" dataDxfId="116"/>
    <tableColumn id="43" xr3:uid="{00000000-0010-0000-0300-00002B000000}" name="Jun-20" dataDxfId="115"/>
    <tableColumn id="44" xr3:uid="{00000000-0010-0000-0300-00002C000000}" name="Jul-20" dataDxfId="114"/>
    <tableColumn id="45" xr3:uid="{00000000-0010-0000-0300-00002D000000}" name="Aug-20" dataDxfId="113"/>
    <tableColumn id="46" xr3:uid="{00000000-0010-0000-0300-00002E000000}" name="Sep-20" dataDxfId="112"/>
    <tableColumn id="47" xr3:uid="{00000000-0010-0000-0300-00002F000000}" name="Oct-20" dataDxfId="111"/>
    <tableColumn id="48" xr3:uid="{00000000-0010-0000-0300-000030000000}" name="Nov-20" dataDxfId="110"/>
    <tableColumn id="49" xr3:uid="{00000000-0010-0000-0300-000031000000}" name="Dec-20" dataDxfId="109"/>
    <tableColumn id="50" xr3:uid="{00000000-0010-0000-0300-000032000000}" name="Jan-21" dataDxfId="108"/>
    <tableColumn id="51" xr3:uid="{00000000-0010-0000-0300-000033000000}" name="Feb-21" dataDxfId="107"/>
    <tableColumn id="52" xr3:uid="{00000000-0010-0000-0300-000034000000}" name="Mar-21" dataDxfId="106"/>
    <tableColumn id="53" xr3:uid="{00000000-0010-0000-0300-000035000000}" name="Apr-21" dataDxfId="105"/>
    <tableColumn id="54" xr3:uid="{00000000-0010-0000-0300-000036000000}" name="May-21" dataDxfId="104"/>
    <tableColumn id="55" xr3:uid="{00000000-0010-0000-0300-000037000000}" name="Jun-21" dataDxfId="103"/>
    <tableColumn id="56" xr3:uid="{00000000-0010-0000-0300-000038000000}" name="Jul-21" dataDxfId="102"/>
    <tableColumn id="57" xr3:uid="{00000000-0010-0000-0300-000039000000}" name="Aug-21" dataDxfId="101"/>
    <tableColumn id="58" xr3:uid="{00000000-0010-0000-0300-00003A000000}" name="Sep-21" dataDxfId="100"/>
    <tableColumn id="59" xr3:uid="{00000000-0010-0000-0300-00003B000000}" name="Oct-21" dataDxfId="99"/>
    <tableColumn id="60" xr3:uid="{00000000-0010-0000-0300-00003C000000}" name="Nov-21" dataDxfId="98"/>
    <tableColumn id="61" xr3:uid="{00000000-0010-0000-0300-00003D000000}" name="Dec-21" dataDxfId="97"/>
    <tableColumn id="62" xr3:uid="{00000000-0010-0000-0300-00003E000000}" name="Jan-22" dataDxfId="96"/>
    <tableColumn id="63" xr3:uid="{00000000-0010-0000-0300-00003F000000}" name="Feb-22" dataDxfId="95"/>
    <tableColumn id="64" xr3:uid="{00000000-0010-0000-0300-000040000000}" name="Mar-22" dataDxfId="94"/>
    <tableColumn id="65" xr3:uid="{00000000-0010-0000-0300-000041000000}" name="Apr-22" dataDxfId="93"/>
    <tableColumn id="66" xr3:uid="{00000000-0010-0000-0300-000042000000}" name="May-22" dataDxfId="92"/>
    <tableColumn id="67" xr3:uid="{00000000-0010-0000-0300-000043000000}" name="Jun-22" dataDxfId="91"/>
    <tableColumn id="68" xr3:uid="{00000000-0010-0000-0300-000044000000}" name="Jul-22" dataDxfId="90"/>
    <tableColumn id="69" xr3:uid="{00000000-0010-0000-0300-000045000000}" name="Aug-22" dataDxfId="89"/>
    <tableColumn id="70" xr3:uid="{00000000-0010-0000-0300-000046000000}" name="Sep-22" dataDxfId="88"/>
    <tableColumn id="71" xr3:uid="{00000000-0010-0000-0300-000047000000}" name="Oct-22" dataDxfId="87"/>
    <tableColumn id="72" xr3:uid="{00000000-0010-0000-0300-000048000000}" name="Nov-22" dataDxfId="86"/>
    <tableColumn id="73" xr3:uid="{00000000-0010-0000-0300-000049000000}" name="Dec-22" dataDxfId="85"/>
    <tableColumn id="74" xr3:uid="{00000000-0010-0000-0300-00004A000000}" name="Jan-23" dataDxfId="84"/>
    <tableColumn id="75" xr3:uid="{00000000-0010-0000-0300-00004B000000}" name="Feb-23" dataDxfId="83"/>
    <tableColumn id="76" xr3:uid="{00000000-0010-0000-0300-00004C000000}" name="Mar-23" dataDxfId="82"/>
    <tableColumn id="77" xr3:uid="{00000000-0010-0000-0300-00004D000000}" name="Apr-23" dataDxfId="81"/>
    <tableColumn id="78" xr3:uid="{00000000-0010-0000-0300-00004E000000}" name="May-23" dataDxfId="80"/>
  </tableColumns>
  <tableStyleInfo name="none"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0000000-000C-0000-FFFF-FFFF0E000000}" name="Table17" displayName="Table17" ref="A5:BZ11" totalsRowShown="0" headerRowDxfId="79" dataDxfId="78">
  <tableColumns count="78">
    <tableColumn id="1" xr3:uid="{00000000-0010-0000-0E00-000001000000}" name="Country" dataDxfId="77"/>
    <tableColumn id="2" xr3:uid="{00000000-0010-0000-0E00-000002000000}" name="Jan-17" dataDxfId="76"/>
    <tableColumn id="3" xr3:uid="{00000000-0010-0000-0E00-000003000000}" name="Feb-17" dataDxfId="75"/>
    <tableColumn id="4" xr3:uid="{00000000-0010-0000-0E00-000004000000}" name="Mar-17" dataDxfId="74"/>
    <tableColumn id="5" xr3:uid="{00000000-0010-0000-0E00-000005000000}" name="Apr-17" dataDxfId="73"/>
    <tableColumn id="6" xr3:uid="{00000000-0010-0000-0E00-000006000000}" name="May-17" dataDxfId="72"/>
    <tableColumn id="7" xr3:uid="{00000000-0010-0000-0E00-000007000000}" name="Jun-17" dataDxfId="71"/>
    <tableColumn id="8" xr3:uid="{00000000-0010-0000-0E00-000008000000}" name="Jul-17" dataDxfId="70"/>
    <tableColumn id="9" xr3:uid="{00000000-0010-0000-0E00-000009000000}" name="Aug-17" dataDxfId="69"/>
    <tableColumn id="10" xr3:uid="{00000000-0010-0000-0E00-00000A000000}" name="Sep-17" dataDxfId="68"/>
    <tableColumn id="11" xr3:uid="{00000000-0010-0000-0E00-00000B000000}" name="Oct-17" dataDxfId="67"/>
    <tableColumn id="12" xr3:uid="{00000000-0010-0000-0E00-00000C000000}" name="Nov-17" dataDxfId="66"/>
    <tableColumn id="13" xr3:uid="{00000000-0010-0000-0E00-00000D000000}" name="Dec-17" dataDxfId="65"/>
    <tableColumn id="14" xr3:uid="{00000000-0010-0000-0E00-00000E000000}" name="Jan-18" dataDxfId="64"/>
    <tableColumn id="15" xr3:uid="{00000000-0010-0000-0E00-00000F000000}" name="Feb-18" dataDxfId="63"/>
    <tableColumn id="16" xr3:uid="{00000000-0010-0000-0E00-000010000000}" name="Mar-18" dataDxfId="62"/>
    <tableColumn id="17" xr3:uid="{00000000-0010-0000-0E00-000011000000}" name="Apr-18" dataDxfId="61"/>
    <tableColumn id="18" xr3:uid="{00000000-0010-0000-0E00-000012000000}" name="May-18" dataDxfId="60"/>
    <tableColumn id="19" xr3:uid="{00000000-0010-0000-0E00-000013000000}" name="Jun-18" dataDxfId="59"/>
    <tableColumn id="20" xr3:uid="{00000000-0010-0000-0E00-000014000000}" name="Jul-18" dataDxfId="58"/>
    <tableColumn id="21" xr3:uid="{00000000-0010-0000-0E00-000015000000}" name="Aug-18" dataDxfId="57"/>
    <tableColumn id="22" xr3:uid="{00000000-0010-0000-0E00-000016000000}" name="Sep-18" dataDxfId="56"/>
    <tableColumn id="23" xr3:uid="{00000000-0010-0000-0E00-000017000000}" name="Oct-18" dataDxfId="55"/>
    <tableColumn id="24" xr3:uid="{00000000-0010-0000-0E00-000018000000}" name="Nov-18" dataDxfId="54"/>
    <tableColumn id="25" xr3:uid="{00000000-0010-0000-0E00-000019000000}" name="Dec-18" dataDxfId="53"/>
    <tableColumn id="26" xr3:uid="{00000000-0010-0000-0E00-00001A000000}" name="Jan-19" dataDxfId="52"/>
    <tableColumn id="27" xr3:uid="{00000000-0010-0000-0E00-00001B000000}" name="Feb-19" dataDxfId="51"/>
    <tableColumn id="28" xr3:uid="{00000000-0010-0000-0E00-00001C000000}" name="Mar-19" dataDxfId="50"/>
    <tableColumn id="29" xr3:uid="{00000000-0010-0000-0E00-00001D000000}" name="Apr-19" dataDxfId="49"/>
    <tableColumn id="30" xr3:uid="{00000000-0010-0000-0E00-00001E000000}" name="May-19" dataDxfId="48"/>
    <tableColumn id="31" xr3:uid="{00000000-0010-0000-0E00-00001F000000}" name="Jun-19" dataDxfId="47"/>
    <tableColumn id="32" xr3:uid="{00000000-0010-0000-0E00-000020000000}" name="Jul-19" dataDxfId="46"/>
    <tableColumn id="33" xr3:uid="{00000000-0010-0000-0E00-000021000000}" name="Aug-19" dataDxfId="45"/>
    <tableColumn id="34" xr3:uid="{00000000-0010-0000-0E00-000022000000}" name="Sep-19" dataDxfId="44"/>
    <tableColumn id="35" xr3:uid="{00000000-0010-0000-0E00-000023000000}" name="Oct-19" dataDxfId="43"/>
    <tableColumn id="36" xr3:uid="{00000000-0010-0000-0E00-000024000000}" name="Nov-19" dataDxfId="42"/>
    <tableColumn id="37" xr3:uid="{00000000-0010-0000-0E00-000025000000}" name="Dec-19" dataDxfId="41"/>
    <tableColumn id="38" xr3:uid="{00000000-0010-0000-0E00-000026000000}" name="Jan-20" dataDxfId="40"/>
    <tableColumn id="39" xr3:uid="{00000000-0010-0000-0E00-000027000000}" name="Feb-20" dataDxfId="39"/>
    <tableColumn id="40" xr3:uid="{00000000-0010-0000-0E00-000028000000}" name="Mar-20" dataDxfId="38"/>
    <tableColumn id="41" xr3:uid="{00000000-0010-0000-0E00-000029000000}" name="Apr-20" dataDxfId="37"/>
    <tableColumn id="42" xr3:uid="{00000000-0010-0000-0E00-00002A000000}" name="May-20" dataDxfId="36"/>
    <tableColumn id="43" xr3:uid="{00000000-0010-0000-0E00-00002B000000}" name="Jun-20" dataDxfId="35"/>
    <tableColumn id="44" xr3:uid="{00000000-0010-0000-0E00-00002C000000}" name="Jul-20" dataDxfId="34"/>
    <tableColumn id="45" xr3:uid="{00000000-0010-0000-0E00-00002D000000}" name="Aug-20" dataDxfId="33"/>
    <tableColumn id="46" xr3:uid="{00000000-0010-0000-0E00-00002E000000}" name="Sep-20" dataDxfId="32"/>
    <tableColumn id="47" xr3:uid="{00000000-0010-0000-0E00-00002F000000}" name="Oct-20" dataDxfId="31"/>
    <tableColumn id="48" xr3:uid="{00000000-0010-0000-0E00-000030000000}" name="Nov-20" dataDxfId="30"/>
    <tableColumn id="49" xr3:uid="{00000000-0010-0000-0E00-000031000000}" name="Dec-20" dataDxfId="29"/>
    <tableColumn id="50" xr3:uid="{00000000-0010-0000-0E00-000032000000}" name="Jan-21" dataDxfId="28"/>
    <tableColumn id="51" xr3:uid="{00000000-0010-0000-0E00-000033000000}" name="Feb-21" dataDxfId="27"/>
    <tableColumn id="52" xr3:uid="{00000000-0010-0000-0E00-000034000000}" name="Mar-21" dataDxfId="26"/>
    <tableColumn id="53" xr3:uid="{00000000-0010-0000-0E00-000035000000}" name="Apr-21" dataDxfId="25"/>
    <tableColumn id="54" xr3:uid="{00000000-0010-0000-0E00-000036000000}" name="May-21" dataDxfId="24"/>
    <tableColumn id="55" xr3:uid="{00000000-0010-0000-0E00-000037000000}" name="Jun-21" dataDxfId="23"/>
    <tableColumn id="56" xr3:uid="{00000000-0010-0000-0E00-000038000000}" name="Jul-21" dataDxfId="22"/>
    <tableColumn id="57" xr3:uid="{00000000-0010-0000-0E00-000039000000}" name="Aug-21" dataDxfId="21"/>
    <tableColumn id="58" xr3:uid="{00000000-0010-0000-0E00-00003A000000}" name="Sep-21" dataDxfId="20"/>
    <tableColumn id="59" xr3:uid="{00000000-0010-0000-0E00-00003B000000}" name="Oct-21" dataDxfId="19"/>
    <tableColumn id="60" xr3:uid="{00000000-0010-0000-0E00-00003C000000}" name="Nov-21" dataDxfId="18"/>
    <tableColumn id="61" xr3:uid="{00000000-0010-0000-0E00-00003D000000}" name="Dec-21" dataDxfId="17"/>
    <tableColumn id="62" xr3:uid="{00000000-0010-0000-0E00-00003E000000}" name="Jan-22" dataDxfId="16"/>
    <tableColumn id="63" xr3:uid="{00000000-0010-0000-0E00-00003F000000}" name="Feb-22" dataDxfId="15"/>
    <tableColumn id="64" xr3:uid="{00000000-0010-0000-0E00-000040000000}" name="Mar-22" dataDxfId="14"/>
    <tableColumn id="65" xr3:uid="{00000000-0010-0000-0E00-000041000000}" name="Apr-22" dataDxfId="13"/>
    <tableColumn id="66" xr3:uid="{00000000-0010-0000-0E00-000042000000}" name="May-22" dataDxfId="12"/>
    <tableColumn id="67" xr3:uid="{00000000-0010-0000-0E00-000043000000}" name="Jun-22" dataDxfId="11"/>
    <tableColumn id="68" xr3:uid="{00000000-0010-0000-0E00-000044000000}" name="Jul-22" dataDxfId="10"/>
    <tableColumn id="69" xr3:uid="{00000000-0010-0000-0E00-000045000000}" name="Aug-22" dataDxfId="9"/>
    <tableColumn id="70" xr3:uid="{00000000-0010-0000-0E00-000046000000}" name="Sep-22" dataDxfId="8"/>
    <tableColumn id="71" xr3:uid="{00000000-0010-0000-0E00-000047000000}" name="Oct-22" dataDxfId="7"/>
    <tableColumn id="72" xr3:uid="{00000000-0010-0000-0E00-000048000000}" name="Nov-22" dataDxfId="6"/>
    <tableColumn id="73" xr3:uid="{00000000-0010-0000-0E00-000049000000}" name="Dec-22" dataDxfId="5"/>
    <tableColumn id="74" xr3:uid="{00000000-0010-0000-0E00-00004A000000}" name="Jan-23" dataDxfId="4"/>
    <tableColumn id="75" xr3:uid="{00000000-0010-0000-0E00-00004B000000}" name="Feb-23" dataDxfId="3"/>
    <tableColumn id="76" xr3:uid="{00000000-0010-0000-0E00-00004C000000}" name="Mar-23" dataDxfId="2"/>
    <tableColumn id="77" xr3:uid="{00000000-0010-0000-0E00-00004D000000}" name="Apr-23" dataDxfId="1"/>
    <tableColumn id="78" xr3:uid="{00000000-0010-0000-0E00-00004E000000}" name="May-23" dataDxfId="0"/>
  </tableColumns>
  <tableStyleInfo name="none"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ons.gov.uk/employmentandlabourmarket/peopleinwork/employmentandemployeetypes/articles/labourdemandvolumesbyprofessionandlocalauthorityuk/january2017todecember2022" TargetMode="Externa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A39"/>
  <sheetViews>
    <sheetView workbookViewId="0"/>
  </sheetViews>
  <sheetFormatPr defaultColWidth="11.5546875" defaultRowHeight="13.8" x14ac:dyDescent="0.25"/>
  <cols>
    <col min="1" max="1" width="121.44140625" style="2" customWidth="1"/>
    <col min="2" max="16384" width="11.5546875" style="2"/>
  </cols>
  <sheetData>
    <row r="1" spans="1:1" ht="42" x14ac:dyDescent="0.4">
      <c r="A1" s="12" t="s">
        <v>0</v>
      </c>
    </row>
    <row r="2" spans="1:1" ht="15" x14ac:dyDescent="0.25">
      <c r="A2" s="7" t="s">
        <v>1</v>
      </c>
    </row>
    <row r="3" spans="1:1" ht="17.399999999999999" x14ac:dyDescent="0.3">
      <c r="A3" s="13" t="s">
        <v>2</v>
      </c>
    </row>
    <row r="4" spans="1:1" ht="15" x14ac:dyDescent="0.25">
      <c r="A4" s="7" t="s">
        <v>3</v>
      </c>
    </row>
    <row r="5" spans="1:1" ht="17.399999999999999" x14ac:dyDescent="0.3">
      <c r="A5" s="13" t="s">
        <v>4</v>
      </c>
    </row>
    <row r="6" spans="1:1" ht="16.8" x14ac:dyDescent="0.3">
      <c r="A6" s="3" t="s">
        <v>199</v>
      </c>
    </row>
    <row r="7" spans="1:1" ht="60" x14ac:dyDescent="0.25">
      <c r="A7" s="7" t="s">
        <v>5</v>
      </c>
    </row>
    <row r="8" spans="1:1" ht="16.8" x14ac:dyDescent="0.3">
      <c r="A8" s="3" t="s">
        <v>6</v>
      </c>
    </row>
    <row r="9" spans="1:1" ht="30" x14ac:dyDescent="0.25">
      <c r="A9" s="7" t="s">
        <v>7</v>
      </c>
    </row>
    <row r="10" spans="1:1" ht="16.8" x14ac:dyDescent="0.3">
      <c r="A10" s="3" t="s">
        <v>8</v>
      </c>
    </row>
    <row r="11" spans="1:1" ht="105" x14ac:dyDescent="0.25">
      <c r="A11" s="7" t="s">
        <v>9</v>
      </c>
    </row>
    <row r="12" spans="1:1" ht="16.8" x14ac:dyDescent="0.3">
      <c r="A12" s="3" t="s">
        <v>10</v>
      </c>
    </row>
    <row r="13" spans="1:1" ht="60" x14ac:dyDescent="0.25">
      <c r="A13" s="7" t="s">
        <v>11</v>
      </c>
    </row>
    <row r="14" spans="1:1" ht="16.8" x14ac:dyDescent="0.3">
      <c r="A14" s="3" t="s">
        <v>12</v>
      </c>
    </row>
    <row r="15" spans="1:1" ht="30" x14ac:dyDescent="0.25">
      <c r="A15" s="7" t="s">
        <v>13</v>
      </c>
    </row>
    <row r="16" spans="1:1" ht="16.8" x14ac:dyDescent="0.3">
      <c r="A16" s="3" t="s">
        <v>14</v>
      </c>
    </row>
    <row r="17" spans="1:1" x14ac:dyDescent="0.25">
      <c r="A17" s="16" t="s">
        <v>15</v>
      </c>
    </row>
    <row r="18" spans="1:1" ht="58.95" customHeight="1" x14ac:dyDescent="0.25">
      <c r="A18" s="17"/>
    </row>
    <row r="19" spans="1:1" ht="16.8" x14ac:dyDescent="0.3">
      <c r="A19" s="3" t="s">
        <v>16</v>
      </c>
    </row>
    <row r="20" spans="1:1" ht="409.2" customHeight="1" x14ac:dyDescent="0.25">
      <c r="A20" s="7" t="s">
        <v>17</v>
      </c>
    </row>
    <row r="21" spans="1:1" ht="16.8" x14ac:dyDescent="0.3">
      <c r="A21" s="3" t="s">
        <v>18</v>
      </c>
    </row>
    <row r="22" spans="1:1" ht="60" x14ac:dyDescent="0.25">
      <c r="A22" s="7" t="s">
        <v>19</v>
      </c>
    </row>
    <row r="23" spans="1:1" ht="16.8" x14ac:dyDescent="0.3">
      <c r="A23" s="3" t="s">
        <v>20</v>
      </c>
    </row>
    <row r="24" spans="1:1" ht="45" x14ac:dyDescent="0.25">
      <c r="A24" s="7" t="s">
        <v>21</v>
      </c>
    </row>
    <row r="25" spans="1:1" ht="16.8" x14ac:dyDescent="0.3">
      <c r="A25" s="3" t="s">
        <v>22</v>
      </c>
    </row>
    <row r="26" spans="1:1" x14ac:dyDescent="0.25">
      <c r="A26" s="16" t="s">
        <v>23</v>
      </c>
    </row>
    <row r="27" spans="1:1" ht="409.2" customHeight="1" x14ac:dyDescent="0.25">
      <c r="A27" s="17"/>
    </row>
    <row r="28" spans="1:1" ht="73.2" customHeight="1" x14ac:dyDescent="0.25">
      <c r="A28" s="17"/>
    </row>
    <row r="29" spans="1:1" ht="16.8" x14ac:dyDescent="0.3">
      <c r="A29" s="3" t="s">
        <v>24</v>
      </c>
    </row>
    <row r="30" spans="1:1" ht="165" x14ac:dyDescent="0.25">
      <c r="A30" s="7" t="s">
        <v>25</v>
      </c>
    </row>
    <row r="31" spans="1:1" ht="17.399999999999999" x14ac:dyDescent="0.3">
      <c r="A31" s="13" t="s">
        <v>26</v>
      </c>
    </row>
    <row r="32" spans="1:1" ht="15" x14ac:dyDescent="0.25">
      <c r="A32" s="7" t="s">
        <v>27</v>
      </c>
    </row>
    <row r="33" spans="1:1" ht="28.8" x14ac:dyDescent="0.3">
      <c r="A33" s="14" t="s">
        <v>28</v>
      </c>
    </row>
    <row r="34" spans="1:1" ht="17.399999999999999" x14ac:dyDescent="0.3">
      <c r="A34" s="13" t="s">
        <v>29</v>
      </c>
    </row>
    <row r="35" spans="1:1" ht="15" x14ac:dyDescent="0.25">
      <c r="A35" s="11" t="s">
        <v>30</v>
      </c>
    </row>
    <row r="36" spans="1:1" ht="15" x14ac:dyDescent="0.25">
      <c r="A36" s="7" t="s">
        <v>31</v>
      </c>
    </row>
    <row r="37" spans="1:1" ht="15" x14ac:dyDescent="0.25">
      <c r="A37" s="7" t="s">
        <v>32</v>
      </c>
    </row>
    <row r="38" spans="1:1" ht="15" x14ac:dyDescent="0.25">
      <c r="A38" s="7" t="s">
        <v>33</v>
      </c>
    </row>
    <row r="39" spans="1:1" ht="15" x14ac:dyDescent="0.25">
      <c r="A39" s="7" t="s">
        <v>34</v>
      </c>
    </row>
  </sheetData>
  <mergeCells count="2">
    <mergeCell ref="A17:A18"/>
    <mergeCell ref="A26:A28"/>
  </mergeCells>
  <hyperlinks>
    <hyperlink ref="A33" r:id="rId1" xr:uid="{7766414A-0407-4939-987A-8D6EA1FBC691}"/>
  </hyperlinks>
  <pageMargins left="0.7" right="0.7" top="0.75" bottom="0.75" header="0.3" footer="0.3"/>
  <pageSetup paperSize="9" orientation="portrait" horizontalDpi="300" verticalDpi="30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C28"/>
  <sheetViews>
    <sheetView workbookViewId="0">
      <selection activeCell="B8" sqref="B8"/>
    </sheetView>
  </sheetViews>
  <sheetFormatPr defaultColWidth="11.5546875" defaultRowHeight="13.8" x14ac:dyDescent="0.25"/>
  <cols>
    <col min="1" max="1" width="25.6640625" style="2" customWidth="1"/>
    <col min="2" max="2" width="168.6640625" style="2" customWidth="1"/>
    <col min="3" max="3" width="30.6640625" style="2" customWidth="1"/>
    <col min="4" max="16384" width="11.5546875" style="2"/>
  </cols>
  <sheetData>
    <row r="1" spans="1:3" ht="21" x14ac:dyDescent="0.4">
      <c r="A1" s="1" t="s">
        <v>35</v>
      </c>
    </row>
    <row r="2" spans="1:3" ht="15" x14ac:dyDescent="0.25">
      <c r="A2" s="4" t="s">
        <v>36</v>
      </c>
    </row>
    <row r="3" spans="1:3" ht="15.6" x14ac:dyDescent="0.3">
      <c r="A3" s="6" t="s">
        <v>37</v>
      </c>
      <c r="B3" s="6" t="s">
        <v>38</v>
      </c>
      <c r="C3" s="6" t="s">
        <v>39</v>
      </c>
    </row>
    <row r="4" spans="1:3" ht="15" x14ac:dyDescent="0.25">
      <c r="A4" s="9" t="str">
        <f>HYPERLINK("#'Table 1'!A1", "Table 1")</f>
        <v>Table 1</v>
      </c>
      <c r="B4" s="2" t="s">
        <v>40</v>
      </c>
      <c r="C4" s="2" t="s">
        <v>41</v>
      </c>
    </row>
    <row r="5" spans="1:3" ht="15" x14ac:dyDescent="0.25">
      <c r="A5" s="9" t="str">
        <f>HYPERLINK("#'Table 2'!A1", "Table 2")</f>
        <v>Table 2</v>
      </c>
      <c r="B5" s="2" t="s">
        <v>42</v>
      </c>
      <c r="C5" s="2" t="s">
        <v>41</v>
      </c>
    </row>
    <row r="6" spans="1:3" ht="15" x14ac:dyDescent="0.25">
      <c r="A6" s="9" t="str">
        <f>HYPERLINK("#'Table 3'!A1", "Table 3")</f>
        <v>Table 3</v>
      </c>
      <c r="B6" s="2" t="s">
        <v>43</v>
      </c>
      <c r="C6" s="2" t="s">
        <v>41</v>
      </c>
    </row>
    <row r="7" spans="1:3" ht="15" x14ac:dyDescent="0.25">
      <c r="A7" s="9" t="str">
        <f>HYPERLINK("#'Table 4'!A1", "Table 4")</f>
        <v>Table 4</v>
      </c>
      <c r="B7" s="2" t="s">
        <v>44</v>
      </c>
      <c r="C7" s="2" t="s">
        <v>41</v>
      </c>
    </row>
    <row r="8" spans="1:3" ht="15" x14ac:dyDescent="0.25">
      <c r="A8" s="9" t="str">
        <f>HYPERLINK("#'Table 5'!A1", "Table 5")</f>
        <v>Table 5</v>
      </c>
      <c r="B8" s="2" t="s">
        <v>45</v>
      </c>
      <c r="C8" s="2" t="s">
        <v>41</v>
      </c>
    </row>
    <row r="9" spans="1:3" ht="15" x14ac:dyDescent="0.25">
      <c r="A9" s="9" t="str">
        <f>HYPERLINK("#'Table 6'!A1", "Table 6")</f>
        <v>Table 6</v>
      </c>
      <c r="B9" s="2" t="s">
        <v>46</v>
      </c>
      <c r="C9" s="2" t="s">
        <v>41</v>
      </c>
    </row>
    <row r="10" spans="1:3" ht="15" x14ac:dyDescent="0.25">
      <c r="A10" s="9" t="str">
        <f>HYPERLINK("#'Table 7'!A1", "Table 7")</f>
        <v>Table 7</v>
      </c>
      <c r="B10" s="2" t="s">
        <v>47</v>
      </c>
      <c r="C10" s="2" t="s">
        <v>41</v>
      </c>
    </row>
    <row r="11" spans="1:3" ht="15" x14ac:dyDescent="0.25">
      <c r="A11" s="9" t="str">
        <f>HYPERLINK("#'Table 8'!A1", "Table 8")</f>
        <v>Table 8</v>
      </c>
      <c r="B11" s="2" t="s">
        <v>48</v>
      </c>
      <c r="C11" s="2" t="s">
        <v>41</v>
      </c>
    </row>
    <row r="12" spans="1:3" ht="15" x14ac:dyDescent="0.25">
      <c r="A12" s="9" t="str">
        <f>HYPERLINK("#'Table 9'!A1", "Table 9")</f>
        <v>Table 9</v>
      </c>
      <c r="B12" s="2" t="s">
        <v>49</v>
      </c>
      <c r="C12" s="2" t="s">
        <v>41</v>
      </c>
    </row>
    <row r="13" spans="1:3" ht="15" x14ac:dyDescent="0.25">
      <c r="A13" s="9" t="str">
        <f>HYPERLINK("#'Table 10'!A1", "Table 10")</f>
        <v>Table 10</v>
      </c>
      <c r="B13" s="2" t="s">
        <v>50</v>
      </c>
      <c r="C13" s="2" t="s">
        <v>41</v>
      </c>
    </row>
    <row r="14" spans="1:3" ht="15" x14ac:dyDescent="0.25">
      <c r="A14" s="9" t="str">
        <f>HYPERLINK("#'Table 11'!A1", "Table 11")</f>
        <v>Table 11</v>
      </c>
      <c r="B14" s="2" t="s">
        <v>51</v>
      </c>
      <c r="C14" s="2" t="s">
        <v>41</v>
      </c>
    </row>
    <row r="15" spans="1:3" ht="15" x14ac:dyDescent="0.25">
      <c r="A15" s="9" t="str">
        <f>HYPERLINK("#'Table 12'!A1", "Table 12")</f>
        <v>Table 12</v>
      </c>
      <c r="B15" s="2" t="s">
        <v>52</v>
      </c>
      <c r="C15" s="2" t="s">
        <v>41</v>
      </c>
    </row>
    <row r="16" spans="1:3" ht="15" x14ac:dyDescent="0.25">
      <c r="A16" s="9" t="str">
        <f>HYPERLINK("#'Table 13'!A1", "Table 13")</f>
        <v>Table 13</v>
      </c>
      <c r="B16" s="2" t="s">
        <v>53</v>
      </c>
      <c r="C16" s="2" t="s">
        <v>41</v>
      </c>
    </row>
    <row r="17" spans="1:3" ht="15" x14ac:dyDescent="0.25">
      <c r="A17" s="9" t="str">
        <f>HYPERLINK("#'Table 14'!A1", "Table 14")</f>
        <v>Table 14</v>
      </c>
      <c r="B17" s="2" t="s">
        <v>54</v>
      </c>
      <c r="C17" s="2" t="s">
        <v>41</v>
      </c>
    </row>
    <row r="18" spans="1:3" ht="15" x14ac:dyDescent="0.25">
      <c r="A18" s="9" t="str">
        <f>HYPERLINK("#'Table 15'!A1", "Table 15")</f>
        <v>Table 15</v>
      </c>
      <c r="B18" s="2" t="s">
        <v>55</v>
      </c>
      <c r="C18" s="2" t="s">
        <v>41</v>
      </c>
    </row>
    <row r="19" spans="1:3" ht="15" x14ac:dyDescent="0.25">
      <c r="A19" s="9" t="str">
        <f>HYPERLINK("#'Table 16'!A1", "Table 16")</f>
        <v>Table 16</v>
      </c>
      <c r="B19" s="2" t="s">
        <v>56</v>
      </c>
      <c r="C19" s="2" t="s">
        <v>41</v>
      </c>
    </row>
    <row r="20" spans="1:3" ht="15" x14ac:dyDescent="0.25">
      <c r="A20" s="9" t="str">
        <f>HYPERLINK("#'Table 17'!A1", "Table 17")</f>
        <v>Table 17</v>
      </c>
      <c r="B20" s="2" t="s">
        <v>57</v>
      </c>
      <c r="C20" s="2" t="s">
        <v>41</v>
      </c>
    </row>
    <row r="21" spans="1:3" ht="15" x14ac:dyDescent="0.25">
      <c r="A21" s="9" t="str">
        <f>HYPERLINK("#'Table 18'!A1", "Table 18")</f>
        <v>Table 18</v>
      </c>
      <c r="B21" s="2" t="s">
        <v>58</v>
      </c>
      <c r="C21" s="2" t="s">
        <v>41</v>
      </c>
    </row>
    <row r="22" spans="1:3" ht="15" x14ac:dyDescent="0.25">
      <c r="A22" s="9" t="str">
        <f>HYPERLINK("#'Table 19'!A1", "Table 19")</f>
        <v>Table 19</v>
      </c>
      <c r="B22" s="2" t="s">
        <v>59</v>
      </c>
      <c r="C22" s="2" t="s">
        <v>41</v>
      </c>
    </row>
    <row r="23" spans="1:3" ht="15" x14ac:dyDescent="0.25">
      <c r="A23" s="9" t="str">
        <f>HYPERLINK("#'Table 20'!A1", "Table 20")</f>
        <v>Table 20</v>
      </c>
      <c r="B23" s="2" t="s">
        <v>60</v>
      </c>
      <c r="C23" s="2" t="s">
        <v>41</v>
      </c>
    </row>
    <row r="24" spans="1:3" ht="15" x14ac:dyDescent="0.25">
      <c r="A24" s="9" t="str">
        <f>HYPERLINK("#'Table 21'!A1", "Table 21")</f>
        <v>Table 21</v>
      </c>
      <c r="B24" s="2" t="s">
        <v>61</v>
      </c>
      <c r="C24" s="2" t="s">
        <v>41</v>
      </c>
    </row>
    <row r="25" spans="1:3" ht="15" x14ac:dyDescent="0.25">
      <c r="A25" s="9" t="str">
        <f>HYPERLINK("#'Table 22'!A1", "Table 22")</f>
        <v>Table 22</v>
      </c>
      <c r="B25" s="2" t="s">
        <v>62</v>
      </c>
      <c r="C25" s="2" t="s">
        <v>41</v>
      </c>
    </row>
    <row r="26" spans="1:3" ht="15" x14ac:dyDescent="0.25">
      <c r="A26" s="9" t="str">
        <f>HYPERLINK("#'Table 23'!A1", "Table 23")</f>
        <v>Table 23</v>
      </c>
      <c r="B26" s="2" t="s">
        <v>63</v>
      </c>
      <c r="C26" s="2" t="s">
        <v>41</v>
      </c>
    </row>
    <row r="27" spans="1:3" ht="15" x14ac:dyDescent="0.25">
      <c r="A27" s="9" t="str">
        <f>HYPERLINK("#'Table 24'!A1", "Table 24")</f>
        <v>Table 24</v>
      </c>
      <c r="B27" s="2" t="s">
        <v>64</v>
      </c>
      <c r="C27" s="2" t="s">
        <v>41</v>
      </c>
    </row>
    <row r="28" spans="1:3" ht="15" x14ac:dyDescent="0.25">
      <c r="A28" s="10"/>
    </row>
  </sheetData>
  <pageMargins left="0.7" right="0.7" top="0.75" bottom="0.75" header="0.3" footer="0.3"/>
  <pageSetup paperSize="9" orientation="portrait" horizontalDpi="300" verticalDpi="300"/>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C14"/>
  <sheetViews>
    <sheetView workbookViewId="0">
      <selection activeCell="B17" sqref="B17"/>
    </sheetView>
  </sheetViews>
  <sheetFormatPr defaultColWidth="11.5546875" defaultRowHeight="13.8" x14ac:dyDescent="0.25"/>
  <cols>
    <col min="1" max="1" width="18.6640625" style="2" customWidth="1"/>
    <col min="2" max="2" width="50.6640625" style="2" customWidth="1"/>
    <col min="3" max="3" width="100.6640625" style="2" customWidth="1"/>
    <col min="4" max="16384" width="11.5546875" style="2"/>
  </cols>
  <sheetData>
    <row r="1" spans="1:3" ht="21" x14ac:dyDescent="0.4">
      <c r="A1" s="1" t="s">
        <v>65</v>
      </c>
    </row>
    <row r="2" spans="1:3" ht="15" x14ac:dyDescent="0.25">
      <c r="A2" s="4" t="s">
        <v>36</v>
      </c>
    </row>
    <row r="3" spans="1:3" ht="15.6" x14ac:dyDescent="0.3">
      <c r="A3" s="6" t="s">
        <v>66</v>
      </c>
      <c r="B3" s="6" t="s">
        <v>67</v>
      </c>
      <c r="C3" s="6" t="s">
        <v>68</v>
      </c>
    </row>
    <row r="4" spans="1:3" ht="30" x14ac:dyDescent="0.25">
      <c r="A4" s="2" t="s">
        <v>69</v>
      </c>
      <c r="B4" s="7" t="s">
        <v>70</v>
      </c>
      <c r="C4" s="7" t="s">
        <v>71</v>
      </c>
    </row>
    <row r="5" spans="1:3" ht="30" x14ac:dyDescent="0.25">
      <c r="A5" s="2" t="s">
        <v>72</v>
      </c>
      <c r="B5" s="7" t="s">
        <v>73</v>
      </c>
      <c r="C5" s="7" t="s">
        <v>74</v>
      </c>
    </row>
    <row r="6" spans="1:3" ht="45" x14ac:dyDescent="0.25">
      <c r="A6" s="2" t="s">
        <v>75</v>
      </c>
      <c r="B6" s="7" t="s">
        <v>76</v>
      </c>
      <c r="C6" s="7" t="s">
        <v>77</v>
      </c>
    </row>
    <row r="7" spans="1:3" ht="30" x14ac:dyDescent="0.25">
      <c r="A7" s="2" t="s">
        <v>78</v>
      </c>
      <c r="B7" s="7" t="s">
        <v>79</v>
      </c>
      <c r="C7" s="7" t="s">
        <v>80</v>
      </c>
    </row>
    <row r="8" spans="1:3" ht="75" x14ac:dyDescent="0.25">
      <c r="A8" s="2" t="s">
        <v>81</v>
      </c>
      <c r="B8" s="7" t="s">
        <v>82</v>
      </c>
      <c r="C8" s="7" t="s">
        <v>83</v>
      </c>
    </row>
    <row r="9" spans="1:3" ht="30" x14ac:dyDescent="0.25">
      <c r="A9" s="2" t="s">
        <v>84</v>
      </c>
      <c r="B9" s="7" t="s">
        <v>85</v>
      </c>
      <c r="C9" s="7" t="s">
        <v>86</v>
      </c>
    </row>
    <row r="10" spans="1:3" ht="30" x14ac:dyDescent="0.25">
      <c r="A10" s="2" t="s">
        <v>87</v>
      </c>
      <c r="B10" s="7" t="s">
        <v>88</v>
      </c>
      <c r="C10" s="7" t="s">
        <v>89</v>
      </c>
    </row>
    <row r="11" spans="1:3" ht="30" x14ac:dyDescent="0.25">
      <c r="A11" s="2" t="s">
        <v>90</v>
      </c>
      <c r="B11" s="7" t="s">
        <v>91</v>
      </c>
      <c r="C11" s="7" t="s">
        <v>92</v>
      </c>
    </row>
    <row r="12" spans="1:3" ht="45" x14ac:dyDescent="0.25">
      <c r="A12" s="2" t="s">
        <v>93</v>
      </c>
      <c r="B12" s="7" t="s">
        <v>94</v>
      </c>
      <c r="C12" s="7" t="s">
        <v>95</v>
      </c>
    </row>
    <row r="13" spans="1:3" ht="15" x14ac:dyDescent="0.25">
      <c r="B13" s="7"/>
      <c r="C13" s="7"/>
    </row>
    <row r="14" spans="1:3" ht="15" x14ac:dyDescent="0.25">
      <c r="B14" s="7"/>
      <c r="C14" s="7"/>
    </row>
  </sheetData>
  <pageMargins left="0.7" right="0.7" top="0.75" bottom="0.75" header="0.3" footer="0.3"/>
  <pageSetup paperSize="9" orientation="portrait" horizontalDpi="300" verticalDpi="300"/>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dimension ref="A1:BZ11"/>
  <sheetViews>
    <sheetView workbookViewId="0">
      <selection activeCell="B38" sqref="B38"/>
    </sheetView>
  </sheetViews>
  <sheetFormatPr defaultColWidth="11.5546875" defaultRowHeight="13.8" x14ac:dyDescent="0.25"/>
  <cols>
    <col min="1" max="16384" width="11.5546875" style="2"/>
  </cols>
  <sheetData>
    <row r="1" spans="1:78" ht="21" x14ac:dyDescent="0.4">
      <c r="A1" s="15" t="s">
        <v>96</v>
      </c>
    </row>
    <row r="2" spans="1:78" ht="16.8" x14ac:dyDescent="0.3">
      <c r="A2" s="3" t="s">
        <v>97</v>
      </c>
    </row>
    <row r="3" spans="1:78" ht="15" x14ac:dyDescent="0.25">
      <c r="A3" s="4" t="s">
        <v>98</v>
      </c>
    </row>
    <row r="4" spans="1:78" x14ac:dyDescent="0.25">
      <c r="A4" s="5" t="str">
        <f>HYPERLINK("#'Table of contents'!A1", "Back to contents")</f>
        <v>Back to contents</v>
      </c>
    </row>
    <row r="5" spans="1:78" ht="15.6" x14ac:dyDescent="0.3">
      <c r="A5" s="6" t="s">
        <v>99</v>
      </c>
      <c r="B5" s="8" t="s">
        <v>100</v>
      </c>
      <c r="C5" s="8" t="s">
        <v>101</v>
      </c>
      <c r="D5" s="8" t="s">
        <v>102</v>
      </c>
      <c r="E5" s="8" t="s">
        <v>103</v>
      </c>
      <c r="F5" s="8" t="s">
        <v>104</v>
      </c>
      <c r="G5" s="8" t="s">
        <v>105</v>
      </c>
      <c r="H5" s="8" t="s">
        <v>106</v>
      </c>
      <c r="I5" s="8" t="s">
        <v>107</v>
      </c>
      <c r="J5" s="8" t="s">
        <v>108</v>
      </c>
      <c r="K5" s="8" t="s">
        <v>109</v>
      </c>
      <c r="L5" s="8" t="s">
        <v>110</v>
      </c>
      <c r="M5" s="8" t="s">
        <v>111</v>
      </c>
      <c r="N5" s="8" t="s">
        <v>112</v>
      </c>
      <c r="O5" s="8" t="s">
        <v>113</v>
      </c>
      <c r="P5" s="8" t="s">
        <v>114</v>
      </c>
      <c r="Q5" s="8" t="s">
        <v>115</v>
      </c>
      <c r="R5" s="8" t="s">
        <v>116</v>
      </c>
      <c r="S5" s="8" t="s">
        <v>117</v>
      </c>
      <c r="T5" s="8" t="s">
        <v>118</v>
      </c>
      <c r="U5" s="8" t="s">
        <v>119</v>
      </c>
      <c r="V5" s="8" t="s">
        <v>120</v>
      </c>
      <c r="W5" s="8" t="s">
        <v>121</v>
      </c>
      <c r="X5" s="8" t="s">
        <v>122</v>
      </c>
      <c r="Y5" s="8" t="s">
        <v>123</v>
      </c>
      <c r="Z5" s="8" t="s">
        <v>124</v>
      </c>
      <c r="AA5" s="8" t="s">
        <v>125</v>
      </c>
      <c r="AB5" s="8" t="s">
        <v>126</v>
      </c>
      <c r="AC5" s="8" t="s">
        <v>127</v>
      </c>
      <c r="AD5" s="8" t="s">
        <v>128</v>
      </c>
      <c r="AE5" s="8" t="s">
        <v>129</v>
      </c>
      <c r="AF5" s="8" t="s">
        <v>130</v>
      </c>
      <c r="AG5" s="8" t="s">
        <v>131</v>
      </c>
      <c r="AH5" s="8" t="s">
        <v>132</v>
      </c>
      <c r="AI5" s="8" t="s">
        <v>133</v>
      </c>
      <c r="AJ5" s="8" t="s">
        <v>134</v>
      </c>
      <c r="AK5" s="8" t="s">
        <v>135</v>
      </c>
      <c r="AL5" s="8" t="s">
        <v>136</v>
      </c>
      <c r="AM5" s="8" t="s">
        <v>137</v>
      </c>
      <c r="AN5" s="8" t="s">
        <v>138</v>
      </c>
      <c r="AO5" s="8" t="s">
        <v>139</v>
      </c>
      <c r="AP5" s="8" t="s">
        <v>140</v>
      </c>
      <c r="AQ5" s="8" t="s">
        <v>141</v>
      </c>
      <c r="AR5" s="8" t="s">
        <v>142</v>
      </c>
      <c r="AS5" s="8" t="s">
        <v>143</v>
      </c>
      <c r="AT5" s="8" t="s">
        <v>144</v>
      </c>
      <c r="AU5" s="8" t="s">
        <v>145</v>
      </c>
      <c r="AV5" s="8" t="s">
        <v>146</v>
      </c>
      <c r="AW5" s="8" t="s">
        <v>147</v>
      </c>
      <c r="AX5" s="8" t="s">
        <v>148</v>
      </c>
      <c r="AY5" s="8" t="s">
        <v>149</v>
      </c>
      <c r="AZ5" s="8" t="s">
        <v>150</v>
      </c>
      <c r="BA5" s="8" t="s">
        <v>151</v>
      </c>
      <c r="BB5" s="8" t="s">
        <v>152</v>
      </c>
      <c r="BC5" s="8" t="s">
        <v>153</v>
      </c>
      <c r="BD5" s="8" t="s">
        <v>154</v>
      </c>
      <c r="BE5" s="8" t="s">
        <v>155</v>
      </c>
      <c r="BF5" s="8" t="s">
        <v>156</v>
      </c>
      <c r="BG5" s="8" t="s">
        <v>157</v>
      </c>
      <c r="BH5" s="8" t="s">
        <v>158</v>
      </c>
      <c r="BI5" s="8" t="s">
        <v>159</v>
      </c>
      <c r="BJ5" s="8" t="s">
        <v>160</v>
      </c>
      <c r="BK5" s="8" t="s">
        <v>161</v>
      </c>
      <c r="BL5" s="8" t="s">
        <v>162</v>
      </c>
      <c r="BM5" s="8" t="s">
        <v>163</v>
      </c>
      <c r="BN5" s="8" t="s">
        <v>164</v>
      </c>
      <c r="BO5" s="8" t="s">
        <v>165</v>
      </c>
      <c r="BP5" s="8" t="s">
        <v>166</v>
      </c>
      <c r="BQ5" s="8" t="s">
        <v>167</v>
      </c>
      <c r="BR5" s="8" t="s">
        <v>168</v>
      </c>
      <c r="BS5" s="8" t="s">
        <v>169</v>
      </c>
      <c r="BT5" s="8" t="s">
        <v>170</v>
      </c>
      <c r="BU5" s="8" t="s">
        <v>171</v>
      </c>
      <c r="BV5" s="8" t="s">
        <v>172</v>
      </c>
      <c r="BW5" s="8" t="s">
        <v>173</v>
      </c>
      <c r="BX5" s="8" t="s">
        <v>174</v>
      </c>
      <c r="BY5" s="8" t="s">
        <v>175</v>
      </c>
      <c r="BZ5" s="8" t="s">
        <v>176</v>
      </c>
    </row>
    <row r="6" spans="1:78" ht="15" x14ac:dyDescent="0.25">
      <c r="A6" s="7" t="s">
        <v>177</v>
      </c>
      <c r="B6" s="7">
        <v>404080</v>
      </c>
      <c r="C6" s="7">
        <v>844090</v>
      </c>
      <c r="D6" s="7">
        <v>983840</v>
      </c>
      <c r="E6" s="7">
        <v>1006060</v>
      </c>
      <c r="F6" s="7">
        <v>1023580</v>
      </c>
      <c r="G6" s="7">
        <v>1212700</v>
      </c>
      <c r="H6" s="7">
        <v>1316345</v>
      </c>
      <c r="I6" s="7">
        <v>1301040</v>
      </c>
      <c r="J6" s="7">
        <v>1238155</v>
      </c>
      <c r="K6" s="7">
        <v>1101205</v>
      </c>
      <c r="L6" s="7">
        <v>1102475</v>
      </c>
      <c r="M6" s="7">
        <v>1083405</v>
      </c>
      <c r="N6" s="7">
        <v>1189050</v>
      </c>
      <c r="O6" s="7">
        <v>1215840</v>
      </c>
      <c r="P6" s="7">
        <v>1210070</v>
      </c>
      <c r="Q6" s="7">
        <v>1351410</v>
      </c>
      <c r="R6" s="7">
        <v>1335305</v>
      </c>
      <c r="S6" s="7">
        <v>1343445</v>
      </c>
      <c r="T6" s="7">
        <v>1363610</v>
      </c>
      <c r="U6" s="7">
        <v>1324065</v>
      </c>
      <c r="V6" s="7">
        <v>1313825</v>
      </c>
      <c r="W6" s="7">
        <v>1324920</v>
      </c>
      <c r="X6" s="7">
        <v>1337205</v>
      </c>
      <c r="Y6" s="7">
        <v>1193355</v>
      </c>
      <c r="Z6" s="7">
        <v>1230970</v>
      </c>
      <c r="AA6" s="7">
        <v>1287885</v>
      </c>
      <c r="AB6" s="7">
        <v>1328625</v>
      </c>
      <c r="AC6" s="7">
        <v>1280500</v>
      </c>
      <c r="AD6" s="7">
        <v>1284945</v>
      </c>
      <c r="AE6" s="7">
        <v>1290515</v>
      </c>
      <c r="AF6" s="7">
        <v>1260995</v>
      </c>
      <c r="AG6" s="7">
        <v>1256410</v>
      </c>
      <c r="AH6" s="7">
        <v>1213935</v>
      </c>
      <c r="AI6" s="7">
        <v>1114960</v>
      </c>
      <c r="AJ6" s="7">
        <v>1106575</v>
      </c>
      <c r="AK6" s="7">
        <v>1017700</v>
      </c>
      <c r="AL6" s="7">
        <v>964295</v>
      </c>
      <c r="AM6" s="7">
        <v>1048490</v>
      </c>
      <c r="AN6" s="7">
        <v>912570</v>
      </c>
      <c r="AO6" s="7">
        <v>661035</v>
      </c>
      <c r="AP6" s="7">
        <v>680570</v>
      </c>
      <c r="AQ6" s="7">
        <v>707300</v>
      </c>
      <c r="AR6" s="7">
        <v>770120</v>
      </c>
      <c r="AS6" s="7">
        <v>861880</v>
      </c>
      <c r="AT6" s="7">
        <v>946890</v>
      </c>
      <c r="AU6" s="7">
        <v>1086695</v>
      </c>
      <c r="AV6" s="7">
        <v>1146265</v>
      </c>
      <c r="AW6" s="7">
        <v>1148300</v>
      </c>
      <c r="AX6" s="7">
        <v>1107710</v>
      </c>
      <c r="AY6" s="7">
        <v>1173190</v>
      </c>
      <c r="AZ6" s="7">
        <v>1338430</v>
      </c>
      <c r="BA6" s="7">
        <v>1411670</v>
      </c>
      <c r="BB6" s="7">
        <v>1523190</v>
      </c>
      <c r="BC6" s="7">
        <v>1624995</v>
      </c>
      <c r="BD6" s="7">
        <v>1707030</v>
      </c>
      <c r="BE6" s="7">
        <v>1809925</v>
      </c>
      <c r="BF6" s="7">
        <v>1857725</v>
      </c>
      <c r="BG6" s="7">
        <v>2060050</v>
      </c>
      <c r="BH6" s="7">
        <v>2310055</v>
      </c>
      <c r="BI6" s="7">
        <v>2488635</v>
      </c>
      <c r="BJ6" s="7">
        <v>2320975</v>
      </c>
      <c r="BK6" s="7">
        <v>2249955</v>
      </c>
      <c r="BL6" s="7">
        <v>2058905</v>
      </c>
      <c r="BM6" s="7">
        <v>1995850</v>
      </c>
      <c r="BN6" s="7">
        <v>2125135</v>
      </c>
      <c r="BO6" s="7">
        <v>1934090</v>
      </c>
      <c r="BP6" s="7">
        <v>1838960</v>
      </c>
      <c r="BQ6" s="7">
        <v>1802780</v>
      </c>
      <c r="BR6" s="7">
        <v>1772995</v>
      </c>
      <c r="BS6" s="7">
        <v>1769770</v>
      </c>
      <c r="BT6" s="7">
        <v>1693250</v>
      </c>
      <c r="BU6" s="7">
        <v>1589245</v>
      </c>
      <c r="BV6" s="7">
        <v>1586660</v>
      </c>
      <c r="BW6" s="7">
        <v>1711055</v>
      </c>
      <c r="BX6" s="7">
        <v>1623685</v>
      </c>
      <c r="BY6" s="7">
        <v>1579080</v>
      </c>
      <c r="BZ6" s="7">
        <v>1536015</v>
      </c>
    </row>
    <row r="7" spans="1:78" ht="15" x14ac:dyDescent="0.25">
      <c r="A7" s="7" t="s">
        <v>178</v>
      </c>
      <c r="B7" s="7">
        <v>341750</v>
      </c>
      <c r="C7" s="7">
        <v>705940</v>
      </c>
      <c r="D7" s="7">
        <v>815415</v>
      </c>
      <c r="E7" s="7">
        <v>834995</v>
      </c>
      <c r="F7" s="7">
        <v>855320</v>
      </c>
      <c r="G7" s="7">
        <v>1026690</v>
      </c>
      <c r="H7" s="7">
        <v>1120440</v>
      </c>
      <c r="I7" s="7">
        <v>1103240</v>
      </c>
      <c r="J7" s="7">
        <v>1043850</v>
      </c>
      <c r="K7" s="7">
        <v>920660</v>
      </c>
      <c r="L7" s="7">
        <v>902670</v>
      </c>
      <c r="M7" s="7">
        <v>873495</v>
      </c>
      <c r="N7" s="7">
        <v>966830</v>
      </c>
      <c r="O7" s="7">
        <v>984520</v>
      </c>
      <c r="P7" s="7">
        <v>973025</v>
      </c>
      <c r="Q7" s="7">
        <v>1085420</v>
      </c>
      <c r="R7" s="7">
        <v>1084440</v>
      </c>
      <c r="S7" s="7">
        <v>1103765</v>
      </c>
      <c r="T7" s="7">
        <v>1129820</v>
      </c>
      <c r="U7" s="7">
        <v>1108580</v>
      </c>
      <c r="V7" s="7">
        <v>1092530</v>
      </c>
      <c r="W7" s="7">
        <v>1097030</v>
      </c>
      <c r="X7" s="7">
        <v>1103250</v>
      </c>
      <c r="Y7" s="7">
        <v>976075</v>
      </c>
      <c r="Z7" s="7">
        <v>1008715</v>
      </c>
      <c r="AA7" s="7">
        <v>1063555</v>
      </c>
      <c r="AB7" s="7">
        <v>1102145</v>
      </c>
      <c r="AC7" s="7">
        <v>1060955</v>
      </c>
      <c r="AD7" s="7">
        <v>1053625</v>
      </c>
      <c r="AE7" s="7">
        <v>1070830</v>
      </c>
      <c r="AF7" s="7">
        <v>1046920</v>
      </c>
      <c r="AG7" s="7">
        <v>1043760</v>
      </c>
      <c r="AH7" s="7">
        <v>1008725</v>
      </c>
      <c r="AI7" s="7">
        <v>926740</v>
      </c>
      <c r="AJ7" s="7">
        <v>923415</v>
      </c>
      <c r="AK7" s="7">
        <v>848560</v>
      </c>
      <c r="AL7" s="7">
        <v>803875</v>
      </c>
      <c r="AM7" s="7">
        <v>871895</v>
      </c>
      <c r="AN7" s="7">
        <v>765100</v>
      </c>
      <c r="AO7" s="7">
        <v>556735</v>
      </c>
      <c r="AP7" s="7">
        <v>579730</v>
      </c>
      <c r="AQ7" s="7">
        <v>611615</v>
      </c>
      <c r="AR7" s="7">
        <v>673320</v>
      </c>
      <c r="AS7" s="7">
        <v>753070</v>
      </c>
      <c r="AT7" s="7">
        <v>825670</v>
      </c>
      <c r="AU7" s="7">
        <v>952260</v>
      </c>
      <c r="AV7" s="7">
        <v>1008345</v>
      </c>
      <c r="AW7" s="7">
        <v>1010815</v>
      </c>
      <c r="AX7" s="7">
        <v>975355</v>
      </c>
      <c r="AY7" s="7">
        <v>1032830</v>
      </c>
      <c r="AZ7" s="7">
        <v>1178040</v>
      </c>
      <c r="BA7" s="7">
        <v>1243125</v>
      </c>
      <c r="BB7" s="7">
        <v>1338570</v>
      </c>
      <c r="BC7" s="7">
        <v>1424405</v>
      </c>
      <c r="BD7" s="7">
        <v>1497305</v>
      </c>
      <c r="BE7" s="7">
        <v>1589450</v>
      </c>
      <c r="BF7" s="7">
        <v>1631770</v>
      </c>
      <c r="BG7" s="7">
        <v>1815885</v>
      </c>
      <c r="BH7" s="7">
        <v>2039625</v>
      </c>
      <c r="BI7" s="7">
        <v>2202575</v>
      </c>
      <c r="BJ7" s="7">
        <v>2049160</v>
      </c>
      <c r="BK7" s="7">
        <v>1985160</v>
      </c>
      <c r="BL7" s="7">
        <v>1808945</v>
      </c>
      <c r="BM7" s="7">
        <v>1757995</v>
      </c>
      <c r="BN7" s="7">
        <v>1878250</v>
      </c>
      <c r="BO7" s="7">
        <v>1711025</v>
      </c>
      <c r="BP7" s="7">
        <v>1630005</v>
      </c>
      <c r="BQ7" s="7">
        <v>1599425</v>
      </c>
      <c r="BR7" s="7">
        <v>1568760</v>
      </c>
      <c r="BS7" s="7">
        <v>1569335</v>
      </c>
      <c r="BT7" s="7">
        <v>1510305</v>
      </c>
      <c r="BU7" s="7">
        <v>1426130</v>
      </c>
      <c r="BV7" s="7">
        <v>1424120</v>
      </c>
      <c r="BW7" s="7">
        <v>1537205</v>
      </c>
      <c r="BX7" s="7">
        <v>1462495</v>
      </c>
      <c r="BY7" s="7">
        <v>1419960</v>
      </c>
      <c r="BZ7" s="7">
        <v>1377660</v>
      </c>
    </row>
    <row r="8" spans="1:78" ht="15" x14ac:dyDescent="0.25">
      <c r="A8" s="7" t="s">
        <v>179</v>
      </c>
      <c r="B8" s="7">
        <v>15310</v>
      </c>
      <c r="C8" s="7">
        <v>33020</v>
      </c>
      <c r="D8" s="7">
        <v>37810</v>
      </c>
      <c r="E8" s="7">
        <v>39550</v>
      </c>
      <c r="F8" s="7">
        <v>41250</v>
      </c>
      <c r="G8" s="7">
        <v>49530</v>
      </c>
      <c r="H8" s="7">
        <v>52255</v>
      </c>
      <c r="I8" s="7">
        <v>51965</v>
      </c>
      <c r="J8" s="7">
        <v>50440</v>
      </c>
      <c r="K8" s="7">
        <v>44595</v>
      </c>
      <c r="L8" s="7">
        <v>42600</v>
      </c>
      <c r="M8" s="7">
        <v>39475</v>
      </c>
      <c r="N8" s="7">
        <v>41095</v>
      </c>
      <c r="O8" s="7">
        <v>43475</v>
      </c>
      <c r="P8" s="7">
        <v>43075</v>
      </c>
      <c r="Q8" s="7">
        <v>49540</v>
      </c>
      <c r="R8" s="7">
        <v>50025</v>
      </c>
      <c r="S8" s="7">
        <v>52070</v>
      </c>
      <c r="T8" s="7">
        <v>53580</v>
      </c>
      <c r="U8" s="7">
        <v>52830</v>
      </c>
      <c r="V8" s="7">
        <v>55320</v>
      </c>
      <c r="W8" s="7">
        <v>56220</v>
      </c>
      <c r="X8" s="7">
        <v>57825</v>
      </c>
      <c r="Y8" s="7">
        <v>51065</v>
      </c>
      <c r="Z8" s="7">
        <v>53760</v>
      </c>
      <c r="AA8" s="7">
        <v>54650</v>
      </c>
      <c r="AB8" s="7">
        <v>56760</v>
      </c>
      <c r="AC8" s="7">
        <v>55235</v>
      </c>
      <c r="AD8" s="7">
        <v>56220</v>
      </c>
      <c r="AE8" s="7">
        <v>55545</v>
      </c>
      <c r="AF8" s="7">
        <v>55860</v>
      </c>
      <c r="AG8" s="7">
        <v>56020</v>
      </c>
      <c r="AH8" s="7">
        <v>55460</v>
      </c>
      <c r="AI8" s="7">
        <v>51760</v>
      </c>
      <c r="AJ8" s="7">
        <v>50040</v>
      </c>
      <c r="AK8" s="7">
        <v>44305</v>
      </c>
      <c r="AL8" s="7">
        <v>41975</v>
      </c>
      <c r="AM8" s="7">
        <v>47345</v>
      </c>
      <c r="AN8" s="7">
        <v>40930</v>
      </c>
      <c r="AO8" s="7">
        <v>28375</v>
      </c>
      <c r="AP8" s="7">
        <v>29740</v>
      </c>
      <c r="AQ8" s="7">
        <v>34730</v>
      </c>
      <c r="AR8" s="7">
        <v>37345</v>
      </c>
      <c r="AS8" s="7">
        <v>44095</v>
      </c>
      <c r="AT8" s="7">
        <v>51435</v>
      </c>
      <c r="AU8" s="7">
        <v>58430</v>
      </c>
      <c r="AV8" s="7">
        <v>61540</v>
      </c>
      <c r="AW8" s="7">
        <v>61230</v>
      </c>
      <c r="AX8" s="7">
        <v>58505</v>
      </c>
      <c r="AY8" s="7">
        <v>62615</v>
      </c>
      <c r="AZ8" s="7">
        <v>72470</v>
      </c>
      <c r="BA8" s="7">
        <v>77480</v>
      </c>
      <c r="BB8" s="7">
        <v>85160</v>
      </c>
      <c r="BC8" s="7">
        <v>94475</v>
      </c>
      <c r="BD8" s="7">
        <v>99900</v>
      </c>
      <c r="BE8" s="7">
        <v>107080</v>
      </c>
      <c r="BF8" s="7">
        <v>109905</v>
      </c>
      <c r="BG8" s="7">
        <v>119395</v>
      </c>
      <c r="BH8" s="7">
        <v>133785</v>
      </c>
      <c r="BI8" s="7">
        <v>140975</v>
      </c>
      <c r="BJ8" s="7">
        <v>130535</v>
      </c>
      <c r="BK8" s="7">
        <v>128955</v>
      </c>
      <c r="BL8" s="7">
        <v>123500</v>
      </c>
      <c r="BM8" s="7">
        <v>117350</v>
      </c>
      <c r="BN8" s="7">
        <v>123430</v>
      </c>
      <c r="BO8" s="7">
        <v>113930</v>
      </c>
      <c r="BP8" s="7">
        <v>108770</v>
      </c>
      <c r="BQ8" s="7">
        <v>106795</v>
      </c>
      <c r="BR8" s="7">
        <v>107375</v>
      </c>
      <c r="BS8" s="7">
        <v>104650</v>
      </c>
      <c r="BT8" s="7">
        <v>97885</v>
      </c>
      <c r="BU8" s="7">
        <v>86705</v>
      </c>
      <c r="BV8" s="7">
        <v>87630</v>
      </c>
      <c r="BW8" s="7">
        <v>94705</v>
      </c>
      <c r="BX8" s="7">
        <v>90415</v>
      </c>
      <c r="BY8" s="7">
        <v>89835</v>
      </c>
      <c r="BZ8" s="7">
        <v>88590</v>
      </c>
    </row>
    <row r="9" spans="1:78" ht="15" x14ac:dyDescent="0.25">
      <c r="A9" s="7" t="s">
        <v>180</v>
      </c>
      <c r="B9" s="7">
        <v>8090</v>
      </c>
      <c r="C9" s="7">
        <v>17265</v>
      </c>
      <c r="D9" s="7">
        <v>20220</v>
      </c>
      <c r="E9" s="7">
        <v>20745</v>
      </c>
      <c r="F9" s="7">
        <v>21255</v>
      </c>
      <c r="G9" s="7">
        <v>25850</v>
      </c>
      <c r="H9" s="7">
        <v>27805</v>
      </c>
      <c r="I9" s="7">
        <v>28090</v>
      </c>
      <c r="J9" s="7">
        <v>26860</v>
      </c>
      <c r="K9" s="7">
        <v>23395</v>
      </c>
      <c r="L9" s="7">
        <v>22330</v>
      </c>
      <c r="M9" s="7">
        <v>21995</v>
      </c>
      <c r="N9" s="7">
        <v>23850</v>
      </c>
      <c r="O9" s="7">
        <v>24880</v>
      </c>
      <c r="P9" s="7">
        <v>24870</v>
      </c>
      <c r="Q9" s="7">
        <v>27910</v>
      </c>
      <c r="R9" s="7">
        <v>26530</v>
      </c>
      <c r="S9" s="7">
        <v>26060</v>
      </c>
      <c r="T9" s="7">
        <v>26735</v>
      </c>
      <c r="U9" s="7">
        <v>26010</v>
      </c>
      <c r="V9" s="7">
        <v>26660</v>
      </c>
      <c r="W9" s="7">
        <v>27255</v>
      </c>
      <c r="X9" s="7">
        <v>27670</v>
      </c>
      <c r="Y9" s="7">
        <v>24520</v>
      </c>
      <c r="Z9" s="7">
        <v>25245</v>
      </c>
      <c r="AA9" s="7">
        <v>26320</v>
      </c>
      <c r="AB9" s="7">
        <v>27465</v>
      </c>
      <c r="AC9" s="7">
        <v>26570</v>
      </c>
      <c r="AD9" s="7">
        <v>26445</v>
      </c>
      <c r="AE9" s="7">
        <v>26355</v>
      </c>
      <c r="AF9" s="7">
        <v>28815</v>
      </c>
      <c r="AG9" s="7">
        <v>28625</v>
      </c>
      <c r="AH9" s="7">
        <v>27035</v>
      </c>
      <c r="AI9" s="7">
        <v>26450</v>
      </c>
      <c r="AJ9" s="7">
        <v>26195</v>
      </c>
      <c r="AK9" s="7">
        <v>24065</v>
      </c>
      <c r="AL9" s="7">
        <v>22745</v>
      </c>
      <c r="AM9" s="7">
        <v>25770</v>
      </c>
      <c r="AN9" s="7">
        <v>21855</v>
      </c>
      <c r="AO9" s="7">
        <v>15700</v>
      </c>
      <c r="AP9" s="7">
        <v>17195</v>
      </c>
      <c r="AQ9" s="7">
        <v>20510</v>
      </c>
      <c r="AR9" s="7">
        <v>23175</v>
      </c>
      <c r="AS9" s="7">
        <v>28435</v>
      </c>
      <c r="AT9" s="7">
        <v>33050</v>
      </c>
      <c r="AU9" s="7">
        <v>38375</v>
      </c>
      <c r="AV9" s="7">
        <v>38860</v>
      </c>
      <c r="AW9" s="7">
        <v>38730</v>
      </c>
      <c r="AX9" s="7">
        <v>37065</v>
      </c>
      <c r="AY9" s="7">
        <v>39465</v>
      </c>
      <c r="AZ9" s="7">
        <v>46605</v>
      </c>
      <c r="BA9" s="7">
        <v>49080</v>
      </c>
      <c r="BB9" s="7">
        <v>54320</v>
      </c>
      <c r="BC9" s="7">
        <v>59280</v>
      </c>
      <c r="BD9" s="7">
        <v>62615</v>
      </c>
      <c r="BE9" s="7">
        <v>65635</v>
      </c>
      <c r="BF9" s="7">
        <v>67835</v>
      </c>
      <c r="BG9" s="7">
        <v>74705</v>
      </c>
      <c r="BH9" s="7">
        <v>83060</v>
      </c>
      <c r="BI9" s="7">
        <v>89300</v>
      </c>
      <c r="BJ9" s="7">
        <v>85960</v>
      </c>
      <c r="BK9" s="7">
        <v>83180</v>
      </c>
      <c r="BL9" s="7">
        <v>75970</v>
      </c>
      <c r="BM9" s="7">
        <v>72730</v>
      </c>
      <c r="BN9" s="7">
        <v>75090</v>
      </c>
      <c r="BO9" s="7">
        <v>66990</v>
      </c>
      <c r="BP9" s="7">
        <v>62745</v>
      </c>
      <c r="BQ9" s="7">
        <v>61105</v>
      </c>
      <c r="BR9" s="7">
        <v>60790</v>
      </c>
      <c r="BS9" s="7">
        <v>60325</v>
      </c>
      <c r="BT9" s="7">
        <v>57090</v>
      </c>
      <c r="BU9" s="7">
        <v>50610</v>
      </c>
      <c r="BV9" s="7">
        <v>49260</v>
      </c>
      <c r="BW9" s="7">
        <v>52950</v>
      </c>
      <c r="BX9" s="7">
        <v>48545</v>
      </c>
      <c r="BY9" s="7">
        <v>47935</v>
      </c>
      <c r="BZ9" s="7">
        <v>48350</v>
      </c>
    </row>
    <row r="10" spans="1:78" ht="30" x14ac:dyDescent="0.25">
      <c r="A10" s="7" t="s">
        <v>181</v>
      </c>
      <c r="B10" s="7">
        <v>4940</v>
      </c>
      <c r="C10" s="7">
        <v>9230</v>
      </c>
      <c r="D10" s="7">
        <v>10250</v>
      </c>
      <c r="E10" s="7">
        <v>10845</v>
      </c>
      <c r="F10" s="7">
        <v>12285</v>
      </c>
      <c r="G10" s="7">
        <v>13680</v>
      </c>
      <c r="H10" s="7">
        <v>14070</v>
      </c>
      <c r="I10" s="7">
        <v>14195</v>
      </c>
      <c r="J10" s="7">
        <v>14265</v>
      </c>
      <c r="K10" s="7">
        <v>13760</v>
      </c>
      <c r="L10" s="7">
        <v>12545</v>
      </c>
      <c r="M10" s="7">
        <v>11160</v>
      </c>
      <c r="N10" s="7">
        <v>12270</v>
      </c>
      <c r="O10" s="7">
        <v>13080</v>
      </c>
      <c r="P10" s="7">
        <v>12930</v>
      </c>
      <c r="Q10" s="7">
        <v>14420</v>
      </c>
      <c r="R10" s="7">
        <v>14530</v>
      </c>
      <c r="S10" s="7">
        <v>14960</v>
      </c>
      <c r="T10" s="7">
        <v>14920</v>
      </c>
      <c r="U10" s="7">
        <v>14180</v>
      </c>
      <c r="V10" s="7">
        <v>14675</v>
      </c>
      <c r="W10" s="7">
        <v>13680</v>
      </c>
      <c r="X10" s="7">
        <v>13610</v>
      </c>
      <c r="Y10" s="7">
        <v>12605</v>
      </c>
      <c r="Z10" s="7">
        <v>12795</v>
      </c>
      <c r="AA10" s="7">
        <v>13225</v>
      </c>
      <c r="AB10" s="7">
        <v>13235</v>
      </c>
      <c r="AC10" s="7">
        <v>15085</v>
      </c>
      <c r="AD10" s="7">
        <v>16870</v>
      </c>
      <c r="AE10" s="7">
        <v>14805</v>
      </c>
      <c r="AF10" s="7">
        <v>14600</v>
      </c>
      <c r="AG10" s="7">
        <v>14970</v>
      </c>
      <c r="AH10" s="7">
        <v>16125</v>
      </c>
      <c r="AI10" s="7">
        <v>14480</v>
      </c>
      <c r="AJ10" s="7">
        <v>14280</v>
      </c>
      <c r="AK10" s="7">
        <v>12515</v>
      </c>
      <c r="AL10" s="7">
        <v>12330</v>
      </c>
      <c r="AM10" s="7">
        <v>13750</v>
      </c>
      <c r="AN10" s="7">
        <v>11210</v>
      </c>
      <c r="AO10" s="7">
        <v>6790</v>
      </c>
      <c r="AP10" s="7">
        <v>7145</v>
      </c>
      <c r="AQ10" s="7">
        <v>8030</v>
      </c>
      <c r="AR10" s="7">
        <v>9000</v>
      </c>
      <c r="AS10" s="7">
        <v>10975</v>
      </c>
      <c r="AT10" s="7">
        <v>12760</v>
      </c>
      <c r="AU10" s="7">
        <v>14520</v>
      </c>
      <c r="AV10" s="7">
        <v>15070</v>
      </c>
      <c r="AW10" s="7">
        <v>15505</v>
      </c>
      <c r="AX10" s="7">
        <v>15085</v>
      </c>
      <c r="AY10" s="7">
        <v>16770</v>
      </c>
      <c r="AZ10" s="7">
        <v>20025</v>
      </c>
      <c r="BA10" s="7">
        <v>20845</v>
      </c>
      <c r="BB10" s="7">
        <v>24135</v>
      </c>
      <c r="BC10" s="7">
        <v>25935</v>
      </c>
      <c r="BD10" s="7">
        <v>26425</v>
      </c>
      <c r="BE10" s="7">
        <v>26940</v>
      </c>
      <c r="BF10" s="7">
        <v>26040</v>
      </c>
      <c r="BG10" s="7">
        <v>27965</v>
      </c>
      <c r="BH10" s="7">
        <v>32150</v>
      </c>
      <c r="BI10" s="7">
        <v>34810</v>
      </c>
      <c r="BJ10" s="7">
        <v>35070</v>
      </c>
      <c r="BK10" s="7">
        <v>33295</v>
      </c>
      <c r="BL10" s="7">
        <v>31740</v>
      </c>
      <c r="BM10" s="7">
        <v>29655</v>
      </c>
      <c r="BN10" s="7">
        <v>30680</v>
      </c>
      <c r="BO10" s="7">
        <v>27110</v>
      </c>
      <c r="BP10" s="7">
        <v>24025</v>
      </c>
      <c r="BQ10" s="7">
        <v>22895</v>
      </c>
      <c r="BR10" s="7">
        <v>24090</v>
      </c>
      <c r="BS10" s="7">
        <v>24480</v>
      </c>
      <c r="BT10" s="7">
        <v>20910</v>
      </c>
      <c r="BU10" s="7">
        <v>20000</v>
      </c>
      <c r="BV10" s="7">
        <v>20070</v>
      </c>
      <c r="BW10" s="7">
        <v>21230</v>
      </c>
      <c r="BX10" s="7">
        <v>19290</v>
      </c>
      <c r="BY10" s="7">
        <v>19450</v>
      </c>
      <c r="BZ10" s="7">
        <v>19970</v>
      </c>
    </row>
    <row r="11" spans="1:78" ht="15" x14ac:dyDescent="0.25">
      <c r="A11" s="7" t="s">
        <v>182</v>
      </c>
      <c r="B11" s="7">
        <v>33985</v>
      </c>
      <c r="C11" s="7">
        <v>78635</v>
      </c>
      <c r="D11" s="7">
        <v>100150</v>
      </c>
      <c r="E11" s="7">
        <v>99925</v>
      </c>
      <c r="F11" s="7">
        <v>93470</v>
      </c>
      <c r="G11" s="7">
        <v>96950</v>
      </c>
      <c r="H11" s="7">
        <v>101775</v>
      </c>
      <c r="I11" s="7">
        <v>103550</v>
      </c>
      <c r="J11" s="7">
        <v>102735</v>
      </c>
      <c r="K11" s="7">
        <v>98795</v>
      </c>
      <c r="L11" s="7">
        <v>122330</v>
      </c>
      <c r="M11" s="7">
        <v>137275</v>
      </c>
      <c r="N11" s="7">
        <v>145005</v>
      </c>
      <c r="O11" s="7">
        <v>149885</v>
      </c>
      <c r="P11" s="7">
        <v>156165</v>
      </c>
      <c r="Q11" s="7">
        <v>174125</v>
      </c>
      <c r="R11" s="7">
        <v>159775</v>
      </c>
      <c r="S11" s="7">
        <v>146590</v>
      </c>
      <c r="T11" s="7">
        <v>138550</v>
      </c>
      <c r="U11" s="7">
        <v>122465</v>
      </c>
      <c r="V11" s="7">
        <v>124640</v>
      </c>
      <c r="W11" s="7">
        <v>130735</v>
      </c>
      <c r="X11" s="7">
        <v>134850</v>
      </c>
      <c r="Y11" s="7">
        <v>129085</v>
      </c>
      <c r="Z11" s="7">
        <v>130450</v>
      </c>
      <c r="AA11" s="7">
        <v>130135</v>
      </c>
      <c r="AB11" s="7">
        <v>129020</v>
      </c>
      <c r="AC11" s="7">
        <v>122655</v>
      </c>
      <c r="AD11" s="7">
        <v>131780</v>
      </c>
      <c r="AE11" s="7">
        <v>122975</v>
      </c>
      <c r="AF11" s="7">
        <v>114800</v>
      </c>
      <c r="AG11" s="7">
        <v>113030</v>
      </c>
      <c r="AH11" s="7">
        <v>106590</v>
      </c>
      <c r="AI11" s="7">
        <v>95530</v>
      </c>
      <c r="AJ11" s="7">
        <v>92645</v>
      </c>
      <c r="AK11" s="7">
        <v>88255</v>
      </c>
      <c r="AL11" s="7">
        <v>83370</v>
      </c>
      <c r="AM11" s="7">
        <v>89730</v>
      </c>
      <c r="AN11" s="7">
        <v>73475</v>
      </c>
      <c r="AO11" s="7">
        <v>53435</v>
      </c>
      <c r="AP11" s="7">
        <v>46755</v>
      </c>
      <c r="AQ11" s="7">
        <v>32415</v>
      </c>
      <c r="AR11" s="7">
        <v>27275</v>
      </c>
      <c r="AS11" s="7">
        <v>25300</v>
      </c>
      <c r="AT11" s="7">
        <v>23975</v>
      </c>
      <c r="AU11" s="7">
        <v>23110</v>
      </c>
      <c r="AV11" s="7">
        <v>22450</v>
      </c>
      <c r="AW11" s="7">
        <v>22020</v>
      </c>
      <c r="AX11" s="7">
        <v>21710</v>
      </c>
      <c r="AY11" s="7">
        <v>21505</v>
      </c>
      <c r="AZ11" s="7">
        <v>21295</v>
      </c>
      <c r="BA11" s="7">
        <v>21140</v>
      </c>
      <c r="BB11" s="7">
        <v>21000</v>
      </c>
      <c r="BC11" s="7">
        <v>20900</v>
      </c>
      <c r="BD11" s="7">
        <v>20785</v>
      </c>
      <c r="BE11" s="7">
        <v>20825</v>
      </c>
      <c r="BF11" s="7">
        <v>22175</v>
      </c>
      <c r="BG11" s="7">
        <v>22100</v>
      </c>
      <c r="BH11" s="7">
        <v>21435</v>
      </c>
      <c r="BI11" s="7">
        <v>20975</v>
      </c>
      <c r="BJ11" s="7">
        <v>20255</v>
      </c>
      <c r="BK11" s="7">
        <v>19365</v>
      </c>
      <c r="BL11" s="7">
        <v>18750</v>
      </c>
      <c r="BM11" s="7">
        <v>18125</v>
      </c>
      <c r="BN11" s="7">
        <v>17685</v>
      </c>
      <c r="BO11" s="7">
        <v>15035</v>
      </c>
      <c r="BP11" s="7">
        <v>13410</v>
      </c>
      <c r="BQ11" s="7">
        <v>12560</v>
      </c>
      <c r="BR11" s="7">
        <v>11980</v>
      </c>
      <c r="BS11" s="7">
        <v>10985</v>
      </c>
      <c r="BT11" s="7">
        <v>7065</v>
      </c>
      <c r="BU11" s="7">
        <v>5800</v>
      </c>
      <c r="BV11" s="7">
        <v>5580</v>
      </c>
      <c r="BW11" s="7">
        <v>4965</v>
      </c>
      <c r="BX11" s="7">
        <v>2940</v>
      </c>
      <c r="BY11" s="7">
        <v>1905</v>
      </c>
      <c r="BZ11" s="7">
        <v>1440</v>
      </c>
    </row>
  </sheetData>
  <pageMargins left="0.7" right="0.7" top="0.75" bottom="0.75" header="0.3" footer="0.3"/>
  <pageSetup paperSize="9" orientation="portrait" horizontalDpi="300" verticalDpi="30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dimension ref="A1:BZ14"/>
  <sheetViews>
    <sheetView tabSelected="1" workbookViewId="0"/>
  </sheetViews>
  <sheetFormatPr defaultColWidth="18.6640625" defaultRowHeight="13.8" x14ac:dyDescent="0.25"/>
  <cols>
    <col min="1" max="16384" width="18.6640625" style="2"/>
  </cols>
  <sheetData>
    <row r="1" spans="1:78" ht="21" x14ac:dyDescent="0.4">
      <c r="A1" s="1" t="s">
        <v>183</v>
      </c>
    </row>
    <row r="2" spans="1:78" ht="16.8" x14ac:dyDescent="0.3">
      <c r="A2" s="3" t="s">
        <v>184</v>
      </c>
    </row>
    <row r="3" spans="1:78" ht="15" x14ac:dyDescent="0.25">
      <c r="A3" s="4" t="s">
        <v>185</v>
      </c>
    </row>
    <row r="4" spans="1:78" x14ac:dyDescent="0.25">
      <c r="A4" s="5" t="str">
        <f>HYPERLINK("#'Table of contents'!A1", "Back to contents")</f>
        <v>Back to contents</v>
      </c>
    </row>
    <row r="5" spans="1:78" ht="15.6" x14ac:dyDescent="0.3">
      <c r="A5" s="6" t="s">
        <v>186</v>
      </c>
      <c r="B5" s="8" t="s">
        <v>100</v>
      </c>
      <c r="C5" s="8" t="s">
        <v>101</v>
      </c>
      <c r="D5" s="8" t="s">
        <v>102</v>
      </c>
      <c r="E5" s="8" t="s">
        <v>103</v>
      </c>
      <c r="F5" s="8" t="s">
        <v>104</v>
      </c>
      <c r="G5" s="8" t="s">
        <v>105</v>
      </c>
      <c r="H5" s="8" t="s">
        <v>106</v>
      </c>
      <c r="I5" s="8" t="s">
        <v>107</v>
      </c>
      <c r="J5" s="8" t="s">
        <v>108</v>
      </c>
      <c r="K5" s="8" t="s">
        <v>109</v>
      </c>
      <c r="L5" s="8" t="s">
        <v>110</v>
      </c>
      <c r="M5" s="8" t="s">
        <v>111</v>
      </c>
      <c r="N5" s="8" t="s">
        <v>112</v>
      </c>
      <c r="O5" s="8" t="s">
        <v>113</v>
      </c>
      <c r="P5" s="8" t="s">
        <v>114</v>
      </c>
      <c r="Q5" s="8" t="s">
        <v>115</v>
      </c>
      <c r="R5" s="8" t="s">
        <v>116</v>
      </c>
      <c r="S5" s="8" t="s">
        <v>117</v>
      </c>
      <c r="T5" s="8" t="s">
        <v>118</v>
      </c>
      <c r="U5" s="8" t="s">
        <v>119</v>
      </c>
      <c r="V5" s="8" t="s">
        <v>120</v>
      </c>
      <c r="W5" s="8" t="s">
        <v>121</v>
      </c>
      <c r="X5" s="8" t="s">
        <v>122</v>
      </c>
      <c r="Y5" s="8" t="s">
        <v>123</v>
      </c>
      <c r="Z5" s="8" t="s">
        <v>124</v>
      </c>
      <c r="AA5" s="8" t="s">
        <v>125</v>
      </c>
      <c r="AB5" s="8" t="s">
        <v>126</v>
      </c>
      <c r="AC5" s="8" t="s">
        <v>127</v>
      </c>
      <c r="AD5" s="8" t="s">
        <v>128</v>
      </c>
      <c r="AE5" s="8" t="s">
        <v>129</v>
      </c>
      <c r="AF5" s="8" t="s">
        <v>130</v>
      </c>
      <c r="AG5" s="8" t="s">
        <v>131</v>
      </c>
      <c r="AH5" s="8" t="s">
        <v>132</v>
      </c>
      <c r="AI5" s="8" t="s">
        <v>133</v>
      </c>
      <c r="AJ5" s="8" t="s">
        <v>134</v>
      </c>
      <c r="AK5" s="8" t="s">
        <v>135</v>
      </c>
      <c r="AL5" s="8" t="s">
        <v>136</v>
      </c>
      <c r="AM5" s="8" t="s">
        <v>137</v>
      </c>
      <c r="AN5" s="8" t="s">
        <v>138</v>
      </c>
      <c r="AO5" s="8" t="s">
        <v>139</v>
      </c>
      <c r="AP5" s="8" t="s">
        <v>140</v>
      </c>
      <c r="AQ5" s="8" t="s">
        <v>141</v>
      </c>
      <c r="AR5" s="8" t="s">
        <v>142</v>
      </c>
      <c r="AS5" s="8" t="s">
        <v>143</v>
      </c>
      <c r="AT5" s="8" t="s">
        <v>144</v>
      </c>
      <c r="AU5" s="8" t="s">
        <v>145</v>
      </c>
      <c r="AV5" s="8" t="s">
        <v>146</v>
      </c>
      <c r="AW5" s="8" t="s">
        <v>147</v>
      </c>
      <c r="AX5" s="8" t="s">
        <v>148</v>
      </c>
      <c r="AY5" s="8" t="s">
        <v>149</v>
      </c>
      <c r="AZ5" s="8" t="s">
        <v>150</v>
      </c>
      <c r="BA5" s="8" t="s">
        <v>151</v>
      </c>
      <c r="BB5" s="8" t="s">
        <v>152</v>
      </c>
      <c r="BC5" s="8" t="s">
        <v>153</v>
      </c>
      <c r="BD5" s="8" t="s">
        <v>154</v>
      </c>
      <c r="BE5" s="8" t="s">
        <v>155</v>
      </c>
      <c r="BF5" s="8" t="s">
        <v>156</v>
      </c>
      <c r="BG5" s="8" t="s">
        <v>157</v>
      </c>
      <c r="BH5" s="8" t="s">
        <v>158</v>
      </c>
      <c r="BI5" s="8" t="s">
        <v>159</v>
      </c>
      <c r="BJ5" s="8" t="s">
        <v>160</v>
      </c>
      <c r="BK5" s="8" t="s">
        <v>161</v>
      </c>
      <c r="BL5" s="8" t="s">
        <v>162</v>
      </c>
      <c r="BM5" s="8" t="s">
        <v>163</v>
      </c>
      <c r="BN5" s="8" t="s">
        <v>164</v>
      </c>
      <c r="BO5" s="8" t="s">
        <v>165</v>
      </c>
      <c r="BP5" s="8" t="s">
        <v>166</v>
      </c>
      <c r="BQ5" s="8" t="s">
        <v>167</v>
      </c>
      <c r="BR5" s="8" t="s">
        <v>168</v>
      </c>
      <c r="BS5" s="8" t="s">
        <v>169</v>
      </c>
      <c r="BT5" s="8" t="s">
        <v>170</v>
      </c>
      <c r="BU5" s="8" t="s">
        <v>171</v>
      </c>
      <c r="BV5" s="8" t="s">
        <v>172</v>
      </c>
      <c r="BW5" s="8" t="s">
        <v>173</v>
      </c>
      <c r="BX5" s="8" t="s">
        <v>174</v>
      </c>
      <c r="BY5" s="8" t="s">
        <v>175</v>
      </c>
      <c r="BZ5" s="8" t="s">
        <v>176</v>
      </c>
    </row>
    <row r="6" spans="1:78" ht="15" x14ac:dyDescent="0.25">
      <c r="A6" s="7" t="s">
        <v>187</v>
      </c>
      <c r="B6" s="7">
        <v>21470</v>
      </c>
      <c r="C6" s="7">
        <v>45450</v>
      </c>
      <c r="D6" s="7">
        <v>53090</v>
      </c>
      <c r="E6" s="7">
        <v>54155</v>
      </c>
      <c r="F6" s="7">
        <v>56060</v>
      </c>
      <c r="G6" s="7">
        <v>67835</v>
      </c>
      <c r="H6" s="7">
        <v>72750</v>
      </c>
      <c r="I6" s="7">
        <v>72255</v>
      </c>
      <c r="J6" s="7">
        <v>68345</v>
      </c>
      <c r="K6" s="7">
        <v>61060</v>
      </c>
      <c r="L6" s="7">
        <v>59870</v>
      </c>
      <c r="M6" s="7">
        <v>56645</v>
      </c>
      <c r="N6" s="7">
        <v>60910</v>
      </c>
      <c r="O6" s="7">
        <v>61360</v>
      </c>
      <c r="P6" s="7">
        <v>60715</v>
      </c>
      <c r="Q6" s="7">
        <v>67785</v>
      </c>
      <c r="R6" s="7">
        <v>67240</v>
      </c>
      <c r="S6" s="7">
        <v>68150</v>
      </c>
      <c r="T6" s="7">
        <v>69300</v>
      </c>
      <c r="U6" s="7">
        <v>68705</v>
      </c>
      <c r="V6" s="7">
        <v>71180</v>
      </c>
      <c r="W6" s="7">
        <v>73510</v>
      </c>
      <c r="X6" s="7">
        <v>73195</v>
      </c>
      <c r="Y6" s="7">
        <v>64235</v>
      </c>
      <c r="Z6" s="7">
        <v>66040</v>
      </c>
      <c r="AA6" s="7">
        <v>68410</v>
      </c>
      <c r="AB6" s="7">
        <v>71040</v>
      </c>
      <c r="AC6" s="7">
        <v>68200</v>
      </c>
      <c r="AD6" s="7">
        <v>68680</v>
      </c>
      <c r="AE6" s="7">
        <v>70745</v>
      </c>
      <c r="AF6" s="7">
        <v>68420</v>
      </c>
      <c r="AG6" s="7">
        <v>66645</v>
      </c>
      <c r="AH6" s="7">
        <v>64535</v>
      </c>
      <c r="AI6" s="7">
        <v>63805</v>
      </c>
      <c r="AJ6" s="7">
        <v>62500</v>
      </c>
      <c r="AK6" s="7">
        <v>57245</v>
      </c>
      <c r="AL6" s="7">
        <v>53930</v>
      </c>
      <c r="AM6" s="7">
        <v>60595</v>
      </c>
      <c r="AN6" s="7">
        <v>52520</v>
      </c>
      <c r="AO6" s="7">
        <v>37765</v>
      </c>
      <c r="AP6" s="7">
        <v>39435</v>
      </c>
      <c r="AQ6" s="7">
        <v>42840</v>
      </c>
      <c r="AR6" s="7">
        <v>47820</v>
      </c>
      <c r="AS6" s="7">
        <v>56745</v>
      </c>
      <c r="AT6" s="7">
        <v>63895</v>
      </c>
      <c r="AU6" s="7">
        <v>75375</v>
      </c>
      <c r="AV6" s="7">
        <v>81025</v>
      </c>
      <c r="AW6" s="7">
        <v>80390</v>
      </c>
      <c r="AX6" s="7">
        <v>75875</v>
      </c>
      <c r="AY6" s="7">
        <v>80085</v>
      </c>
      <c r="AZ6" s="7">
        <v>91275</v>
      </c>
      <c r="BA6" s="7">
        <v>96405</v>
      </c>
      <c r="BB6" s="7">
        <v>103560</v>
      </c>
      <c r="BC6" s="7">
        <v>109590</v>
      </c>
      <c r="BD6" s="7">
        <v>114595</v>
      </c>
      <c r="BE6" s="7">
        <v>119225</v>
      </c>
      <c r="BF6" s="7">
        <v>121745</v>
      </c>
      <c r="BG6" s="7">
        <v>134955</v>
      </c>
      <c r="BH6" s="7">
        <v>148255</v>
      </c>
      <c r="BI6" s="7">
        <v>159785</v>
      </c>
      <c r="BJ6" s="7">
        <v>144950</v>
      </c>
      <c r="BK6" s="7">
        <v>139295</v>
      </c>
      <c r="BL6" s="7">
        <v>127605</v>
      </c>
      <c r="BM6" s="7">
        <v>122900</v>
      </c>
      <c r="BN6" s="7">
        <v>129755</v>
      </c>
      <c r="BO6" s="7">
        <v>119325</v>
      </c>
      <c r="BP6" s="7">
        <v>114880</v>
      </c>
      <c r="BQ6" s="7">
        <v>114550</v>
      </c>
      <c r="BR6" s="7">
        <v>114005</v>
      </c>
      <c r="BS6" s="7">
        <v>113700</v>
      </c>
      <c r="BT6" s="7">
        <v>110280</v>
      </c>
      <c r="BU6" s="7">
        <v>102200</v>
      </c>
      <c r="BV6" s="7">
        <v>101510</v>
      </c>
      <c r="BW6" s="7">
        <v>108975</v>
      </c>
      <c r="BX6" s="7">
        <v>103055</v>
      </c>
      <c r="BY6" s="7">
        <v>101085</v>
      </c>
      <c r="BZ6" s="7">
        <v>99505</v>
      </c>
    </row>
    <row r="7" spans="1:78" ht="15" x14ac:dyDescent="0.25">
      <c r="A7" s="7" t="s">
        <v>188</v>
      </c>
      <c r="B7" s="7">
        <v>32150</v>
      </c>
      <c r="C7" s="7">
        <v>71250</v>
      </c>
      <c r="D7" s="7">
        <v>83520</v>
      </c>
      <c r="E7" s="7">
        <v>86225</v>
      </c>
      <c r="F7" s="7">
        <v>88410</v>
      </c>
      <c r="G7" s="7">
        <v>109015</v>
      </c>
      <c r="H7" s="7">
        <v>120775</v>
      </c>
      <c r="I7" s="7">
        <v>117160</v>
      </c>
      <c r="J7" s="7">
        <v>107785</v>
      </c>
      <c r="K7" s="7">
        <v>91580</v>
      </c>
      <c r="L7" s="7">
        <v>87580</v>
      </c>
      <c r="M7" s="7">
        <v>81195</v>
      </c>
      <c r="N7" s="7">
        <v>89200</v>
      </c>
      <c r="O7" s="7">
        <v>89820</v>
      </c>
      <c r="P7" s="7">
        <v>88225</v>
      </c>
      <c r="Q7" s="7">
        <v>100210</v>
      </c>
      <c r="R7" s="7">
        <v>98545</v>
      </c>
      <c r="S7" s="7">
        <v>99980</v>
      </c>
      <c r="T7" s="7">
        <v>102340</v>
      </c>
      <c r="U7" s="7">
        <v>101490</v>
      </c>
      <c r="V7" s="7">
        <v>100325</v>
      </c>
      <c r="W7" s="7">
        <v>100735</v>
      </c>
      <c r="X7" s="7">
        <v>99115</v>
      </c>
      <c r="Y7" s="7">
        <v>87405</v>
      </c>
      <c r="Z7" s="7">
        <v>92450</v>
      </c>
      <c r="AA7" s="7">
        <v>99170</v>
      </c>
      <c r="AB7" s="7">
        <v>102970</v>
      </c>
      <c r="AC7" s="7">
        <v>99870</v>
      </c>
      <c r="AD7" s="7">
        <v>98250</v>
      </c>
      <c r="AE7" s="7">
        <v>100825</v>
      </c>
      <c r="AF7" s="7">
        <v>96830</v>
      </c>
      <c r="AG7" s="7">
        <v>96250</v>
      </c>
      <c r="AH7" s="7">
        <v>92585</v>
      </c>
      <c r="AI7" s="7">
        <v>87885</v>
      </c>
      <c r="AJ7" s="7">
        <v>86480</v>
      </c>
      <c r="AK7" s="7">
        <v>80470</v>
      </c>
      <c r="AL7" s="7">
        <v>76740</v>
      </c>
      <c r="AM7" s="7">
        <v>83610</v>
      </c>
      <c r="AN7" s="7">
        <v>73070</v>
      </c>
      <c r="AO7" s="7">
        <v>53425</v>
      </c>
      <c r="AP7" s="7">
        <v>56985</v>
      </c>
      <c r="AQ7" s="7">
        <v>62955</v>
      </c>
      <c r="AR7" s="7">
        <v>69725</v>
      </c>
      <c r="AS7" s="7">
        <v>79985</v>
      </c>
      <c r="AT7" s="7">
        <v>88840</v>
      </c>
      <c r="AU7" s="7">
        <v>102560</v>
      </c>
      <c r="AV7" s="7">
        <v>107660</v>
      </c>
      <c r="AW7" s="7">
        <v>106355</v>
      </c>
      <c r="AX7" s="7">
        <v>101660</v>
      </c>
      <c r="AY7" s="7">
        <v>105765</v>
      </c>
      <c r="AZ7" s="7">
        <v>119655</v>
      </c>
      <c r="BA7" s="7">
        <v>126580</v>
      </c>
      <c r="BB7" s="7">
        <v>136155</v>
      </c>
      <c r="BC7" s="7">
        <v>144165</v>
      </c>
      <c r="BD7" s="7">
        <v>152130</v>
      </c>
      <c r="BE7" s="7">
        <v>160065</v>
      </c>
      <c r="BF7" s="7">
        <v>162740</v>
      </c>
      <c r="BG7" s="7">
        <v>177380</v>
      </c>
      <c r="BH7" s="7">
        <v>200945</v>
      </c>
      <c r="BI7" s="7">
        <v>217980</v>
      </c>
      <c r="BJ7" s="7">
        <v>202765</v>
      </c>
      <c r="BK7" s="7">
        <v>190905</v>
      </c>
      <c r="BL7" s="7">
        <v>173340</v>
      </c>
      <c r="BM7" s="7">
        <v>167050</v>
      </c>
      <c r="BN7" s="7">
        <v>179390</v>
      </c>
      <c r="BO7" s="7">
        <v>164005</v>
      </c>
      <c r="BP7" s="7">
        <v>156155</v>
      </c>
      <c r="BQ7" s="7">
        <v>155260</v>
      </c>
      <c r="BR7" s="7">
        <v>150530</v>
      </c>
      <c r="BS7" s="7">
        <v>152855</v>
      </c>
      <c r="BT7" s="7">
        <v>149565</v>
      </c>
      <c r="BU7" s="7">
        <v>142685</v>
      </c>
      <c r="BV7" s="7">
        <v>141460</v>
      </c>
      <c r="BW7" s="7">
        <v>153005</v>
      </c>
      <c r="BX7" s="7">
        <v>145115</v>
      </c>
      <c r="BY7" s="7">
        <v>140485</v>
      </c>
      <c r="BZ7" s="7">
        <v>137010</v>
      </c>
    </row>
    <row r="8" spans="1:78" ht="15" x14ac:dyDescent="0.25">
      <c r="A8" s="7" t="s">
        <v>189</v>
      </c>
      <c r="B8" s="7">
        <v>95715</v>
      </c>
      <c r="C8" s="7">
        <v>199195</v>
      </c>
      <c r="D8" s="7">
        <v>228865</v>
      </c>
      <c r="E8" s="7">
        <v>233775</v>
      </c>
      <c r="F8" s="7">
        <v>236700</v>
      </c>
      <c r="G8" s="7">
        <v>273100</v>
      </c>
      <c r="H8" s="7">
        <v>306005</v>
      </c>
      <c r="I8" s="7">
        <v>301375</v>
      </c>
      <c r="J8" s="7">
        <v>288265</v>
      </c>
      <c r="K8" s="7">
        <v>255080</v>
      </c>
      <c r="L8" s="7">
        <v>253040</v>
      </c>
      <c r="M8" s="7">
        <v>244315</v>
      </c>
      <c r="N8" s="7">
        <v>270380</v>
      </c>
      <c r="O8" s="7">
        <v>275050</v>
      </c>
      <c r="P8" s="7">
        <v>271595</v>
      </c>
      <c r="Q8" s="7">
        <v>301135</v>
      </c>
      <c r="R8" s="7">
        <v>306050</v>
      </c>
      <c r="S8" s="7">
        <v>310415</v>
      </c>
      <c r="T8" s="7">
        <v>315310</v>
      </c>
      <c r="U8" s="7">
        <v>323915</v>
      </c>
      <c r="V8" s="7">
        <v>321670</v>
      </c>
      <c r="W8" s="7">
        <v>310345</v>
      </c>
      <c r="X8" s="7">
        <v>314985</v>
      </c>
      <c r="Y8" s="7">
        <v>280335</v>
      </c>
      <c r="Z8" s="7">
        <v>289190</v>
      </c>
      <c r="AA8" s="7">
        <v>306665</v>
      </c>
      <c r="AB8" s="7">
        <v>321980</v>
      </c>
      <c r="AC8" s="7">
        <v>307705</v>
      </c>
      <c r="AD8" s="7">
        <v>300990</v>
      </c>
      <c r="AE8" s="7">
        <v>298215</v>
      </c>
      <c r="AF8" s="7">
        <v>299335</v>
      </c>
      <c r="AG8" s="7">
        <v>301970</v>
      </c>
      <c r="AH8" s="7">
        <v>301220</v>
      </c>
      <c r="AI8" s="7">
        <v>256735</v>
      </c>
      <c r="AJ8" s="7">
        <v>256755</v>
      </c>
      <c r="AK8" s="7">
        <v>234900</v>
      </c>
      <c r="AL8" s="7">
        <v>229310</v>
      </c>
      <c r="AM8" s="7">
        <v>238885</v>
      </c>
      <c r="AN8" s="7">
        <v>209815</v>
      </c>
      <c r="AO8" s="7">
        <v>159315</v>
      </c>
      <c r="AP8" s="7">
        <v>165320</v>
      </c>
      <c r="AQ8" s="7">
        <v>164950</v>
      </c>
      <c r="AR8" s="7">
        <v>176340</v>
      </c>
      <c r="AS8" s="7">
        <v>187355</v>
      </c>
      <c r="AT8" s="7">
        <v>198860</v>
      </c>
      <c r="AU8" s="7">
        <v>220225</v>
      </c>
      <c r="AV8" s="7">
        <v>232325</v>
      </c>
      <c r="AW8" s="7">
        <v>233965</v>
      </c>
      <c r="AX8" s="7">
        <v>231305</v>
      </c>
      <c r="AY8" s="7">
        <v>247290</v>
      </c>
      <c r="AZ8" s="7">
        <v>277720</v>
      </c>
      <c r="BA8" s="7">
        <v>285705</v>
      </c>
      <c r="BB8" s="7">
        <v>302605</v>
      </c>
      <c r="BC8" s="7">
        <v>324620</v>
      </c>
      <c r="BD8" s="7">
        <v>346250</v>
      </c>
      <c r="BE8" s="7">
        <v>373025</v>
      </c>
      <c r="BF8" s="7">
        <v>389645</v>
      </c>
      <c r="BG8" s="7">
        <v>436920</v>
      </c>
      <c r="BH8" s="7">
        <v>501985</v>
      </c>
      <c r="BI8" s="7">
        <v>543135</v>
      </c>
      <c r="BJ8" s="7">
        <v>512935</v>
      </c>
      <c r="BK8" s="7">
        <v>517395</v>
      </c>
      <c r="BL8" s="7">
        <v>464735</v>
      </c>
      <c r="BM8" s="7">
        <v>455470</v>
      </c>
      <c r="BN8" s="7">
        <v>484790</v>
      </c>
      <c r="BO8" s="7">
        <v>438395</v>
      </c>
      <c r="BP8" s="7">
        <v>413355</v>
      </c>
      <c r="BQ8" s="7">
        <v>396595</v>
      </c>
      <c r="BR8" s="7">
        <v>385670</v>
      </c>
      <c r="BS8" s="7">
        <v>381770</v>
      </c>
      <c r="BT8" s="7">
        <v>357430</v>
      </c>
      <c r="BU8" s="7">
        <v>341480</v>
      </c>
      <c r="BV8" s="7">
        <v>345065</v>
      </c>
      <c r="BW8" s="7">
        <v>375395</v>
      </c>
      <c r="BX8" s="7">
        <v>366840</v>
      </c>
      <c r="BY8" s="7">
        <v>343620</v>
      </c>
      <c r="BZ8" s="7">
        <v>324895</v>
      </c>
    </row>
    <row r="9" spans="1:78" ht="15" x14ac:dyDescent="0.25">
      <c r="A9" s="7" t="s">
        <v>190</v>
      </c>
      <c r="B9" s="7">
        <v>7910</v>
      </c>
      <c r="C9" s="7">
        <v>16305</v>
      </c>
      <c r="D9" s="7">
        <v>19180</v>
      </c>
      <c r="E9" s="7">
        <v>19645</v>
      </c>
      <c r="F9" s="7">
        <v>19620</v>
      </c>
      <c r="G9" s="7">
        <v>25580</v>
      </c>
      <c r="H9" s="7">
        <v>29075</v>
      </c>
      <c r="I9" s="7">
        <v>28780</v>
      </c>
      <c r="J9" s="7">
        <v>27370</v>
      </c>
      <c r="K9" s="7">
        <v>22805</v>
      </c>
      <c r="L9" s="7">
        <v>21940</v>
      </c>
      <c r="M9" s="7">
        <v>20775</v>
      </c>
      <c r="N9" s="7">
        <v>23855</v>
      </c>
      <c r="O9" s="7">
        <v>24090</v>
      </c>
      <c r="P9" s="7">
        <v>23655</v>
      </c>
      <c r="Q9" s="7">
        <v>27035</v>
      </c>
      <c r="R9" s="7">
        <v>26760</v>
      </c>
      <c r="S9" s="7">
        <v>27170</v>
      </c>
      <c r="T9" s="7">
        <v>28300</v>
      </c>
      <c r="U9" s="7">
        <v>26835</v>
      </c>
      <c r="V9" s="7">
        <v>26435</v>
      </c>
      <c r="W9" s="7">
        <v>27085</v>
      </c>
      <c r="X9" s="7">
        <v>27070</v>
      </c>
      <c r="Y9" s="7">
        <v>23100</v>
      </c>
      <c r="Z9" s="7">
        <v>23295</v>
      </c>
      <c r="AA9" s="7">
        <v>24540</v>
      </c>
      <c r="AB9" s="7">
        <v>25355</v>
      </c>
      <c r="AC9" s="7">
        <v>24045</v>
      </c>
      <c r="AD9" s="7">
        <v>23870</v>
      </c>
      <c r="AE9" s="7">
        <v>24730</v>
      </c>
      <c r="AF9" s="7">
        <v>24740</v>
      </c>
      <c r="AG9" s="7">
        <v>24840</v>
      </c>
      <c r="AH9" s="7">
        <v>22915</v>
      </c>
      <c r="AI9" s="7">
        <v>21655</v>
      </c>
      <c r="AJ9" s="7">
        <v>21645</v>
      </c>
      <c r="AK9" s="7">
        <v>19730</v>
      </c>
      <c r="AL9" s="7">
        <v>18965</v>
      </c>
      <c r="AM9" s="7">
        <v>21585</v>
      </c>
      <c r="AN9" s="7">
        <v>18395</v>
      </c>
      <c r="AO9" s="7">
        <v>13690</v>
      </c>
      <c r="AP9" s="7">
        <v>15030</v>
      </c>
      <c r="AQ9" s="7">
        <v>16845</v>
      </c>
      <c r="AR9" s="7">
        <v>18780</v>
      </c>
      <c r="AS9" s="7">
        <v>20965</v>
      </c>
      <c r="AT9" s="7">
        <v>23330</v>
      </c>
      <c r="AU9" s="7">
        <v>28105</v>
      </c>
      <c r="AV9" s="7">
        <v>30120</v>
      </c>
      <c r="AW9" s="7">
        <v>29625</v>
      </c>
      <c r="AX9" s="7">
        <v>28460</v>
      </c>
      <c r="AY9" s="7">
        <v>29785</v>
      </c>
      <c r="AZ9" s="7">
        <v>33995</v>
      </c>
      <c r="BA9" s="7">
        <v>36100</v>
      </c>
      <c r="BB9" s="7">
        <v>40515</v>
      </c>
      <c r="BC9" s="7">
        <v>44935</v>
      </c>
      <c r="BD9" s="7">
        <v>47630</v>
      </c>
      <c r="BE9" s="7">
        <v>52200</v>
      </c>
      <c r="BF9" s="7">
        <v>49665</v>
      </c>
      <c r="BG9" s="7">
        <v>54460</v>
      </c>
      <c r="BH9" s="7">
        <v>58940</v>
      </c>
      <c r="BI9" s="7">
        <v>62835</v>
      </c>
      <c r="BJ9" s="7">
        <v>58535</v>
      </c>
      <c r="BK9" s="7">
        <v>55430</v>
      </c>
      <c r="BL9" s="7">
        <v>50860</v>
      </c>
      <c r="BM9" s="7">
        <v>49445</v>
      </c>
      <c r="BN9" s="7">
        <v>52660</v>
      </c>
      <c r="BO9" s="7">
        <v>48790</v>
      </c>
      <c r="BP9" s="7">
        <v>47315</v>
      </c>
      <c r="BQ9" s="7">
        <v>47005</v>
      </c>
      <c r="BR9" s="7">
        <v>45635</v>
      </c>
      <c r="BS9" s="7">
        <v>45905</v>
      </c>
      <c r="BT9" s="7">
        <v>45480</v>
      </c>
      <c r="BU9" s="7">
        <v>41405</v>
      </c>
      <c r="BV9" s="7">
        <v>40590</v>
      </c>
      <c r="BW9" s="7">
        <v>44495</v>
      </c>
      <c r="BX9" s="7">
        <v>41320</v>
      </c>
      <c r="BY9" s="7">
        <v>40420</v>
      </c>
      <c r="BZ9" s="7">
        <v>40300</v>
      </c>
    </row>
    <row r="10" spans="1:78" ht="15" x14ac:dyDescent="0.25">
      <c r="A10" s="7" t="s">
        <v>191</v>
      </c>
      <c r="B10" s="7">
        <v>33750</v>
      </c>
      <c r="C10" s="7">
        <v>70125</v>
      </c>
      <c r="D10" s="7">
        <v>80905</v>
      </c>
      <c r="E10" s="7">
        <v>83125</v>
      </c>
      <c r="F10" s="7">
        <v>85390</v>
      </c>
      <c r="G10" s="7">
        <v>102655</v>
      </c>
      <c r="H10" s="7">
        <v>110290</v>
      </c>
      <c r="I10" s="7">
        <v>109965</v>
      </c>
      <c r="J10" s="7">
        <v>105120</v>
      </c>
      <c r="K10" s="7">
        <v>96185</v>
      </c>
      <c r="L10" s="7">
        <v>95005</v>
      </c>
      <c r="M10" s="7">
        <v>92295</v>
      </c>
      <c r="N10" s="7">
        <v>101125</v>
      </c>
      <c r="O10" s="7">
        <v>103235</v>
      </c>
      <c r="P10" s="7">
        <v>103320</v>
      </c>
      <c r="Q10" s="7">
        <v>113920</v>
      </c>
      <c r="R10" s="7">
        <v>113425</v>
      </c>
      <c r="S10" s="7">
        <v>114820</v>
      </c>
      <c r="T10" s="7">
        <v>117735</v>
      </c>
      <c r="U10" s="7">
        <v>114595</v>
      </c>
      <c r="V10" s="7">
        <v>113660</v>
      </c>
      <c r="W10" s="7">
        <v>115995</v>
      </c>
      <c r="X10" s="7">
        <v>117210</v>
      </c>
      <c r="Y10" s="7">
        <v>101810</v>
      </c>
      <c r="Z10" s="7">
        <v>104300</v>
      </c>
      <c r="AA10" s="7">
        <v>108815</v>
      </c>
      <c r="AB10" s="7">
        <v>112365</v>
      </c>
      <c r="AC10" s="7">
        <v>108740</v>
      </c>
      <c r="AD10" s="7">
        <v>110585</v>
      </c>
      <c r="AE10" s="7">
        <v>113250</v>
      </c>
      <c r="AF10" s="7">
        <v>114395</v>
      </c>
      <c r="AG10" s="7">
        <v>113670</v>
      </c>
      <c r="AH10" s="7">
        <v>107520</v>
      </c>
      <c r="AI10" s="7">
        <v>100015</v>
      </c>
      <c r="AJ10" s="7">
        <v>100775</v>
      </c>
      <c r="AK10" s="7">
        <v>92775</v>
      </c>
      <c r="AL10" s="7">
        <v>87470</v>
      </c>
      <c r="AM10" s="7">
        <v>96825</v>
      </c>
      <c r="AN10" s="7">
        <v>85510</v>
      </c>
      <c r="AO10" s="7">
        <v>62360</v>
      </c>
      <c r="AP10" s="7">
        <v>64570</v>
      </c>
      <c r="AQ10" s="7">
        <v>68900</v>
      </c>
      <c r="AR10" s="7">
        <v>76630</v>
      </c>
      <c r="AS10" s="7">
        <v>87715</v>
      </c>
      <c r="AT10" s="7">
        <v>95950</v>
      </c>
      <c r="AU10" s="7">
        <v>111065</v>
      </c>
      <c r="AV10" s="7">
        <v>118415</v>
      </c>
      <c r="AW10" s="7">
        <v>118080</v>
      </c>
      <c r="AX10" s="7">
        <v>112730</v>
      </c>
      <c r="AY10" s="7">
        <v>119380</v>
      </c>
      <c r="AZ10" s="7">
        <v>138535</v>
      </c>
      <c r="BA10" s="7">
        <v>146985</v>
      </c>
      <c r="BB10" s="7">
        <v>157335</v>
      </c>
      <c r="BC10" s="7">
        <v>166125</v>
      </c>
      <c r="BD10" s="7">
        <v>172200</v>
      </c>
      <c r="BE10" s="7">
        <v>183010</v>
      </c>
      <c r="BF10" s="7">
        <v>187835</v>
      </c>
      <c r="BG10" s="7">
        <v>209675</v>
      </c>
      <c r="BH10" s="7">
        <v>234195</v>
      </c>
      <c r="BI10" s="7">
        <v>252845</v>
      </c>
      <c r="BJ10" s="7">
        <v>234975</v>
      </c>
      <c r="BK10" s="7">
        <v>222995</v>
      </c>
      <c r="BL10" s="7">
        <v>201485</v>
      </c>
      <c r="BM10" s="7">
        <v>194965</v>
      </c>
      <c r="BN10" s="7">
        <v>207460</v>
      </c>
      <c r="BO10" s="7">
        <v>192680</v>
      </c>
      <c r="BP10" s="7">
        <v>186100</v>
      </c>
      <c r="BQ10" s="7">
        <v>181890</v>
      </c>
      <c r="BR10" s="7">
        <v>181305</v>
      </c>
      <c r="BS10" s="7">
        <v>182150</v>
      </c>
      <c r="BT10" s="7">
        <v>177050</v>
      </c>
      <c r="BU10" s="7">
        <v>167350</v>
      </c>
      <c r="BV10" s="7">
        <v>167575</v>
      </c>
      <c r="BW10" s="7">
        <v>181955</v>
      </c>
      <c r="BX10" s="7">
        <v>172390</v>
      </c>
      <c r="BY10" s="7">
        <v>167485</v>
      </c>
      <c r="BZ10" s="7">
        <v>163410</v>
      </c>
    </row>
    <row r="11" spans="1:78" ht="15" x14ac:dyDescent="0.25">
      <c r="A11" s="7" t="s">
        <v>192</v>
      </c>
      <c r="B11" s="7">
        <v>57655</v>
      </c>
      <c r="C11" s="7">
        <v>116805</v>
      </c>
      <c r="D11" s="7">
        <v>132480</v>
      </c>
      <c r="E11" s="7">
        <v>136150</v>
      </c>
      <c r="F11" s="7">
        <v>141625</v>
      </c>
      <c r="G11" s="7">
        <v>174290</v>
      </c>
      <c r="H11" s="7">
        <v>189410</v>
      </c>
      <c r="I11" s="7">
        <v>188855</v>
      </c>
      <c r="J11" s="7">
        <v>178750</v>
      </c>
      <c r="K11" s="7">
        <v>154690</v>
      </c>
      <c r="L11" s="7">
        <v>152215</v>
      </c>
      <c r="M11" s="7">
        <v>147705</v>
      </c>
      <c r="N11" s="7">
        <v>165865</v>
      </c>
      <c r="O11" s="7">
        <v>168560</v>
      </c>
      <c r="P11" s="7">
        <v>165620</v>
      </c>
      <c r="Q11" s="7">
        <v>187570</v>
      </c>
      <c r="R11" s="7">
        <v>184690</v>
      </c>
      <c r="S11" s="7">
        <v>188970</v>
      </c>
      <c r="T11" s="7">
        <v>193850</v>
      </c>
      <c r="U11" s="7">
        <v>184570</v>
      </c>
      <c r="V11" s="7">
        <v>179310</v>
      </c>
      <c r="W11" s="7">
        <v>182060</v>
      </c>
      <c r="X11" s="7">
        <v>181870</v>
      </c>
      <c r="Y11" s="7">
        <v>163440</v>
      </c>
      <c r="Z11" s="7">
        <v>169500</v>
      </c>
      <c r="AA11" s="7">
        <v>178840</v>
      </c>
      <c r="AB11" s="7">
        <v>185100</v>
      </c>
      <c r="AC11" s="7">
        <v>178960</v>
      </c>
      <c r="AD11" s="7">
        <v>178115</v>
      </c>
      <c r="AE11" s="7">
        <v>176765</v>
      </c>
      <c r="AF11" s="7">
        <v>169230</v>
      </c>
      <c r="AG11" s="7">
        <v>168195</v>
      </c>
      <c r="AH11" s="7">
        <v>162725</v>
      </c>
      <c r="AI11" s="7">
        <v>152910</v>
      </c>
      <c r="AJ11" s="7">
        <v>152495</v>
      </c>
      <c r="AK11" s="7">
        <v>142020</v>
      </c>
      <c r="AL11" s="7">
        <v>135410</v>
      </c>
      <c r="AM11" s="7">
        <v>148370</v>
      </c>
      <c r="AN11" s="7">
        <v>132085</v>
      </c>
      <c r="AO11" s="7">
        <v>96455</v>
      </c>
      <c r="AP11" s="7">
        <v>99805</v>
      </c>
      <c r="AQ11" s="7">
        <v>105425</v>
      </c>
      <c r="AR11" s="7">
        <v>116425</v>
      </c>
      <c r="AS11" s="7">
        <v>129980</v>
      </c>
      <c r="AT11" s="7">
        <v>142820</v>
      </c>
      <c r="AU11" s="7">
        <v>166120</v>
      </c>
      <c r="AV11" s="7">
        <v>175080</v>
      </c>
      <c r="AW11" s="7">
        <v>177075</v>
      </c>
      <c r="AX11" s="7">
        <v>170800</v>
      </c>
      <c r="AY11" s="7">
        <v>179940</v>
      </c>
      <c r="AZ11" s="7">
        <v>203150</v>
      </c>
      <c r="BA11" s="7">
        <v>217280</v>
      </c>
      <c r="BB11" s="7">
        <v>235785</v>
      </c>
      <c r="BC11" s="7">
        <v>247910</v>
      </c>
      <c r="BD11" s="7">
        <v>258080</v>
      </c>
      <c r="BE11" s="7">
        <v>272295</v>
      </c>
      <c r="BF11" s="7">
        <v>281125</v>
      </c>
      <c r="BG11" s="7">
        <v>315090</v>
      </c>
      <c r="BH11" s="7">
        <v>351635</v>
      </c>
      <c r="BI11" s="7">
        <v>380610</v>
      </c>
      <c r="BJ11" s="7">
        <v>355290</v>
      </c>
      <c r="BK11" s="7">
        <v>340575</v>
      </c>
      <c r="BL11" s="7">
        <v>313015</v>
      </c>
      <c r="BM11" s="7">
        <v>307495</v>
      </c>
      <c r="BN11" s="7">
        <v>330200</v>
      </c>
      <c r="BO11" s="7">
        <v>300230</v>
      </c>
      <c r="BP11" s="7">
        <v>283685</v>
      </c>
      <c r="BQ11" s="7">
        <v>280235</v>
      </c>
      <c r="BR11" s="7">
        <v>273950</v>
      </c>
      <c r="BS11" s="7">
        <v>273075</v>
      </c>
      <c r="BT11" s="7">
        <v>267165</v>
      </c>
      <c r="BU11" s="7">
        <v>250375</v>
      </c>
      <c r="BV11" s="7">
        <v>248660</v>
      </c>
      <c r="BW11" s="7">
        <v>265785</v>
      </c>
      <c r="BX11" s="7">
        <v>250470</v>
      </c>
      <c r="BY11" s="7">
        <v>249045</v>
      </c>
      <c r="BZ11" s="7">
        <v>246295</v>
      </c>
    </row>
    <row r="12" spans="1:78" ht="15" x14ac:dyDescent="0.25">
      <c r="A12" s="7" t="s">
        <v>193</v>
      </c>
      <c r="B12" s="7">
        <v>31520</v>
      </c>
      <c r="C12" s="7">
        <v>65930</v>
      </c>
      <c r="D12" s="7">
        <v>77640</v>
      </c>
      <c r="E12" s="7">
        <v>80745</v>
      </c>
      <c r="F12" s="7">
        <v>82880</v>
      </c>
      <c r="G12" s="7">
        <v>102025</v>
      </c>
      <c r="H12" s="7">
        <v>108815</v>
      </c>
      <c r="I12" s="7">
        <v>104660</v>
      </c>
      <c r="J12" s="7">
        <v>97710</v>
      </c>
      <c r="K12" s="7">
        <v>86305</v>
      </c>
      <c r="L12" s="7">
        <v>82295</v>
      </c>
      <c r="M12" s="7">
        <v>81010</v>
      </c>
      <c r="N12" s="7">
        <v>87600</v>
      </c>
      <c r="O12" s="7">
        <v>89995</v>
      </c>
      <c r="P12" s="7">
        <v>89100</v>
      </c>
      <c r="Q12" s="7">
        <v>99340</v>
      </c>
      <c r="R12" s="7">
        <v>98345</v>
      </c>
      <c r="S12" s="7">
        <v>99870</v>
      </c>
      <c r="T12" s="7">
        <v>103165</v>
      </c>
      <c r="U12" s="7">
        <v>98550</v>
      </c>
      <c r="V12" s="7">
        <v>96170</v>
      </c>
      <c r="W12" s="7">
        <v>98740</v>
      </c>
      <c r="X12" s="7">
        <v>100960</v>
      </c>
      <c r="Y12" s="7">
        <v>89500</v>
      </c>
      <c r="Z12" s="7">
        <v>92105</v>
      </c>
      <c r="AA12" s="7">
        <v>97020</v>
      </c>
      <c r="AB12" s="7">
        <v>100460</v>
      </c>
      <c r="AC12" s="7">
        <v>97500</v>
      </c>
      <c r="AD12" s="7">
        <v>98455</v>
      </c>
      <c r="AE12" s="7">
        <v>101555</v>
      </c>
      <c r="AF12" s="7">
        <v>96865</v>
      </c>
      <c r="AG12" s="7">
        <v>96040</v>
      </c>
      <c r="AH12" s="7">
        <v>92680</v>
      </c>
      <c r="AI12" s="7">
        <v>89600</v>
      </c>
      <c r="AJ12" s="7">
        <v>89925</v>
      </c>
      <c r="AK12" s="7">
        <v>84710</v>
      </c>
      <c r="AL12" s="7">
        <v>75350</v>
      </c>
      <c r="AM12" s="7">
        <v>79730</v>
      </c>
      <c r="AN12" s="7">
        <v>69710</v>
      </c>
      <c r="AO12" s="7">
        <v>47515</v>
      </c>
      <c r="AP12" s="7">
        <v>49830</v>
      </c>
      <c r="AQ12" s="7">
        <v>53930</v>
      </c>
      <c r="AR12" s="7">
        <v>60355</v>
      </c>
      <c r="AS12" s="7">
        <v>68665</v>
      </c>
      <c r="AT12" s="7">
        <v>76450</v>
      </c>
      <c r="AU12" s="7">
        <v>88960</v>
      </c>
      <c r="AV12" s="7">
        <v>92460</v>
      </c>
      <c r="AW12" s="7">
        <v>93750</v>
      </c>
      <c r="AX12" s="7">
        <v>90610</v>
      </c>
      <c r="AY12" s="7">
        <v>96030</v>
      </c>
      <c r="AZ12" s="7">
        <v>111670</v>
      </c>
      <c r="BA12" s="7">
        <v>119235</v>
      </c>
      <c r="BB12" s="7">
        <v>130180</v>
      </c>
      <c r="BC12" s="7">
        <v>139510</v>
      </c>
      <c r="BD12" s="7">
        <v>146020</v>
      </c>
      <c r="BE12" s="7">
        <v>155950</v>
      </c>
      <c r="BF12" s="7">
        <v>157930</v>
      </c>
      <c r="BG12" s="7">
        <v>171560</v>
      </c>
      <c r="BH12" s="7">
        <v>192725</v>
      </c>
      <c r="BI12" s="7">
        <v>208375</v>
      </c>
      <c r="BJ12" s="7">
        <v>193400</v>
      </c>
      <c r="BK12" s="7">
        <v>192265</v>
      </c>
      <c r="BL12" s="7">
        <v>184575</v>
      </c>
      <c r="BM12" s="7">
        <v>177955</v>
      </c>
      <c r="BN12" s="7">
        <v>193155</v>
      </c>
      <c r="BO12" s="7">
        <v>171140</v>
      </c>
      <c r="BP12" s="7">
        <v>161005</v>
      </c>
      <c r="BQ12" s="7">
        <v>158720</v>
      </c>
      <c r="BR12" s="7">
        <v>155790</v>
      </c>
      <c r="BS12" s="7">
        <v>156140</v>
      </c>
      <c r="BT12" s="7">
        <v>149875</v>
      </c>
      <c r="BU12" s="7">
        <v>144730</v>
      </c>
      <c r="BV12" s="7">
        <v>145175</v>
      </c>
      <c r="BW12" s="7">
        <v>156670</v>
      </c>
      <c r="BX12" s="7">
        <v>148860</v>
      </c>
      <c r="BY12" s="7">
        <v>149000</v>
      </c>
      <c r="BZ12" s="7">
        <v>143275</v>
      </c>
    </row>
    <row r="13" spans="1:78" ht="15" x14ac:dyDescent="0.25">
      <c r="A13" s="7" t="s">
        <v>194</v>
      </c>
      <c r="B13" s="7">
        <v>37065</v>
      </c>
      <c r="C13" s="7">
        <v>70185</v>
      </c>
      <c r="D13" s="7">
        <v>80875</v>
      </c>
      <c r="E13" s="7">
        <v>81635</v>
      </c>
      <c r="F13" s="7">
        <v>84095</v>
      </c>
      <c r="G13" s="7">
        <v>97850</v>
      </c>
      <c r="H13" s="7">
        <v>104185</v>
      </c>
      <c r="I13" s="7">
        <v>102155</v>
      </c>
      <c r="J13" s="7">
        <v>96525</v>
      </c>
      <c r="K13" s="7">
        <v>87580</v>
      </c>
      <c r="L13" s="7">
        <v>86030</v>
      </c>
      <c r="M13" s="7">
        <v>85765</v>
      </c>
      <c r="N13" s="7">
        <v>97000</v>
      </c>
      <c r="O13" s="7">
        <v>100110</v>
      </c>
      <c r="P13" s="7">
        <v>98820</v>
      </c>
      <c r="Q13" s="7">
        <v>107975</v>
      </c>
      <c r="R13" s="7">
        <v>109085</v>
      </c>
      <c r="S13" s="7">
        <v>113050</v>
      </c>
      <c r="T13" s="7">
        <v>116645</v>
      </c>
      <c r="U13" s="7">
        <v>110005</v>
      </c>
      <c r="V13" s="7">
        <v>104155</v>
      </c>
      <c r="W13" s="7">
        <v>106765</v>
      </c>
      <c r="X13" s="7">
        <v>106905</v>
      </c>
      <c r="Y13" s="7">
        <v>93050</v>
      </c>
      <c r="Z13" s="7">
        <v>95430</v>
      </c>
      <c r="AA13" s="7">
        <v>99810</v>
      </c>
      <c r="AB13" s="7">
        <v>99935</v>
      </c>
      <c r="AC13" s="7">
        <v>97710</v>
      </c>
      <c r="AD13" s="7">
        <v>97610</v>
      </c>
      <c r="AE13" s="7">
        <v>101085</v>
      </c>
      <c r="AF13" s="7">
        <v>98145</v>
      </c>
      <c r="AG13" s="7">
        <v>99135</v>
      </c>
      <c r="AH13" s="7">
        <v>92065</v>
      </c>
      <c r="AI13" s="7">
        <v>86410</v>
      </c>
      <c r="AJ13" s="7">
        <v>85875</v>
      </c>
      <c r="AK13" s="7">
        <v>74795</v>
      </c>
      <c r="AL13" s="7">
        <v>68195</v>
      </c>
      <c r="AM13" s="7">
        <v>77225</v>
      </c>
      <c r="AN13" s="7">
        <v>67910</v>
      </c>
      <c r="AO13" s="7">
        <v>46915</v>
      </c>
      <c r="AP13" s="7">
        <v>48285</v>
      </c>
      <c r="AQ13" s="7">
        <v>51190</v>
      </c>
      <c r="AR13" s="7">
        <v>57215</v>
      </c>
      <c r="AS13" s="7">
        <v>64130</v>
      </c>
      <c r="AT13" s="7">
        <v>71935</v>
      </c>
      <c r="AU13" s="7">
        <v>84945</v>
      </c>
      <c r="AV13" s="7">
        <v>92110</v>
      </c>
      <c r="AW13" s="7">
        <v>93765</v>
      </c>
      <c r="AX13" s="7">
        <v>89795</v>
      </c>
      <c r="AY13" s="7">
        <v>95740</v>
      </c>
      <c r="AZ13" s="7">
        <v>110555</v>
      </c>
      <c r="BA13" s="7">
        <v>117730</v>
      </c>
      <c r="BB13" s="7">
        <v>127475</v>
      </c>
      <c r="BC13" s="7">
        <v>136800</v>
      </c>
      <c r="BD13" s="7">
        <v>144695</v>
      </c>
      <c r="BE13" s="7">
        <v>152945</v>
      </c>
      <c r="BF13" s="7">
        <v>157375</v>
      </c>
      <c r="BG13" s="7">
        <v>172270</v>
      </c>
      <c r="BH13" s="7">
        <v>191750</v>
      </c>
      <c r="BI13" s="7">
        <v>206875</v>
      </c>
      <c r="BJ13" s="7">
        <v>189160</v>
      </c>
      <c r="BK13" s="7">
        <v>180105</v>
      </c>
      <c r="BL13" s="7">
        <v>163770</v>
      </c>
      <c r="BM13" s="7">
        <v>157450</v>
      </c>
      <c r="BN13" s="7">
        <v>166480</v>
      </c>
      <c r="BO13" s="7">
        <v>153080</v>
      </c>
      <c r="BP13" s="7">
        <v>148590</v>
      </c>
      <c r="BQ13" s="7">
        <v>147065</v>
      </c>
      <c r="BR13" s="7">
        <v>146675</v>
      </c>
      <c r="BS13" s="7">
        <v>147000</v>
      </c>
      <c r="BT13" s="7">
        <v>141000</v>
      </c>
      <c r="BU13" s="7">
        <v>131215</v>
      </c>
      <c r="BV13" s="7">
        <v>130465</v>
      </c>
      <c r="BW13" s="7">
        <v>140795</v>
      </c>
      <c r="BX13" s="7">
        <v>131360</v>
      </c>
      <c r="BY13" s="7">
        <v>128230</v>
      </c>
      <c r="BZ13" s="7">
        <v>122650</v>
      </c>
    </row>
    <row r="14" spans="1:78" ht="30" x14ac:dyDescent="0.25">
      <c r="A14" s="7" t="s">
        <v>195</v>
      </c>
      <c r="B14" s="7">
        <v>24520</v>
      </c>
      <c r="C14" s="7">
        <v>50700</v>
      </c>
      <c r="D14" s="7">
        <v>58870</v>
      </c>
      <c r="E14" s="7">
        <v>59540</v>
      </c>
      <c r="F14" s="7">
        <v>60560</v>
      </c>
      <c r="G14" s="7">
        <v>74355</v>
      </c>
      <c r="H14" s="7">
        <v>79160</v>
      </c>
      <c r="I14" s="7">
        <v>78050</v>
      </c>
      <c r="J14" s="7">
        <v>73995</v>
      </c>
      <c r="K14" s="7">
        <v>65385</v>
      </c>
      <c r="L14" s="7">
        <v>64705</v>
      </c>
      <c r="M14" s="7">
        <v>63810</v>
      </c>
      <c r="N14" s="7">
        <v>70910</v>
      </c>
      <c r="O14" s="7">
        <v>72315</v>
      </c>
      <c r="P14" s="7">
        <v>71995</v>
      </c>
      <c r="Q14" s="7">
        <v>80465</v>
      </c>
      <c r="R14" s="7">
        <v>80320</v>
      </c>
      <c r="S14" s="7">
        <v>81355</v>
      </c>
      <c r="T14" s="7">
        <v>83190</v>
      </c>
      <c r="U14" s="7">
        <v>79930</v>
      </c>
      <c r="V14" s="7">
        <v>79640</v>
      </c>
      <c r="W14" s="7">
        <v>81820</v>
      </c>
      <c r="X14" s="7">
        <v>81960</v>
      </c>
      <c r="Y14" s="7">
        <v>73220</v>
      </c>
      <c r="Z14" s="7">
        <v>76420</v>
      </c>
      <c r="AA14" s="7">
        <v>80320</v>
      </c>
      <c r="AB14" s="7">
        <v>82965</v>
      </c>
      <c r="AC14" s="7">
        <v>78250</v>
      </c>
      <c r="AD14" s="7">
        <v>77090</v>
      </c>
      <c r="AE14" s="7">
        <v>83675</v>
      </c>
      <c r="AF14" s="7">
        <v>78980</v>
      </c>
      <c r="AG14" s="7">
        <v>77045</v>
      </c>
      <c r="AH14" s="7">
        <v>72500</v>
      </c>
      <c r="AI14" s="7">
        <v>67750</v>
      </c>
      <c r="AJ14" s="7">
        <v>66980</v>
      </c>
      <c r="AK14" s="7">
        <v>61885</v>
      </c>
      <c r="AL14" s="7">
        <v>58390</v>
      </c>
      <c r="AM14" s="7">
        <v>64880</v>
      </c>
      <c r="AN14" s="7">
        <v>55940</v>
      </c>
      <c r="AO14" s="7">
        <v>39155</v>
      </c>
      <c r="AP14" s="7">
        <v>40055</v>
      </c>
      <c r="AQ14" s="7">
        <v>43530</v>
      </c>
      <c r="AR14" s="7">
        <v>48525</v>
      </c>
      <c r="AS14" s="7">
        <v>55630</v>
      </c>
      <c r="AT14" s="7">
        <v>61415</v>
      </c>
      <c r="AU14" s="7">
        <v>72200</v>
      </c>
      <c r="AV14" s="7">
        <v>76525</v>
      </c>
      <c r="AW14" s="7">
        <v>75385</v>
      </c>
      <c r="AX14" s="7">
        <v>71735</v>
      </c>
      <c r="AY14" s="7">
        <v>76220</v>
      </c>
      <c r="AZ14" s="7">
        <v>88530</v>
      </c>
      <c r="BA14" s="7">
        <v>93970</v>
      </c>
      <c r="BB14" s="7">
        <v>101820</v>
      </c>
      <c r="BC14" s="7">
        <v>107465</v>
      </c>
      <c r="BD14" s="7">
        <v>112375</v>
      </c>
      <c r="BE14" s="7">
        <v>117340</v>
      </c>
      <c r="BF14" s="7">
        <v>120315</v>
      </c>
      <c r="BG14" s="7">
        <v>139500</v>
      </c>
      <c r="BH14" s="7">
        <v>154655</v>
      </c>
      <c r="BI14" s="7">
        <v>165185</v>
      </c>
      <c r="BJ14" s="7">
        <v>152370</v>
      </c>
      <c r="BK14" s="7">
        <v>141310</v>
      </c>
      <c r="BL14" s="7">
        <v>125025</v>
      </c>
      <c r="BM14" s="7">
        <v>120040</v>
      </c>
      <c r="BN14" s="7">
        <v>128140</v>
      </c>
      <c r="BO14" s="7">
        <v>117360</v>
      </c>
      <c r="BP14" s="7">
        <v>113060</v>
      </c>
      <c r="BQ14" s="7">
        <v>112420</v>
      </c>
      <c r="BR14" s="7">
        <v>109780</v>
      </c>
      <c r="BS14" s="7">
        <v>111130</v>
      </c>
      <c r="BT14" s="7">
        <v>107035</v>
      </c>
      <c r="BU14" s="7">
        <v>99870</v>
      </c>
      <c r="BV14" s="7">
        <v>98995</v>
      </c>
      <c r="BW14" s="7">
        <v>105425</v>
      </c>
      <c r="BX14" s="7">
        <v>98770</v>
      </c>
      <c r="BY14" s="7">
        <v>96475</v>
      </c>
      <c r="BZ14" s="7">
        <v>96145</v>
      </c>
    </row>
  </sheetData>
  <pageMargins left="0.7" right="0.7" top="0.75" bottom="0.75" header="0.3" footer="0.3"/>
  <pageSetup paperSize="9" orientation="portrait" horizontalDpi="300" verticalDpi="300"/>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6"/>
  <dimension ref="A1:BZ11"/>
  <sheetViews>
    <sheetView workbookViewId="0"/>
  </sheetViews>
  <sheetFormatPr defaultColWidth="11.5546875" defaultRowHeight="13.8" x14ac:dyDescent="0.25"/>
  <cols>
    <col min="1" max="16384" width="11.5546875" style="2"/>
  </cols>
  <sheetData>
    <row r="1" spans="1:78" ht="21" x14ac:dyDescent="0.4">
      <c r="A1" s="1" t="s">
        <v>196</v>
      </c>
    </row>
    <row r="2" spans="1:78" ht="16.8" x14ac:dyDescent="0.3">
      <c r="A2" s="3" t="s">
        <v>197</v>
      </c>
    </row>
    <row r="3" spans="1:78" ht="15" x14ac:dyDescent="0.25">
      <c r="A3" s="4" t="s">
        <v>198</v>
      </c>
    </row>
    <row r="4" spans="1:78" x14ac:dyDescent="0.25">
      <c r="A4" s="5" t="str">
        <f>HYPERLINK("#'Table of contents'!A1", "Back to contents")</f>
        <v>Back to contents</v>
      </c>
    </row>
    <row r="5" spans="1:78" ht="15.6" x14ac:dyDescent="0.3">
      <c r="A5" s="6" t="s">
        <v>99</v>
      </c>
      <c r="B5" s="8" t="s">
        <v>100</v>
      </c>
      <c r="C5" s="8" t="s">
        <v>101</v>
      </c>
      <c r="D5" s="8" t="s">
        <v>102</v>
      </c>
      <c r="E5" s="8" t="s">
        <v>103</v>
      </c>
      <c r="F5" s="8" t="s">
        <v>104</v>
      </c>
      <c r="G5" s="8" t="s">
        <v>105</v>
      </c>
      <c r="H5" s="8" t="s">
        <v>106</v>
      </c>
      <c r="I5" s="8" t="s">
        <v>107</v>
      </c>
      <c r="J5" s="8" t="s">
        <v>108</v>
      </c>
      <c r="K5" s="8" t="s">
        <v>109</v>
      </c>
      <c r="L5" s="8" t="s">
        <v>110</v>
      </c>
      <c r="M5" s="8" t="s">
        <v>111</v>
      </c>
      <c r="N5" s="8" t="s">
        <v>112</v>
      </c>
      <c r="O5" s="8" t="s">
        <v>113</v>
      </c>
      <c r="P5" s="8" t="s">
        <v>114</v>
      </c>
      <c r="Q5" s="8" t="s">
        <v>115</v>
      </c>
      <c r="R5" s="8" t="s">
        <v>116</v>
      </c>
      <c r="S5" s="8" t="s">
        <v>117</v>
      </c>
      <c r="T5" s="8" t="s">
        <v>118</v>
      </c>
      <c r="U5" s="8" t="s">
        <v>119</v>
      </c>
      <c r="V5" s="8" t="s">
        <v>120</v>
      </c>
      <c r="W5" s="8" t="s">
        <v>121</v>
      </c>
      <c r="X5" s="8" t="s">
        <v>122</v>
      </c>
      <c r="Y5" s="8" t="s">
        <v>123</v>
      </c>
      <c r="Z5" s="8" t="s">
        <v>124</v>
      </c>
      <c r="AA5" s="8" t="s">
        <v>125</v>
      </c>
      <c r="AB5" s="8" t="s">
        <v>126</v>
      </c>
      <c r="AC5" s="8" t="s">
        <v>127</v>
      </c>
      <c r="AD5" s="8" t="s">
        <v>128</v>
      </c>
      <c r="AE5" s="8" t="s">
        <v>129</v>
      </c>
      <c r="AF5" s="8" t="s">
        <v>130</v>
      </c>
      <c r="AG5" s="8" t="s">
        <v>131</v>
      </c>
      <c r="AH5" s="8" t="s">
        <v>132</v>
      </c>
      <c r="AI5" s="8" t="s">
        <v>133</v>
      </c>
      <c r="AJ5" s="8" t="s">
        <v>134</v>
      </c>
      <c r="AK5" s="8" t="s">
        <v>135</v>
      </c>
      <c r="AL5" s="8" t="s">
        <v>136</v>
      </c>
      <c r="AM5" s="8" t="s">
        <v>137</v>
      </c>
      <c r="AN5" s="8" t="s">
        <v>138</v>
      </c>
      <c r="AO5" s="8" t="s">
        <v>139</v>
      </c>
      <c r="AP5" s="8" t="s">
        <v>140</v>
      </c>
      <c r="AQ5" s="8" t="s">
        <v>141</v>
      </c>
      <c r="AR5" s="8" t="s">
        <v>142</v>
      </c>
      <c r="AS5" s="8" t="s">
        <v>143</v>
      </c>
      <c r="AT5" s="8" t="s">
        <v>144</v>
      </c>
      <c r="AU5" s="8" t="s">
        <v>145</v>
      </c>
      <c r="AV5" s="8" t="s">
        <v>146</v>
      </c>
      <c r="AW5" s="8" t="s">
        <v>147</v>
      </c>
      <c r="AX5" s="8" t="s">
        <v>148</v>
      </c>
      <c r="AY5" s="8" t="s">
        <v>149</v>
      </c>
      <c r="AZ5" s="8" t="s">
        <v>150</v>
      </c>
      <c r="BA5" s="8" t="s">
        <v>151</v>
      </c>
      <c r="BB5" s="8" t="s">
        <v>152</v>
      </c>
      <c r="BC5" s="8" t="s">
        <v>153</v>
      </c>
      <c r="BD5" s="8" t="s">
        <v>154</v>
      </c>
      <c r="BE5" s="8" t="s">
        <v>155</v>
      </c>
      <c r="BF5" s="8" t="s">
        <v>156</v>
      </c>
      <c r="BG5" s="8" t="s">
        <v>157</v>
      </c>
      <c r="BH5" s="8" t="s">
        <v>158</v>
      </c>
      <c r="BI5" s="8" t="s">
        <v>159</v>
      </c>
      <c r="BJ5" s="8" t="s">
        <v>160</v>
      </c>
      <c r="BK5" s="8" t="s">
        <v>161</v>
      </c>
      <c r="BL5" s="8" t="s">
        <v>162</v>
      </c>
      <c r="BM5" s="8" t="s">
        <v>163</v>
      </c>
      <c r="BN5" s="8" t="s">
        <v>164</v>
      </c>
      <c r="BO5" s="8" t="s">
        <v>165</v>
      </c>
      <c r="BP5" s="8" t="s">
        <v>166</v>
      </c>
      <c r="BQ5" s="8" t="s">
        <v>167</v>
      </c>
      <c r="BR5" s="8" t="s">
        <v>168</v>
      </c>
      <c r="BS5" s="8" t="s">
        <v>169</v>
      </c>
      <c r="BT5" s="8" t="s">
        <v>170</v>
      </c>
      <c r="BU5" s="8" t="s">
        <v>171</v>
      </c>
      <c r="BV5" s="8" t="s">
        <v>172</v>
      </c>
      <c r="BW5" s="8" t="s">
        <v>173</v>
      </c>
      <c r="BX5" s="8" t="s">
        <v>174</v>
      </c>
      <c r="BY5" s="8" t="s">
        <v>175</v>
      </c>
      <c r="BZ5" s="8" t="s">
        <v>176</v>
      </c>
    </row>
    <row r="6" spans="1:78" ht="15" x14ac:dyDescent="0.25">
      <c r="A6" s="7" t="s">
        <v>177</v>
      </c>
      <c r="B6" s="7">
        <v>1043160</v>
      </c>
      <c r="C6" s="7">
        <v>878095</v>
      </c>
      <c r="D6" s="7">
        <v>1071115</v>
      </c>
      <c r="E6" s="7">
        <v>956515</v>
      </c>
      <c r="F6" s="7">
        <v>1028220</v>
      </c>
      <c r="G6" s="7">
        <v>1088945</v>
      </c>
      <c r="H6" s="7">
        <v>866600</v>
      </c>
      <c r="I6" s="7">
        <v>885920</v>
      </c>
      <c r="J6" s="7">
        <v>855860</v>
      </c>
      <c r="K6" s="7">
        <v>884310</v>
      </c>
      <c r="L6" s="7">
        <v>858155</v>
      </c>
      <c r="M6" s="7">
        <v>656500</v>
      </c>
      <c r="N6" s="7">
        <v>993170</v>
      </c>
      <c r="O6" s="7">
        <v>854130</v>
      </c>
      <c r="P6" s="7">
        <v>921665</v>
      </c>
      <c r="Q6" s="7">
        <v>819750</v>
      </c>
      <c r="R6" s="7">
        <v>891440</v>
      </c>
      <c r="S6" s="7">
        <v>929600</v>
      </c>
      <c r="T6" s="7">
        <v>871455</v>
      </c>
      <c r="U6" s="7">
        <v>851095</v>
      </c>
      <c r="V6" s="7">
        <v>925255</v>
      </c>
      <c r="W6" s="7">
        <v>918480</v>
      </c>
      <c r="X6" s="7">
        <v>891780</v>
      </c>
      <c r="Y6" s="7">
        <v>606555</v>
      </c>
      <c r="Z6" s="7">
        <v>940485</v>
      </c>
      <c r="AA6" s="7">
        <v>836940</v>
      </c>
      <c r="AB6" s="7">
        <v>910280</v>
      </c>
      <c r="AC6" s="7">
        <v>774565</v>
      </c>
      <c r="AD6" s="7">
        <v>1114850</v>
      </c>
      <c r="AE6" s="7">
        <v>1149365</v>
      </c>
      <c r="AF6" s="7">
        <v>1138550</v>
      </c>
      <c r="AG6" s="7">
        <v>951730</v>
      </c>
      <c r="AH6" s="7">
        <v>941905</v>
      </c>
      <c r="AI6" s="7">
        <v>994980</v>
      </c>
      <c r="AJ6" s="7">
        <v>958735</v>
      </c>
      <c r="AK6" s="7">
        <v>729190</v>
      </c>
      <c r="AL6" s="7">
        <v>995400</v>
      </c>
      <c r="AM6" s="7">
        <v>1059355</v>
      </c>
      <c r="AN6" s="7">
        <v>953380</v>
      </c>
      <c r="AO6" s="7">
        <v>594435</v>
      </c>
      <c r="AP6" s="7">
        <v>473845</v>
      </c>
      <c r="AQ6" s="7">
        <v>531810</v>
      </c>
      <c r="AR6" s="7">
        <v>579600</v>
      </c>
      <c r="AS6" s="7">
        <v>613485</v>
      </c>
      <c r="AT6" s="7">
        <v>701555</v>
      </c>
      <c r="AU6" s="7">
        <v>780695</v>
      </c>
      <c r="AV6" s="7">
        <v>676600</v>
      </c>
      <c r="AW6" s="7">
        <v>626395</v>
      </c>
      <c r="AX6" s="7">
        <v>721825</v>
      </c>
      <c r="AY6" s="7">
        <v>676585</v>
      </c>
      <c r="AZ6" s="7">
        <v>1094670</v>
      </c>
      <c r="BA6" s="7">
        <v>878990</v>
      </c>
      <c r="BB6" s="7">
        <v>1046380</v>
      </c>
      <c r="BC6" s="7">
        <v>1019005</v>
      </c>
      <c r="BD6" s="7">
        <v>1144595</v>
      </c>
      <c r="BE6" s="7">
        <v>993665</v>
      </c>
      <c r="BF6" s="7">
        <v>1079125</v>
      </c>
      <c r="BG6" s="7">
        <v>1119605</v>
      </c>
      <c r="BH6" s="7">
        <v>1094680</v>
      </c>
      <c r="BI6" s="7">
        <v>971130</v>
      </c>
      <c r="BJ6" s="7">
        <v>1234920</v>
      </c>
      <c r="BK6" s="7">
        <v>1130870</v>
      </c>
      <c r="BL6" s="7">
        <v>1239020</v>
      </c>
      <c r="BM6" s="7">
        <v>1036470</v>
      </c>
      <c r="BN6" s="7">
        <v>1282145</v>
      </c>
      <c r="BO6" s="7">
        <v>1155790</v>
      </c>
      <c r="BP6" s="7">
        <v>1184085</v>
      </c>
      <c r="BQ6" s="7">
        <v>1145295</v>
      </c>
      <c r="BR6" s="7">
        <v>1120895</v>
      </c>
      <c r="BS6" s="7">
        <v>1187215</v>
      </c>
      <c r="BT6" s="7">
        <v>1133685</v>
      </c>
      <c r="BU6" s="7">
        <v>930040</v>
      </c>
      <c r="BV6" s="7">
        <v>1121015</v>
      </c>
      <c r="BW6" s="7">
        <v>990945</v>
      </c>
      <c r="BX6" s="7">
        <v>1006090</v>
      </c>
      <c r="BY6" s="7">
        <v>842360</v>
      </c>
      <c r="BZ6" s="7">
        <v>1003770</v>
      </c>
    </row>
    <row r="7" spans="1:78" ht="15" x14ac:dyDescent="0.25">
      <c r="A7" s="7" t="s">
        <v>178</v>
      </c>
      <c r="B7" s="7">
        <v>881035</v>
      </c>
      <c r="C7" s="7">
        <v>730050</v>
      </c>
      <c r="D7" s="7">
        <v>907170</v>
      </c>
      <c r="E7" s="7">
        <v>807175</v>
      </c>
      <c r="F7" s="7">
        <v>874455</v>
      </c>
      <c r="G7" s="7">
        <v>930300</v>
      </c>
      <c r="H7" s="7">
        <v>734675</v>
      </c>
      <c r="I7" s="7">
        <v>747875</v>
      </c>
      <c r="J7" s="7">
        <v>722880</v>
      </c>
      <c r="K7" s="7">
        <v>732285</v>
      </c>
      <c r="L7" s="7">
        <v>693615</v>
      </c>
      <c r="M7" s="7">
        <v>531065</v>
      </c>
      <c r="N7" s="7">
        <v>813585</v>
      </c>
      <c r="O7" s="7">
        <v>687605</v>
      </c>
      <c r="P7" s="7">
        <v>748465</v>
      </c>
      <c r="Q7" s="7">
        <v>663030</v>
      </c>
      <c r="R7" s="7">
        <v>746580</v>
      </c>
      <c r="S7" s="7">
        <v>784025</v>
      </c>
      <c r="T7" s="7">
        <v>738115</v>
      </c>
      <c r="U7" s="7">
        <v>716755</v>
      </c>
      <c r="V7" s="7">
        <v>759070</v>
      </c>
      <c r="W7" s="7">
        <v>759230</v>
      </c>
      <c r="X7" s="7">
        <v>734400</v>
      </c>
      <c r="Y7" s="7">
        <v>501015</v>
      </c>
      <c r="Z7" s="7">
        <v>770615</v>
      </c>
      <c r="AA7" s="7">
        <v>699470</v>
      </c>
      <c r="AB7" s="7">
        <v>757555</v>
      </c>
      <c r="AC7" s="7">
        <v>630755</v>
      </c>
      <c r="AD7" s="7">
        <v>917585</v>
      </c>
      <c r="AE7" s="7">
        <v>969995</v>
      </c>
      <c r="AF7" s="7">
        <v>967250</v>
      </c>
      <c r="AG7" s="7">
        <v>785470</v>
      </c>
      <c r="AH7" s="7">
        <v>785495</v>
      </c>
      <c r="AI7" s="7">
        <v>830185</v>
      </c>
      <c r="AJ7" s="7">
        <v>800125</v>
      </c>
      <c r="AK7" s="7">
        <v>609815</v>
      </c>
      <c r="AL7" s="7">
        <v>827250</v>
      </c>
      <c r="AM7" s="7">
        <v>887450</v>
      </c>
      <c r="AN7" s="7">
        <v>808675</v>
      </c>
      <c r="AO7" s="7">
        <v>514740</v>
      </c>
      <c r="AP7" s="7">
        <v>406875</v>
      </c>
      <c r="AQ7" s="7">
        <v>478060</v>
      </c>
      <c r="AR7" s="7">
        <v>520380</v>
      </c>
      <c r="AS7" s="7">
        <v>542310</v>
      </c>
      <c r="AT7" s="7">
        <v>623240</v>
      </c>
      <c r="AU7" s="7">
        <v>696300</v>
      </c>
      <c r="AV7" s="7">
        <v>603110</v>
      </c>
      <c r="AW7" s="7">
        <v>561885</v>
      </c>
      <c r="AX7" s="7">
        <v>645860</v>
      </c>
      <c r="AY7" s="7">
        <v>605220</v>
      </c>
      <c r="AZ7" s="7">
        <v>973020</v>
      </c>
      <c r="BA7" s="7">
        <v>780845</v>
      </c>
      <c r="BB7" s="7">
        <v>921070</v>
      </c>
      <c r="BC7" s="7">
        <v>897600</v>
      </c>
      <c r="BD7" s="7">
        <v>1009265</v>
      </c>
      <c r="BE7" s="7">
        <v>876470</v>
      </c>
      <c r="BF7" s="7">
        <v>952745</v>
      </c>
      <c r="BG7" s="7">
        <v>989690</v>
      </c>
      <c r="BH7" s="7">
        <v>968750</v>
      </c>
      <c r="BI7" s="7">
        <v>860270</v>
      </c>
      <c r="BJ7" s="7">
        <v>1092525</v>
      </c>
      <c r="BK7" s="7">
        <v>1001205</v>
      </c>
      <c r="BL7" s="7">
        <v>1095910</v>
      </c>
      <c r="BM7" s="7">
        <v>914945</v>
      </c>
      <c r="BN7" s="7">
        <v>1143420</v>
      </c>
      <c r="BO7" s="7">
        <v>1027685</v>
      </c>
      <c r="BP7" s="7">
        <v>1055095</v>
      </c>
      <c r="BQ7" s="7">
        <v>1015450</v>
      </c>
      <c r="BR7" s="7">
        <v>994580</v>
      </c>
      <c r="BS7" s="7">
        <v>1057315</v>
      </c>
      <c r="BT7" s="7">
        <v>1016320</v>
      </c>
      <c r="BU7" s="7">
        <v>835920</v>
      </c>
      <c r="BV7" s="7">
        <v>1002570</v>
      </c>
      <c r="BW7" s="7">
        <v>890260</v>
      </c>
      <c r="BX7" s="7">
        <v>896725</v>
      </c>
      <c r="BY7" s="7">
        <v>748440</v>
      </c>
      <c r="BZ7" s="7">
        <v>884325</v>
      </c>
    </row>
    <row r="8" spans="1:78" ht="15" x14ac:dyDescent="0.25">
      <c r="A8" s="7" t="s">
        <v>179</v>
      </c>
      <c r="B8" s="7">
        <v>41355</v>
      </c>
      <c r="C8" s="7">
        <v>37090</v>
      </c>
      <c r="D8" s="7">
        <v>46390</v>
      </c>
      <c r="E8" s="7">
        <v>45985</v>
      </c>
      <c r="F8" s="7">
        <v>51480</v>
      </c>
      <c r="G8" s="7">
        <v>48335</v>
      </c>
      <c r="H8" s="7">
        <v>37625</v>
      </c>
      <c r="I8" s="7">
        <v>40350</v>
      </c>
      <c r="J8" s="7">
        <v>38880</v>
      </c>
      <c r="K8" s="7">
        <v>37780</v>
      </c>
      <c r="L8" s="7">
        <v>35425</v>
      </c>
      <c r="M8" s="7">
        <v>26025</v>
      </c>
      <c r="N8" s="7">
        <v>37075</v>
      </c>
      <c r="O8" s="7">
        <v>33810</v>
      </c>
      <c r="P8" s="7">
        <v>36805</v>
      </c>
      <c r="Q8" s="7">
        <v>32855</v>
      </c>
      <c r="R8" s="7">
        <v>38100</v>
      </c>
      <c r="S8" s="7">
        <v>40990</v>
      </c>
      <c r="T8" s="7">
        <v>38005</v>
      </c>
      <c r="U8" s="7">
        <v>39615</v>
      </c>
      <c r="V8" s="7">
        <v>43640</v>
      </c>
      <c r="W8" s="7">
        <v>42510</v>
      </c>
      <c r="X8" s="7">
        <v>39940</v>
      </c>
      <c r="Y8" s="7">
        <v>27050</v>
      </c>
      <c r="Z8" s="7">
        <v>45630</v>
      </c>
      <c r="AA8" s="7">
        <v>36510</v>
      </c>
      <c r="AB8" s="7">
        <v>41785</v>
      </c>
      <c r="AC8" s="7">
        <v>36695</v>
      </c>
      <c r="AD8" s="7">
        <v>51660</v>
      </c>
      <c r="AE8" s="7">
        <v>47235</v>
      </c>
      <c r="AF8" s="7">
        <v>50115</v>
      </c>
      <c r="AG8" s="7">
        <v>45150</v>
      </c>
      <c r="AH8" s="7">
        <v>43145</v>
      </c>
      <c r="AI8" s="7">
        <v>46830</v>
      </c>
      <c r="AJ8" s="7">
        <v>43145</v>
      </c>
      <c r="AK8" s="7">
        <v>31535</v>
      </c>
      <c r="AL8" s="7">
        <v>46725</v>
      </c>
      <c r="AM8" s="7">
        <v>49060</v>
      </c>
      <c r="AN8" s="7">
        <v>41525</v>
      </c>
      <c r="AO8" s="7">
        <v>25310</v>
      </c>
      <c r="AP8" s="7">
        <v>21090</v>
      </c>
      <c r="AQ8" s="7">
        <v>28015</v>
      </c>
      <c r="AR8" s="7">
        <v>30025</v>
      </c>
      <c r="AS8" s="7">
        <v>35795</v>
      </c>
      <c r="AT8" s="7">
        <v>39260</v>
      </c>
      <c r="AU8" s="7">
        <v>43230</v>
      </c>
      <c r="AV8" s="7">
        <v>37695</v>
      </c>
      <c r="AW8" s="7">
        <v>32420</v>
      </c>
      <c r="AX8" s="7">
        <v>38425</v>
      </c>
      <c r="AY8" s="7">
        <v>35570</v>
      </c>
      <c r="AZ8" s="7">
        <v>60845</v>
      </c>
      <c r="BA8" s="7">
        <v>49775</v>
      </c>
      <c r="BB8" s="7">
        <v>62270</v>
      </c>
      <c r="BC8" s="7">
        <v>62220</v>
      </c>
      <c r="BD8" s="7">
        <v>71175</v>
      </c>
      <c r="BE8" s="7">
        <v>62400</v>
      </c>
      <c r="BF8" s="7">
        <v>63395</v>
      </c>
      <c r="BG8" s="7">
        <v>68605</v>
      </c>
      <c r="BH8" s="7">
        <v>65640</v>
      </c>
      <c r="BI8" s="7">
        <v>54845</v>
      </c>
      <c r="BJ8" s="7">
        <v>72265</v>
      </c>
      <c r="BK8" s="7">
        <v>66775</v>
      </c>
      <c r="BL8" s="7">
        <v>74585</v>
      </c>
      <c r="BM8" s="7">
        <v>65050</v>
      </c>
      <c r="BN8" s="7">
        <v>72905</v>
      </c>
      <c r="BO8" s="7">
        <v>69015</v>
      </c>
      <c r="BP8" s="7">
        <v>70325</v>
      </c>
      <c r="BQ8" s="7">
        <v>73210</v>
      </c>
      <c r="BR8" s="7">
        <v>67375</v>
      </c>
      <c r="BS8" s="7">
        <v>70330</v>
      </c>
      <c r="BT8" s="7">
        <v>62130</v>
      </c>
      <c r="BU8" s="7">
        <v>51000</v>
      </c>
      <c r="BV8" s="7">
        <v>64465</v>
      </c>
      <c r="BW8" s="7">
        <v>55290</v>
      </c>
      <c r="BX8" s="7">
        <v>61920</v>
      </c>
      <c r="BY8" s="7">
        <v>52305</v>
      </c>
      <c r="BZ8" s="7">
        <v>66515</v>
      </c>
    </row>
    <row r="9" spans="1:78" ht="15" x14ac:dyDescent="0.25">
      <c r="A9" s="7" t="s">
        <v>180</v>
      </c>
      <c r="B9" s="7">
        <v>21145</v>
      </c>
      <c r="C9" s="7">
        <v>19690</v>
      </c>
      <c r="D9" s="7">
        <v>24865</v>
      </c>
      <c r="E9" s="7">
        <v>22090</v>
      </c>
      <c r="F9" s="7">
        <v>24060</v>
      </c>
      <c r="G9" s="7">
        <v>26025</v>
      </c>
      <c r="H9" s="7">
        <v>20760</v>
      </c>
      <c r="I9" s="7">
        <v>20025</v>
      </c>
      <c r="J9" s="7">
        <v>19135</v>
      </c>
      <c r="K9" s="7">
        <v>18245</v>
      </c>
      <c r="L9" s="7">
        <v>17590</v>
      </c>
      <c r="M9" s="7">
        <v>14675</v>
      </c>
      <c r="N9" s="7">
        <v>21180</v>
      </c>
      <c r="O9" s="7">
        <v>18155</v>
      </c>
      <c r="P9" s="7">
        <v>19620</v>
      </c>
      <c r="Q9" s="7">
        <v>17500</v>
      </c>
      <c r="R9" s="7">
        <v>17375</v>
      </c>
      <c r="S9" s="7">
        <v>19885</v>
      </c>
      <c r="T9" s="7">
        <v>18685</v>
      </c>
      <c r="U9" s="7">
        <v>18860</v>
      </c>
      <c r="V9" s="7">
        <v>20320</v>
      </c>
      <c r="W9" s="7">
        <v>19945</v>
      </c>
      <c r="X9" s="7">
        <v>19140</v>
      </c>
      <c r="Y9" s="7">
        <v>13465</v>
      </c>
      <c r="Z9" s="7">
        <v>20585</v>
      </c>
      <c r="AA9" s="7">
        <v>17900</v>
      </c>
      <c r="AB9" s="7">
        <v>19900</v>
      </c>
      <c r="AC9" s="7">
        <v>17035</v>
      </c>
      <c r="AD9" s="7">
        <v>23655</v>
      </c>
      <c r="AE9" s="7">
        <v>23545</v>
      </c>
      <c r="AF9" s="7">
        <v>26600</v>
      </c>
      <c r="AG9" s="7">
        <v>22185</v>
      </c>
      <c r="AH9" s="7">
        <v>23460</v>
      </c>
      <c r="AI9" s="7">
        <v>26040</v>
      </c>
      <c r="AJ9" s="7">
        <v>22870</v>
      </c>
      <c r="AK9" s="7">
        <v>18340</v>
      </c>
      <c r="AL9" s="7">
        <v>24920</v>
      </c>
      <c r="AM9" s="7">
        <v>27760</v>
      </c>
      <c r="AN9" s="7">
        <v>22550</v>
      </c>
      <c r="AO9" s="7">
        <v>16065</v>
      </c>
      <c r="AP9" s="7">
        <v>13820</v>
      </c>
      <c r="AQ9" s="7">
        <v>18520</v>
      </c>
      <c r="AR9" s="7">
        <v>20810</v>
      </c>
      <c r="AS9" s="7">
        <v>25220</v>
      </c>
      <c r="AT9" s="7">
        <v>27550</v>
      </c>
      <c r="AU9" s="7">
        <v>29110</v>
      </c>
      <c r="AV9" s="7">
        <v>24350</v>
      </c>
      <c r="AW9" s="7">
        <v>22650</v>
      </c>
      <c r="AX9" s="7">
        <v>25195</v>
      </c>
      <c r="AY9" s="7">
        <v>24395</v>
      </c>
      <c r="AZ9" s="7">
        <v>41785</v>
      </c>
      <c r="BA9" s="7">
        <v>33150</v>
      </c>
      <c r="BB9" s="7">
        <v>42275</v>
      </c>
      <c r="BC9" s="7">
        <v>40415</v>
      </c>
      <c r="BD9" s="7">
        <v>45110</v>
      </c>
      <c r="BE9" s="7">
        <v>38415</v>
      </c>
      <c r="BF9" s="7">
        <v>43880</v>
      </c>
      <c r="BG9" s="7">
        <v>44315</v>
      </c>
      <c r="BH9" s="7">
        <v>42365</v>
      </c>
      <c r="BI9" s="7">
        <v>39030</v>
      </c>
      <c r="BJ9" s="7">
        <v>49995</v>
      </c>
      <c r="BK9" s="7">
        <v>44415</v>
      </c>
      <c r="BL9" s="7">
        <v>48215</v>
      </c>
      <c r="BM9" s="7">
        <v>38185</v>
      </c>
      <c r="BN9" s="7">
        <v>45465</v>
      </c>
      <c r="BO9" s="7">
        <v>40700</v>
      </c>
      <c r="BP9" s="7">
        <v>42225</v>
      </c>
      <c r="BQ9" s="7">
        <v>40610</v>
      </c>
      <c r="BR9" s="7">
        <v>41220</v>
      </c>
      <c r="BS9" s="7">
        <v>41940</v>
      </c>
      <c r="BT9" s="7">
        <v>38400</v>
      </c>
      <c r="BU9" s="7">
        <v>29520</v>
      </c>
      <c r="BV9" s="7">
        <v>36595</v>
      </c>
      <c r="BW9" s="7">
        <v>31570</v>
      </c>
      <c r="BX9" s="7">
        <v>32985</v>
      </c>
      <c r="BY9" s="7">
        <v>28350</v>
      </c>
      <c r="BZ9" s="7">
        <v>36725</v>
      </c>
    </row>
    <row r="10" spans="1:78" ht="30" x14ac:dyDescent="0.25">
      <c r="A10" s="7" t="s">
        <v>181</v>
      </c>
      <c r="B10" s="7">
        <v>12025</v>
      </c>
      <c r="C10" s="7">
        <v>9560</v>
      </c>
      <c r="D10" s="7">
        <v>11545</v>
      </c>
      <c r="E10" s="7">
        <v>12960</v>
      </c>
      <c r="F10" s="7">
        <v>13515</v>
      </c>
      <c r="G10" s="7">
        <v>13205</v>
      </c>
      <c r="H10" s="7">
        <v>10585</v>
      </c>
      <c r="I10" s="7">
        <v>12675</v>
      </c>
      <c r="J10" s="7">
        <v>12685</v>
      </c>
      <c r="K10" s="7">
        <v>12065</v>
      </c>
      <c r="L10" s="7">
        <v>11225</v>
      </c>
      <c r="M10" s="7">
        <v>7605</v>
      </c>
      <c r="N10" s="7">
        <v>14095</v>
      </c>
      <c r="O10" s="7">
        <v>11235</v>
      </c>
      <c r="P10" s="7">
        <v>12180</v>
      </c>
      <c r="Q10" s="7">
        <v>10465</v>
      </c>
      <c r="R10" s="7">
        <v>12440</v>
      </c>
      <c r="S10" s="7">
        <v>12350</v>
      </c>
      <c r="T10" s="7">
        <v>10915</v>
      </c>
      <c r="U10" s="7">
        <v>11295</v>
      </c>
      <c r="V10" s="7">
        <v>13240</v>
      </c>
      <c r="W10" s="7">
        <v>12695</v>
      </c>
      <c r="X10" s="7">
        <v>11545</v>
      </c>
      <c r="Y10" s="7">
        <v>8160</v>
      </c>
      <c r="Z10" s="7">
        <v>12685</v>
      </c>
      <c r="AA10" s="7">
        <v>10460</v>
      </c>
      <c r="AB10" s="7">
        <v>11745</v>
      </c>
      <c r="AC10" s="7">
        <v>12435</v>
      </c>
      <c r="AD10" s="7">
        <v>16205</v>
      </c>
      <c r="AE10" s="7">
        <v>13130</v>
      </c>
      <c r="AF10" s="7">
        <v>13255</v>
      </c>
      <c r="AG10" s="7">
        <v>12650</v>
      </c>
      <c r="AH10" s="7">
        <v>13540</v>
      </c>
      <c r="AI10" s="7">
        <v>14755</v>
      </c>
      <c r="AJ10" s="7">
        <v>13255</v>
      </c>
      <c r="AK10" s="7">
        <v>9035</v>
      </c>
      <c r="AL10" s="7">
        <v>14350</v>
      </c>
      <c r="AM10" s="7">
        <v>13505</v>
      </c>
      <c r="AN10" s="7">
        <v>10330</v>
      </c>
      <c r="AO10" s="7">
        <v>6490</v>
      </c>
      <c r="AP10" s="7">
        <v>5715</v>
      </c>
      <c r="AQ10" s="7">
        <v>7035</v>
      </c>
      <c r="AR10" s="7">
        <v>8305</v>
      </c>
      <c r="AS10" s="7">
        <v>10085</v>
      </c>
      <c r="AT10" s="7">
        <v>11445</v>
      </c>
      <c r="AU10" s="7">
        <v>11975</v>
      </c>
      <c r="AV10" s="7">
        <v>11380</v>
      </c>
      <c r="AW10" s="7">
        <v>9370</v>
      </c>
      <c r="AX10" s="7">
        <v>12210</v>
      </c>
      <c r="AY10" s="7">
        <v>11265</v>
      </c>
      <c r="AZ10" s="7">
        <v>18930</v>
      </c>
      <c r="BA10" s="7">
        <v>15130</v>
      </c>
      <c r="BB10" s="7">
        <v>20635</v>
      </c>
      <c r="BC10" s="7">
        <v>18635</v>
      </c>
      <c r="BD10" s="7">
        <v>18930</v>
      </c>
      <c r="BE10" s="7">
        <v>15455</v>
      </c>
      <c r="BF10" s="7">
        <v>16190</v>
      </c>
      <c r="BG10" s="7">
        <v>16560</v>
      </c>
      <c r="BH10" s="7">
        <v>17845</v>
      </c>
      <c r="BI10" s="7">
        <v>16910</v>
      </c>
      <c r="BJ10" s="7">
        <v>20030</v>
      </c>
      <c r="BK10" s="7">
        <v>18390</v>
      </c>
      <c r="BL10" s="7">
        <v>20235</v>
      </c>
      <c r="BM10" s="7">
        <v>18245</v>
      </c>
      <c r="BN10" s="7">
        <v>20300</v>
      </c>
      <c r="BO10" s="7">
        <v>18335</v>
      </c>
      <c r="BP10" s="7">
        <v>16395</v>
      </c>
      <c r="BQ10" s="7">
        <v>15975</v>
      </c>
      <c r="BR10" s="7">
        <v>17675</v>
      </c>
      <c r="BS10" s="7">
        <v>17585</v>
      </c>
      <c r="BT10" s="7">
        <v>16810</v>
      </c>
      <c r="BU10" s="7">
        <v>13510</v>
      </c>
      <c r="BV10" s="7">
        <v>17225</v>
      </c>
      <c r="BW10" s="7">
        <v>13730</v>
      </c>
      <c r="BX10" s="7">
        <v>14360</v>
      </c>
      <c r="BY10" s="7">
        <v>13145</v>
      </c>
      <c r="BZ10" s="7">
        <v>16160</v>
      </c>
    </row>
    <row r="11" spans="1:78" ht="15" x14ac:dyDescent="0.25">
      <c r="A11" s="7" t="s">
        <v>182</v>
      </c>
      <c r="B11" s="7">
        <v>87605</v>
      </c>
      <c r="C11" s="7">
        <v>81700</v>
      </c>
      <c r="D11" s="7">
        <v>81140</v>
      </c>
      <c r="E11" s="7">
        <v>68305</v>
      </c>
      <c r="F11" s="7">
        <v>64705</v>
      </c>
      <c r="G11" s="7">
        <v>71075</v>
      </c>
      <c r="H11" s="7">
        <v>62950</v>
      </c>
      <c r="I11" s="7">
        <v>65000</v>
      </c>
      <c r="J11" s="7">
        <v>62280</v>
      </c>
      <c r="K11" s="7">
        <v>83935</v>
      </c>
      <c r="L11" s="7">
        <v>100295</v>
      </c>
      <c r="M11" s="7">
        <v>77130</v>
      </c>
      <c r="N11" s="7">
        <v>107235</v>
      </c>
      <c r="O11" s="7">
        <v>103320</v>
      </c>
      <c r="P11" s="7">
        <v>104595</v>
      </c>
      <c r="Q11" s="7">
        <v>95900</v>
      </c>
      <c r="R11" s="7">
        <v>76945</v>
      </c>
      <c r="S11" s="7">
        <v>72350</v>
      </c>
      <c r="T11" s="7">
        <v>65735</v>
      </c>
      <c r="U11" s="7">
        <v>64565</v>
      </c>
      <c r="V11" s="7">
        <v>88995</v>
      </c>
      <c r="W11" s="7">
        <v>84100</v>
      </c>
      <c r="X11" s="7">
        <v>86755</v>
      </c>
      <c r="Y11" s="7">
        <v>56865</v>
      </c>
      <c r="Z11" s="7">
        <v>90965</v>
      </c>
      <c r="AA11" s="7">
        <v>72600</v>
      </c>
      <c r="AB11" s="7">
        <v>79295</v>
      </c>
      <c r="AC11" s="7">
        <v>77645</v>
      </c>
      <c r="AD11" s="7">
        <v>105740</v>
      </c>
      <c r="AE11" s="7">
        <v>95465</v>
      </c>
      <c r="AF11" s="7">
        <v>81330</v>
      </c>
      <c r="AG11" s="7">
        <v>86275</v>
      </c>
      <c r="AH11" s="7">
        <v>76270</v>
      </c>
      <c r="AI11" s="7">
        <v>77175</v>
      </c>
      <c r="AJ11" s="7">
        <v>79335</v>
      </c>
      <c r="AK11" s="7">
        <v>60460</v>
      </c>
      <c r="AL11" s="7">
        <v>82150</v>
      </c>
      <c r="AM11" s="7">
        <v>81580</v>
      </c>
      <c r="AN11" s="7">
        <v>70300</v>
      </c>
      <c r="AO11" s="7">
        <v>31830</v>
      </c>
      <c r="AP11" s="7">
        <v>26345</v>
      </c>
      <c r="AQ11" s="7">
        <v>185</v>
      </c>
      <c r="AR11" s="7">
        <v>80</v>
      </c>
      <c r="AS11" s="7">
        <v>70</v>
      </c>
      <c r="AT11" s="7">
        <v>65</v>
      </c>
      <c r="AU11" s="7">
        <v>80</v>
      </c>
      <c r="AV11" s="7">
        <v>60</v>
      </c>
      <c r="AW11" s="7">
        <v>70</v>
      </c>
      <c r="AX11" s="7">
        <v>135</v>
      </c>
      <c r="AY11" s="7">
        <v>135</v>
      </c>
      <c r="AZ11" s="7">
        <v>90</v>
      </c>
      <c r="BA11" s="7">
        <v>90</v>
      </c>
      <c r="BB11" s="7">
        <v>130</v>
      </c>
      <c r="BC11" s="7">
        <v>135</v>
      </c>
      <c r="BD11" s="7">
        <v>110</v>
      </c>
      <c r="BE11" s="7">
        <v>920</v>
      </c>
      <c r="BF11" s="7">
        <v>2915</v>
      </c>
      <c r="BG11" s="7">
        <v>435</v>
      </c>
      <c r="BH11" s="7">
        <v>75</v>
      </c>
      <c r="BI11" s="7">
        <v>75</v>
      </c>
      <c r="BJ11" s="7">
        <v>100</v>
      </c>
      <c r="BK11" s="7">
        <v>85</v>
      </c>
      <c r="BL11" s="7">
        <v>75</v>
      </c>
      <c r="BM11" s="7">
        <v>50</v>
      </c>
      <c r="BN11" s="7">
        <v>50</v>
      </c>
      <c r="BO11" s="7">
        <v>55</v>
      </c>
      <c r="BP11" s="7">
        <v>45</v>
      </c>
      <c r="BQ11" s="7">
        <v>50</v>
      </c>
      <c r="BR11" s="7">
        <v>45</v>
      </c>
      <c r="BS11" s="7">
        <v>45</v>
      </c>
      <c r="BT11" s="7">
        <v>25</v>
      </c>
      <c r="BU11" s="7">
        <v>85</v>
      </c>
      <c r="BV11" s="7">
        <v>165</v>
      </c>
      <c r="BW11" s="7">
        <v>95</v>
      </c>
      <c r="BX11" s="7">
        <v>100</v>
      </c>
      <c r="BY11" s="7">
        <v>120</v>
      </c>
      <c r="BZ11" s="7">
        <v>45</v>
      </c>
    </row>
  </sheetData>
  <pageMargins left="0.7" right="0.7" top="0.75" bottom="0.75" header="0.3" footer="0.3"/>
  <pageSetup paperSize="9" orientation="portrait" horizontalDpi="300" verticalDpi="300"/>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1e572c8d-6813-4013-8a4a-be491ac59459">
      <Terms xmlns="http://schemas.microsoft.com/office/infopath/2007/PartnerControls"/>
    </lcf76f155ced4ddcb4097134ff3c332f>
    <TaxCatchAll xmlns="96a98433-1569-4222-be80-afd48d89a184" xsi:nil="true"/>
    <SectionName xmlns="1e572c8d-6813-4013-8a4a-be491ac59459">Change Log</SectionName>
    <Comments xmlns="1e572c8d-6813-4013-8a4a-be491ac59459" xsi:nil="true"/>
    <ReferenceId xmlns="1e572c8d-6813-4013-8a4a-be491ac59459">13005</ReferenceId>
    <Notes xmlns="1e572c8d-6813-4013-8a4a-be491ac59459" xsi:nil="true"/>
    <TrackerId xmlns="1e572c8d-6813-4013-8a4a-be491ac59459">TRCK-2169</TrackerId>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366FE8C85E70484CA6E47CDF031DEDC1" ma:contentTypeVersion="18" ma:contentTypeDescription="Create a new document." ma:contentTypeScope="" ma:versionID="254947c7f286aece19130e08c76ac8ac">
  <xsd:schema xmlns:xsd="http://www.w3.org/2001/XMLSchema" xmlns:xs="http://www.w3.org/2001/XMLSchema" xmlns:p="http://schemas.microsoft.com/office/2006/metadata/properties" xmlns:ns2="1e572c8d-6813-4013-8a4a-be491ac59459" xmlns:ns3="96a98433-1569-4222-be80-afd48d89a184" targetNamespace="http://schemas.microsoft.com/office/2006/metadata/properties" ma:root="true" ma:fieldsID="f68632294b7bb301b77003dbbcbdfd64" ns2:_="" ns3:_="">
    <xsd:import namespace="1e572c8d-6813-4013-8a4a-be491ac59459"/>
    <xsd:import namespace="96a98433-1569-4222-be80-afd48d89a184"/>
    <xsd:element name="properties">
      <xsd:complexType>
        <xsd:sequence>
          <xsd:element name="documentManagement">
            <xsd:complexType>
              <xsd:all>
                <xsd:element ref="ns2:SectionName" minOccurs="0"/>
                <xsd:element ref="ns2:TrackerId" minOccurs="0"/>
                <xsd:element ref="ns2:ReferenceId" minOccurs="0"/>
                <xsd:element ref="ns2:MediaServiceMetadata" minOccurs="0"/>
                <xsd:element ref="ns2:MediaServiceFastMetadata" minOccurs="0"/>
                <xsd:element ref="ns3:SharedWithUsers" minOccurs="0"/>
                <xsd:element ref="ns3:SharedWithDetail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Comments" minOccurs="0"/>
                <xsd:element ref="ns2:Notes" minOccurs="0"/>
                <xsd:element ref="ns2:MediaServiceDateTaken"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e572c8d-6813-4013-8a4a-be491ac59459" elementFormDefault="qualified">
    <xsd:import namespace="http://schemas.microsoft.com/office/2006/documentManagement/types"/>
    <xsd:import namespace="http://schemas.microsoft.com/office/infopath/2007/PartnerControls"/>
    <xsd:element name="SectionName" ma:index="8" nillable="true" ma:displayName="Section Name" ma:internalName="SectionName">
      <xsd:simpleType>
        <xsd:restriction base="dms:Text">
          <xsd:maxLength value="255"/>
        </xsd:restriction>
      </xsd:simpleType>
    </xsd:element>
    <xsd:element name="TrackerId" ma:index="9" nillable="true" ma:displayName="Tracker Id" ma:internalName="TrackerId">
      <xsd:simpleType>
        <xsd:restriction base="dms:Text">
          <xsd:maxLength value="255"/>
        </xsd:restriction>
      </xsd:simpleType>
    </xsd:element>
    <xsd:element name="ReferenceId" ma:index="10" nillable="true" ma:displayName="Reference Id" ma:internalName="ReferenceId">
      <xsd:simpleType>
        <xsd:restriction base="dms:Text">
          <xsd:maxLength value="255"/>
        </xsd:restriction>
      </xsd:simpleType>
    </xsd:element>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lcf76f155ced4ddcb4097134ff3c332f" ma:index="16" nillable="true" ma:taxonomy="true" ma:internalName="lcf76f155ced4ddcb4097134ff3c332f" ma:taxonomyFieldName="MediaServiceImageTags" ma:displayName="Image Tags" ma:readOnly="false" ma:fieldId="{5cf76f15-5ced-4ddc-b409-7134ff3c332f}" ma:taxonomyMulti="true" ma:sspId="f1c754ed-6b8d-47f3-b51f-af8d6409c1bd" ma:termSetId="09814cd3-568e-fe90-9814-8d621ff8fb84" ma:anchorId="fba54fb3-c3e1-fe81-a776-ca4b69148c4d" ma:open="true" ma:isKeyword="false">
      <xsd:complexType>
        <xsd:sequence>
          <xsd:element ref="pc:Terms" minOccurs="0" maxOccurs="1"/>
        </xsd:sequence>
      </xsd:complex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element name="Comments" ma:index="21" nillable="true" ma:displayName="Comments" ma:description="test" ma:format="Dropdown" ma:internalName="Comments">
      <xsd:simpleType>
        <xsd:restriction base="dms:Text">
          <xsd:maxLength value="255"/>
        </xsd:restriction>
      </xsd:simpleType>
    </xsd:element>
    <xsd:element name="Notes" ma:index="22" nillable="true" ma:displayName="Notes" ma:description="Final proofread" ma:format="Dropdown" ma:internalName="Notes">
      <xsd:simpleType>
        <xsd:restriction base="dms:Text">
          <xsd:maxLength value="255"/>
        </xsd:restriction>
      </xsd:simpleType>
    </xsd:element>
    <xsd:element name="MediaServiceDateTaken" ma:index="23" nillable="true" ma:displayName="MediaServiceDateTaken" ma:hidden="true" ma:indexed="true" ma:internalName="MediaServiceDateTaken" ma:readOnly="true">
      <xsd:simpleType>
        <xsd:restriction base="dms:Text"/>
      </xsd:simple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96a98433-1569-4222-be80-afd48d89a184"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element name="TaxCatchAll" ma:index="17" nillable="true" ma:displayName="Taxonomy Catch All Column" ma:hidden="true" ma:list="{62cce4f6-f704-4165-ba2c-a30e38f72b83}" ma:internalName="TaxCatchAll" ma:showField="CatchAllData" ma:web="96a98433-1569-4222-be80-afd48d89a18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ABEFD31-7490-4CC1-A610-97690CE6DAF2}">
  <ds:schemaRefs>
    <ds:schemaRef ds:uri="http://schemas.microsoft.com/sharepoint/v3/contenttype/forms"/>
  </ds:schemaRefs>
</ds:datastoreItem>
</file>

<file path=customXml/itemProps2.xml><?xml version="1.0" encoding="utf-8"?>
<ds:datastoreItem xmlns:ds="http://schemas.openxmlformats.org/officeDocument/2006/customXml" ds:itemID="{EE19F34E-8B3A-4BC6-BCD0-D8F65506239C}">
  <ds:schemaRefs>
    <ds:schemaRef ds:uri="http://schemas.microsoft.com/office/2006/documentManagement/types"/>
    <ds:schemaRef ds:uri="http://purl.org/dc/terms/"/>
    <ds:schemaRef ds:uri="http://purl.org/dc/dcmitype/"/>
    <ds:schemaRef ds:uri="http://purl.org/dc/elements/1.1/"/>
    <ds:schemaRef ds:uri="eb8c0be1-eb5f-4b09-9aad-2bd5a3d4f116"/>
    <ds:schemaRef ds:uri="http://schemas.microsoft.com/office/2006/metadata/properties"/>
    <ds:schemaRef ds:uri="5252770f-7b8e-4377-9202-d4d6836a8b4a"/>
    <ds:schemaRef ds:uri="http://schemas.microsoft.com/office/infopath/2007/PartnerControls"/>
    <ds:schemaRef ds:uri="http://schemas.openxmlformats.org/package/2006/metadata/core-properties"/>
    <ds:schemaRef ds:uri="http://www.w3.org/XML/1998/namespace"/>
    <ds:schemaRef ds:uri="1e572c8d-6813-4013-8a4a-be491ac59459"/>
    <ds:schemaRef ds:uri="96a98433-1569-4222-be80-afd48d89a184"/>
  </ds:schemaRefs>
</ds:datastoreItem>
</file>

<file path=customXml/itemProps3.xml><?xml version="1.0" encoding="utf-8"?>
<ds:datastoreItem xmlns:ds="http://schemas.openxmlformats.org/officeDocument/2006/customXml" ds:itemID="{508C04A9-D010-49D1-A8D2-70A5DB5D570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e572c8d-6813-4013-8a4a-be491ac59459"/>
    <ds:schemaRef ds:uri="96a98433-1569-4222-be80-afd48d89a18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Cover sheet</vt:lpstr>
      <vt:lpstr>Table of contents</vt:lpstr>
      <vt:lpstr>Notes</vt:lpstr>
      <vt:lpstr>Table 1</vt:lpstr>
      <vt:lpstr>Table 2</vt:lpstr>
      <vt:lpstr>Table 13</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kingw</dc:creator>
  <cp:keywords/>
  <dc:description/>
  <cp:lastModifiedBy>Kakkar, Ridhka</cp:lastModifiedBy>
  <cp:revision/>
  <dcterms:created xsi:type="dcterms:W3CDTF">2024-03-13T13:24:55Z</dcterms:created>
  <dcterms:modified xsi:type="dcterms:W3CDTF">2024-06-13T14:40:45Z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0x010100366FE8C85E70484CA6E47CDF031DEDC1</vt:lpwstr>
  </property>
  <property fmtid="{D5CDD505-2E9C-101B-9397-08002B2CF9AE}" pid="3" name="MediaServiceImageTags">
    <vt:lpwstr/>
  </property>
</Properties>
</file>