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2023\numerik\"/>
    </mc:Choice>
  </mc:AlternateContent>
  <xr:revisionPtr revIDLastSave="0" documentId="13_ncr:1_{24CCB943-9E71-4A68-98C1-DB3C73095E21}" xr6:coauthVersionLast="45" xr6:coauthVersionMax="45" xr10:uidLastSave="{00000000-0000-0000-0000-000000000000}"/>
  <bookViews>
    <workbookView xWindow="4668" yWindow="5496" windowWidth="11880" windowHeight="6000" activeTab="2" xr2:uid="{F1AC7EA1-6AEB-4248-A5C5-19D2F0DD5C14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6" l="1"/>
  <c r="B56" i="6" s="1"/>
  <c r="B57" i="6" s="1"/>
  <c r="B58" i="6" s="1"/>
  <c r="B59" i="6" s="1"/>
  <c r="B60" i="6" s="1"/>
  <c r="B61" i="6" s="1"/>
  <c r="B62" i="6" s="1"/>
  <c r="F54" i="6"/>
  <c r="G54" i="6" s="1"/>
  <c r="H54" i="6" s="1"/>
  <c r="E54" i="6"/>
  <c r="B37" i="6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36" i="6"/>
  <c r="G35" i="6"/>
  <c r="H35" i="6" s="1"/>
  <c r="F35" i="6"/>
  <c r="E35" i="6"/>
  <c r="C12" i="6"/>
  <c r="C13" i="6" s="1"/>
  <c r="C11" i="6"/>
  <c r="D11" i="6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D10" i="6"/>
  <c r="B25" i="5"/>
  <c r="B26" i="5" s="1"/>
  <c r="B27" i="5" s="1"/>
  <c r="B28" i="5" s="1"/>
  <c r="B29" i="5" s="1"/>
  <c r="B30" i="5" s="1"/>
  <c r="B31" i="5" s="1"/>
  <c r="B32" i="5" s="1"/>
  <c r="B33" i="5" s="1"/>
  <c r="D24" i="5"/>
  <c r="D23" i="5"/>
  <c r="I11" i="5"/>
  <c r="I12" i="5" s="1"/>
  <c r="I13" i="5" s="1"/>
  <c r="I14" i="5" s="1"/>
  <c r="I15" i="5" s="1"/>
  <c r="L10" i="5"/>
  <c r="K10" i="5"/>
  <c r="C11" i="5"/>
  <c r="D11" i="5" s="1"/>
  <c r="B11" i="5"/>
  <c r="B12" i="5" s="1"/>
  <c r="B13" i="5" s="1"/>
  <c r="B14" i="5" s="1"/>
  <c r="B15" i="5" s="1"/>
  <c r="B16" i="5" s="1"/>
  <c r="B17" i="5" s="1"/>
  <c r="D9" i="4"/>
  <c r="C10" i="4" s="1"/>
  <c r="C9" i="4"/>
  <c r="D10" i="4" s="1"/>
  <c r="C11" i="4" s="1"/>
  <c r="B9" i="4"/>
  <c r="B10" i="4" s="1"/>
  <c r="B11" i="4" s="1"/>
  <c r="B12" i="4" s="1"/>
  <c r="B13" i="4" s="1"/>
  <c r="B14" i="4" s="1"/>
  <c r="B15" i="4" s="1"/>
  <c r="C8" i="2"/>
  <c r="C9" i="2" s="1"/>
  <c r="B8" i="1"/>
  <c r="B9" i="1" s="1"/>
  <c r="C14" i="6" l="1"/>
  <c r="D13" i="6"/>
  <c r="D36" i="6"/>
  <c r="F36" i="6" s="1"/>
  <c r="C36" i="6"/>
  <c r="C55" i="6"/>
  <c r="E55" i="6" s="1"/>
  <c r="D55" i="6"/>
  <c r="D12" i="6"/>
  <c r="C25" i="5"/>
  <c r="J11" i="5"/>
  <c r="K11" i="5" s="1"/>
  <c r="M11" i="5"/>
  <c r="E25" i="5"/>
  <c r="D25" i="5"/>
  <c r="C26" i="5" s="1"/>
  <c r="C12" i="5"/>
  <c r="D12" i="4"/>
  <c r="C13" i="4" s="1"/>
  <c r="D11" i="4"/>
  <c r="C12" i="4" s="1"/>
  <c r="E10" i="4"/>
  <c r="E9" i="4"/>
  <c r="F55" i="6" l="1"/>
  <c r="G55" i="6" s="1"/>
  <c r="E36" i="6"/>
  <c r="G36" i="6"/>
  <c r="C15" i="6"/>
  <c r="D14" i="6"/>
  <c r="L11" i="5"/>
  <c r="J12" i="5" s="1"/>
  <c r="E26" i="5"/>
  <c r="D26" i="5"/>
  <c r="C27" i="5" s="1"/>
  <c r="D12" i="5"/>
  <c r="C13" i="5"/>
  <c r="D13" i="4"/>
  <c r="C14" i="4" s="1"/>
  <c r="E12" i="4"/>
  <c r="D14" i="4"/>
  <c r="C15" i="4" s="1"/>
  <c r="E13" i="4"/>
  <c r="E11" i="4"/>
  <c r="I55" i="6" l="1"/>
  <c r="H55" i="6"/>
  <c r="C16" i="6"/>
  <c r="D15" i="6"/>
  <c r="H36" i="6"/>
  <c r="I36" i="6"/>
  <c r="L12" i="5"/>
  <c r="K12" i="5"/>
  <c r="J13" i="5" s="1"/>
  <c r="M13" i="5" s="1"/>
  <c r="M12" i="5"/>
  <c r="E27" i="5"/>
  <c r="D27" i="5"/>
  <c r="C28" i="5" s="1"/>
  <c r="C14" i="5"/>
  <c r="D13" i="5"/>
  <c r="E15" i="4"/>
  <c r="D15" i="4"/>
  <c r="E14" i="4"/>
  <c r="D37" i="6" l="1"/>
  <c r="F37" i="6" s="1"/>
  <c r="C37" i="6"/>
  <c r="C56" i="6"/>
  <c r="E56" i="6" s="1"/>
  <c r="D56" i="6"/>
  <c r="C17" i="6"/>
  <c r="D16" i="6"/>
  <c r="L13" i="5"/>
  <c r="K13" i="5"/>
  <c r="J14" i="5" s="1"/>
  <c r="M14" i="5" s="1"/>
  <c r="C15" i="5"/>
  <c r="D14" i="5"/>
  <c r="E28" i="5"/>
  <c r="D28" i="5"/>
  <c r="C29" i="5" s="1"/>
  <c r="D17" i="6" l="1"/>
  <c r="C18" i="6"/>
  <c r="F56" i="6"/>
  <c r="G56" i="6" s="1"/>
  <c r="G37" i="6"/>
  <c r="E37" i="6"/>
  <c r="K14" i="5"/>
  <c r="L14" i="5"/>
  <c r="E29" i="5"/>
  <c r="D29" i="5"/>
  <c r="C30" i="5" s="1"/>
  <c r="C16" i="5"/>
  <c r="D15" i="5"/>
  <c r="I56" i="6" l="1"/>
  <c r="H56" i="6"/>
  <c r="H37" i="6"/>
  <c r="I37" i="6"/>
  <c r="C19" i="6"/>
  <c r="D18" i="6"/>
  <c r="J15" i="5"/>
  <c r="C17" i="5"/>
  <c r="D17" i="5" s="1"/>
  <c r="D16" i="5"/>
  <c r="D30" i="5"/>
  <c r="C31" i="5" s="1"/>
  <c r="E30" i="5"/>
  <c r="D19" i="6" l="1"/>
  <c r="C20" i="6"/>
  <c r="D57" i="6"/>
  <c r="C57" i="6"/>
  <c r="E57" i="6" s="1"/>
  <c r="D38" i="6"/>
  <c r="F38" i="6" s="1"/>
  <c r="C38" i="6"/>
  <c r="L15" i="5"/>
  <c r="K15" i="5"/>
  <c r="M15" i="5"/>
  <c r="E31" i="5"/>
  <c r="D31" i="5"/>
  <c r="C32" i="5" s="1"/>
  <c r="F57" i="6" l="1"/>
  <c r="G57" i="6" s="1"/>
  <c r="D20" i="6"/>
  <c r="C21" i="6"/>
  <c r="E38" i="6"/>
  <c r="G38" i="6"/>
  <c r="E32" i="5"/>
  <c r="D32" i="5"/>
  <c r="C33" i="5" s="1"/>
  <c r="H57" i="6" l="1"/>
  <c r="I57" i="6"/>
  <c r="C22" i="6"/>
  <c r="D21" i="6"/>
  <c r="I38" i="6"/>
  <c r="H38" i="6"/>
  <c r="E33" i="5"/>
  <c r="D33" i="5"/>
  <c r="D39" i="6" l="1"/>
  <c r="F39" i="6" s="1"/>
  <c r="C39" i="6"/>
  <c r="D22" i="6"/>
  <c r="C23" i="6"/>
  <c r="D58" i="6"/>
  <c r="C58" i="6"/>
  <c r="E58" i="6" s="1"/>
  <c r="F58" i="6" l="1"/>
  <c r="G58" i="6" s="1"/>
  <c r="C24" i="6"/>
  <c r="D23" i="6"/>
  <c r="E39" i="6"/>
  <c r="G39" i="6"/>
  <c r="I58" i="6" l="1"/>
  <c r="H58" i="6"/>
  <c r="I39" i="6"/>
  <c r="H39" i="6"/>
  <c r="C25" i="6"/>
  <c r="D24" i="6"/>
  <c r="C26" i="6" l="1"/>
  <c r="D25" i="6"/>
  <c r="D40" i="6"/>
  <c r="F40" i="6" s="1"/>
  <c r="C40" i="6"/>
  <c r="C59" i="6"/>
  <c r="E59" i="6" s="1"/>
  <c r="D59" i="6"/>
  <c r="F59" i="6" l="1"/>
  <c r="G59" i="6" s="1"/>
  <c r="E40" i="6"/>
  <c r="G40" i="6"/>
  <c r="C27" i="6"/>
  <c r="D26" i="6"/>
  <c r="H59" i="6" l="1"/>
  <c r="I59" i="6"/>
  <c r="I40" i="6"/>
  <c r="H40" i="6"/>
  <c r="D27" i="6"/>
  <c r="C28" i="6"/>
  <c r="C41" i="6" l="1"/>
  <c r="D41" i="6"/>
  <c r="F41" i="6" s="1"/>
  <c r="C29" i="6"/>
  <c r="D28" i="6"/>
  <c r="C60" i="6"/>
  <c r="E60" i="6" s="1"/>
  <c r="D60" i="6"/>
  <c r="F60" i="6" l="1"/>
  <c r="G60" i="6" s="1"/>
  <c r="C30" i="6"/>
  <c r="D30" i="6" s="1"/>
  <c r="D29" i="6"/>
  <c r="G41" i="6"/>
  <c r="E41" i="6"/>
  <c r="I60" i="6" l="1"/>
  <c r="H60" i="6"/>
  <c r="H41" i="6"/>
  <c r="I41" i="6"/>
  <c r="D42" i="6" l="1"/>
  <c r="F42" i="6" s="1"/>
  <c r="C42" i="6"/>
  <c r="D61" i="6"/>
  <c r="C61" i="6"/>
  <c r="E61" i="6" s="1"/>
  <c r="F61" i="6" l="1"/>
  <c r="G61" i="6" s="1"/>
  <c r="E42" i="6"/>
  <c r="G42" i="6"/>
  <c r="I61" i="6" l="1"/>
  <c r="H61" i="6"/>
  <c r="H42" i="6"/>
  <c r="I42" i="6"/>
  <c r="D43" i="6" l="1"/>
  <c r="F43" i="6" s="1"/>
  <c r="C43" i="6"/>
  <c r="D62" i="6"/>
  <c r="C62" i="6"/>
  <c r="E62" i="6" s="1"/>
  <c r="G62" i="6" l="1"/>
  <c r="F62" i="6"/>
  <c r="G43" i="6"/>
  <c r="E43" i="6"/>
  <c r="I43" i="6" l="1"/>
  <c r="H43" i="6"/>
  <c r="I62" i="6"/>
  <c r="H62" i="6"/>
  <c r="D44" i="6" l="1"/>
  <c r="F44" i="6" s="1"/>
  <c r="C44" i="6"/>
  <c r="E44" i="6" l="1"/>
  <c r="G44" i="6"/>
  <c r="I44" i="6" l="1"/>
  <c r="H44" i="6"/>
  <c r="D45" i="6" l="1"/>
  <c r="F45" i="6" s="1"/>
  <c r="C45" i="6"/>
  <c r="E45" i="6" l="1"/>
  <c r="G45" i="6"/>
  <c r="H45" i="6" l="1"/>
  <c r="I45" i="6"/>
  <c r="D46" i="6" l="1"/>
  <c r="F46" i="6" s="1"/>
  <c r="C46" i="6"/>
  <c r="E46" i="6" l="1"/>
  <c r="G46" i="6"/>
  <c r="I46" i="6" l="1"/>
  <c r="H46" i="6"/>
  <c r="C47" i="6" l="1"/>
  <c r="D47" i="6"/>
  <c r="F47" i="6" s="1"/>
  <c r="G47" i="6" l="1"/>
  <c r="E47" i="6"/>
  <c r="I47" i="6" l="1"/>
  <c r="H47" i="6"/>
  <c r="D48" i="6" l="1"/>
  <c r="F48" i="6" s="1"/>
  <c r="C48" i="6"/>
  <c r="E48" i="6" l="1"/>
  <c r="G48" i="6"/>
  <c r="H48" i="6" l="1"/>
  <c r="I48" i="6"/>
  <c r="D49" i="6" l="1"/>
  <c r="F49" i="6" s="1"/>
  <c r="C49" i="6"/>
  <c r="G49" i="6" l="1"/>
  <c r="E49" i="6"/>
  <c r="H49" i="6" l="1"/>
  <c r="I49" i="6"/>
</calcChain>
</file>

<file path=xl/sharedStrings.xml><?xml version="1.0" encoding="utf-8"?>
<sst xmlns="http://schemas.openxmlformats.org/spreadsheetml/2006/main" count="95" uniqueCount="44">
  <si>
    <t>XT =</t>
  </si>
  <si>
    <t>XA =</t>
  </si>
  <si>
    <t>Ea =</t>
  </si>
  <si>
    <t>Er =</t>
  </si>
  <si>
    <t xml:space="preserve">1. Hasil perhitungan menggunakan metode numerik untuk menghitung akar kuadrat dari 2 adalah 1,414, sedangkan nilai sebenarnya adalah 1,41421356. Hitunglah galat absolut dan galat relatifnya dari hasil perhitungan tersebut! </t>
  </si>
  <si>
    <t>2. Diketahui hasil pengukuran suatu Panjang dengan metode eksperimental adalah 4,56 meter, sedangkan hasil pengukuran eksaknya dalah 4,60 meter. Hitunglah galat absolut dan galat relatifnya dari hasil perhitungan tersebut!</t>
  </si>
  <si>
    <t>3. Tentukan nilai x, y, dan z dari sistem persamaan linear berikut menggunakan Metode Gauss dan Metode Gauss Jordan!
x + 2y + 3z = 6
2x + 5y + 10z = 17
x + 3y + 10z = 18</t>
  </si>
  <si>
    <t>Metode gauss</t>
  </si>
  <si>
    <t>Metode Gauss Jordan</t>
  </si>
  <si>
    <t>R1</t>
  </si>
  <si>
    <t>R2</t>
  </si>
  <si>
    <t>R3</t>
  </si>
  <si>
    <t>R2 = R2 - 2R1</t>
  </si>
  <si>
    <t>R3 = R3 / 3</t>
  </si>
  <si>
    <t>(7/3)</t>
  </si>
  <si>
    <t>R3 = R3 - R1</t>
  </si>
  <si>
    <t>B2 = B2 - 4B3</t>
  </si>
  <si>
    <t>(-13/3)</t>
  </si>
  <si>
    <t>R3 = R3 - R2</t>
  </si>
  <si>
    <t>R1 = R1 - 2R2 - 3R3</t>
  </si>
  <si>
    <t>R3 =
3z = 7
z = 7/3 
7/3 = ( 2,3333333333)
R2 =
y + 4z = 5 
y + 4(7/3) = 5
y = 5 - 28/3 = -13/3 
-13/3 = (-4,3333333333)
R1 = 
x + 2y + 3z = 6
x + 2(-13/3) + 3(7/3) = 6
x = 2</t>
  </si>
  <si>
    <t xml:space="preserve"> x, y, z : 
x = 2
y = -13/3
z = 7/3</t>
  </si>
  <si>
    <t xml:space="preserve">4. Selesaikan SPL berikut dengan metode iterasi Gauss Seidel dengan nilai awal x = y = z = 0 !
2x + y = 8 
x + 2y = 1 </t>
  </si>
  <si>
    <t>x = (8 - y) / 2     y = (1 - x) / 2</t>
  </si>
  <si>
    <t>i</t>
  </si>
  <si>
    <t>x</t>
  </si>
  <si>
    <t>y</t>
  </si>
  <si>
    <t>error</t>
  </si>
  <si>
    <t xml:space="preserve">5. Tentukan akar hampiran pada iterasi ke-3 untuk persamaan 3x^2−0.6x−0.05=0, dimana nilai awal x_0=0, x_1=1  dengan menggunakan metode Titik Tetap, Newton Rhapson, dan Secant, kemudian tentukan error relative hampirannya! </t>
  </si>
  <si>
    <t>Fixed Point</t>
  </si>
  <si>
    <t>xi</t>
  </si>
  <si>
    <t>Newton Rhapson</t>
  </si>
  <si>
    <t>f(xi)</t>
  </si>
  <si>
    <t>f'(xi)</t>
  </si>
  <si>
    <t>Secant</t>
  </si>
  <si>
    <t>6. Carilah akar persamaan  (f(x)= x) ^3 + 5x +5=0 pada iterasi ke-3 dengan menggunakan metode Tabel, Bagi Dua dan Regula Falsi pada interval [-2, 0], dan tentukan juga error relative hampirannya!</t>
  </si>
  <si>
    <t>Table</t>
  </si>
  <si>
    <t>f(x)</t>
  </si>
  <si>
    <t>Bisection</t>
  </si>
  <si>
    <t>a</t>
  </si>
  <si>
    <t>b</t>
  </si>
  <si>
    <t>f(a)</t>
  </si>
  <si>
    <t>f(b)</t>
  </si>
  <si>
    <t>Regula Falsi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</si>
</sst>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>
      <alignment vertical="center"/>
    </xf>
  </cellStyleXfs>
  <cellXfs count="61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vertical="top"/>
    </xf>
    <xf numFmtId="0" fontId="3" fillId="2" borderId="7" xfId="0" applyFont="1" applyFill="1" applyBorder="1"/>
    <xf numFmtId="0" fontId="3" fillId="2" borderId="8" xfId="0" applyFont="1" applyFill="1" applyBorder="1"/>
    <xf numFmtId="0" fontId="3" fillId="0" borderId="9" xfId="0" applyFont="1" applyBorder="1"/>
    <xf numFmtId="2" fontId="3" fillId="0" borderId="9" xfId="0" applyNumberFormat="1" applyFont="1" applyBorder="1"/>
    <xf numFmtId="0" fontId="3" fillId="0" borderId="0" xfId="0" applyFont="1" applyAlignment="1">
      <alignment horizontal="center" wrapText="1"/>
    </xf>
    <xf numFmtId="0" fontId="1" fillId="0" borderId="0" xfId="1"/>
    <xf numFmtId="0" fontId="1" fillId="0" borderId="0" xfId="2">
      <alignment vertical="center"/>
    </xf>
    <xf numFmtId="0" fontId="1" fillId="0" borderId="9" xfId="2" applyBorder="1" applyAlignment="1">
      <alignment horizontal="center" vertical="center"/>
    </xf>
    <xf numFmtId="20" fontId="1" fillId="0" borderId="9" xfId="2" applyNumberFormat="1" applyBorder="1" applyAlignment="1">
      <alignment horizontal="center" vertical="center"/>
    </xf>
    <xf numFmtId="16" fontId="1" fillId="0" borderId="9" xfId="2" applyNumberFormat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20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1" fillId="2" borderId="9" xfId="2" applyFill="1" applyBorder="1" applyAlignment="1">
      <alignment horizontal="center" vertical="center"/>
    </xf>
    <xf numFmtId="0" fontId="1" fillId="2" borderId="7" xfId="2" applyFill="1" applyBorder="1" applyAlignment="1">
      <alignment horizontal="center" vertical="center"/>
    </xf>
    <xf numFmtId="0" fontId="1" fillId="2" borderId="20" xfId="2" applyFill="1" applyBorder="1" applyAlignment="1">
      <alignment horizontal="center" vertical="center"/>
    </xf>
    <xf numFmtId="0" fontId="1" fillId="2" borderId="8" xfId="2" applyFill="1" applyBorder="1" applyAlignment="1">
      <alignment horizontal="center" vertical="center"/>
    </xf>
    <xf numFmtId="0" fontId="1" fillId="4" borderId="0" xfId="2" applyFill="1" applyAlignment="1">
      <alignment horizontal="left" vertical="center" wrapText="1"/>
    </xf>
    <xf numFmtId="0" fontId="1" fillId="4" borderId="0" xfId="2" applyFill="1" applyAlignment="1">
      <alignment horizontal="left" vertical="top" wrapText="1"/>
    </xf>
    <xf numFmtId="0" fontId="1" fillId="5" borderId="1" xfId="1" applyFill="1" applyBorder="1" applyAlignment="1">
      <alignment horizontal="left" vertical="top" wrapText="1"/>
    </xf>
    <xf numFmtId="0" fontId="1" fillId="5" borderId="2" xfId="1" applyFill="1" applyBorder="1" applyAlignment="1">
      <alignment horizontal="left" vertical="top" wrapText="1"/>
    </xf>
    <xf numFmtId="0" fontId="1" fillId="5" borderId="3" xfId="1" applyFill="1" applyBorder="1" applyAlignment="1">
      <alignment horizontal="left" vertical="top" wrapText="1"/>
    </xf>
    <xf numFmtId="0" fontId="1" fillId="5" borderId="18" xfId="1" applyFill="1" applyBorder="1" applyAlignment="1">
      <alignment horizontal="left" vertical="top" wrapText="1"/>
    </xf>
    <xf numFmtId="0" fontId="1" fillId="5" borderId="0" xfId="1" applyFill="1" applyBorder="1" applyAlignment="1">
      <alignment horizontal="left" vertical="top" wrapText="1"/>
    </xf>
    <xf numFmtId="0" fontId="1" fillId="5" borderId="19" xfId="1" applyFill="1" applyBorder="1" applyAlignment="1">
      <alignment horizontal="left" vertical="top" wrapText="1"/>
    </xf>
    <xf numFmtId="0" fontId="1" fillId="5" borderId="4" xfId="1" applyFill="1" applyBorder="1" applyAlignment="1">
      <alignment horizontal="left" vertical="top" wrapText="1"/>
    </xf>
    <xf numFmtId="0" fontId="1" fillId="5" borderId="5" xfId="1" applyFill="1" applyBorder="1" applyAlignment="1">
      <alignment horizontal="left" vertical="top" wrapText="1"/>
    </xf>
    <xf numFmtId="0" fontId="1" fillId="5" borderId="6" xfId="1" applyFill="1" applyBorder="1" applyAlignment="1">
      <alignment horizontal="left" vertical="top" wrapText="1"/>
    </xf>
    <xf numFmtId="0" fontId="1" fillId="6" borderId="0" xfId="2" applyFill="1">
      <alignment vertical="center"/>
    </xf>
    <xf numFmtId="0" fontId="3" fillId="5" borderId="10" xfId="0" applyFont="1" applyFill="1" applyBorder="1" applyAlignment="1">
      <alignment horizontal="left" vertical="top" wrapText="1"/>
    </xf>
    <xf numFmtId="0" fontId="3" fillId="5" borderId="11" xfId="0" applyFont="1" applyFill="1" applyBorder="1" applyAlignment="1">
      <alignment horizontal="left" vertical="top" wrapText="1"/>
    </xf>
    <xf numFmtId="0" fontId="3" fillId="5" borderId="12" xfId="0" applyFont="1" applyFill="1" applyBorder="1" applyAlignment="1">
      <alignment horizontal="left" vertical="top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13" xfId="0" applyFont="1" applyFill="1" applyBorder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center" vertical="top" wrapText="1"/>
    </xf>
    <xf numFmtId="0" fontId="3" fillId="5" borderId="16" xfId="0" applyFont="1" applyFill="1" applyBorder="1" applyAlignment="1">
      <alignment horizontal="center" vertical="top" wrapText="1"/>
    </xf>
    <xf numFmtId="0" fontId="3" fillId="5" borderId="17" xfId="0" applyFont="1" applyFill="1" applyBorder="1" applyAlignment="1">
      <alignment horizontal="center" vertical="top" wrapText="1"/>
    </xf>
    <xf numFmtId="0" fontId="3" fillId="5" borderId="15" xfId="0" applyFont="1" applyFill="1" applyBorder="1" applyAlignment="1">
      <alignment horizontal="left" vertical="top" wrapText="1"/>
    </xf>
    <xf numFmtId="0" fontId="3" fillId="5" borderId="16" xfId="0" applyFont="1" applyFill="1" applyBorder="1" applyAlignment="1">
      <alignment horizontal="left" vertical="top" wrapText="1"/>
    </xf>
    <xf numFmtId="0" fontId="3" fillId="5" borderId="17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7" borderId="9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wrapText="1"/>
    </xf>
    <xf numFmtId="0" fontId="3" fillId="7" borderId="20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0" xfId="0" applyNumberFormat="1" applyFont="1"/>
    <xf numFmtId="0" fontId="3" fillId="7" borderId="9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2" xr:uid="{5FA6E7CD-189F-48D8-8FA9-D51BE03F709A}"/>
    <cellStyle name="Normal 3" xfId="1" xr:uid="{7AEFB94F-D654-4163-9B51-FC8DEDCF6F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757D-8C6B-43B7-A3C8-091F0DFBA262}">
  <dimension ref="A2:M9"/>
  <sheetViews>
    <sheetView zoomScaleNormal="100" workbookViewId="0">
      <selection activeCell="A2" sqref="A2:M3"/>
    </sheetView>
  </sheetViews>
  <sheetFormatPr defaultRowHeight="15.6" x14ac:dyDescent="0.3"/>
  <cols>
    <col min="1" max="2" width="8.88671875" style="1"/>
    <col min="3" max="3" width="14.5546875" style="1" customWidth="1"/>
    <col min="4" max="16384" width="8.88671875" style="1"/>
  </cols>
  <sheetData>
    <row r="2" spans="1:13" x14ac:dyDescent="0.3">
      <c r="A2" s="60" t="s">
        <v>4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x14ac:dyDescent="0.3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5" spans="1:13" x14ac:dyDescent="0.3">
      <c r="A5" s="3"/>
      <c r="B5" s="4"/>
    </row>
    <row r="6" spans="1:13" x14ac:dyDescent="0.3">
      <c r="A6" s="5" t="s">
        <v>0</v>
      </c>
      <c r="B6" s="5">
        <v>1.4142135600000001</v>
      </c>
    </row>
    <row r="7" spans="1:13" x14ac:dyDescent="0.3">
      <c r="A7" s="5" t="s">
        <v>1</v>
      </c>
      <c r="B7" s="5">
        <v>1.4139999999999999</v>
      </c>
    </row>
    <row r="8" spans="1:13" x14ac:dyDescent="0.3">
      <c r="A8" s="5" t="s">
        <v>2</v>
      </c>
      <c r="B8" s="5">
        <f>ABS(B6-B7)</f>
        <v>2.1356000000016806E-4</v>
      </c>
    </row>
    <row r="9" spans="1:13" x14ac:dyDescent="0.3">
      <c r="A9" s="5" t="s">
        <v>3</v>
      </c>
      <c r="B9" s="5">
        <f>B8/B6</f>
        <v>1.51009724443717E-4</v>
      </c>
    </row>
  </sheetData>
  <mergeCells count="1">
    <mergeCell ref="A2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8228-5203-481B-A082-1C11435454D9}">
  <dimension ref="B2:K9"/>
  <sheetViews>
    <sheetView workbookViewId="0">
      <selection activeCell="E12" sqref="E12"/>
    </sheetView>
  </sheetViews>
  <sheetFormatPr defaultRowHeight="15.6" x14ac:dyDescent="0.3"/>
  <cols>
    <col min="1" max="2" width="8.88671875" style="1"/>
    <col min="3" max="3" width="11.5546875" style="1" customWidth="1"/>
    <col min="4" max="16384" width="8.88671875" style="1"/>
  </cols>
  <sheetData>
    <row r="2" spans="2:11" ht="14.4" customHeight="1" x14ac:dyDescent="0.3">
      <c r="B2" s="60" t="s">
        <v>5</v>
      </c>
      <c r="C2" s="60"/>
      <c r="D2" s="60"/>
      <c r="E2" s="60"/>
      <c r="F2" s="60"/>
      <c r="G2" s="60"/>
      <c r="H2" s="60"/>
      <c r="I2" s="60"/>
      <c r="J2" s="60"/>
      <c r="K2" s="60"/>
    </row>
    <row r="3" spans="2:11" x14ac:dyDescent="0.3"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2:11" x14ac:dyDescent="0.3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3">
      <c r="B5" s="3"/>
      <c r="C5" s="4"/>
    </row>
    <row r="6" spans="2:11" x14ac:dyDescent="0.3">
      <c r="B6" s="5" t="s">
        <v>0</v>
      </c>
      <c r="C6" s="6">
        <v>4.5999999999999996</v>
      </c>
    </row>
    <row r="7" spans="2:11" x14ac:dyDescent="0.3">
      <c r="B7" s="5" t="s">
        <v>1</v>
      </c>
      <c r="C7" s="5">
        <v>4.5599999999999996</v>
      </c>
    </row>
    <row r="8" spans="2:11" x14ac:dyDescent="0.3">
      <c r="B8" s="5" t="s">
        <v>2</v>
      </c>
      <c r="C8" s="5">
        <f>ABS(C6-C7)</f>
        <v>4.0000000000000036E-2</v>
      </c>
    </row>
    <row r="9" spans="2:11" x14ac:dyDescent="0.3">
      <c r="B9" s="5" t="s">
        <v>3</v>
      </c>
      <c r="C9" s="5">
        <f>C8/C6</f>
        <v>8.6956521739130523E-3</v>
      </c>
    </row>
  </sheetData>
  <mergeCells count="1">
    <mergeCell ref="B2:K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9CF2-5899-4EF3-95F9-64300338CF25}">
  <dimension ref="B2:M49"/>
  <sheetViews>
    <sheetView tabSelected="1" zoomScale="58" zoomScaleNormal="100" workbookViewId="0">
      <selection activeCell="Q23" sqref="Q23"/>
    </sheetView>
  </sheetViews>
  <sheetFormatPr defaultRowHeight="14.4" x14ac:dyDescent="0.3"/>
  <sheetData>
    <row r="2" spans="2:13" ht="15" thickBot="1" x14ac:dyDescent="0.3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2:13" x14ac:dyDescent="0.3">
      <c r="B3" s="8"/>
      <c r="C3" s="22" t="s">
        <v>6</v>
      </c>
      <c r="D3" s="23"/>
      <c r="E3" s="23"/>
      <c r="F3" s="23"/>
      <c r="G3" s="23"/>
      <c r="H3" s="23"/>
      <c r="I3" s="23"/>
      <c r="J3" s="24"/>
      <c r="K3" s="8"/>
      <c r="L3" s="8"/>
      <c r="M3" s="8"/>
    </row>
    <row r="4" spans="2:13" x14ac:dyDescent="0.3">
      <c r="B4" s="8"/>
      <c r="C4" s="25"/>
      <c r="D4" s="26"/>
      <c r="E4" s="26"/>
      <c r="F4" s="26"/>
      <c r="G4" s="26"/>
      <c r="H4" s="26"/>
      <c r="I4" s="26"/>
      <c r="J4" s="27"/>
      <c r="K4" s="8"/>
      <c r="L4" s="8"/>
      <c r="M4" s="8"/>
    </row>
    <row r="5" spans="2:13" x14ac:dyDescent="0.3">
      <c r="B5" s="8"/>
      <c r="C5" s="25"/>
      <c r="D5" s="26"/>
      <c r="E5" s="26"/>
      <c r="F5" s="26"/>
      <c r="G5" s="26"/>
      <c r="H5" s="26"/>
      <c r="I5" s="26"/>
      <c r="J5" s="27"/>
      <c r="K5" s="8"/>
      <c r="L5" s="8"/>
      <c r="M5" s="8"/>
    </row>
    <row r="6" spans="2:13" x14ac:dyDescent="0.3">
      <c r="B6" s="8"/>
      <c r="C6" s="25"/>
      <c r="D6" s="26"/>
      <c r="E6" s="26"/>
      <c r="F6" s="26"/>
      <c r="G6" s="26"/>
      <c r="H6" s="26"/>
      <c r="I6" s="26"/>
      <c r="J6" s="27"/>
      <c r="K6" s="8"/>
      <c r="L6" s="8"/>
      <c r="M6" s="8"/>
    </row>
    <row r="7" spans="2:13" x14ac:dyDescent="0.3">
      <c r="B7" s="8"/>
      <c r="C7" s="25"/>
      <c r="D7" s="26"/>
      <c r="E7" s="26"/>
      <c r="F7" s="26"/>
      <c r="G7" s="26"/>
      <c r="H7" s="26"/>
      <c r="I7" s="26"/>
      <c r="J7" s="27"/>
      <c r="K7" s="8"/>
      <c r="L7" s="8"/>
      <c r="M7" s="8"/>
    </row>
    <row r="8" spans="2:13" ht="15" thickBot="1" x14ac:dyDescent="0.35">
      <c r="B8" s="8"/>
      <c r="C8" s="28"/>
      <c r="D8" s="29"/>
      <c r="E8" s="29"/>
      <c r="F8" s="29"/>
      <c r="G8" s="29"/>
      <c r="H8" s="29"/>
      <c r="I8" s="29"/>
      <c r="J8" s="30"/>
      <c r="K8" s="8"/>
      <c r="L8" s="8"/>
      <c r="M8" s="8"/>
    </row>
    <row r="10" spans="2:13" x14ac:dyDescent="0.3">
      <c r="B10" s="8"/>
      <c r="C10" s="13" t="s">
        <v>7</v>
      </c>
      <c r="D10" s="14"/>
      <c r="E10" s="14"/>
      <c r="F10" s="14"/>
      <c r="G10" s="15"/>
      <c r="H10" s="31"/>
      <c r="I10" s="13" t="s">
        <v>8</v>
      </c>
      <c r="J10" s="14"/>
      <c r="K10" s="14"/>
      <c r="L10" s="14"/>
      <c r="M10" s="15"/>
    </row>
    <row r="12" spans="2:13" x14ac:dyDescent="0.3">
      <c r="B12" s="8"/>
      <c r="C12" s="10">
        <v>1</v>
      </c>
      <c r="D12" s="10">
        <v>2</v>
      </c>
      <c r="E12" s="10">
        <v>3</v>
      </c>
      <c r="F12" s="10">
        <v>6</v>
      </c>
      <c r="G12" s="16" t="s">
        <v>9</v>
      </c>
      <c r="H12" s="9"/>
      <c r="I12" s="10">
        <v>1</v>
      </c>
      <c r="J12" s="10">
        <v>2</v>
      </c>
      <c r="K12" s="10">
        <v>3</v>
      </c>
      <c r="L12" s="10">
        <v>6</v>
      </c>
      <c r="M12" s="16" t="s">
        <v>9</v>
      </c>
    </row>
    <row r="13" spans="2:13" x14ac:dyDescent="0.3">
      <c r="B13" s="8"/>
      <c r="C13" s="10">
        <v>2</v>
      </c>
      <c r="D13" s="10">
        <v>5</v>
      </c>
      <c r="E13" s="10">
        <v>10</v>
      </c>
      <c r="F13" s="10">
        <v>17</v>
      </c>
      <c r="G13" s="16" t="s">
        <v>10</v>
      </c>
      <c r="H13" s="9"/>
      <c r="I13" s="10">
        <v>0</v>
      </c>
      <c r="J13" s="10">
        <v>1</v>
      </c>
      <c r="K13" s="10">
        <v>4</v>
      </c>
      <c r="L13" s="10">
        <v>5</v>
      </c>
      <c r="M13" s="16" t="s">
        <v>10</v>
      </c>
    </row>
    <row r="14" spans="2:13" x14ac:dyDescent="0.3">
      <c r="B14" s="8"/>
      <c r="C14" s="10">
        <v>1</v>
      </c>
      <c r="D14" s="10">
        <v>3</v>
      </c>
      <c r="E14" s="10">
        <v>10</v>
      </c>
      <c r="F14" s="10">
        <v>18</v>
      </c>
      <c r="G14" s="16" t="s">
        <v>11</v>
      </c>
      <c r="H14" s="9"/>
      <c r="I14" s="10">
        <v>0</v>
      </c>
      <c r="J14" s="10">
        <v>0</v>
      </c>
      <c r="K14" s="10">
        <v>3</v>
      </c>
      <c r="L14" s="10">
        <v>7</v>
      </c>
      <c r="M14" s="16" t="s">
        <v>11</v>
      </c>
    </row>
    <row r="16" spans="2:13" x14ac:dyDescent="0.3">
      <c r="B16" s="8"/>
      <c r="C16" s="17" t="s">
        <v>12</v>
      </c>
      <c r="D16" s="18"/>
      <c r="E16" s="18"/>
      <c r="F16" s="18"/>
      <c r="G16" s="19"/>
      <c r="H16" s="31"/>
      <c r="I16" s="17" t="s">
        <v>13</v>
      </c>
      <c r="J16" s="18"/>
      <c r="K16" s="18"/>
      <c r="L16" s="18"/>
      <c r="M16" s="19"/>
    </row>
    <row r="18" spans="2:13" x14ac:dyDescent="0.3">
      <c r="B18" s="8"/>
      <c r="C18" s="10">
        <v>1</v>
      </c>
      <c r="D18" s="10">
        <v>2</v>
      </c>
      <c r="E18" s="10">
        <v>3</v>
      </c>
      <c r="F18" s="10">
        <v>6</v>
      </c>
      <c r="G18" s="16" t="s">
        <v>9</v>
      </c>
      <c r="H18" s="9"/>
      <c r="I18" s="10">
        <v>1</v>
      </c>
      <c r="J18" s="10">
        <v>2</v>
      </c>
      <c r="K18" s="10">
        <v>3</v>
      </c>
      <c r="L18" s="10">
        <v>6</v>
      </c>
      <c r="M18" s="16" t="s">
        <v>9</v>
      </c>
    </row>
    <row r="19" spans="2:13" x14ac:dyDescent="0.3">
      <c r="B19" s="8"/>
      <c r="C19" s="10">
        <v>0</v>
      </c>
      <c r="D19" s="10">
        <v>1</v>
      </c>
      <c r="E19" s="10">
        <v>4</v>
      </c>
      <c r="F19" s="10">
        <v>5</v>
      </c>
      <c r="G19" s="16" t="s">
        <v>10</v>
      </c>
      <c r="H19" s="9"/>
      <c r="I19" s="10">
        <v>0</v>
      </c>
      <c r="J19" s="10">
        <v>1</v>
      </c>
      <c r="K19" s="10">
        <v>4</v>
      </c>
      <c r="L19" s="10">
        <v>5</v>
      </c>
      <c r="M19" s="16" t="s">
        <v>10</v>
      </c>
    </row>
    <row r="20" spans="2:13" x14ac:dyDescent="0.3">
      <c r="B20" s="8"/>
      <c r="C20" s="10">
        <v>1</v>
      </c>
      <c r="D20" s="10">
        <v>3</v>
      </c>
      <c r="E20" s="10">
        <v>10</v>
      </c>
      <c r="F20" s="10">
        <v>18</v>
      </c>
      <c r="G20" s="16" t="s">
        <v>11</v>
      </c>
      <c r="H20" s="9"/>
      <c r="I20" s="10">
        <v>0</v>
      </c>
      <c r="J20" s="10">
        <v>0</v>
      </c>
      <c r="K20" s="10">
        <v>1</v>
      </c>
      <c r="L20" s="11" t="s">
        <v>14</v>
      </c>
      <c r="M20" s="16" t="s">
        <v>11</v>
      </c>
    </row>
    <row r="22" spans="2:13" x14ac:dyDescent="0.3">
      <c r="B22" s="8"/>
      <c r="C22" s="17" t="s">
        <v>15</v>
      </c>
      <c r="D22" s="18"/>
      <c r="E22" s="18"/>
      <c r="F22" s="18"/>
      <c r="G22" s="19"/>
      <c r="H22" s="9"/>
      <c r="I22" s="17" t="s">
        <v>16</v>
      </c>
      <c r="J22" s="18"/>
      <c r="K22" s="18"/>
      <c r="L22" s="18"/>
      <c r="M22" s="19"/>
    </row>
    <row r="24" spans="2:13" x14ac:dyDescent="0.3">
      <c r="B24" s="8"/>
      <c r="C24" s="10">
        <v>1</v>
      </c>
      <c r="D24" s="10">
        <v>2</v>
      </c>
      <c r="E24" s="10">
        <v>3</v>
      </c>
      <c r="F24" s="10">
        <v>6</v>
      </c>
      <c r="G24" s="16" t="s">
        <v>9</v>
      </c>
      <c r="H24" s="9"/>
      <c r="I24" s="10">
        <v>1</v>
      </c>
      <c r="J24" s="10">
        <v>2</v>
      </c>
      <c r="K24" s="10">
        <v>3</v>
      </c>
      <c r="L24" s="10">
        <v>6</v>
      </c>
      <c r="M24" s="16" t="s">
        <v>9</v>
      </c>
    </row>
    <row r="25" spans="2:13" x14ac:dyDescent="0.3">
      <c r="B25" s="8"/>
      <c r="C25" s="10">
        <v>0</v>
      </c>
      <c r="D25" s="10">
        <v>1</v>
      </c>
      <c r="E25" s="10">
        <v>4</v>
      </c>
      <c r="F25" s="10">
        <v>5</v>
      </c>
      <c r="G25" s="16" t="s">
        <v>10</v>
      </c>
      <c r="H25" s="9"/>
      <c r="I25" s="10">
        <v>0</v>
      </c>
      <c r="J25" s="10">
        <v>1</v>
      </c>
      <c r="K25" s="10">
        <v>0</v>
      </c>
      <c r="L25" s="10" t="s">
        <v>17</v>
      </c>
      <c r="M25" s="16" t="s">
        <v>10</v>
      </c>
    </row>
    <row r="26" spans="2:13" x14ac:dyDescent="0.3">
      <c r="B26" s="8"/>
      <c r="C26" s="10">
        <v>0</v>
      </c>
      <c r="D26" s="10">
        <v>1</v>
      </c>
      <c r="E26" s="10">
        <v>7</v>
      </c>
      <c r="F26" s="10">
        <v>12</v>
      </c>
      <c r="G26" s="16" t="s">
        <v>11</v>
      </c>
      <c r="H26" s="9"/>
      <c r="I26" s="10">
        <v>0</v>
      </c>
      <c r="J26" s="10">
        <v>0</v>
      </c>
      <c r="K26" s="10">
        <v>1</v>
      </c>
      <c r="L26" s="12" t="s">
        <v>14</v>
      </c>
      <c r="M26" s="16" t="s">
        <v>11</v>
      </c>
    </row>
    <row r="28" spans="2:13" x14ac:dyDescent="0.3">
      <c r="B28" s="8"/>
      <c r="C28" s="17" t="s">
        <v>18</v>
      </c>
      <c r="D28" s="18"/>
      <c r="E28" s="18"/>
      <c r="F28" s="18"/>
      <c r="G28" s="19"/>
      <c r="H28" s="9"/>
      <c r="I28" s="17" t="s">
        <v>19</v>
      </c>
      <c r="J28" s="18"/>
      <c r="K28" s="18"/>
      <c r="L28" s="18"/>
      <c r="M28" s="19"/>
    </row>
    <row r="30" spans="2:13" x14ac:dyDescent="0.3">
      <c r="B30" s="8"/>
      <c r="C30" s="10">
        <v>1</v>
      </c>
      <c r="D30" s="10">
        <v>2</v>
      </c>
      <c r="E30" s="10">
        <v>3</v>
      </c>
      <c r="F30" s="10">
        <v>6</v>
      </c>
      <c r="G30" s="16" t="s">
        <v>9</v>
      </c>
      <c r="H30" s="9"/>
      <c r="I30" s="10">
        <v>1</v>
      </c>
      <c r="J30" s="10">
        <v>0</v>
      </c>
      <c r="K30" s="10">
        <v>0</v>
      </c>
      <c r="L30" s="10">
        <v>2</v>
      </c>
      <c r="M30" s="16" t="s">
        <v>9</v>
      </c>
    </row>
    <row r="31" spans="2:13" x14ac:dyDescent="0.3">
      <c r="B31" s="8"/>
      <c r="C31" s="10">
        <v>0</v>
      </c>
      <c r="D31" s="10">
        <v>1</v>
      </c>
      <c r="E31" s="10">
        <v>4</v>
      </c>
      <c r="F31" s="10">
        <v>5</v>
      </c>
      <c r="G31" s="16" t="s">
        <v>10</v>
      </c>
      <c r="H31" s="9"/>
      <c r="I31" s="10">
        <v>0</v>
      </c>
      <c r="J31" s="10">
        <v>1</v>
      </c>
      <c r="K31" s="10">
        <v>0</v>
      </c>
      <c r="L31" s="10" t="s">
        <v>17</v>
      </c>
      <c r="M31" s="16" t="s">
        <v>10</v>
      </c>
    </row>
    <row r="32" spans="2:13" x14ac:dyDescent="0.3">
      <c r="B32" s="8"/>
      <c r="C32" s="10">
        <v>0</v>
      </c>
      <c r="D32" s="10">
        <v>0</v>
      </c>
      <c r="E32" s="10">
        <v>3</v>
      </c>
      <c r="F32" s="10">
        <v>7</v>
      </c>
      <c r="G32" s="16" t="s">
        <v>11</v>
      </c>
      <c r="H32" s="9"/>
      <c r="I32" s="10">
        <v>0</v>
      </c>
      <c r="J32" s="10">
        <v>0</v>
      </c>
      <c r="K32" s="10">
        <v>1</v>
      </c>
      <c r="L32" s="12" t="s">
        <v>14</v>
      </c>
      <c r="M32" s="16" t="s">
        <v>11</v>
      </c>
    </row>
    <row r="34" spans="2:13" x14ac:dyDescent="0.3">
      <c r="B34" s="8"/>
      <c r="C34" s="20" t="s">
        <v>20</v>
      </c>
      <c r="D34" s="20"/>
      <c r="E34" s="20"/>
      <c r="F34" s="20"/>
      <c r="G34" s="20"/>
      <c r="H34" s="9"/>
      <c r="I34" s="21" t="s">
        <v>21</v>
      </c>
      <c r="J34" s="21"/>
      <c r="K34" s="21"/>
      <c r="L34" s="21"/>
      <c r="M34" s="21"/>
    </row>
    <row r="35" spans="2:13" x14ac:dyDescent="0.3">
      <c r="B35" s="8"/>
      <c r="C35" s="20"/>
      <c r="D35" s="20"/>
      <c r="E35" s="20"/>
      <c r="F35" s="20"/>
      <c r="G35" s="20"/>
      <c r="H35" s="9"/>
      <c r="I35" s="21"/>
      <c r="J35" s="21"/>
      <c r="K35" s="21"/>
      <c r="L35" s="21"/>
      <c r="M35" s="21"/>
    </row>
    <row r="36" spans="2:13" x14ac:dyDescent="0.3">
      <c r="B36" s="8"/>
      <c r="C36" s="20"/>
      <c r="D36" s="20"/>
      <c r="E36" s="20"/>
      <c r="F36" s="20"/>
      <c r="G36" s="20"/>
      <c r="H36" s="9"/>
      <c r="I36" s="21"/>
      <c r="J36" s="21"/>
      <c r="K36" s="21"/>
      <c r="L36" s="21"/>
      <c r="M36" s="21"/>
    </row>
    <row r="37" spans="2:13" x14ac:dyDescent="0.3">
      <c r="B37" s="8"/>
      <c r="C37" s="20"/>
      <c r="D37" s="20"/>
      <c r="E37" s="20"/>
      <c r="F37" s="20"/>
      <c r="G37" s="20"/>
      <c r="H37" s="9"/>
      <c r="I37" s="21"/>
      <c r="J37" s="21"/>
      <c r="K37" s="21"/>
      <c r="L37" s="21"/>
      <c r="M37" s="21"/>
    </row>
    <row r="38" spans="2:13" x14ac:dyDescent="0.3">
      <c r="B38" s="8"/>
      <c r="C38" s="20"/>
      <c r="D38" s="20"/>
      <c r="E38" s="20"/>
      <c r="F38" s="20"/>
      <c r="G38" s="20"/>
      <c r="H38" s="9"/>
      <c r="I38" s="21"/>
      <c r="J38" s="21"/>
      <c r="K38" s="21"/>
      <c r="L38" s="21"/>
      <c r="M38" s="21"/>
    </row>
    <row r="39" spans="2:13" x14ac:dyDescent="0.3">
      <c r="B39" s="8"/>
      <c r="C39" s="20"/>
      <c r="D39" s="20"/>
      <c r="E39" s="20"/>
      <c r="F39" s="20"/>
      <c r="G39" s="20"/>
      <c r="H39" s="9"/>
      <c r="I39" s="21"/>
      <c r="J39" s="21"/>
      <c r="K39" s="21"/>
      <c r="L39" s="21"/>
      <c r="M39" s="21"/>
    </row>
    <row r="40" spans="2:13" x14ac:dyDescent="0.3">
      <c r="B40" s="8"/>
      <c r="C40" s="20"/>
      <c r="D40" s="20"/>
      <c r="E40" s="20"/>
      <c r="F40" s="20"/>
      <c r="G40" s="20"/>
      <c r="H40" s="9"/>
      <c r="I40" s="21"/>
      <c r="J40" s="21"/>
      <c r="K40" s="21"/>
      <c r="L40" s="21"/>
      <c r="M40" s="21"/>
    </row>
    <row r="41" spans="2:13" x14ac:dyDescent="0.3">
      <c r="B41" s="8"/>
      <c r="C41" s="20"/>
      <c r="D41" s="20"/>
      <c r="E41" s="20"/>
      <c r="F41" s="20"/>
      <c r="G41" s="20"/>
      <c r="H41" s="9"/>
      <c r="I41" s="21"/>
      <c r="J41" s="21"/>
      <c r="K41" s="21"/>
      <c r="L41" s="21"/>
      <c r="M41" s="21"/>
    </row>
    <row r="42" spans="2:13" x14ac:dyDescent="0.3">
      <c r="B42" s="8"/>
      <c r="C42" s="20"/>
      <c r="D42" s="20"/>
      <c r="E42" s="20"/>
      <c r="F42" s="20"/>
      <c r="G42" s="20"/>
      <c r="H42" s="9"/>
      <c r="I42" s="21"/>
      <c r="J42" s="21"/>
      <c r="K42" s="21"/>
      <c r="L42" s="21"/>
      <c r="M42" s="21"/>
    </row>
    <row r="43" spans="2:13" x14ac:dyDescent="0.3">
      <c r="B43" s="8"/>
      <c r="C43" s="20"/>
      <c r="D43" s="20"/>
      <c r="E43" s="20"/>
      <c r="F43" s="20"/>
      <c r="G43" s="20"/>
      <c r="H43" s="9"/>
      <c r="I43" s="21"/>
      <c r="J43" s="21"/>
      <c r="K43" s="21"/>
      <c r="L43" s="21"/>
      <c r="M43" s="21"/>
    </row>
    <row r="44" spans="2:13" x14ac:dyDescent="0.3">
      <c r="B44" s="8"/>
      <c r="C44" s="20"/>
      <c r="D44" s="20"/>
      <c r="E44" s="20"/>
      <c r="F44" s="20"/>
      <c r="G44" s="20"/>
      <c r="H44" s="9"/>
      <c r="I44" s="21"/>
      <c r="J44" s="21"/>
      <c r="K44" s="21"/>
      <c r="L44" s="21"/>
      <c r="M44" s="21"/>
    </row>
    <row r="45" spans="2:13" x14ac:dyDescent="0.3">
      <c r="B45" s="8"/>
      <c r="C45" s="20"/>
      <c r="D45" s="20"/>
      <c r="E45" s="20"/>
      <c r="F45" s="20"/>
      <c r="G45" s="20"/>
      <c r="H45" s="9"/>
      <c r="I45" s="21"/>
      <c r="J45" s="21"/>
      <c r="K45" s="21"/>
      <c r="L45" s="21"/>
      <c r="M45" s="21"/>
    </row>
    <row r="46" spans="2:13" x14ac:dyDescent="0.3">
      <c r="B46" s="8"/>
      <c r="C46" s="20"/>
      <c r="D46" s="20"/>
      <c r="E46" s="20"/>
      <c r="F46" s="20"/>
      <c r="G46" s="20"/>
      <c r="H46" s="9"/>
      <c r="I46" s="21"/>
      <c r="J46" s="21"/>
      <c r="K46" s="21"/>
      <c r="L46" s="21"/>
      <c r="M46" s="21"/>
    </row>
    <row r="47" spans="2:13" x14ac:dyDescent="0.3">
      <c r="B47" s="8"/>
      <c r="C47" s="20"/>
      <c r="D47" s="20"/>
      <c r="E47" s="20"/>
      <c r="F47" s="20"/>
      <c r="G47" s="20"/>
      <c r="H47" s="9"/>
      <c r="I47" s="21"/>
      <c r="J47" s="21"/>
      <c r="K47" s="21"/>
      <c r="L47" s="21"/>
      <c r="M47" s="21"/>
    </row>
    <row r="48" spans="2:13" x14ac:dyDescent="0.3">
      <c r="B48" s="8"/>
      <c r="C48" s="20"/>
      <c r="D48" s="20"/>
      <c r="E48" s="20"/>
      <c r="F48" s="20"/>
      <c r="G48" s="20"/>
      <c r="H48" s="9"/>
      <c r="I48" s="21"/>
      <c r="J48" s="21"/>
      <c r="K48" s="21"/>
      <c r="L48" s="21"/>
      <c r="M48" s="21"/>
    </row>
    <row r="49" spans="2:13" x14ac:dyDescent="0.3">
      <c r="B49" s="8"/>
      <c r="C49" s="20"/>
      <c r="D49" s="20"/>
      <c r="E49" s="20"/>
      <c r="F49" s="20"/>
      <c r="G49" s="20"/>
      <c r="H49" s="9"/>
      <c r="I49" s="21"/>
      <c r="J49" s="21"/>
      <c r="K49" s="21"/>
      <c r="L49" s="21"/>
      <c r="M49" s="21"/>
    </row>
  </sheetData>
  <mergeCells count="11">
    <mergeCell ref="C28:G28"/>
    <mergeCell ref="I28:M28"/>
    <mergeCell ref="C34:G49"/>
    <mergeCell ref="I34:M49"/>
    <mergeCell ref="C3:J8"/>
    <mergeCell ref="C10:G10"/>
    <mergeCell ref="I10:M10"/>
    <mergeCell ref="C16:G16"/>
    <mergeCell ref="I16:M16"/>
    <mergeCell ref="C22:G22"/>
    <mergeCell ref="I22:M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E4E8-6D79-4E46-B306-4757DBC34AD5}">
  <dimension ref="B2:L15"/>
  <sheetViews>
    <sheetView topLeftCell="B1" workbookViewId="0">
      <selection activeCell="B7" sqref="B7:E7"/>
    </sheetView>
  </sheetViews>
  <sheetFormatPr defaultRowHeight="15.6" x14ac:dyDescent="0.3"/>
  <cols>
    <col min="1" max="16384" width="8.88671875" style="1"/>
  </cols>
  <sheetData>
    <row r="2" spans="2:12" ht="15" customHeight="1" x14ac:dyDescent="0.3">
      <c r="B2" s="32" t="s">
        <v>22</v>
      </c>
      <c r="C2" s="33"/>
      <c r="D2" s="33"/>
      <c r="E2" s="33"/>
      <c r="F2" s="33"/>
      <c r="G2" s="33"/>
      <c r="H2" s="34"/>
      <c r="J2" s="35" t="s">
        <v>23</v>
      </c>
      <c r="K2" s="36"/>
      <c r="L2" s="37"/>
    </row>
    <row r="3" spans="2:12" x14ac:dyDescent="0.3">
      <c r="B3" s="38"/>
      <c r="C3" s="39"/>
      <c r="D3" s="39"/>
      <c r="E3" s="39"/>
      <c r="F3" s="39"/>
      <c r="G3" s="39"/>
      <c r="H3" s="40"/>
      <c r="J3" s="41"/>
      <c r="K3" s="42"/>
      <c r="L3" s="43"/>
    </row>
    <row r="4" spans="2:12" x14ac:dyDescent="0.3">
      <c r="B4" s="38"/>
      <c r="C4" s="39"/>
      <c r="D4" s="39"/>
      <c r="E4" s="39"/>
      <c r="F4" s="39"/>
      <c r="G4" s="39"/>
      <c r="H4" s="40"/>
    </row>
    <row r="5" spans="2:12" x14ac:dyDescent="0.3">
      <c r="B5" s="44"/>
      <c r="C5" s="45"/>
      <c r="D5" s="45"/>
      <c r="E5" s="45"/>
      <c r="F5" s="45"/>
      <c r="G5" s="45"/>
      <c r="H5" s="46"/>
    </row>
    <row r="7" spans="2:12" x14ac:dyDescent="0.3">
      <c r="B7" s="48" t="s">
        <v>24</v>
      </c>
      <c r="C7" s="48" t="s">
        <v>25</v>
      </c>
      <c r="D7" s="48" t="s">
        <v>26</v>
      </c>
      <c r="E7" s="48" t="s">
        <v>27</v>
      </c>
    </row>
    <row r="8" spans="2:12" x14ac:dyDescent="0.3">
      <c r="B8" s="5">
        <v>1</v>
      </c>
      <c r="C8" s="5">
        <v>0</v>
      </c>
      <c r="D8" s="5">
        <v>0</v>
      </c>
      <c r="E8" s="5"/>
      <c r="K8" s="47"/>
    </row>
    <row r="9" spans="2:12" x14ac:dyDescent="0.3">
      <c r="B9" s="5">
        <f>B8+1</f>
        <v>2</v>
      </c>
      <c r="C9" s="5">
        <f>(8-D8)/2</f>
        <v>4</v>
      </c>
      <c r="D9" s="5">
        <f>(1-C8)/2</f>
        <v>0.5</v>
      </c>
      <c r="E9" s="5" t="str">
        <f>IF(AND(ABS(C9-C8)&lt;0.1, ABS(D9-D8)&lt;0.01),"STOP","NEXT")</f>
        <v>NEXT</v>
      </c>
    </row>
    <row r="10" spans="2:12" x14ac:dyDescent="0.3">
      <c r="B10" s="5">
        <f>B9+1</f>
        <v>3</v>
      </c>
      <c r="C10" s="5">
        <f>(8-D9)/2</f>
        <v>3.75</v>
      </c>
      <c r="D10" s="5">
        <f>(1-C9)/2</f>
        <v>-1.5</v>
      </c>
      <c r="E10" s="5" t="str">
        <f>IF(AND(ABS(C10-C9)&lt;0.1, ABS(D10-D9)&lt;0.01),"STOP","NEXT")</f>
        <v>NEXT</v>
      </c>
    </row>
    <row r="11" spans="2:12" x14ac:dyDescent="0.3">
      <c r="B11" s="5">
        <f t="shared" ref="B11:B14" si="0">B10+1</f>
        <v>4</v>
      </c>
      <c r="C11" s="5">
        <f t="shared" ref="C11:C14" si="1">(8-D10)/2</f>
        <v>4.75</v>
      </c>
      <c r="D11" s="5">
        <f t="shared" ref="D11:D14" si="2">(1-C10)/2</f>
        <v>-1.375</v>
      </c>
      <c r="E11" s="5" t="str">
        <f t="shared" ref="E11:E14" si="3">IF(AND(ABS(C11-C10)&lt;0.1, ABS(D11-D10)&lt;0.01),"STOP","NEXT")</f>
        <v>NEXT</v>
      </c>
    </row>
    <row r="12" spans="2:12" x14ac:dyDescent="0.3">
      <c r="B12" s="5">
        <f t="shared" si="0"/>
        <v>5</v>
      </c>
      <c r="C12" s="5">
        <f t="shared" si="1"/>
        <v>4.6875</v>
      </c>
      <c r="D12" s="5">
        <f t="shared" si="2"/>
        <v>-1.875</v>
      </c>
      <c r="E12" s="5" t="str">
        <f t="shared" si="3"/>
        <v>NEXT</v>
      </c>
    </row>
    <row r="13" spans="2:12" x14ac:dyDescent="0.3">
      <c r="B13" s="5">
        <f t="shared" si="0"/>
        <v>6</v>
      </c>
      <c r="C13" s="5">
        <f t="shared" si="1"/>
        <v>4.9375</v>
      </c>
      <c r="D13" s="5">
        <f t="shared" si="2"/>
        <v>-1.84375</v>
      </c>
      <c r="E13" s="5" t="str">
        <f t="shared" si="3"/>
        <v>NEXT</v>
      </c>
    </row>
    <row r="14" spans="2:12" x14ac:dyDescent="0.3">
      <c r="B14" s="5">
        <f t="shared" si="0"/>
        <v>7</v>
      </c>
      <c r="C14" s="5">
        <f t="shared" si="1"/>
        <v>4.921875</v>
      </c>
      <c r="D14" s="5">
        <f t="shared" si="2"/>
        <v>-1.96875</v>
      </c>
      <c r="E14" s="5" t="str">
        <f t="shared" si="3"/>
        <v>NEXT</v>
      </c>
    </row>
    <row r="15" spans="2:12" x14ac:dyDescent="0.3">
      <c r="B15" s="5">
        <f>B14+1</f>
        <v>8</v>
      </c>
      <c r="C15" s="5">
        <f>(8-D14)/2</f>
        <v>4.984375</v>
      </c>
      <c r="D15" s="5">
        <f>(1-C14)/2</f>
        <v>-1.9609375</v>
      </c>
      <c r="E15" s="5" t="str">
        <f>IF(AND(ABS(C15-C14)&lt;0.1, ABS(D15-D14)&lt;0.01),"STOP","NEXT")</f>
        <v>STOP</v>
      </c>
    </row>
  </sheetData>
  <mergeCells count="2">
    <mergeCell ref="B2:H5"/>
    <mergeCell ref="J2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D145-DEA9-4C2F-AA28-763EFA482821}">
  <dimension ref="B2:N33"/>
  <sheetViews>
    <sheetView topLeftCell="A4" zoomScale="80" workbookViewId="0">
      <selection activeCell="G13" sqref="G13"/>
    </sheetView>
  </sheetViews>
  <sheetFormatPr defaultRowHeight="15.6" x14ac:dyDescent="0.3"/>
  <cols>
    <col min="1" max="16384" width="8.88671875" style="1"/>
  </cols>
  <sheetData>
    <row r="2" spans="2:14" x14ac:dyDescent="0.3">
      <c r="B2" s="32" t="s">
        <v>28</v>
      </c>
      <c r="C2" s="33"/>
      <c r="D2" s="33"/>
      <c r="E2" s="33"/>
      <c r="F2" s="33"/>
      <c r="G2" s="33"/>
      <c r="H2" s="33"/>
      <c r="I2" s="33"/>
      <c r="J2" s="33"/>
      <c r="K2" s="34"/>
    </row>
    <row r="3" spans="2:14" x14ac:dyDescent="0.3">
      <c r="B3" s="38"/>
      <c r="C3" s="39"/>
      <c r="D3" s="39"/>
      <c r="E3" s="39"/>
      <c r="F3" s="39"/>
      <c r="G3" s="39"/>
      <c r="H3" s="39"/>
      <c r="I3" s="39"/>
      <c r="J3" s="39"/>
      <c r="K3" s="40"/>
    </row>
    <row r="4" spans="2:14" x14ac:dyDescent="0.3">
      <c r="B4" s="38"/>
      <c r="C4" s="39"/>
      <c r="D4" s="39"/>
      <c r="E4" s="39"/>
      <c r="F4" s="39"/>
      <c r="G4" s="39"/>
      <c r="H4" s="39"/>
      <c r="I4" s="39"/>
      <c r="J4" s="39"/>
      <c r="K4" s="40"/>
    </row>
    <row r="5" spans="2:14" x14ac:dyDescent="0.3">
      <c r="B5" s="44"/>
      <c r="C5" s="45"/>
      <c r="D5" s="45"/>
      <c r="E5" s="45"/>
      <c r="F5" s="45"/>
      <c r="G5" s="45"/>
      <c r="H5" s="45"/>
      <c r="I5" s="45"/>
      <c r="J5" s="45"/>
      <c r="K5" s="46"/>
    </row>
    <row r="7" spans="2:14" x14ac:dyDescent="0.3">
      <c r="B7" s="49" t="s">
        <v>29</v>
      </c>
      <c r="C7" s="50"/>
      <c r="D7" s="50"/>
      <c r="E7" s="50"/>
      <c r="F7" s="50"/>
      <c r="G7" s="51"/>
      <c r="I7" s="52" t="s">
        <v>31</v>
      </c>
      <c r="J7" s="53"/>
      <c r="K7" s="53"/>
      <c r="L7" s="53"/>
      <c r="M7" s="53"/>
      <c r="N7" s="54"/>
    </row>
    <row r="9" spans="2:14" x14ac:dyDescent="0.3">
      <c r="B9" s="48" t="s">
        <v>24</v>
      </c>
      <c r="C9" s="48" t="s">
        <v>30</v>
      </c>
      <c r="D9" s="48" t="s">
        <v>27</v>
      </c>
      <c r="I9" s="48" t="s">
        <v>24</v>
      </c>
      <c r="J9" s="48" t="s">
        <v>30</v>
      </c>
      <c r="K9" s="48" t="s">
        <v>32</v>
      </c>
      <c r="L9" s="48" t="s">
        <v>33</v>
      </c>
      <c r="M9" s="48" t="s">
        <v>27</v>
      </c>
    </row>
    <row r="10" spans="2:14" x14ac:dyDescent="0.3">
      <c r="B10" s="55">
        <v>0</v>
      </c>
      <c r="C10" s="55">
        <v>0</v>
      </c>
      <c r="D10" s="55"/>
      <c r="I10" s="55">
        <v>0</v>
      </c>
      <c r="J10" s="55">
        <v>0</v>
      </c>
      <c r="K10" s="55">
        <f>3*J10^2-0.6*J10-0.05</f>
        <v>-0.05</v>
      </c>
      <c r="L10" s="55">
        <f>6*J10-0.6</f>
        <v>-0.6</v>
      </c>
      <c r="M10" s="55"/>
    </row>
    <row r="11" spans="2:14" x14ac:dyDescent="0.3">
      <c r="B11" s="55">
        <f>B10+1</f>
        <v>1</v>
      </c>
      <c r="C11" s="55">
        <f>SQRT((0.6*C10+0.05)/3)</f>
        <v>0.12909944487358055</v>
      </c>
      <c r="D11" s="55">
        <f>ABS((C11-C10)/C11)</f>
        <v>1</v>
      </c>
      <c r="I11" s="55">
        <f>I10+1</f>
        <v>1</v>
      </c>
      <c r="J11" s="55">
        <f>J10-(K10/L10)</f>
        <v>-8.3333333333333343E-2</v>
      </c>
      <c r="K11" s="55">
        <f>3*J11^2-0.6*J11-0.05</f>
        <v>2.0833333333333329E-2</v>
      </c>
      <c r="L11" s="55">
        <f>6*J11-0.6</f>
        <v>-1.1000000000000001</v>
      </c>
      <c r="M11" s="55">
        <f>ABS((J11-J10)/J11)</f>
        <v>1</v>
      </c>
    </row>
    <row r="12" spans="2:14" x14ac:dyDescent="0.3">
      <c r="B12" s="55">
        <f t="shared" ref="B12:B16" si="0">B11+1</f>
        <v>2</v>
      </c>
      <c r="C12" s="55">
        <f t="shared" ref="C12:C16" si="1">SQRT((0.6*C11+0.05)/3)</f>
        <v>0.2061226713425352</v>
      </c>
      <c r="D12" s="55">
        <f t="shared" ref="D12:D17" si="2">ABS((C12-C11)/C12)</f>
        <v>0.37367663618601782</v>
      </c>
      <c r="I12" s="55">
        <f t="shared" ref="I12:I14" si="3">I11+1</f>
        <v>2</v>
      </c>
      <c r="J12" s="55">
        <f t="shared" ref="J12:J14" si="4">J11-(K11/L11)</f>
        <v>-6.4393939393939406E-2</v>
      </c>
      <c r="K12" s="55">
        <f t="shared" ref="K12:K14" si="5">3*J12^2-0.6*J12-0.05</f>
        <v>1.0761019283746648E-3</v>
      </c>
      <c r="L12" s="55">
        <f t="shared" ref="L12:L14" si="6">6*J12-0.6</f>
        <v>-0.98636363636363644</v>
      </c>
      <c r="M12" s="55">
        <f t="shared" ref="M12:M14" si="7">ABS((J12-J11)/J12)</f>
        <v>0.29411764705882343</v>
      </c>
    </row>
    <row r="13" spans="2:14" x14ac:dyDescent="0.3">
      <c r="B13" s="55">
        <f t="shared" si="0"/>
        <v>3</v>
      </c>
      <c r="C13" s="55">
        <f t="shared" si="1"/>
        <v>0.24060590378287419</v>
      </c>
      <c r="D13" s="55">
        <f t="shared" si="2"/>
        <v>0.14331831388251012</v>
      </c>
      <c r="I13" s="55">
        <f t="shared" si="3"/>
        <v>3</v>
      </c>
      <c r="J13" s="55">
        <f t="shared" si="4"/>
        <v>-6.3302960480379838E-2</v>
      </c>
      <c r="K13" s="55">
        <f t="shared" si="5"/>
        <v>3.5707049694938542E-6</v>
      </c>
      <c r="L13" s="55">
        <f t="shared" si="6"/>
        <v>-0.97981776288227906</v>
      </c>
      <c r="M13" s="55">
        <f t="shared" si="7"/>
        <v>1.7234247897421898E-2</v>
      </c>
    </row>
    <row r="14" spans="2:14" x14ac:dyDescent="0.3">
      <c r="B14" s="55">
        <f t="shared" si="0"/>
        <v>4</v>
      </c>
      <c r="C14" s="55">
        <f t="shared" si="1"/>
        <v>0.25453457019281589</v>
      </c>
      <c r="D14" s="55">
        <f t="shared" si="2"/>
        <v>5.4722100810865919E-2</v>
      </c>
      <c r="I14" s="55">
        <f t="shared" si="3"/>
        <v>4</v>
      </c>
      <c r="J14" s="55">
        <f t="shared" si="4"/>
        <v>-6.3299316226208546E-2</v>
      </c>
      <c r="K14" s="55">
        <f t="shared" si="5"/>
        <v>3.984176877303014E-11</v>
      </c>
      <c r="L14" s="55">
        <f t="shared" si="6"/>
        <v>-0.97979589735725126</v>
      </c>
      <c r="M14" s="55">
        <f t="shared" si="7"/>
        <v>5.7571777841469689E-5</v>
      </c>
    </row>
    <row r="15" spans="2:14" x14ac:dyDescent="0.3">
      <c r="B15" s="55">
        <f t="shared" si="0"/>
        <v>5</v>
      </c>
      <c r="C15" s="55">
        <f t="shared" si="1"/>
        <v>0.25994918869892603</v>
      </c>
      <c r="D15" s="55">
        <f t="shared" si="2"/>
        <v>2.0829526467118019E-2</v>
      </c>
      <c r="I15" s="55">
        <f>I14+1</f>
        <v>5</v>
      </c>
      <c r="J15" s="55">
        <f>J14-(K14/L14)</f>
        <v>-6.3299316185545212E-2</v>
      </c>
      <c r="K15" s="55">
        <f>3*J15^2-0.6*J15-0.05</f>
        <v>0</v>
      </c>
      <c r="L15" s="55">
        <f>6*J15-0.6</f>
        <v>-0.9797958971132712</v>
      </c>
      <c r="M15" s="55">
        <f>ABS((J15-J14)/J15)</f>
        <v>6.4239767917964454E-10</v>
      </c>
    </row>
    <row r="16" spans="2:14" x14ac:dyDescent="0.3">
      <c r="B16" s="55">
        <f t="shared" si="0"/>
        <v>6</v>
      </c>
      <c r="C16" s="55">
        <f t="shared" si="1"/>
        <v>0.2620238622844337</v>
      </c>
      <c r="D16" s="55">
        <f t="shared" si="2"/>
        <v>7.9178803312789786E-3</v>
      </c>
    </row>
    <row r="17" spans="2:7" x14ac:dyDescent="0.3">
      <c r="B17" s="55">
        <f>B16+1</f>
        <v>7</v>
      </c>
      <c r="C17" s="55">
        <f>SQRT((0.6*C16+0.05)/3)</f>
        <v>0.26281445759994521</v>
      </c>
      <c r="D17" s="55">
        <f t="shared" si="2"/>
        <v>3.0081880682338675E-3</v>
      </c>
    </row>
    <row r="20" spans="2:7" x14ac:dyDescent="0.3">
      <c r="B20" s="49" t="s">
        <v>34</v>
      </c>
      <c r="C20" s="50"/>
      <c r="D20" s="50"/>
      <c r="E20" s="51"/>
      <c r="F20" s="56"/>
      <c r="G20" s="56"/>
    </row>
    <row r="22" spans="2:7" x14ac:dyDescent="0.3">
      <c r="B22" s="48" t="s">
        <v>24</v>
      </c>
      <c r="C22" s="48" t="s">
        <v>30</v>
      </c>
      <c r="D22" s="48" t="s">
        <v>32</v>
      </c>
      <c r="E22" s="48" t="s">
        <v>27</v>
      </c>
    </row>
    <row r="23" spans="2:7" x14ac:dyDescent="0.3">
      <c r="B23" s="55">
        <v>-1</v>
      </c>
      <c r="C23" s="55">
        <v>0</v>
      </c>
      <c r="D23" s="55">
        <f>3*C23-0.6*C23-0.05</f>
        <v>-0.05</v>
      </c>
      <c r="E23" s="55"/>
    </row>
    <row r="24" spans="2:7" x14ac:dyDescent="0.3">
      <c r="B24" s="55">
        <v>0</v>
      </c>
      <c r="C24" s="55">
        <v>1</v>
      </c>
      <c r="D24" s="55">
        <f>3*C24-0.6*C24-0.05</f>
        <v>2.35</v>
      </c>
      <c r="E24" s="55"/>
    </row>
    <row r="25" spans="2:7" x14ac:dyDescent="0.3">
      <c r="B25" s="55">
        <f>B24+1</f>
        <v>1</v>
      </c>
      <c r="C25" s="55">
        <f t="shared" ref="C25:C33" si="8">(D24*(C24-C23))/(D24-D23)</f>
        <v>0.97916666666666674</v>
      </c>
      <c r="D25" s="55">
        <f>3*C25-0.6*C25-0.05</f>
        <v>2.3000000000000003</v>
      </c>
      <c r="E25" s="55">
        <f>ABS((C25-C24)/C25)</f>
        <v>2.1276595744680774E-2</v>
      </c>
    </row>
    <row r="26" spans="2:7" x14ac:dyDescent="0.3">
      <c r="B26" s="55">
        <f t="shared" ref="B26:B28" si="9">B25+1</f>
        <v>2</v>
      </c>
      <c r="C26" s="55">
        <f t="shared" si="8"/>
        <v>0.95833333333333348</v>
      </c>
      <c r="D26" s="55">
        <f t="shared" ref="D26:D33" si="10">3*C26-0.6*C26-0.05</f>
        <v>2.2500000000000004</v>
      </c>
      <c r="E26" s="55">
        <f t="shared" ref="E26:E28" si="11">ABS((C26-C25)/C26)</f>
        <v>2.1739130434782528E-2</v>
      </c>
    </row>
    <row r="27" spans="2:7" x14ac:dyDescent="0.3">
      <c r="B27" s="55">
        <f t="shared" si="9"/>
        <v>3</v>
      </c>
      <c r="C27" s="55">
        <f t="shared" si="8"/>
        <v>0.93750000000000011</v>
      </c>
      <c r="D27" s="55">
        <f t="shared" si="10"/>
        <v>2.2000000000000006</v>
      </c>
      <c r="E27" s="55">
        <f t="shared" si="11"/>
        <v>2.2222222222222258E-2</v>
      </c>
    </row>
    <row r="28" spans="2:7" x14ac:dyDescent="0.3">
      <c r="B28" s="55">
        <f t="shared" si="9"/>
        <v>4</v>
      </c>
      <c r="C28" s="55">
        <f t="shared" si="8"/>
        <v>0.91666666666667185</v>
      </c>
      <c r="D28" s="55">
        <f t="shared" si="10"/>
        <v>2.1500000000000128</v>
      </c>
      <c r="E28" s="55">
        <f t="shared" si="11"/>
        <v>2.2727272727267069E-2</v>
      </c>
    </row>
    <row r="29" spans="2:7" x14ac:dyDescent="0.3">
      <c r="B29" s="55">
        <f>B28+1</f>
        <v>5</v>
      </c>
      <c r="C29" s="55">
        <f t="shared" si="8"/>
        <v>0.89583333333333859</v>
      </c>
      <c r="D29" s="55">
        <f>3*C29-0.6*C29-0.05</f>
        <v>2.100000000000013</v>
      </c>
      <c r="E29" s="55">
        <f>ABS((C29-C28)/C29)</f>
        <v>2.3255813953488153E-2</v>
      </c>
    </row>
    <row r="30" spans="2:7" x14ac:dyDescent="0.3">
      <c r="B30" s="55">
        <f t="shared" ref="B30" si="12">B29+1</f>
        <v>6</v>
      </c>
      <c r="C30" s="55">
        <f t="shared" si="8"/>
        <v>0.87500000000000544</v>
      </c>
      <c r="D30" s="55">
        <f t="shared" si="10"/>
        <v>2.0500000000000131</v>
      </c>
      <c r="E30" s="55">
        <f t="shared" ref="E30" si="13">ABS((C30-C29)/C30)</f>
        <v>2.3809523809523451E-2</v>
      </c>
    </row>
    <row r="31" spans="2:7" x14ac:dyDescent="0.3">
      <c r="B31" s="55">
        <f>B30+1</f>
        <v>7</v>
      </c>
      <c r="C31" s="55">
        <f t="shared" si="8"/>
        <v>0.85416666666666763</v>
      </c>
      <c r="D31" s="55">
        <f>3*C31-0.6*C31-0.05</f>
        <v>2.0000000000000022</v>
      </c>
      <c r="E31" s="55">
        <f>ABS((C31-C30)/C31)</f>
        <v>2.439024390244424E-2</v>
      </c>
    </row>
    <row r="32" spans="2:7" x14ac:dyDescent="0.3">
      <c r="B32" s="55">
        <f t="shared" ref="B32:B33" si="14">B31+1</f>
        <v>8</v>
      </c>
      <c r="C32" s="55">
        <f t="shared" si="8"/>
        <v>0.83333333333333137</v>
      </c>
      <c r="D32" s="55">
        <f t="shared" si="10"/>
        <v>1.9499999999999955</v>
      </c>
      <c r="E32" s="55">
        <f t="shared" ref="E32:E33" si="15">ABS((C32-C31)/C32)</f>
        <v>2.5000000000003568E-2</v>
      </c>
    </row>
    <row r="33" spans="2:5" x14ac:dyDescent="0.3">
      <c r="B33" s="55">
        <f t="shared" si="14"/>
        <v>9</v>
      </c>
      <c r="C33" s="55">
        <f t="shared" si="8"/>
        <v>0.81250000000000322</v>
      </c>
      <c r="D33" s="55">
        <f t="shared" si="10"/>
        <v>1.9000000000000077</v>
      </c>
      <c r="E33" s="55">
        <f t="shared" si="15"/>
        <v>2.5641025641019163E-2</v>
      </c>
    </row>
  </sheetData>
  <mergeCells count="4">
    <mergeCell ref="B2:K5"/>
    <mergeCell ref="B7:G7"/>
    <mergeCell ref="I7:N7"/>
    <mergeCell ref="B20:E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9899-B1BF-4342-837E-02C61979396F}">
  <dimension ref="B1:K62"/>
  <sheetViews>
    <sheetView zoomScale="60" workbookViewId="0">
      <selection activeCell="L35" sqref="L35"/>
    </sheetView>
  </sheetViews>
  <sheetFormatPr defaultRowHeight="15.6" x14ac:dyDescent="0.3"/>
  <cols>
    <col min="1" max="16384" width="8.88671875" style="1"/>
  </cols>
  <sheetData>
    <row r="1" spans="2:11" x14ac:dyDescent="0.3">
      <c r="B1" s="7"/>
      <c r="C1" s="7"/>
      <c r="D1" s="7"/>
      <c r="E1" s="7"/>
      <c r="F1" s="7"/>
      <c r="G1" s="7"/>
      <c r="H1" s="7"/>
      <c r="I1" s="7"/>
      <c r="J1" s="7"/>
      <c r="K1" s="7"/>
    </row>
    <row r="2" spans="2:11" x14ac:dyDescent="0.3">
      <c r="B2" s="32" t="s">
        <v>35</v>
      </c>
      <c r="C2" s="33"/>
      <c r="D2" s="33"/>
      <c r="E2" s="33"/>
      <c r="F2" s="33"/>
      <c r="G2" s="33"/>
      <c r="H2" s="33"/>
      <c r="I2" s="33"/>
      <c r="J2" s="33"/>
      <c r="K2" s="34"/>
    </row>
    <row r="3" spans="2:11" x14ac:dyDescent="0.3">
      <c r="B3" s="38"/>
      <c r="C3" s="39"/>
      <c r="D3" s="39"/>
      <c r="E3" s="39"/>
      <c r="F3" s="39"/>
      <c r="G3" s="39"/>
      <c r="H3" s="39"/>
      <c r="I3" s="39"/>
      <c r="J3" s="39"/>
      <c r="K3" s="40"/>
    </row>
    <row r="4" spans="2:11" x14ac:dyDescent="0.3">
      <c r="B4" s="38"/>
      <c r="C4" s="39"/>
      <c r="D4" s="39"/>
      <c r="E4" s="39"/>
      <c r="F4" s="39"/>
      <c r="G4" s="39"/>
      <c r="H4" s="39"/>
      <c r="I4" s="39"/>
      <c r="J4" s="39"/>
      <c r="K4" s="40"/>
    </row>
    <row r="5" spans="2:11" x14ac:dyDescent="0.3">
      <c r="B5" s="44"/>
      <c r="C5" s="45"/>
      <c r="D5" s="45"/>
      <c r="E5" s="45"/>
      <c r="F5" s="45"/>
      <c r="G5" s="45"/>
      <c r="H5" s="45"/>
      <c r="I5" s="45"/>
      <c r="J5" s="45"/>
      <c r="K5" s="46"/>
    </row>
    <row r="7" spans="2:11" x14ac:dyDescent="0.3">
      <c r="B7" s="52" t="s">
        <v>36</v>
      </c>
      <c r="C7" s="53"/>
      <c r="D7" s="53"/>
      <c r="E7" s="53"/>
      <c r="F7" s="53"/>
      <c r="G7" s="53"/>
      <c r="H7" s="54"/>
    </row>
    <row r="9" spans="2:11" x14ac:dyDescent="0.3">
      <c r="B9" s="48" t="s">
        <v>24</v>
      </c>
      <c r="C9" s="48" t="s">
        <v>25</v>
      </c>
      <c r="D9" s="48" t="s">
        <v>37</v>
      </c>
    </row>
    <row r="10" spans="2:11" x14ac:dyDescent="0.3">
      <c r="B10" s="55">
        <v>0</v>
      </c>
      <c r="C10" s="55">
        <v>-2</v>
      </c>
      <c r="D10" s="55">
        <f>(C10)^3+5*(C10)+5</f>
        <v>-13</v>
      </c>
    </row>
    <row r="11" spans="2:11" x14ac:dyDescent="0.3">
      <c r="B11" s="55">
        <f>B10+1</f>
        <v>1</v>
      </c>
      <c r="C11" s="55">
        <f>C10+0.1</f>
        <v>-1.9</v>
      </c>
      <c r="D11" s="55">
        <f>(C11)^3+5*(C11)+5</f>
        <v>-11.358999999999998</v>
      </c>
    </row>
    <row r="12" spans="2:11" x14ac:dyDescent="0.3">
      <c r="B12" s="55">
        <f t="shared" ref="B12:B20" si="0">B11+1</f>
        <v>2</v>
      </c>
      <c r="C12" s="55">
        <f t="shared" ref="C12:C20" si="1">C11+0.1</f>
        <v>-1.7999999999999998</v>
      </c>
      <c r="D12" s="55">
        <f t="shared" ref="D12:D30" si="2">(C12)^3+5*(C12)+5</f>
        <v>-9.8319999999999972</v>
      </c>
    </row>
    <row r="13" spans="2:11" x14ac:dyDescent="0.3">
      <c r="B13" s="55">
        <f t="shared" si="0"/>
        <v>3</v>
      </c>
      <c r="C13" s="55">
        <f t="shared" si="1"/>
        <v>-1.6999999999999997</v>
      </c>
      <c r="D13" s="55">
        <f t="shared" si="2"/>
        <v>-8.4129999999999967</v>
      </c>
    </row>
    <row r="14" spans="2:11" x14ac:dyDescent="0.3">
      <c r="B14" s="55">
        <f t="shared" si="0"/>
        <v>4</v>
      </c>
      <c r="C14" s="55">
        <f t="shared" si="1"/>
        <v>-1.5999999999999996</v>
      </c>
      <c r="D14" s="55">
        <f t="shared" si="2"/>
        <v>-7.0959999999999965</v>
      </c>
    </row>
    <row r="15" spans="2:11" x14ac:dyDescent="0.3">
      <c r="B15" s="55">
        <f t="shared" si="0"/>
        <v>5</v>
      </c>
      <c r="C15" s="55">
        <f t="shared" si="1"/>
        <v>-1.4999999999999996</v>
      </c>
      <c r="D15" s="55">
        <f t="shared" si="2"/>
        <v>-5.8749999999999947</v>
      </c>
    </row>
    <row r="16" spans="2:11" x14ac:dyDescent="0.3">
      <c r="B16" s="55">
        <f t="shared" si="0"/>
        <v>6</v>
      </c>
      <c r="C16" s="55">
        <f t="shared" si="1"/>
        <v>-1.3999999999999995</v>
      </c>
      <c r="D16" s="55">
        <f t="shared" si="2"/>
        <v>-4.7439999999999944</v>
      </c>
    </row>
    <row r="17" spans="2:8" x14ac:dyDescent="0.3">
      <c r="B17" s="55">
        <f t="shared" si="0"/>
        <v>7</v>
      </c>
      <c r="C17" s="55">
        <f t="shared" si="1"/>
        <v>-1.2999999999999994</v>
      </c>
      <c r="D17" s="55">
        <f t="shared" si="2"/>
        <v>-3.6969999999999938</v>
      </c>
    </row>
    <row r="18" spans="2:8" x14ac:dyDescent="0.3">
      <c r="B18" s="55">
        <f t="shared" si="0"/>
        <v>8</v>
      </c>
      <c r="C18" s="55">
        <f t="shared" si="1"/>
        <v>-1.1999999999999993</v>
      </c>
      <c r="D18" s="55">
        <f t="shared" si="2"/>
        <v>-2.7279999999999935</v>
      </c>
    </row>
    <row r="19" spans="2:8" x14ac:dyDescent="0.3">
      <c r="B19" s="55">
        <f t="shared" si="0"/>
        <v>9</v>
      </c>
      <c r="C19" s="55">
        <f t="shared" si="1"/>
        <v>-1.0999999999999992</v>
      </c>
      <c r="D19" s="55">
        <f t="shared" si="2"/>
        <v>-1.8309999999999933</v>
      </c>
    </row>
    <row r="20" spans="2:8" x14ac:dyDescent="0.3">
      <c r="B20" s="55">
        <f t="shared" si="0"/>
        <v>10</v>
      </c>
      <c r="C20" s="55">
        <f t="shared" si="1"/>
        <v>-0.99999999999999922</v>
      </c>
      <c r="D20" s="55">
        <f t="shared" si="2"/>
        <v>-0.99999999999999378</v>
      </c>
    </row>
    <row r="21" spans="2:8" x14ac:dyDescent="0.3">
      <c r="B21" s="55">
        <f>B20+1</f>
        <v>11</v>
      </c>
      <c r="C21" s="55">
        <f>C20+0.1</f>
        <v>-0.89999999999999925</v>
      </c>
      <c r="D21" s="55">
        <f>(C21)^3+5*(C21)+5</f>
        <v>-0.22899999999999476</v>
      </c>
    </row>
    <row r="22" spans="2:8" x14ac:dyDescent="0.3">
      <c r="B22" s="55">
        <f t="shared" ref="B22:B27" si="3">B21+1</f>
        <v>12</v>
      </c>
      <c r="C22" s="55">
        <f t="shared" ref="C22:C27" si="4">C21+0.1</f>
        <v>-0.79999999999999927</v>
      </c>
      <c r="D22" s="55">
        <f t="shared" si="2"/>
        <v>0.48800000000000487</v>
      </c>
    </row>
    <row r="23" spans="2:8" x14ac:dyDescent="0.3">
      <c r="B23" s="55">
        <f t="shared" si="3"/>
        <v>13</v>
      </c>
      <c r="C23" s="55">
        <f t="shared" si="4"/>
        <v>-0.69999999999999929</v>
      </c>
      <c r="D23" s="55">
        <f t="shared" si="2"/>
        <v>1.1570000000000045</v>
      </c>
    </row>
    <row r="24" spans="2:8" x14ac:dyDescent="0.3">
      <c r="B24" s="55">
        <f t="shared" si="3"/>
        <v>14</v>
      </c>
      <c r="C24" s="55">
        <f t="shared" si="4"/>
        <v>-0.59999999999999931</v>
      </c>
      <c r="D24" s="55">
        <f t="shared" si="2"/>
        <v>1.7840000000000042</v>
      </c>
    </row>
    <row r="25" spans="2:8" x14ac:dyDescent="0.3">
      <c r="B25" s="55">
        <f t="shared" si="3"/>
        <v>15</v>
      </c>
      <c r="C25" s="55">
        <f t="shared" si="4"/>
        <v>-0.49999999999999933</v>
      </c>
      <c r="D25" s="55">
        <f t="shared" si="2"/>
        <v>2.375000000000004</v>
      </c>
    </row>
    <row r="26" spans="2:8" x14ac:dyDescent="0.3">
      <c r="B26" s="55">
        <f t="shared" si="3"/>
        <v>16</v>
      </c>
      <c r="C26" s="55">
        <f t="shared" si="4"/>
        <v>-0.39999999999999936</v>
      </c>
      <c r="D26" s="55">
        <f t="shared" si="2"/>
        <v>2.9360000000000035</v>
      </c>
    </row>
    <row r="27" spans="2:8" x14ac:dyDescent="0.3">
      <c r="B27" s="55">
        <f t="shared" si="3"/>
        <v>17</v>
      </c>
      <c r="C27" s="55">
        <f t="shared" si="4"/>
        <v>-0.29999999999999938</v>
      </c>
      <c r="D27" s="55">
        <f t="shared" si="2"/>
        <v>3.4730000000000034</v>
      </c>
    </row>
    <row r="28" spans="2:8" x14ac:dyDescent="0.3">
      <c r="B28" s="55">
        <f>B27+1</f>
        <v>18</v>
      </c>
      <c r="C28" s="55">
        <f>C27+0.1</f>
        <v>-0.19999999999999937</v>
      </c>
      <c r="D28" s="55">
        <f>(C28)^3+5*(C28)+5</f>
        <v>3.9920000000000031</v>
      </c>
    </row>
    <row r="29" spans="2:8" x14ac:dyDescent="0.3">
      <c r="B29" s="55">
        <f t="shared" ref="B29:B30" si="5">B28+1</f>
        <v>19</v>
      </c>
      <c r="C29" s="55">
        <f t="shared" ref="C29:C30" si="6">C28+0.1</f>
        <v>-9.9999999999999367E-2</v>
      </c>
      <c r="D29" s="55">
        <f t="shared" si="2"/>
        <v>4.4990000000000032</v>
      </c>
    </row>
    <row r="30" spans="2:8" x14ac:dyDescent="0.3">
      <c r="B30" s="55">
        <f t="shared" si="5"/>
        <v>20</v>
      </c>
      <c r="C30" s="57">
        <f t="shared" si="6"/>
        <v>6.3837823915946501E-16</v>
      </c>
      <c r="D30" s="55">
        <f t="shared" si="2"/>
        <v>5.0000000000000036</v>
      </c>
    </row>
    <row r="32" spans="2:8" x14ac:dyDescent="0.3">
      <c r="B32" s="52" t="s">
        <v>38</v>
      </c>
      <c r="C32" s="53"/>
      <c r="D32" s="53"/>
      <c r="E32" s="53"/>
      <c r="F32" s="53"/>
      <c r="G32" s="53"/>
      <c r="H32" s="54"/>
    </row>
    <row r="34" spans="2:9" x14ac:dyDescent="0.3">
      <c r="B34" s="48" t="s">
        <v>24</v>
      </c>
      <c r="C34" s="48" t="s">
        <v>39</v>
      </c>
      <c r="D34" s="48" t="s">
        <v>40</v>
      </c>
      <c r="E34" s="48" t="s">
        <v>41</v>
      </c>
      <c r="F34" s="48" t="s">
        <v>42</v>
      </c>
      <c r="G34" s="48" t="s">
        <v>30</v>
      </c>
      <c r="H34" s="48" t="s">
        <v>32</v>
      </c>
      <c r="I34" s="48" t="s">
        <v>27</v>
      </c>
    </row>
    <row r="35" spans="2:9" x14ac:dyDescent="0.3">
      <c r="B35" s="55">
        <v>1</v>
      </c>
      <c r="C35" s="55">
        <v>-2</v>
      </c>
      <c r="D35" s="55">
        <v>0</v>
      </c>
      <c r="E35" s="55">
        <f>C35^3+5*C35+5</f>
        <v>-13</v>
      </c>
      <c r="F35" s="57">
        <f>D35^3+5*D35+5</f>
        <v>5</v>
      </c>
      <c r="G35" s="55">
        <f>(C35-D35)/2</f>
        <v>-1</v>
      </c>
      <c r="H35" s="55">
        <f>G35^3+5*G35+5</f>
        <v>-1</v>
      </c>
      <c r="I35" s="55"/>
    </row>
    <row r="36" spans="2:9" x14ac:dyDescent="0.3">
      <c r="B36" s="55">
        <f>B35+1</f>
        <v>2</v>
      </c>
      <c r="C36" s="55">
        <f>IF((H35*E35)&lt;0,C35,G35)</f>
        <v>-1</v>
      </c>
      <c r="D36" s="55">
        <f>IF((H35*E35)&lt;0,G35,D35)</f>
        <v>0</v>
      </c>
      <c r="E36" s="55">
        <f>C36^3+5*C36+5</f>
        <v>-1</v>
      </c>
      <c r="F36" s="57">
        <f>D36^3+5*D36+5</f>
        <v>5</v>
      </c>
      <c r="G36" s="55">
        <f>(C36-D36)/2</f>
        <v>-0.5</v>
      </c>
      <c r="H36" s="55">
        <f>G36^3+5*G36+5</f>
        <v>2.375</v>
      </c>
      <c r="I36" s="55">
        <f>ABS((G36-G35)/G36)</f>
        <v>1</v>
      </c>
    </row>
    <row r="37" spans="2:9" x14ac:dyDescent="0.3">
      <c r="B37" s="55">
        <f t="shared" ref="B37:B49" si="7">B36+1</f>
        <v>3</v>
      </c>
      <c r="C37" s="55">
        <f t="shared" ref="C37:C49" si="8">IF((H36*E36)&lt;0,C36,G36)</f>
        <v>-1</v>
      </c>
      <c r="D37" s="55">
        <f t="shared" ref="D37:D49" si="9">IF((H36*E36)&lt;0,G36,D36)</f>
        <v>-0.5</v>
      </c>
      <c r="E37" s="55">
        <f t="shared" ref="E37:F49" si="10">C37^3+5*C37+5</f>
        <v>-1</v>
      </c>
      <c r="F37" s="57">
        <f t="shared" si="10"/>
        <v>2.375</v>
      </c>
      <c r="G37" s="55">
        <f t="shared" ref="G37:G49" si="11">(C37-D37)/2</f>
        <v>-0.25</v>
      </c>
      <c r="H37" s="55">
        <f t="shared" ref="H37:H49" si="12">G37^3+5*G37+5</f>
        <v>3.734375</v>
      </c>
      <c r="I37" s="55">
        <f t="shared" ref="I37:I49" si="13">ABS((G37-G36)/G37)</f>
        <v>1</v>
      </c>
    </row>
    <row r="38" spans="2:9" x14ac:dyDescent="0.3">
      <c r="B38" s="55">
        <f t="shared" si="7"/>
        <v>4</v>
      </c>
      <c r="C38" s="55">
        <f t="shared" si="8"/>
        <v>-1</v>
      </c>
      <c r="D38" s="55">
        <f t="shared" si="9"/>
        <v>-0.25</v>
      </c>
      <c r="E38" s="55">
        <f t="shared" si="10"/>
        <v>-1</v>
      </c>
      <c r="F38" s="57">
        <f t="shared" si="10"/>
        <v>3.734375</v>
      </c>
      <c r="G38" s="55">
        <f t="shared" si="11"/>
        <v>-0.375</v>
      </c>
      <c r="H38" s="55">
        <f t="shared" si="12"/>
        <v>3.072265625</v>
      </c>
      <c r="I38" s="55">
        <f t="shared" si="13"/>
        <v>0.33333333333333331</v>
      </c>
    </row>
    <row r="39" spans="2:9" x14ac:dyDescent="0.3">
      <c r="B39" s="55">
        <f t="shared" si="7"/>
        <v>5</v>
      </c>
      <c r="C39" s="55">
        <f t="shared" si="8"/>
        <v>-1</v>
      </c>
      <c r="D39" s="55">
        <f t="shared" si="9"/>
        <v>-0.375</v>
      </c>
      <c r="E39" s="55">
        <f t="shared" si="10"/>
        <v>-1</v>
      </c>
      <c r="F39" s="57">
        <f t="shared" si="10"/>
        <v>3.072265625</v>
      </c>
      <c r="G39" s="55">
        <f t="shared" si="11"/>
        <v>-0.3125</v>
      </c>
      <c r="H39" s="55">
        <f t="shared" si="12"/>
        <v>3.406982421875</v>
      </c>
      <c r="I39" s="55">
        <f t="shared" si="13"/>
        <v>0.2</v>
      </c>
    </row>
    <row r="40" spans="2:9" x14ac:dyDescent="0.3">
      <c r="B40" s="55">
        <f t="shared" si="7"/>
        <v>6</v>
      </c>
      <c r="C40" s="55">
        <f t="shared" si="8"/>
        <v>-1</v>
      </c>
      <c r="D40" s="55">
        <f t="shared" si="9"/>
        <v>-0.3125</v>
      </c>
      <c r="E40" s="55">
        <f t="shared" si="10"/>
        <v>-1</v>
      </c>
      <c r="F40" s="57">
        <f t="shared" si="10"/>
        <v>3.406982421875</v>
      </c>
      <c r="G40" s="55">
        <f t="shared" si="11"/>
        <v>-0.34375</v>
      </c>
      <c r="H40" s="55">
        <f t="shared" si="12"/>
        <v>3.240631103515625</v>
      </c>
      <c r="I40" s="55">
        <f t="shared" si="13"/>
        <v>9.0909090909090912E-2</v>
      </c>
    </row>
    <row r="41" spans="2:9" x14ac:dyDescent="0.3">
      <c r="B41" s="55">
        <f t="shared" si="7"/>
        <v>7</v>
      </c>
      <c r="C41" s="55">
        <f t="shared" si="8"/>
        <v>-1</v>
      </c>
      <c r="D41" s="55">
        <f t="shared" si="9"/>
        <v>-0.34375</v>
      </c>
      <c r="E41" s="55">
        <f t="shared" si="10"/>
        <v>-1</v>
      </c>
      <c r="F41" s="57">
        <f t="shared" si="10"/>
        <v>3.240631103515625</v>
      </c>
      <c r="G41" s="55">
        <f t="shared" si="11"/>
        <v>-0.328125</v>
      </c>
      <c r="H41" s="55">
        <f t="shared" si="12"/>
        <v>3.3240470886230469</v>
      </c>
      <c r="I41" s="55">
        <f t="shared" si="13"/>
        <v>4.7619047619047616E-2</v>
      </c>
    </row>
    <row r="42" spans="2:9" x14ac:dyDescent="0.3">
      <c r="B42" s="55">
        <f t="shared" si="7"/>
        <v>8</v>
      </c>
      <c r="C42" s="55">
        <f t="shared" si="8"/>
        <v>-1</v>
      </c>
      <c r="D42" s="55">
        <f t="shared" si="9"/>
        <v>-0.328125</v>
      </c>
      <c r="E42" s="55">
        <f t="shared" si="10"/>
        <v>-1</v>
      </c>
      <c r="F42" s="57">
        <f t="shared" si="10"/>
        <v>3.3240470886230469</v>
      </c>
      <c r="G42" s="55">
        <f t="shared" si="11"/>
        <v>-0.3359375</v>
      </c>
      <c r="H42" s="55">
        <f t="shared" si="12"/>
        <v>3.2824006080627441</v>
      </c>
      <c r="I42" s="55">
        <f t="shared" si="13"/>
        <v>2.3255813953488372E-2</v>
      </c>
    </row>
    <row r="43" spans="2:9" x14ac:dyDescent="0.3">
      <c r="B43" s="55">
        <f t="shared" si="7"/>
        <v>9</v>
      </c>
      <c r="C43" s="55">
        <f t="shared" si="8"/>
        <v>-1</v>
      </c>
      <c r="D43" s="55">
        <f t="shared" si="9"/>
        <v>-0.3359375</v>
      </c>
      <c r="E43" s="55">
        <f t="shared" si="10"/>
        <v>-1</v>
      </c>
      <c r="F43" s="57">
        <f t="shared" si="10"/>
        <v>3.2824006080627441</v>
      </c>
      <c r="G43" s="55">
        <f t="shared" si="11"/>
        <v>-0.33203125</v>
      </c>
      <c r="H43" s="55">
        <f t="shared" si="12"/>
        <v>3.3032390475273132</v>
      </c>
      <c r="I43" s="55">
        <f t="shared" si="13"/>
        <v>1.1764705882352941E-2</v>
      </c>
    </row>
    <row r="44" spans="2:9" x14ac:dyDescent="0.3">
      <c r="B44" s="55">
        <f t="shared" si="7"/>
        <v>10</v>
      </c>
      <c r="C44" s="55">
        <f t="shared" si="8"/>
        <v>-1</v>
      </c>
      <c r="D44" s="55">
        <f t="shared" si="9"/>
        <v>-0.33203125</v>
      </c>
      <c r="E44" s="55">
        <f t="shared" si="10"/>
        <v>-1</v>
      </c>
      <c r="F44" s="57">
        <f t="shared" si="10"/>
        <v>3.3032390475273132</v>
      </c>
      <c r="G44" s="55">
        <f t="shared" si="11"/>
        <v>-0.333984375</v>
      </c>
      <c r="H44" s="55">
        <f t="shared" si="12"/>
        <v>3.2928236499428749</v>
      </c>
      <c r="I44" s="55">
        <f t="shared" si="13"/>
        <v>5.8479532163742687E-3</v>
      </c>
    </row>
    <row r="45" spans="2:9" x14ac:dyDescent="0.3">
      <c r="B45" s="55">
        <f t="shared" si="7"/>
        <v>11</v>
      </c>
      <c r="C45" s="55">
        <f t="shared" si="8"/>
        <v>-1</v>
      </c>
      <c r="D45" s="55">
        <f t="shared" si="9"/>
        <v>-0.333984375</v>
      </c>
      <c r="E45" s="55">
        <f t="shared" si="10"/>
        <v>-1</v>
      </c>
      <c r="F45" s="57">
        <f t="shared" si="10"/>
        <v>3.2928236499428749</v>
      </c>
      <c r="G45" s="55">
        <f t="shared" si="11"/>
        <v>-0.3330078125</v>
      </c>
      <c r="H45" s="55">
        <f t="shared" si="12"/>
        <v>3.2980323014780879</v>
      </c>
      <c r="I45" s="55">
        <f t="shared" si="13"/>
        <v>2.9325513196480938E-3</v>
      </c>
    </row>
    <row r="46" spans="2:9" x14ac:dyDescent="0.3">
      <c r="B46" s="55">
        <f t="shared" si="7"/>
        <v>12</v>
      </c>
      <c r="C46" s="55">
        <f t="shared" si="8"/>
        <v>-1</v>
      </c>
      <c r="D46" s="55">
        <f t="shared" si="9"/>
        <v>-0.3330078125</v>
      </c>
      <c r="E46" s="55">
        <f t="shared" si="10"/>
        <v>-1</v>
      </c>
      <c r="F46" s="57">
        <f t="shared" si="10"/>
        <v>3.2980323014780879</v>
      </c>
      <c r="G46" s="55">
        <f t="shared" si="11"/>
        <v>-0.33349609375</v>
      </c>
      <c r="H46" s="55">
        <f t="shared" si="12"/>
        <v>3.2954282142454758</v>
      </c>
      <c r="I46" s="55">
        <f t="shared" si="13"/>
        <v>1.4641288433382138E-3</v>
      </c>
    </row>
    <row r="47" spans="2:9" x14ac:dyDescent="0.3">
      <c r="B47" s="55">
        <f t="shared" si="7"/>
        <v>13</v>
      </c>
      <c r="C47" s="55">
        <f t="shared" si="8"/>
        <v>-1</v>
      </c>
      <c r="D47" s="55">
        <f t="shared" si="9"/>
        <v>-0.33349609375</v>
      </c>
      <c r="E47" s="55">
        <f t="shared" si="10"/>
        <v>-1</v>
      </c>
      <c r="F47" s="57">
        <f t="shared" si="10"/>
        <v>3.2954282142454758</v>
      </c>
      <c r="G47" s="55">
        <f t="shared" si="11"/>
        <v>-0.333251953125</v>
      </c>
      <c r="H47" s="55">
        <f t="shared" si="12"/>
        <v>3.2967303174518747</v>
      </c>
      <c r="I47" s="55">
        <f t="shared" si="13"/>
        <v>7.326007326007326E-4</v>
      </c>
    </row>
    <row r="48" spans="2:9" x14ac:dyDescent="0.3">
      <c r="B48" s="55">
        <f t="shared" si="7"/>
        <v>14</v>
      </c>
      <c r="C48" s="55">
        <f t="shared" si="8"/>
        <v>-1</v>
      </c>
      <c r="D48" s="55">
        <f t="shared" si="9"/>
        <v>-0.333251953125</v>
      </c>
      <c r="E48" s="55">
        <f t="shared" si="10"/>
        <v>-1</v>
      </c>
      <c r="F48" s="57">
        <f t="shared" si="10"/>
        <v>3.2967303174518747</v>
      </c>
      <c r="G48" s="55">
        <f t="shared" si="11"/>
        <v>-0.3333740234375</v>
      </c>
      <c r="H48" s="55">
        <f t="shared" si="12"/>
        <v>3.2960792807516555</v>
      </c>
      <c r="I48" s="55">
        <f t="shared" si="13"/>
        <v>3.6616623947272064E-4</v>
      </c>
    </row>
    <row r="49" spans="2:9" x14ac:dyDescent="0.3">
      <c r="B49" s="55">
        <f t="shared" si="7"/>
        <v>15</v>
      </c>
      <c r="C49" s="55">
        <f t="shared" si="8"/>
        <v>-1</v>
      </c>
      <c r="D49" s="55">
        <f t="shared" si="9"/>
        <v>-0.3333740234375</v>
      </c>
      <c r="E49" s="55">
        <f t="shared" si="10"/>
        <v>-1</v>
      </c>
      <c r="F49" s="57">
        <f t="shared" si="10"/>
        <v>3.2960792807516555</v>
      </c>
      <c r="G49" s="55">
        <f t="shared" si="11"/>
        <v>-0.33331298828125</v>
      </c>
      <c r="H49" s="55">
        <f t="shared" si="12"/>
        <v>3.296404802826828</v>
      </c>
      <c r="I49" s="55">
        <f t="shared" si="13"/>
        <v>1.8311664530305805E-4</v>
      </c>
    </row>
    <row r="50" spans="2:9" x14ac:dyDescent="0.3">
      <c r="F50" s="58"/>
    </row>
    <row r="51" spans="2:9" x14ac:dyDescent="0.3">
      <c r="B51" s="59" t="s">
        <v>43</v>
      </c>
      <c r="C51" s="59"/>
      <c r="D51" s="59"/>
      <c r="E51" s="59"/>
      <c r="F51" s="59"/>
      <c r="G51" s="59"/>
      <c r="H51" s="59"/>
    </row>
    <row r="52" spans="2:9" x14ac:dyDescent="0.3">
      <c r="F52" s="58"/>
    </row>
    <row r="53" spans="2:9" x14ac:dyDescent="0.3">
      <c r="B53" s="48" t="s">
        <v>24</v>
      </c>
      <c r="C53" s="48" t="s">
        <v>39</v>
      </c>
      <c r="D53" s="48" t="s">
        <v>40</v>
      </c>
      <c r="E53" s="48" t="s">
        <v>41</v>
      </c>
      <c r="F53" s="48" t="s">
        <v>42</v>
      </c>
      <c r="G53" s="48" t="s">
        <v>30</v>
      </c>
      <c r="H53" s="48" t="s">
        <v>32</v>
      </c>
      <c r="I53" s="48" t="s">
        <v>27</v>
      </c>
    </row>
    <row r="54" spans="2:9" x14ac:dyDescent="0.3">
      <c r="B54" s="55">
        <v>1</v>
      </c>
      <c r="C54" s="55">
        <v>-2</v>
      </c>
      <c r="D54" s="55">
        <v>0</v>
      </c>
      <c r="E54" s="55">
        <f>C54^3+5*C54+5</f>
        <v>-13</v>
      </c>
      <c r="F54" s="55">
        <f>D54^3+5*D54+5</f>
        <v>5</v>
      </c>
      <c r="G54" s="55">
        <f>D54-(F54*(D54-C54))/(F54-E54)</f>
        <v>-0.55555555555555558</v>
      </c>
      <c r="H54" s="55">
        <f>G54^3+5*G54+5</f>
        <v>2.0507544581618657</v>
      </c>
      <c r="I54" s="55"/>
    </row>
    <row r="55" spans="2:9" x14ac:dyDescent="0.3">
      <c r="B55" s="55">
        <f>B54+1</f>
        <v>2</v>
      </c>
      <c r="C55" s="55">
        <f>IF((H54*E54)&lt;0,C54,G54)</f>
        <v>-2</v>
      </c>
      <c r="D55" s="55">
        <f>IF((H54*E54)&lt;0,G54,D54)</f>
        <v>-0.55555555555555558</v>
      </c>
      <c r="E55" s="55">
        <f>C55^3+5*C55+5</f>
        <v>-13</v>
      </c>
      <c r="F55" s="55">
        <f>D55^3+5*D55+5</f>
        <v>2.0507544581618657</v>
      </c>
      <c r="G55" s="55">
        <f>D55-(F55*(D55-C55))/(F55-E55)</f>
        <v>-0.75236966824644558</v>
      </c>
      <c r="H55" s="55">
        <f>G55^3+5*G55+5</f>
        <v>0.81226519580833578</v>
      </c>
      <c r="I55" s="55">
        <f>ABS((G55-G54)/G55)</f>
        <v>0.26159230096237973</v>
      </c>
    </row>
    <row r="56" spans="2:9" x14ac:dyDescent="0.3">
      <c r="B56" s="55">
        <f t="shared" ref="B56:B60" si="14">B55+1</f>
        <v>3</v>
      </c>
      <c r="C56" s="55">
        <f t="shared" ref="C56:C60" si="15">IF((H55*E55)&lt;0,C55,G55)</f>
        <v>-2</v>
      </c>
      <c r="D56" s="55">
        <f t="shared" ref="D56:D60" si="16">IF((H55*E55)&lt;0,G55,D55)</f>
        <v>-0.75236966824644558</v>
      </c>
      <c r="E56" s="55">
        <f t="shared" ref="E56:F60" si="17">C56^3+5*C56+5</f>
        <v>-13</v>
      </c>
      <c r="F56" s="55">
        <f t="shared" si="17"/>
        <v>0.81226519580833578</v>
      </c>
      <c r="G56" s="55">
        <f t="shared" ref="G56:G60" si="18">D56-(F56*(D56-C56))/(F56-E56)</f>
        <v>-0.82573972604303081</v>
      </c>
      <c r="H56" s="55">
        <f t="shared" ref="H56:H60" si="19">G56^3+5*G56+5</f>
        <v>0.30827396195927736</v>
      </c>
      <c r="I56" s="55">
        <f t="shared" ref="I56:I60" si="20">ABS((G56-G55)/G56)</f>
        <v>8.8853733788704481E-2</v>
      </c>
    </row>
    <row r="57" spans="2:9" x14ac:dyDescent="0.3">
      <c r="B57" s="55">
        <f t="shared" si="14"/>
        <v>4</v>
      </c>
      <c r="C57" s="55">
        <f t="shared" si="15"/>
        <v>-2</v>
      </c>
      <c r="D57" s="55">
        <f t="shared" si="16"/>
        <v>-0.82573972604303081</v>
      </c>
      <c r="E57" s="55">
        <f t="shared" si="17"/>
        <v>-13</v>
      </c>
      <c r="F57" s="55">
        <f t="shared" si="17"/>
        <v>0.30827396195927736</v>
      </c>
      <c r="G57" s="55">
        <f t="shared" si="18"/>
        <v>-0.85294038843237097</v>
      </c>
      <c r="H57" s="55">
        <f t="shared" si="19"/>
        <v>0.11477769348418398</v>
      </c>
      <c r="I57" s="55">
        <f t="shared" si="20"/>
        <v>3.189046123062899E-2</v>
      </c>
    </row>
    <row r="58" spans="2:9" x14ac:dyDescent="0.3">
      <c r="B58" s="55">
        <f t="shared" si="14"/>
        <v>5</v>
      </c>
      <c r="C58" s="55">
        <f t="shared" si="15"/>
        <v>-2</v>
      </c>
      <c r="D58" s="55">
        <f t="shared" si="16"/>
        <v>-0.85294038843237097</v>
      </c>
      <c r="E58" s="55">
        <f t="shared" si="17"/>
        <v>-13</v>
      </c>
      <c r="F58" s="55">
        <f t="shared" si="17"/>
        <v>0.11477769348418398</v>
      </c>
      <c r="G58" s="55">
        <f t="shared" si="18"/>
        <v>-0.86297920567972752</v>
      </c>
      <c r="H58" s="55">
        <f t="shared" si="19"/>
        <v>4.2414784377223569E-2</v>
      </c>
      <c r="I58" s="55">
        <f t="shared" si="20"/>
        <v>1.1632745240309076E-2</v>
      </c>
    </row>
    <row r="59" spans="2:9" x14ac:dyDescent="0.3">
      <c r="B59" s="55">
        <f t="shared" si="14"/>
        <v>6</v>
      </c>
      <c r="C59" s="55">
        <f t="shared" si="15"/>
        <v>-2</v>
      </c>
      <c r="D59" s="55">
        <f t="shared" si="16"/>
        <v>-0.86297920567972752</v>
      </c>
      <c r="E59" s="55">
        <f t="shared" si="17"/>
        <v>-13</v>
      </c>
      <c r="F59" s="55">
        <f t="shared" si="17"/>
        <v>4.2414784377223569E-2</v>
      </c>
      <c r="G59" s="55">
        <f t="shared" si="18"/>
        <v>-0.86667687153538497</v>
      </c>
      <c r="H59" s="55">
        <f t="shared" si="19"/>
        <v>1.5629684118502851E-2</v>
      </c>
      <c r="I59" s="55">
        <f t="shared" si="20"/>
        <v>4.2664872885170568E-3</v>
      </c>
    </row>
    <row r="60" spans="2:9" x14ac:dyDescent="0.3">
      <c r="B60" s="55">
        <f t="shared" si="14"/>
        <v>7</v>
      </c>
      <c r="C60" s="55">
        <f t="shared" si="15"/>
        <v>-2</v>
      </c>
      <c r="D60" s="55">
        <f t="shared" si="16"/>
        <v>-0.86667687153538497</v>
      </c>
      <c r="E60" s="55">
        <f t="shared" si="17"/>
        <v>-13</v>
      </c>
      <c r="F60" s="55">
        <f t="shared" si="17"/>
        <v>1.5629684118502851E-2</v>
      </c>
      <c r="G60" s="55">
        <f t="shared" si="18"/>
        <v>-0.86803781087769805</v>
      </c>
      <c r="H60" s="55">
        <f t="shared" si="19"/>
        <v>5.7534470204583243E-3</v>
      </c>
      <c r="I60" s="55">
        <f t="shared" si="20"/>
        <v>1.5678341718052434E-3</v>
      </c>
    </row>
    <row r="61" spans="2:9" x14ac:dyDescent="0.3">
      <c r="B61" s="55">
        <f>B60+1</f>
        <v>8</v>
      </c>
      <c r="C61" s="55">
        <f>IF((H60*E60)&lt;0,C60,G60)</f>
        <v>-2</v>
      </c>
      <c r="D61" s="55">
        <f>IF((H60*E60)&lt;0,G60,D60)</f>
        <v>-0.86803781087769805</v>
      </c>
      <c r="E61" s="55">
        <f>C61^3+5*C61+5</f>
        <v>-13</v>
      </c>
      <c r="F61" s="55">
        <f>D61^3+5*D61+5</f>
        <v>5.7534470204583243E-3</v>
      </c>
      <c r="G61" s="55">
        <f>D61-(F61*(D61-C61))/(F61-E61)</f>
        <v>-0.86853856498708559</v>
      </c>
      <c r="H61" s="55">
        <f>G61^3+5*G61+5</f>
        <v>2.1170842518234423E-3</v>
      </c>
      <c r="I61" s="55">
        <f>ABS((G61-G60)/G61)</f>
        <v>5.7654792725869632E-4</v>
      </c>
    </row>
    <row r="62" spans="2:9" x14ac:dyDescent="0.3">
      <c r="B62" s="55">
        <f>B61+1</f>
        <v>9</v>
      </c>
      <c r="C62" s="55">
        <f>IF((H61*E61)&lt;0,C61,G61)</f>
        <v>-2</v>
      </c>
      <c r="D62" s="55">
        <f>IF((H61*E61)&lt;0,G61,D61)</f>
        <v>-0.86853856498708559</v>
      </c>
      <c r="E62" s="55">
        <f>C62^3+5*C62+5</f>
        <v>-13</v>
      </c>
      <c r="F62" s="55">
        <f>D62^3+5*D62+5</f>
        <v>2.1170842518234423E-3</v>
      </c>
      <c r="G62" s="55">
        <f>D62-(F62*(D62-C62))/(F62-E62)</f>
        <v>-0.86872279646032102</v>
      </c>
      <c r="H62" s="55">
        <f>G62^3+5*G62+5</f>
        <v>7.7890829979931908E-4</v>
      </c>
      <c r="I62" s="55">
        <f>ABS((G62-G61)/G62)</f>
        <v>2.1207164585307941E-4</v>
      </c>
    </row>
  </sheetData>
  <mergeCells count="5">
    <mergeCell ref="B1:K1"/>
    <mergeCell ref="B2:K5"/>
    <mergeCell ref="B7:H7"/>
    <mergeCell ref="B32:H32"/>
    <mergeCell ref="B51:H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</vt:lpstr>
      <vt:lpstr>Question 3</vt:lpstr>
      <vt:lpstr>Question 4</vt:lpstr>
      <vt:lpstr>Question 5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2024-10-30T09:30:48Z</dcterms:created>
  <dcterms:modified xsi:type="dcterms:W3CDTF">2024-10-30T09:54:08Z</dcterms:modified>
</cp:coreProperties>
</file>