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defaultThemeVersion="124226"/>
  <mc:AlternateContent xmlns:mc="http://schemas.openxmlformats.org/markup-compatibility/2006">
    <mc:Choice Requires="x15">
      <x15ac:absPath xmlns:x15ac="http://schemas.microsoft.com/office/spreadsheetml/2010/11/ac" url="/Users/mac/Library/Mobile Documents/com~apple~CloudDocs/HWANG's/FILE MAGANG/"/>
    </mc:Choice>
  </mc:AlternateContent>
  <xr:revisionPtr revIDLastSave="0" documentId="13_ncr:1_{DED9C9CB-B4D0-344F-A2FC-9D5DC5275D98}" xr6:coauthVersionLast="47" xr6:coauthVersionMax="47" xr10:uidLastSave="{00000000-0000-0000-0000-000000000000}"/>
  <bookViews>
    <workbookView xWindow="0" yWindow="0" windowWidth="27320" windowHeight="15360" xr2:uid="{00000000-000D-0000-FFFF-FFFF00000000}"/>
  </bookViews>
  <sheets>
    <sheet name="RKT P TAHUN 2023" sheetId="1" r:id="rId1"/>
    <sheet name="TC 33 (PAGU SIPD" sheetId="3" state="hidden" r:id="rId2"/>
    <sheet name="TC 31 OK" sheetId="2" state="hidden" r:id="rId3"/>
  </sheets>
  <externalReferences>
    <externalReference r:id="rId4"/>
  </externalReferences>
  <definedNames>
    <definedName name="aa" localSheetId="2">#REF!</definedName>
    <definedName name="aa" localSheetId="1">#REF!</definedName>
    <definedName name="aa">#REF!</definedName>
    <definedName name="aaa" localSheetId="2">#REF!</definedName>
    <definedName name="aaa" localSheetId="1">#REF!</definedName>
    <definedName name="aaa">#REF!</definedName>
    <definedName name="aaaa" localSheetId="2">#REF!</definedName>
    <definedName name="aaaa" localSheetId="1">#REF!</definedName>
    <definedName name="aaaa">#REF!</definedName>
    <definedName name="baru" localSheetId="2">#REF!</definedName>
    <definedName name="baru" localSheetId="1">#REF!</definedName>
    <definedName name="baru">#REF!</definedName>
    <definedName name="JR_PAGE_ANCHOR_0_1" localSheetId="2">'[1]Format Renja'!#REF!</definedName>
    <definedName name="JR_PAGE_ANCHOR_0_1" localSheetId="1">'[1]Format Renja'!#REF!</definedName>
    <definedName name="JR_PAGE_ANCHOR_0_1">#REF!</definedName>
    <definedName name="lll" localSheetId="2">#REF!</definedName>
    <definedName name="lll" localSheetId="1">#REF!</definedName>
    <definedName name="lll">#REF!</definedName>
    <definedName name="PK" localSheetId="2">#REF!</definedName>
    <definedName name="PK" localSheetId="1">#REF!</definedName>
    <definedName name="PK">#REF!</definedName>
    <definedName name="PR" localSheetId="2">#REF!</definedName>
    <definedName name="PR" localSheetId="1">#REF!</definedName>
    <definedName name="PR">#REF!</definedName>
    <definedName name="_xlnm.Print_Area" localSheetId="0">'RKT P TAHUN 2023'!$A$325:$R$342</definedName>
    <definedName name="_xlnm.Print_Area" localSheetId="2">'TC 31 OK'!$B$2:$R$173</definedName>
    <definedName name="_xlnm.Print_Area" localSheetId="1">'TC 33 (PAGU SIPD'!$B$1:$P$173</definedName>
    <definedName name="_xlnm.Print_Titles" localSheetId="0">'RKT P TAHUN 2023'!$6:$8</definedName>
    <definedName name="_xlnm.Print_Titles" localSheetId="2">'TC 31 OK'!$6:$9</definedName>
    <definedName name="_xlnm.Print_Titles" localSheetId="1">'TC 33 (PAGU SIPD'!$6:$9</definedName>
    <definedName name="TA" localSheetId="2">#REF!</definedName>
    <definedName name="TA" localSheetId="1">#REF!</definedName>
    <definedName name="TA">#REF!</definedName>
    <definedName name="taa" localSheetId="2">#REF!</definedName>
    <definedName name="taa" localSheetId="1">#REF!</definedName>
    <definedName name="taa">#REF!</definedName>
    <definedName name="terbaru" localSheetId="2">#REF!</definedName>
    <definedName name="terbaru" localSheetId="1">#REF!</definedName>
    <definedName name="terbar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30" i="1" l="1"/>
  <c r="Q158" i="3" l="1"/>
  <c r="O158" i="3"/>
  <c r="Q156" i="3"/>
  <c r="O156" i="3"/>
  <c r="Q154" i="3"/>
  <c r="O154" i="3"/>
  <c r="J153" i="3"/>
  <c r="Q153" i="3" s="1"/>
  <c r="Q151" i="3"/>
  <c r="O151" i="3" s="1"/>
  <c r="Q149" i="3"/>
  <c r="O149" i="3"/>
  <c r="J148" i="3"/>
  <c r="J147" i="3" s="1"/>
  <c r="Q147" i="3" s="1"/>
  <c r="Q145" i="3"/>
  <c r="O145" i="3"/>
  <c r="Q143" i="3"/>
  <c r="O143" i="3" s="1"/>
  <c r="O142" i="3" s="1"/>
  <c r="J142" i="3"/>
  <c r="Q142" i="3" s="1"/>
  <c r="Q140" i="3"/>
  <c r="O140" i="3"/>
  <c r="Q138" i="3"/>
  <c r="O138" i="3"/>
  <c r="O135" i="3" s="1"/>
  <c r="O134" i="3" s="1"/>
  <c r="Q136" i="3"/>
  <c r="O136" i="3"/>
  <c r="J135" i="3"/>
  <c r="Q135" i="3" s="1"/>
  <c r="Q132" i="3"/>
  <c r="O132" i="3" s="1"/>
  <c r="O131" i="3" s="1"/>
  <c r="Q131" i="3"/>
  <c r="J131" i="3"/>
  <c r="Q129" i="3"/>
  <c r="O129" i="3"/>
  <c r="O128" i="3" s="1"/>
  <c r="J128" i="3"/>
  <c r="Q128" i="3" s="1"/>
  <c r="Q126" i="3"/>
  <c r="O126" i="3"/>
  <c r="Q124" i="3"/>
  <c r="O124" i="3"/>
  <c r="Q122" i="3"/>
  <c r="O122" i="3"/>
  <c r="O121" i="3" s="1"/>
  <c r="J121" i="3"/>
  <c r="Q121" i="3" s="1"/>
  <c r="Q120" i="3"/>
  <c r="J120" i="3"/>
  <c r="J119" i="3"/>
  <c r="Q119" i="3" s="1"/>
  <c r="Q117" i="3"/>
  <c r="O117" i="3"/>
  <c r="Q116" i="3"/>
  <c r="O116" i="3"/>
  <c r="O115" i="3" s="1"/>
  <c r="J116" i="3"/>
  <c r="J115" i="3"/>
  <c r="Q115" i="3" s="1"/>
  <c r="Q113" i="3"/>
  <c r="O113" i="3"/>
  <c r="O112" i="3" s="1"/>
  <c r="O111" i="3" s="1"/>
  <c r="J112" i="3"/>
  <c r="Q112" i="3" s="1"/>
  <c r="J111" i="3"/>
  <c r="Q111" i="3" s="1"/>
  <c r="Q109" i="3"/>
  <c r="O109" i="3"/>
  <c r="Q107" i="3"/>
  <c r="O107" i="3"/>
  <c r="Q105" i="3"/>
  <c r="O105" i="3"/>
  <c r="Q104" i="3"/>
  <c r="O104" i="3"/>
  <c r="O103" i="3" s="1"/>
  <c r="J104" i="3"/>
  <c r="J103" i="3"/>
  <c r="Q103" i="3" s="1"/>
  <c r="Q101" i="3"/>
  <c r="O101" i="3"/>
  <c r="O100" i="3" s="1"/>
  <c r="O99" i="3" s="1"/>
  <c r="J100" i="3"/>
  <c r="Q100" i="3" s="1"/>
  <c r="J99" i="3"/>
  <c r="Q99" i="3" s="1"/>
  <c r="Q97" i="3"/>
  <c r="O97" i="3"/>
  <c r="Q96" i="3"/>
  <c r="O96" i="3"/>
  <c r="O95" i="3" s="1"/>
  <c r="J96" i="3"/>
  <c r="J95" i="3"/>
  <c r="Q95" i="3" s="1"/>
  <c r="Q93" i="3"/>
  <c r="O93" i="3"/>
  <c r="O92" i="3" s="1"/>
  <c r="O91" i="3" s="1"/>
  <c r="J92" i="3"/>
  <c r="Q92" i="3" s="1"/>
  <c r="J91" i="3"/>
  <c r="Q91" i="3" s="1"/>
  <c r="Q89" i="3"/>
  <c r="O89" i="3"/>
  <c r="Q87" i="3"/>
  <c r="O87" i="3"/>
  <c r="Q85" i="3"/>
  <c r="O85" i="3"/>
  <c r="Q83" i="3"/>
  <c r="O83" i="3"/>
  <c r="O82" i="3" s="1"/>
  <c r="J82" i="3"/>
  <c r="Q82" i="3" s="1"/>
  <c r="Q80" i="3"/>
  <c r="O80" i="3" s="1"/>
  <c r="Q74" i="3"/>
  <c r="O74" i="3"/>
  <c r="O73" i="3" s="1"/>
  <c r="J73" i="3"/>
  <c r="Q73" i="3" s="1"/>
  <c r="Q71" i="3"/>
  <c r="O71" i="3"/>
  <c r="Q69" i="3"/>
  <c r="O69" i="3"/>
  <c r="Q67" i="3"/>
  <c r="O67" i="3"/>
  <c r="Q65" i="3"/>
  <c r="O65" i="3"/>
  <c r="Q63" i="3"/>
  <c r="O63" i="3"/>
  <c r="O60" i="3" s="1"/>
  <c r="Q61" i="3"/>
  <c r="O61" i="3"/>
  <c r="J60" i="3"/>
  <c r="Q60" i="3" s="1"/>
  <c r="Q58" i="3"/>
  <c r="O58" i="3"/>
  <c r="Q56" i="3"/>
  <c r="O56" i="3" s="1"/>
  <c r="Q54" i="3"/>
  <c r="O54" i="3" s="1"/>
  <c r="Q51" i="3"/>
  <c r="O51" i="3" s="1"/>
  <c r="Q49" i="3"/>
  <c r="Q47" i="3"/>
  <c r="O47" i="3" s="1"/>
  <c r="Q45" i="3"/>
  <c r="O45" i="3" s="1"/>
  <c r="Q43" i="3"/>
  <c r="O43" i="3" s="1"/>
  <c r="J42" i="3"/>
  <c r="Q42" i="3" s="1"/>
  <c r="Q40" i="3"/>
  <c r="O40" i="3" s="1"/>
  <c r="O39" i="3" s="1"/>
  <c r="J39" i="3"/>
  <c r="Q39" i="3" s="1"/>
  <c r="Q37" i="3"/>
  <c r="O37" i="3"/>
  <c r="O36" i="3"/>
  <c r="J36" i="3"/>
  <c r="Q36" i="3" s="1"/>
  <c r="Q34" i="3"/>
  <c r="O34" i="3" s="1"/>
  <c r="Q32" i="3"/>
  <c r="O32" i="3" s="1"/>
  <c r="Q30" i="3"/>
  <c r="O30" i="3"/>
  <c r="Q28" i="3"/>
  <c r="O28" i="3" s="1"/>
  <c r="Q24" i="3"/>
  <c r="O24" i="3" s="1"/>
  <c r="Q23" i="3"/>
  <c r="J23" i="3"/>
  <c r="Q21" i="3"/>
  <c r="O21" i="3" s="1"/>
  <c r="Q19" i="3"/>
  <c r="O19" i="3" s="1"/>
  <c r="Q17" i="3"/>
  <c r="O17" i="3" s="1"/>
  <c r="Q15" i="3"/>
  <c r="O15" i="3" s="1"/>
  <c r="Q13" i="3"/>
  <c r="O13" i="3" s="1"/>
  <c r="J12" i="3"/>
  <c r="J11" i="3"/>
  <c r="O12" i="3" l="1"/>
  <c r="O153" i="3"/>
  <c r="J134" i="3"/>
  <c r="Q134" i="3" s="1"/>
  <c r="O119" i="3"/>
  <c r="J10" i="3"/>
  <c r="J160" i="3" s="1"/>
  <c r="Q148" i="3"/>
  <c r="O148" i="3"/>
  <c r="O147" i="3" s="1"/>
  <c r="O23" i="3"/>
  <c r="O42" i="3"/>
  <c r="O10" i="3" l="1"/>
  <c r="O160" i="3" s="1"/>
  <c r="S158" i="2"/>
  <c r="S157" i="2"/>
  <c r="S156" i="2"/>
  <c r="S155" i="2"/>
  <c r="S154" i="2"/>
  <c r="P153" i="2"/>
  <c r="K153" i="2"/>
  <c r="S153" i="2" s="1"/>
  <c r="S152" i="2"/>
  <c r="S151" i="2"/>
  <c r="S150" i="2"/>
  <c r="S149" i="2"/>
  <c r="P148" i="2"/>
  <c r="S148" i="2" s="1"/>
  <c r="K148" i="2"/>
  <c r="K147" i="2"/>
  <c r="S146" i="2"/>
  <c r="S145" i="2"/>
  <c r="S144" i="2"/>
  <c r="S143" i="2"/>
  <c r="P142" i="2"/>
  <c r="K142" i="2"/>
  <c r="S142" i="2" s="1"/>
  <c r="S141" i="2"/>
  <c r="S140" i="2"/>
  <c r="S139" i="2"/>
  <c r="S138" i="2"/>
  <c r="S137" i="2"/>
  <c r="S136" i="2"/>
  <c r="P135" i="2"/>
  <c r="P134" i="2" s="1"/>
  <c r="K135" i="2"/>
  <c r="S135" i="2" s="1"/>
  <c r="S133" i="2"/>
  <c r="S132" i="2"/>
  <c r="P131" i="2"/>
  <c r="K131" i="2"/>
  <c r="K120" i="2" s="1"/>
  <c r="S130" i="2"/>
  <c r="S129" i="2"/>
  <c r="P128" i="2"/>
  <c r="K128" i="2"/>
  <c r="S127" i="2"/>
  <c r="S126" i="2"/>
  <c r="S125" i="2"/>
  <c r="S124" i="2"/>
  <c r="S123" i="2"/>
  <c r="S122" i="2"/>
  <c r="P121" i="2"/>
  <c r="S121" i="2" s="1"/>
  <c r="K121" i="2"/>
  <c r="P120" i="2"/>
  <c r="K119" i="2"/>
  <c r="S118" i="2"/>
  <c r="K117" i="2"/>
  <c r="S117" i="2" s="1"/>
  <c r="P116" i="2"/>
  <c r="P115" i="2"/>
  <c r="S114" i="2"/>
  <c r="S113" i="2"/>
  <c r="P112" i="2"/>
  <c r="K112" i="2"/>
  <c r="K111" i="2" s="1"/>
  <c r="S111" i="2" s="1"/>
  <c r="P111" i="2"/>
  <c r="S110" i="2"/>
  <c r="S109" i="2"/>
  <c r="S108" i="2"/>
  <c r="S107" i="2"/>
  <c r="S106" i="2"/>
  <c r="S105" i="2"/>
  <c r="S104" i="2"/>
  <c r="P104" i="2"/>
  <c r="K104" i="2"/>
  <c r="K103" i="2" s="1"/>
  <c r="S103" i="2" s="1"/>
  <c r="P103" i="2"/>
  <c r="S102" i="2"/>
  <c r="S101" i="2"/>
  <c r="P100" i="2"/>
  <c r="K100" i="2"/>
  <c r="K99" i="2" s="1"/>
  <c r="S99" i="2" s="1"/>
  <c r="P99" i="2"/>
  <c r="S98" i="2"/>
  <c r="S97" i="2"/>
  <c r="S96" i="2"/>
  <c r="P96" i="2"/>
  <c r="K96" i="2"/>
  <c r="K95" i="2" s="1"/>
  <c r="S95" i="2" s="1"/>
  <c r="P95" i="2"/>
  <c r="S94" i="2"/>
  <c r="P93" i="2"/>
  <c r="K93" i="2"/>
  <c r="K92" i="2" s="1"/>
  <c r="S90" i="2"/>
  <c r="S89" i="2"/>
  <c r="S88" i="2"/>
  <c r="S87" i="2"/>
  <c r="S86" i="2"/>
  <c r="S85" i="2"/>
  <c r="S84" i="2"/>
  <c r="K83" i="2"/>
  <c r="S83" i="2" s="1"/>
  <c r="P82" i="2"/>
  <c r="S81" i="2"/>
  <c r="K80" i="2"/>
  <c r="S80" i="2" s="1"/>
  <c r="S79" i="2"/>
  <c r="S78" i="2"/>
  <c r="S77" i="2"/>
  <c r="S76" i="2"/>
  <c r="S75" i="2"/>
  <c r="S74" i="2"/>
  <c r="P73" i="2"/>
  <c r="K73" i="2"/>
  <c r="S73" i="2" s="1"/>
  <c r="S72" i="2"/>
  <c r="S71" i="2"/>
  <c r="S70" i="2"/>
  <c r="S69" i="2"/>
  <c r="S68" i="2"/>
  <c r="S67" i="2"/>
  <c r="S66" i="2"/>
  <c r="S65" i="2"/>
  <c r="S64" i="2"/>
  <c r="S63" i="2"/>
  <c r="S62" i="2"/>
  <c r="S61" i="2"/>
  <c r="P60" i="2"/>
  <c r="K60" i="2"/>
  <c r="S60" i="2" s="1"/>
  <c r="S59" i="2"/>
  <c r="S58" i="2"/>
  <c r="S57" i="2"/>
  <c r="S56" i="2"/>
  <c r="S55" i="2"/>
  <c r="S54" i="2"/>
  <c r="S53" i="2"/>
  <c r="S52" i="2"/>
  <c r="S51" i="2"/>
  <c r="S50" i="2"/>
  <c r="S49" i="2"/>
  <c r="S48" i="2"/>
  <c r="S47" i="2"/>
  <c r="S46" i="2"/>
  <c r="S45" i="2"/>
  <c r="S44" i="2"/>
  <c r="S43" i="2"/>
  <c r="P42" i="2"/>
  <c r="K42" i="2"/>
  <c r="S42" i="2" s="1"/>
  <c r="S41" i="2"/>
  <c r="S40" i="2"/>
  <c r="P39" i="2"/>
  <c r="K39" i="2"/>
  <c r="S38" i="2"/>
  <c r="S37" i="2"/>
  <c r="P36" i="2"/>
  <c r="K36" i="2"/>
  <c r="S35" i="2"/>
  <c r="S34" i="2"/>
  <c r="S33" i="2"/>
  <c r="S32" i="2"/>
  <c r="S31" i="2"/>
  <c r="S30" i="2"/>
  <c r="S29" i="2"/>
  <c r="S28" i="2"/>
  <c r="S27" i="2"/>
  <c r="S26" i="2"/>
  <c r="S25" i="2"/>
  <c r="S24" i="2"/>
  <c r="P23" i="2"/>
  <c r="P10" i="2" s="1"/>
  <c r="K23" i="2"/>
  <c r="S22" i="2"/>
  <c r="S21" i="2"/>
  <c r="S20" i="2"/>
  <c r="S19" i="2"/>
  <c r="S18" i="2"/>
  <c r="S17" i="2"/>
  <c r="S16" i="2"/>
  <c r="S15" i="2"/>
  <c r="S14" i="2"/>
  <c r="S13" i="2"/>
  <c r="P12" i="2"/>
  <c r="P11" i="2" s="1"/>
  <c r="K12" i="2"/>
  <c r="S36" i="2" l="1"/>
  <c r="S39" i="2"/>
  <c r="S93" i="2"/>
  <c r="S120" i="2"/>
  <c r="S12" i="2"/>
  <c r="S23" i="2"/>
  <c r="S128" i="2"/>
  <c r="S100" i="2"/>
  <c r="S112" i="2"/>
  <c r="K11" i="2"/>
  <c r="S11" i="2" s="1"/>
  <c r="K82" i="2"/>
  <c r="S82" i="2" s="1"/>
  <c r="K91" i="2"/>
  <c r="P92" i="2"/>
  <c r="P91" i="2" s="1"/>
  <c r="P119" i="2"/>
  <c r="S119" i="2" s="1"/>
  <c r="K134" i="2"/>
  <c r="S134" i="2" s="1"/>
  <c r="P147" i="2"/>
  <c r="S147" i="2" s="1"/>
  <c r="K10" i="2"/>
  <c r="K116" i="2"/>
  <c r="S131" i="2"/>
  <c r="S92" i="2" l="1"/>
  <c r="S91" i="2"/>
  <c r="K160" i="2"/>
  <c r="S10" i="2"/>
  <c r="P160" i="2"/>
  <c r="K115" i="2"/>
  <c r="S115" i="2" s="1"/>
  <c r="S116" i="2"/>
  <c r="K165" i="2" l="1"/>
  <c r="S16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K103" authorId="0" shapeId="0" xr:uid="{E90553A5-0714-F240-BE5C-160A36FA9245}">
      <text>
        <r>
          <rPr>
            <b/>
            <sz val="12"/>
            <color rgb="FF000000"/>
            <rFont val="Tahoma"/>
            <family val="2"/>
          </rPr>
          <t>Lenovo:</t>
        </r>
        <r>
          <rPr>
            <sz val="12"/>
            <color rgb="FF000000"/>
            <rFont val="Tahoma"/>
            <family val="2"/>
          </rPr>
          <t xml:space="preserve">
</t>
        </r>
        <r>
          <rPr>
            <sz val="12"/>
            <color rgb="FF000000"/>
            <rFont val="Tahoma"/>
            <family val="2"/>
          </rPr>
          <t>Jumlah perusahaan yang membuat PP/PKB, Menerapkan UMK, Skala Upah dan kepesertaan Jamsos/ Jumlah Persahaan yang wajib melaksanakan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H148" authorId="0" shapeId="0" xr:uid="{00000000-0006-0000-0100-000001000000}">
      <text>
        <r>
          <rPr>
            <b/>
            <sz val="12"/>
            <color indexed="81"/>
            <rFont val="Tahoma"/>
            <family val="2"/>
          </rPr>
          <t>Lenovo:</t>
        </r>
        <r>
          <rPr>
            <sz val="12"/>
            <color indexed="81"/>
            <rFont val="Tahoma"/>
            <family val="2"/>
          </rPr>
          <t xml:space="preserve">
Jumlah perusahaan yang membuat PP/PKB, Menerapkan UMK, Skala Upah dan kepesertaan Jamsos/ Jumlah Persahaan yang wajib melaksanakan</t>
        </r>
      </text>
    </comment>
    <comment ref="H150" authorId="0" shapeId="0" xr:uid="{00000000-0006-0000-0100-000002000000}">
      <text>
        <r>
          <rPr>
            <b/>
            <sz val="15"/>
            <color indexed="81"/>
            <rFont val="Tahoma"/>
            <family val="2"/>
          </rPr>
          <t>Lenovo:</t>
        </r>
        <r>
          <rPr>
            <sz val="15"/>
            <color indexed="81"/>
            <rFont val="Tahoma"/>
            <family val="2"/>
          </rPr>
          <t xml:space="preserve">
Bim</t>
        </r>
        <r>
          <rPr>
            <sz val="18"/>
            <color indexed="81"/>
            <rFont val="Tahoma"/>
            <family val="2"/>
          </rPr>
          <t>tek tatacara Pembuatan PP/PKB</t>
        </r>
      </text>
    </comment>
    <comment ref="M150" authorId="0" shapeId="0" xr:uid="{00000000-0006-0000-0100-000003000000}">
      <text>
        <r>
          <rPr>
            <b/>
            <sz val="15"/>
            <color indexed="81"/>
            <rFont val="Tahoma"/>
            <family val="2"/>
          </rPr>
          <t>Lenovo:</t>
        </r>
        <r>
          <rPr>
            <sz val="15"/>
            <color indexed="81"/>
            <rFont val="Tahoma"/>
            <family val="2"/>
          </rPr>
          <t xml:space="preserve">
Bim</t>
        </r>
        <r>
          <rPr>
            <sz val="18"/>
            <color indexed="81"/>
            <rFont val="Tahoma"/>
            <family val="2"/>
          </rPr>
          <t>tek tatacara Pembuatan PP/PKB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ACER</author>
    <author>Lenovo</author>
  </authors>
  <commentList>
    <comment ref="K43" authorId="0" shapeId="0" xr:uid="{00000000-0006-0000-0200-000001000000}">
      <text>
        <r>
          <rPr>
            <b/>
            <sz val="9"/>
            <color indexed="81"/>
            <rFont val="Tahoma"/>
            <family val="2"/>
          </rPr>
          <t>ACER:</t>
        </r>
        <r>
          <rPr>
            <sz val="9"/>
            <color indexed="81"/>
            <rFont val="Tahoma"/>
            <family val="2"/>
          </rPr>
          <t xml:space="preserve">
</t>
        </r>
        <r>
          <rPr>
            <sz val="18"/>
            <color indexed="81"/>
            <rFont val="Tahoma"/>
            <family val="2"/>
          </rPr>
          <t>7.212.500</t>
        </r>
      </text>
    </comment>
    <comment ref="K74" authorId="0" shapeId="0" xr:uid="{00000000-0006-0000-0200-000002000000}">
      <text>
        <r>
          <rPr>
            <b/>
            <sz val="9"/>
            <color indexed="81"/>
            <rFont val="Tahoma"/>
            <family val="2"/>
          </rPr>
          <t>ACER:</t>
        </r>
        <r>
          <rPr>
            <sz val="9"/>
            <color indexed="81"/>
            <rFont val="Tahoma"/>
            <family val="2"/>
          </rPr>
          <t xml:space="preserve">
</t>
        </r>
        <r>
          <rPr>
            <sz val="16"/>
            <color indexed="81"/>
            <rFont val="Tahoma"/>
            <family val="2"/>
          </rPr>
          <t>186.142.700</t>
        </r>
      </text>
    </comment>
    <comment ref="K80" authorId="0" shapeId="0" xr:uid="{00000000-0006-0000-0200-000003000000}">
      <text>
        <r>
          <rPr>
            <b/>
            <sz val="9"/>
            <color indexed="81"/>
            <rFont val="Tahoma"/>
            <family val="2"/>
          </rPr>
          <t>ACER:</t>
        </r>
        <r>
          <rPr>
            <sz val="9"/>
            <color indexed="81"/>
            <rFont val="Tahoma"/>
            <family val="2"/>
          </rPr>
          <t xml:space="preserve">
</t>
        </r>
        <r>
          <rPr>
            <sz val="16"/>
            <color indexed="81"/>
            <rFont val="Tahoma"/>
            <family val="2"/>
          </rPr>
          <t>290.997.280</t>
        </r>
      </text>
    </comment>
    <comment ref="K145" authorId="0" shapeId="0" xr:uid="{00000000-0006-0000-0200-000004000000}">
      <text>
        <r>
          <rPr>
            <b/>
            <sz val="9"/>
            <color indexed="81"/>
            <rFont val="Tahoma"/>
            <family val="2"/>
          </rPr>
          <t>ACER:</t>
        </r>
        <r>
          <rPr>
            <sz val="9"/>
            <color indexed="81"/>
            <rFont val="Tahoma"/>
            <family val="2"/>
          </rPr>
          <t xml:space="preserve">
</t>
        </r>
        <r>
          <rPr>
            <sz val="18"/>
            <color indexed="81"/>
            <rFont val="Tahoma"/>
            <family val="2"/>
          </rPr>
          <t>188.715.900</t>
        </r>
      </text>
    </comment>
    <comment ref="I148" authorId="1" shapeId="0" xr:uid="{00000000-0006-0000-0200-000005000000}">
      <text>
        <r>
          <rPr>
            <b/>
            <sz val="12"/>
            <color indexed="81"/>
            <rFont val="Tahoma"/>
            <family val="2"/>
          </rPr>
          <t>Lenovo:</t>
        </r>
        <r>
          <rPr>
            <sz val="12"/>
            <color indexed="81"/>
            <rFont val="Tahoma"/>
            <family val="2"/>
          </rPr>
          <t xml:space="preserve">
Jumlah perusahaan yang membuat PP/PKB, Menerapkan UMK, Skala Upah dan kepesertaan Jamsos/ Jumlah Persahaan yang wajib melaksanakan</t>
        </r>
      </text>
    </comment>
    <comment ref="N148" authorId="1" shapeId="0" xr:uid="{00000000-0006-0000-0200-000006000000}">
      <text>
        <r>
          <rPr>
            <b/>
            <sz val="12"/>
            <color indexed="81"/>
            <rFont val="Tahoma"/>
            <family val="2"/>
          </rPr>
          <t>Lenovo:</t>
        </r>
        <r>
          <rPr>
            <sz val="12"/>
            <color indexed="81"/>
            <rFont val="Tahoma"/>
            <family val="2"/>
          </rPr>
          <t xml:space="preserve">
Jumlah perusahaan yang membuat PP/PKB, Menerapkan UMK, Skala Upah dan kepesertaan Jamsos/ Jumlah Persahaan yang wajib melaksanakan</t>
        </r>
      </text>
    </comment>
    <comment ref="I150" authorId="1" shapeId="0" xr:uid="{00000000-0006-0000-0200-000007000000}">
      <text>
        <r>
          <rPr>
            <b/>
            <sz val="15"/>
            <color indexed="81"/>
            <rFont val="Tahoma"/>
            <family val="2"/>
          </rPr>
          <t>Lenovo:</t>
        </r>
        <r>
          <rPr>
            <sz val="15"/>
            <color indexed="81"/>
            <rFont val="Tahoma"/>
            <family val="2"/>
          </rPr>
          <t xml:space="preserve">
Bim</t>
        </r>
        <r>
          <rPr>
            <sz val="18"/>
            <color indexed="81"/>
            <rFont val="Tahoma"/>
            <family val="2"/>
          </rPr>
          <t>tek tatacara Pembuatan PP/PKB</t>
        </r>
      </text>
    </comment>
    <comment ref="N150" authorId="1" shapeId="0" xr:uid="{00000000-0006-0000-0200-000008000000}">
      <text>
        <r>
          <rPr>
            <b/>
            <sz val="15"/>
            <color indexed="81"/>
            <rFont val="Tahoma"/>
            <family val="2"/>
          </rPr>
          <t>Lenovo:</t>
        </r>
        <r>
          <rPr>
            <sz val="15"/>
            <color indexed="81"/>
            <rFont val="Tahoma"/>
            <family val="2"/>
          </rPr>
          <t xml:space="preserve">
Bim</t>
        </r>
        <r>
          <rPr>
            <sz val="18"/>
            <color indexed="81"/>
            <rFont val="Tahoma"/>
            <family val="2"/>
          </rPr>
          <t>tek tatacara Pembuatan PP/PKB</t>
        </r>
      </text>
    </comment>
  </commentList>
</comments>
</file>

<file path=xl/sharedStrings.xml><?xml version="1.0" encoding="utf-8"?>
<sst xmlns="http://schemas.openxmlformats.org/spreadsheetml/2006/main" count="2731" uniqueCount="789">
  <si>
    <t>DINAS KOPERASI, USAHA MIKRO DAN TENAGA KERJA KOTA BANJARMASIN</t>
  </si>
  <si>
    <t>No</t>
  </si>
  <si>
    <t>SASARAN</t>
  </si>
  <si>
    <t>Program</t>
  </si>
  <si>
    <t>Kegiatan</t>
  </si>
  <si>
    <t>Uraian</t>
  </si>
  <si>
    <t>Indikator Kinerja</t>
  </si>
  <si>
    <t>Satuan</t>
  </si>
  <si>
    <t>Target</t>
  </si>
  <si>
    <t>Kode</t>
  </si>
  <si>
    <t>%</t>
  </si>
  <si>
    <t>Orang</t>
  </si>
  <si>
    <t>LPKS</t>
  </si>
  <si>
    <t>Persentase Wirausaha Baru yang Mandiri</t>
  </si>
  <si>
    <t>Dokumen</t>
  </si>
  <si>
    <t>Gedung</t>
  </si>
  <si>
    <t>Output</t>
  </si>
  <si>
    <t>Outcome</t>
  </si>
  <si>
    <t>Koperasi</t>
  </si>
  <si>
    <t>Stell</t>
  </si>
  <si>
    <t>TOTAL</t>
  </si>
  <si>
    <t xml:space="preserve">Tenaga Kerja Kota Banjarmasin </t>
  </si>
  <si>
    <t>Meningkatnya kapasitas  kelembagaan Koperasi</t>
  </si>
  <si>
    <t>Persentase Koperasi Berkualitas</t>
  </si>
  <si>
    <t xml:space="preserve">Program Pengawasan dan Pemeriksaan Koperasi  </t>
  </si>
  <si>
    <t>Kegiatan Pemeriksaan dan Pengawasan Koperasi, Koperasi Simpan Pinjam/Unit Simpan Pinjam Koperasi yang Wilayah Keanggotaannya dalam Daerah Kabupaten/Kota</t>
  </si>
  <si>
    <t>2.17.03</t>
  </si>
  <si>
    <t>2.17.03.2.01</t>
  </si>
  <si>
    <t>Persentase Koperasi  Simpan Pinjam/Unit Simpan Pinjam yang menjalankan kegiatannya sesuai dengan Aturan yang berlaku</t>
  </si>
  <si>
    <t>Sub Kegiatan</t>
  </si>
  <si>
    <t>Sub Kegiatan Pemeriksaan Kepatuhan Koperasi terhadap Peraturan Perundang- Undangan Kewenangan Kabupaten/Kota</t>
  </si>
  <si>
    <t>Jumlah Koperasi yang dibina kepatuhannya terhadap Peraturan dan Perundang-undangan koperasi</t>
  </si>
  <si>
    <t xml:space="preserve">Program Pendidikan dan Latihan Perkoperasian </t>
  </si>
  <si>
    <t>2.17.05</t>
  </si>
  <si>
    <t>Kegiatan Pendidikan dan Latihan Perkoperasian Bagi Koperasi yang Wilayah Keanggotaan dalam Daerah Kabupaten/Kota</t>
  </si>
  <si>
    <t>2.17.05.2.01.01</t>
  </si>
  <si>
    <t>Sub Kegiatan Peningkatan Pemahaman dan Pengetahuan Perkoperasian serta Kapasitas dan Kompetensi SDM Koperasi</t>
  </si>
  <si>
    <t>2.17.05.2.01.</t>
  </si>
  <si>
    <t>Jumlah SDM Koperasi yang mengikuti pendidikan dan pelatihan</t>
  </si>
  <si>
    <t>Persentase Meningkatnya Kapasitas SDM Pengurus, Pengelola, pengawas dan anggota  Koperasi</t>
  </si>
  <si>
    <t xml:space="preserve">Program Pemberdayaan dan Perlindungan Koperasi </t>
  </si>
  <si>
    <t>2.17.06</t>
  </si>
  <si>
    <t>Kegiatan Pemberdayaan dan Perlindungan Koperasi yang Keanggotaannya dalam Daerah Kabupaten/Kota</t>
  </si>
  <si>
    <t>Sub Kegiatan Pemberdayaan Peningkatan Produktivitas, Nilai Tambah, Akses Pasar, Akses Pembiayaan, Penguatan Kelembagaan, Penataan Manajemen, Standarisasi, dan
Restrukturisasi Usaha Koperasi Kewenangan Kabupaten/Kota</t>
  </si>
  <si>
    <t>Jumlah Koperasi yang dibina Usaha, Pemasaran, Akses Pembiayaan, Penguatan Kelembagaan, Penataan Manajemen, Standarisasi dan Restrukturisasi Usaha Koperasi</t>
  </si>
  <si>
    <t>Persentase Koperasi yang dibina Usaha, Pemasaran, Akses Pembiayaan, Penguatan Kelembagaan, Penataan Manajemen, Standarisasi dan Restrukturisasi Usaha Koperasi</t>
  </si>
  <si>
    <t>2.17.06.2.01.</t>
  </si>
  <si>
    <t>2.17.06.2.01.01</t>
  </si>
  <si>
    <t>Program Pemberdayaan Usaha Menengah, Usaha Kecil, dan Usaha Mikro (UMKM)</t>
  </si>
  <si>
    <t>2.17.07</t>
  </si>
  <si>
    <t>Kegiatan Pemberdayaan Usaha Mikro yang Dilakukan melalui Pendataan, Kemitraan, Kemudahan Perizinan, Penguatan Kelembagaan dan Koordinasi dengan Para Pemangku Kepentingan</t>
  </si>
  <si>
    <t>2.17.07.2.01.</t>
  </si>
  <si>
    <t>Sub Kegiatan Pemberdayaan melalui Kemitraan Usaha Mikro</t>
  </si>
  <si>
    <t>Jumlah Usaha Mikro yang dibina kemitraannya</t>
  </si>
  <si>
    <t>Jumlah Usaha Mikro yang berkembang usahanya</t>
  </si>
  <si>
    <t>Usaha Mikro</t>
  </si>
  <si>
    <t>Sub Kegiatan Fasilitasi Kemudahan Perizinan Usaha Mikro</t>
  </si>
  <si>
    <t>2.17.07.2.01.02</t>
  </si>
  <si>
    <t>2.17.07.2.01.03</t>
  </si>
  <si>
    <t>Jumlah usaha mikro yang terfasilitasi perizinannya</t>
  </si>
  <si>
    <t>Pemberdayaan Kelembagaan Potensi dan Pengembangan Usaha Mikro</t>
  </si>
  <si>
    <t>2.17.07.2.01.04</t>
  </si>
  <si>
    <t xml:space="preserve">Jumlah Usaha Mikro yang di berdayakan kelembagaan potensinya </t>
  </si>
  <si>
    <t>2.17.08</t>
  </si>
  <si>
    <t xml:space="preserve">Program Pengembangan UMKM </t>
  </si>
  <si>
    <t>Kegiatan Pengembangan Usaha Mikro dengan Orientasi Peningkatan Skala Usaha Menjadi Usaha Kecil</t>
  </si>
  <si>
    <t>2.17.08.2.01</t>
  </si>
  <si>
    <t>Sub Kegiatan Fasilitasi Usaha Mikro Menjadi Usaha Kecil dalam Pengembangan Produksi dan Pengolahan, Pemasaran, SDM, serta Desain dan Teknologi</t>
  </si>
  <si>
    <t>Jumlah usaha mikro yang terfasilitasi pengembangannya</t>
  </si>
  <si>
    <t xml:space="preserve"> Usaha Mikro</t>
  </si>
  <si>
    <t xml:space="preserve">Program Perencanaan Tenaga Kerja </t>
  </si>
  <si>
    <t>2.17.02</t>
  </si>
  <si>
    <t>Kegiatan Penyusunan Rencana Tenaga Kerja (RTK)</t>
  </si>
  <si>
    <t>2.17.02.2.01</t>
  </si>
  <si>
    <t>Jumlah Dokumen Rencana Tenaga Kerja Mikro</t>
  </si>
  <si>
    <t>Jumlah Dokumen Perencananaan Tenaga Kerja</t>
  </si>
  <si>
    <t xml:space="preserve">Program Pelatihan Kerja dan Produktivitas Tenaga Kerja </t>
  </si>
  <si>
    <t>Kegiatan Pelaksanaan Pelatihan berdasarkan Unit Kompetensi</t>
  </si>
  <si>
    <t>Sub Kegiatan Proses Pelaksanaan Pendidikan dan Pelatihan Keterampilan bagi Pencari Kerja berdasarkan Klaster Kompetensi</t>
  </si>
  <si>
    <t>Jumlah Tenaga Kerja yang mendapat pelatihan berbasis Kompetensi dan Pelatihan Pemagangan dalam Negeri (jumlah Pencaker yang mengikuti pendidikan berdasarkan klaster kompetensi)</t>
  </si>
  <si>
    <t>Persentasi Pencari Kerja Yang Memiliki Keterampilan Kerja</t>
  </si>
  <si>
    <t>Sub Kegiatan Koordinasi Lintas Lembaga dan Kerjasama dengan Sektor Swasta untuk Penyediaan Instruktur serta Sarana Dan Prasarana Lembaga Pelatihan Kerja</t>
  </si>
  <si>
    <t>Jumlah lembaga pelatihan kerja  dan  sektor swasta yang berkerjasama</t>
  </si>
  <si>
    <t>Sub Kegiatan Pengadaan Sarana Pelatihan Kerja Kab/Kota</t>
  </si>
  <si>
    <t xml:space="preserve">Jumlah Sarana pelatihan kerja </t>
  </si>
  <si>
    <t>Jumlah LPKS yang yang dibina</t>
  </si>
  <si>
    <t>Paket</t>
  </si>
  <si>
    <t>Kegiatan Pembinaan Lembaga Pelatihan Kerja Swasta</t>
  </si>
  <si>
    <t>Sub Kegiatan Pembinaan Lembaga Pelatihan Kerja Swasta</t>
  </si>
  <si>
    <t>Persentase LPKS yang memahami persyaratan akreditasi</t>
  </si>
  <si>
    <t>2 07 03 2 01 01</t>
  </si>
  <si>
    <t>Kegiatan Pengukuran Produktivitas Tingkat Daerah Kabupaten/Kota</t>
  </si>
  <si>
    <t>Sub Kegiatan Pengukuran Kompetensi dan Produktivitas Tenaga Kerja</t>
  </si>
  <si>
    <t>Jumlah Pekerja yang meningkat Produktivitasnya</t>
  </si>
  <si>
    <t>Persentase Peningkatan Produktivitas bagi Tenaga Kerja</t>
  </si>
  <si>
    <t xml:space="preserve">Program Penempatan tenaga Kerja </t>
  </si>
  <si>
    <t>Kegiatan Pelayanan Antarkerja di Daerah Kabupaten/Kota</t>
  </si>
  <si>
    <t>2 07 04 2 01</t>
  </si>
  <si>
    <t>Persentase Penyerapam Tenaga Kerja di Sektor Formal</t>
  </si>
  <si>
    <t>Jumlah SMK yang Memberikan Layanan Antar Kerja</t>
  </si>
  <si>
    <t>SMK</t>
  </si>
  <si>
    <t>Tabel TC-31</t>
  </si>
  <si>
    <t xml:space="preserve">Reviuw Terhadap Rancangan Awal RKPD Tahun 2023
</t>
  </si>
  <si>
    <t>Unit Organisasi : 2.17.2.07.0.00.17.0000 Dinas Koperasi Usaha Mikro Dan Tenaga Kerja Kota Banjarmasin</t>
  </si>
  <si>
    <t>Sub Unit Organisasi : 2.17.2.07.0.00.17.0000 Dinas Koperasi Usaha Mikro Dan Tenaga Kerja Kota Banjarmasin</t>
  </si>
  <si>
    <t>Rancangan Awal Renja</t>
  </si>
  <si>
    <t>Hasil Analisis Kebutuhan</t>
  </si>
  <si>
    <t>Program/Kegiatan/Sub Kegiatan</t>
  </si>
  <si>
    <t>Lokasi</t>
  </si>
  <si>
    <t xml:space="preserve">Indikator Kinerja </t>
  </si>
  <si>
    <t>Target Capaian Kinerja</t>
  </si>
  <si>
    <t>Pagu Indikatif (Rp)</t>
  </si>
  <si>
    <t>Catatan Penting</t>
  </si>
  <si>
    <t>PROGRAM PENUNJANG URUSAN PEMERINTAHAN DAERAH KABUPATEN/KOTA</t>
  </si>
  <si>
    <t>Kota Banjarmasin, Semua Kecamatan, Semua Kelurahan</t>
  </si>
  <si>
    <t>Tingkat Kepuasan Pegawai terhadap layanan administrasi Kesekretariatan (kategori)</t>
  </si>
  <si>
    <t>Sangat Baik</t>
  </si>
  <si>
    <t>Tingkat kualitas perencanaan perangkat daerah (kategori)</t>
  </si>
  <si>
    <t>Sangat Baik)</t>
  </si>
  <si>
    <t xml:space="preserve"> </t>
  </si>
  <si>
    <t>Perencanaan, Penganggaran, dan Evaluasi Kinerja Perangkat Daerah</t>
  </si>
  <si>
    <t>Cakupan ketersediaan dokumen perencanaan, penganggaran, dan evaluasi kinerja perangkat daerah yang sesuai ketentuan</t>
  </si>
  <si>
    <t>Penyusunan Dokumen Perencanaan Perangkat Daerah</t>
  </si>
  <si>
    <t>Jumlah     Dokumen     Perencanaan     Perangkat Daerah</t>
  </si>
  <si>
    <t>8 Dokumen</t>
  </si>
  <si>
    <t xml:space="preserve">Jumlah dokumen Perencanaan (Dokumen Renstra, Renja, Renja Perubahan, PK, PK Perubahan, RKT dan RKT Perubahan) yang tersusun sesuai dengan ketentuan </t>
  </si>
  <si>
    <t>Koordinasi dan Penyusunan Dokumen RKA-SKPD</t>
  </si>
  <si>
    <t>Jumlah Dokumen RKA-SKPD dan Laporan Hasil Koordinasi Penyusunan Dokumen RKA-SKPD</t>
  </si>
  <si>
    <t>1 Dokumen</t>
  </si>
  <si>
    <t>Jumlah Dokumen RKA SKPD  yang tersusun sesuai ketentuan</t>
  </si>
  <si>
    <t>Koordinasi dan Penyusunan Dokumen Perubahan RKA-SKPD</t>
  </si>
  <si>
    <t>Jumlah Dokumen Perubahan RKA-SKPD dan Laporan Hasil Koordinasi Penyusunan Dokumen Perubahan RKA-SKPD</t>
  </si>
  <si>
    <t>Jumlah Dokumen Perubahan RKA SKPD yang tersusun sesuai ketentuan</t>
  </si>
  <si>
    <t>Koordinasi dan Penyusunan Laporan Capaian Kinerja dan Ikhtisar Realisasi Kinerja SKPD</t>
  </si>
  <si>
    <t>Jumlah Laporan Capaian Kinerja dan Ikhtisar Realisasi Kinerja SKPD dan Laporan Hasil Koordinasi Penyusunan Laporan Capaian Kinerja dan Ikhtisar Realisasi Kinerja SKPD</t>
  </si>
  <si>
    <t xml:space="preserve">2 Laporan </t>
  </si>
  <si>
    <t>Jumlah Dokumen LPPD dan LKPJ  yang tersusun sesuai ketentuan</t>
  </si>
  <si>
    <t>2 Dokumen</t>
  </si>
  <si>
    <t>Evaluasi Kinerja Perangkat Daerah</t>
  </si>
  <si>
    <t>Jumlah   Laporan   Evaluasi   Kinerja   Perangkat Daerah</t>
  </si>
  <si>
    <t>3 Laporan</t>
  </si>
  <si>
    <t>jumlah Laporan Evaluasi Renstra, Renja dan RFK yang sesuai dengan ketentuan dan tepat waktu</t>
  </si>
  <si>
    <t>Administrasi Keuangan Perangkat Daerah</t>
  </si>
  <si>
    <t>Cakupan Dokumen penatausahaan Keuangan yang lengkap dan sesuai ketentuan</t>
  </si>
  <si>
    <t>Penyediaan Gaji dan Tunjangan ASN</t>
  </si>
  <si>
    <t>Jumlah    Orang    yang    Menerima    Gaji    dan Tunjangan ASN</t>
  </si>
  <si>
    <t>60 Orang/bulan</t>
  </si>
  <si>
    <t>Jumlah ASN yang di bayarkan Gaji dan Tunjangan</t>
  </si>
  <si>
    <t>60  Orang</t>
  </si>
  <si>
    <t>Persentase Gaji dan Tunjangan yang dibayarkan tepat waktu</t>
  </si>
  <si>
    <t>Persentase Pembayaran Jaminan Pemeliharaan Kesehatan PNS uang yang ditanggung SKPD</t>
  </si>
  <si>
    <t>Pelaksanaan Penatausahaan dan Pengujian/Verifikasi Keuangan SKPD</t>
  </si>
  <si>
    <t>Jumlah Dokumen Penatausahaan dan Pengujian/Verifikasi Keuangan SKPD</t>
  </si>
  <si>
    <t xml:space="preserve">Persentase Pelaksanaan Penatausahaan dan Pengujian/Verifikasi Keuangan yang difasilitasi sesuai dengan ketentuan </t>
  </si>
  <si>
    <t>Koordinasi dan Penyusunan Laporan Keuangan Akhir Tahun SKPD</t>
  </si>
  <si>
    <t>Jumlah Laporan Keuangan Akhir Tahun  SKPD dan Laporan Hasil Koordinasi  Penyusunan Laporan Keuangan Akhir Tahun SKPD</t>
  </si>
  <si>
    <t>1 Laporan</t>
  </si>
  <si>
    <t>Persentase laporan keuangan Akhir Tahun SKPD yang tersusun sesuai dengan SAP dan tepat waktu</t>
  </si>
  <si>
    <t>Pengelolaan dan Penyiapan Bahan Tanggapan Pemeriksaan</t>
  </si>
  <si>
    <t>Jumlah  Dokumen Bahan   Tanggapan Pemeriksaan dan Tindak Lanjut Pemeriksaan</t>
  </si>
  <si>
    <t>4 Dokumen</t>
  </si>
  <si>
    <t>Jumlah        Dokumen Bahan        Tanggapan Pemeriksaan dan Tindak Lanjut Pemeriksaan</t>
  </si>
  <si>
    <t>Persentase Tanggapan pemeriksaan yang diselesaikan tepat waktu</t>
  </si>
  <si>
    <t>Koordinasi dan Penyusunan Laporan Keuangan Bulanan/Triwulanan/Seme steran SKPD</t>
  </si>
  <si>
    <t>Jumlah Laporan Keuangan Bulanan/ Triwulanan/ Semesteran SKPD dan Laporan Koordinasi Penyusunan Laporan Keuangan Bulanan/Triwulanan/Semesteran  SKPD</t>
  </si>
  <si>
    <t>18  laporan</t>
  </si>
  <si>
    <t>Jumlah laporan keuangan Bulanan/ Triwulanan/ Semesteran SKPD yang tersusun sesuai dengan ketentuan dan tepat waktu</t>
  </si>
  <si>
    <t>4 laporan</t>
  </si>
  <si>
    <t>Administrasi Barang Milik Daerah pada Perangkat Daerah</t>
  </si>
  <si>
    <t>Persentase Dokumen Administrasi Barang Milik Daerah yang tersusun sesuai ketentuan</t>
  </si>
  <si>
    <t>Penyusunan Perencanaan Kebutuhan Barang Milik Daerah SKPD</t>
  </si>
  <si>
    <t>Jumlah    Rencana    Kebutuhan    Barang    Milik Daerah SKPD</t>
  </si>
  <si>
    <t>Jumlah dokumen Perencanaan kebutuhan Barang Milik Daerah SKPD yang tersusun sesuai</t>
  </si>
  <si>
    <t>Administrasi Kepegawaian Perangkat Daerah</t>
  </si>
  <si>
    <t>Persentase Administrasi Kepegawaian Perangkat Daerah yang terpenuhi sesuai ketentuan</t>
  </si>
  <si>
    <t>Peningkatan Sarana dan Prasarana Disiplin Pegawai</t>
  </si>
  <si>
    <r>
      <rPr>
        <sz val="12"/>
        <rFont val="Arial Unicode MS"/>
        <family val="2"/>
      </rPr>
      <t>Jumlah Unit Peningkatan Sarana dan Prasarana
Disiplin Pegawai</t>
    </r>
  </si>
  <si>
    <t>60 Unit</t>
  </si>
  <si>
    <t>Pengadaan baju sasirangan</t>
  </si>
  <si>
    <t xml:space="preserve">Jumlah Pengadaan Pakaian Khusus Hari- Hari tertentu
</t>
  </si>
  <si>
    <t>60 Stell</t>
  </si>
  <si>
    <t>Administrasi Umum Perangkat Daerah</t>
  </si>
  <si>
    <t>Cakupan administrasi umum yang terpenuhi</t>
  </si>
  <si>
    <t>Penyediaan Komponen Instalasi Listrik/Penerangan Bangunan Kantor</t>
  </si>
  <si>
    <t>Jumlah Paket Komponen Instalasi Listrik/Penerangan    Bangunan    Kantor    yang Disediakan</t>
  </si>
  <si>
    <t>3 Paket</t>
  </si>
  <si>
    <t>Persentase  Komponen Instalasi Listrik/Penerangan Bangunan Kantor yang tersedia sesuai Rencana belanja</t>
  </si>
  <si>
    <t>Penyediaan Peralatan dan Perlengkapan Kantor</t>
  </si>
  <si>
    <t>Jumlah    Paket    Peralatan    dan    Perlengkapan Kantor yang Disediakan</t>
  </si>
  <si>
    <t>4 Paket</t>
  </si>
  <si>
    <t>Penyediaan Peralatan dan Perlengkapan Kantor, sund system 2 paket</t>
  </si>
  <si>
    <t>Persentase tersedianya Peralatan dan Perlengkapan Kantor sesuai Rencana belanja</t>
  </si>
  <si>
    <t>Penyediaan Peralatan Rumah Tangga</t>
  </si>
  <si>
    <t>Jumlah  Paket  Peralatan  Rumah  Tangga  yang Disediakan</t>
  </si>
  <si>
    <t>Penyediaan Peralatan Rumah Tangga, alat kebersihan dan gorden kantor</t>
  </si>
  <si>
    <t>Persentase tersedianya peralatan rumah tangga sesuai rencana belanja</t>
  </si>
  <si>
    <t>Penyediaan Bahan Logistik Kantor</t>
  </si>
  <si>
    <r>
      <rPr>
        <sz val="12"/>
        <rFont val="Arial Unicode MS"/>
        <family val="2"/>
      </rPr>
      <t>Jumlah   Paket   Bahan   Logistik   Kantor   yang
Disediakan</t>
    </r>
  </si>
  <si>
    <t>Persentase tersedianya bahan logistik kantor sesuai rencana belanja</t>
  </si>
  <si>
    <t>Penyediaan Barang Cetakan dan Penggandaan</t>
  </si>
  <si>
    <r>
      <rPr>
        <sz val="12"/>
        <rFont val="Arial Unicode MS"/>
        <family val="2"/>
      </rPr>
      <t>Jumlah Paket Barang Cetakan dan Penggandaan
yang Disediakan</t>
    </r>
  </si>
  <si>
    <t>6 Paket</t>
  </si>
  <si>
    <t xml:space="preserve">Jumlah cetak yang dilaksanakan
</t>
  </si>
  <si>
    <t>40 Buku</t>
  </si>
  <si>
    <t>Jumlah Penggandaan yang dilaksanakan</t>
  </si>
  <si>
    <t xml:space="preserve">34510 Lembar </t>
  </si>
  <si>
    <t>Penyediaan Bahan Bacaan dan Peraturan Perundang- undangan</t>
  </si>
  <si>
    <t>Jumlah Dokumen Bahan Bacaan dan Peraturan Perundang-Undangan yang Disediakan</t>
  </si>
  <si>
    <t>Persentase tersedianya bahan bacaan dan peraturan perundang-undangan sesuai rencana belanja</t>
  </si>
  <si>
    <t>Fasilitasi Kunjungan Tamu</t>
  </si>
  <si>
    <t>Jumlah Laporan Fasilitasi Kunjungan Tamu</t>
  </si>
  <si>
    <t>6 Laporan</t>
  </si>
  <si>
    <t>Persentase kunjungan tamu  yang difasilitasi dengan baik</t>
  </si>
  <si>
    <t>Penyelenggaraan Rapat Koordinasi dan Konsultasi SKPD</t>
  </si>
  <si>
    <t>Jumlah Laporan Penyelenggaraan Rapat Koordinasi dan Konsultasi SKPD</t>
  </si>
  <si>
    <t>1 laporan</t>
  </si>
  <si>
    <t>jumlah laporan Rapat Koordinasi dan Konsultasi SKPD yang terlaksana sesuai rencana</t>
  </si>
  <si>
    <t>Pengadaan Barang Milik Daerah Penunjang Urusan Pemerintah Daerah</t>
  </si>
  <si>
    <t>Terpenuhinya barang milik daerah penunjang urusan pemerintah daerah</t>
  </si>
  <si>
    <t>Pengadaan Mebel</t>
  </si>
  <si>
    <t>Jumlah Paket Mebel yang Disediakan</t>
  </si>
  <si>
    <t>10 Unit</t>
  </si>
  <si>
    <t>Pengadaan Mebel, kursi dan meja untuk rsk</t>
  </si>
  <si>
    <t>Persentase tersedianyan mebel sesuai dengan RKBMD</t>
  </si>
  <si>
    <t>Pengadaan Peralatan dan Mesin Lainnya</t>
  </si>
  <si>
    <t>Jumlah Unit Peralatan dan Mesin Lainnya yang Disediakan</t>
  </si>
  <si>
    <t>20 Unit</t>
  </si>
  <si>
    <t>Pengadaan Peralatan dan Mesin Lainnya PC, Mesin Antrian, AC Split, Televisi, Scanner</t>
  </si>
  <si>
    <t>Jumlah pengadaan peralatan dan mesin lainnya sesuai ketentuan dan tepat waktu</t>
  </si>
  <si>
    <t>1 Paket</t>
  </si>
  <si>
    <t>Pengadaan Aset Tetap Lainnya</t>
  </si>
  <si>
    <t>Jumlah Unit Aset Tetap Lainnya yang Disediakan</t>
  </si>
  <si>
    <t>1 Unit</t>
  </si>
  <si>
    <t>sofa RSK</t>
  </si>
  <si>
    <t>Persentase pengadaan aset tetap lainnya sesuai dengan rencana belanja dan ketentuan</t>
  </si>
  <si>
    <t>Pengadaan Gedung Kantor atau Bangunan Lainnya</t>
  </si>
  <si>
    <t>Jumlah  Unit  Gedung  Kantor  atau  Bangunan Lainnya yang Disediakan</t>
  </si>
  <si>
    <t>2 Unit</t>
  </si>
  <si>
    <t>Pengadaan Gedung Kantor atau Bangunan Lainnya ( Workshop Menjahit BLK)</t>
  </si>
  <si>
    <t>Jumlah pengadaan gedung kantor atau bangunan lainnya sesuai ketentuan dan tepat waktu</t>
  </si>
  <si>
    <t>1 Gedung</t>
  </si>
  <si>
    <t>Pengadaan Sarana dan Prasarana Gedung Kantor atau Bangunan Lainnya</t>
  </si>
  <si>
    <t>Jumlah   Unit   Sarana   dan   Prasarana   Gedung Kantor atau Bangunan Lainnya yang Disediakan</t>
  </si>
  <si>
    <t>3 Unit</t>
  </si>
  <si>
    <t>Sewa lahan parkir 36bulan 1.700.000</t>
  </si>
  <si>
    <t>Persentase Pengadaan Sarana dan prasarana gedung kantor atau bangunan lainnya sesuai ketentuan dan tepat waktu</t>
  </si>
  <si>
    <t>Pengadaan Sarana dan Prasarana Pendukung Gedung Kantor atau Bangunan Lainnya</t>
  </si>
  <si>
    <t>Persentase pengadaan sarana dan prasarana  pendukung gedung kantor atau bangunan lainnya sesuai ketentuan dan tepat waktu</t>
  </si>
  <si>
    <t>Jumlah Unit Sarana dan Prasarana Pendukung Gedung  Kantor  atau  Bangunan  Lainnya  yang Disediakan</t>
  </si>
  <si>
    <t>Pengadaan Sarana dan Prasarana Pendukung Gedung Kantor atau Bangunan Lainnya (lahan parkir)</t>
  </si>
  <si>
    <t>Penyediaan Jasa Penunjang Urusan Pemerintahan Daerah</t>
  </si>
  <si>
    <t>Persentase Terpenuhinya Penunjang Urusan Pemerintah Daerah</t>
  </si>
  <si>
    <t>Penyediaan Jasa Komunikasi, Sumber Daya Air dan Listrik</t>
  </si>
  <si>
    <t>Jumlah  Laporan  Penyediaan  Jasa  Komunikasi, Sumber Daya Air dan Listrik yang Disediakan</t>
  </si>
  <si>
    <t>12 Laporan</t>
  </si>
  <si>
    <t>jumlah Bulan Pembayaran Jasa Air Bersih</t>
  </si>
  <si>
    <t>12 Bulan</t>
  </si>
  <si>
    <t>jumlah Bulan  Pembayaran Jasa Listrik</t>
  </si>
  <si>
    <t>jumlah Bulan  Pembayaran Jasa Internet</t>
  </si>
  <si>
    <t>jumlah Bulan Pembayaran Jasa Telepon</t>
  </si>
  <si>
    <t>Persentase jasa komunikasi, sumber daya air dan listrik yang tersedia sesuai rencana belanja</t>
  </si>
  <si>
    <t>Penyediaan Jasa Pelayanan Umum Kantor</t>
  </si>
  <si>
    <t>Jumlah Laporan Penyediaan Jasa Pelayanan Umum Kantor yang Disediakan</t>
  </si>
  <si>
    <t>Jumlah   Laporan   Penyediaan   Jasa   Pelayanan Umum Kantor yang Disediakan</t>
  </si>
  <si>
    <t>Persentase jasa pelayanan umum kantor yang tersedia sesuai kebutuhan</t>
  </si>
  <si>
    <t>Pemeliharaan Barang Milik Daerah Penunjang Urusan Pemerintahan Daerah</t>
  </si>
  <si>
    <t>Terpeliharanya barang milik daerah penunjang urusan pemerintah daerah</t>
  </si>
  <si>
    <t>Penyediaan Jasa Pemeliharaan, Biaya Pemeliharaan dan Pajak Kendaraan Perorangan Dinas atau Kendaraan Dinas Jabatan</t>
  </si>
  <si>
    <t>Jumlah Kendaraan Perorangan Dinas atau Kendaraan Dinas Jabatan yang Dipelihara dan dibayarkan Pajaknya</t>
  </si>
  <si>
    <t xml:space="preserve">12 Unit </t>
  </si>
  <si>
    <t>Jumlah Kendaraan Perorangan Dinas atau Kendaraan Dinas Jabatan yang terfasilitasi pajak dan pemeliharaannya sesuai Rencana</t>
  </si>
  <si>
    <t>Pemeliharaan Peralatan dan Mesin Lainnya</t>
  </si>
  <si>
    <t>Jumlah   Peralatan   dan   Mesin   Lainnya   yang Dipelihara</t>
  </si>
  <si>
    <t>56 Unit</t>
  </si>
  <si>
    <t>Pemeliharaan Peralatan dan Mesin Lainnya, PC, Mesin Antrian, AC Split, Televisi, Scanner</t>
  </si>
  <si>
    <t xml:space="preserve">Persentase  Pemeliharaan peralatan dan mesin lainnya yang dipelihara sesuai rencana  </t>
  </si>
  <si>
    <t>Pemeliharaan/Rehabilitasi Sarana dan Prasarana Gedung Kantor atau Bangunan Lainnya</t>
  </si>
  <si>
    <t>Jumlah  Sarana  dan  Prasarana  Gedung  Kantor atau Bangunan           Lainnya yang
Dipelihara/Direhabilitasi</t>
  </si>
  <si>
    <t>merehab ruang mediasi</t>
  </si>
  <si>
    <t xml:space="preserve">Persentase Sarana dan Prasarana Gedung Kantor atau Bangunan Lainnya yang dipelihara/direhab sesuai rencana </t>
  </si>
  <si>
    <t>Pemeliharaan/Rehabilitasi Sarana dan Prasarana Pendukung Gedung Kantor atau Bangunan Lainnya</t>
  </si>
  <si>
    <r>
      <rPr>
        <sz val="12"/>
        <rFont val="Arial Unicode MS"/>
        <family val="2"/>
      </rPr>
      <t>Jumlah    Sarana    dan    Prasarana    Pendukung Gedung  Kantor  atau  Bangunan  Lainnya  yang
Dipelihara/Direhabilitasi</t>
    </r>
  </si>
  <si>
    <t>Pemeliharaan halaman rsk, blk dan dinas</t>
  </si>
  <si>
    <t>Persentase Sarana dan Prasarana Pendukung Gedung Kantor atau Bangunan Lainnya yang dipelihara/direhab sesuai Rencana</t>
  </si>
  <si>
    <t>PROGRAM PENGAWASAN DAN PEMERIKSAAN KOPERASI</t>
  </si>
  <si>
    <t>Persentase Koperasi Simpan Pinjam/Unit Simpan Pinjam yang terperiksa dan terawasi kegiatannya</t>
  </si>
  <si>
    <t>24,87%</t>
  </si>
  <si>
    <t>Pemeriksaan dan Pengawasan Koperasi, Koperasi Simpan Pinjam/Unit Simpan Pinjam Koperasi yang Wilayah Keanggotaannya dalam Daerah Kabupaten/ Kota</t>
  </si>
  <si>
    <t>10,62%</t>
  </si>
  <si>
    <t>Pemeriksaan Kepatuhan Koperasi terhadap Peraturan Perundang- Undangan Kewenangan Kabupaten/Kota</t>
  </si>
  <si>
    <t>Jumlah Koperasi yang Memenuhi Peraturan Perundang-Undangan Kewenangan Kabupaten/Kota Kinerja</t>
  </si>
  <si>
    <t>90 Unit Usaha</t>
  </si>
  <si>
    <t>Antung</t>
  </si>
  <si>
    <t>Bimtek Pelaksanaan dan Pembuatan Bahan RAT Koperasi, Bimtek Perizinan OSS, Bimtek Penilaian Kesehatan simpan Pinjam Koperasi, Bimtek Pemeringkatan Koperasi,</t>
  </si>
  <si>
    <t>90 Koperasi</t>
  </si>
  <si>
    <t>PROGRAM PENDIDIKAN DAN LATIHAN PERKOPERASIAN</t>
  </si>
  <si>
    <t>Persentase Koperasi Aktif yang meningkat kinerjanya</t>
  </si>
  <si>
    <t>14,80%</t>
  </si>
  <si>
    <t>Pendidikan dan Latihan Perkoperasian Bagi Koperasi yang Wilayah Keanggotaan dalam Daerah Kabupaten/Kota</t>
  </si>
  <si>
    <t>Persentase Meningkatnya Kapasitas SDM Pengurus, Pengelola, pengawas dan anggota  Koperas</t>
  </si>
  <si>
    <t>18,00%</t>
  </si>
  <si>
    <t>Peningkatan Pemahaman dan Pengetahuan Perkoperasian serta Kapasitas dan Kompetensi SDM Koperasi</t>
  </si>
  <si>
    <t>Jumlah   SDM   yang   Memahami   Pengetahuan Perkoperasian</t>
  </si>
  <si>
    <t>210 Orang</t>
  </si>
  <si>
    <t>Budi</t>
  </si>
  <si>
    <t>Pelatihan Administrasi Keuangan  Simpan Pinjam Koperasi, Pelatihan Manajemen Koperasi</t>
  </si>
  <si>
    <t>PROGRAM PEMBERDAYAAN DAN PERLINDUNGAN KOPERASI</t>
  </si>
  <si>
    <t>Persentase koperasi yang diberikan dukungan fasilitasi pembiayaan, pemasaran, pendampingan kelembagaan dan usaha, dan kemitraan untuk koperasi dengan wilayah keanggotaan dalam daerah kabupaten/kota (%)</t>
  </si>
  <si>
    <t>Pemberdayaan dan Perlindungan Koperasi yang Keanggotaannya dalam Daerah Kabupaten/Kota</t>
  </si>
  <si>
    <t>11,73%</t>
  </si>
  <si>
    <t>Pemberdayaan Peningkatan Produktivitas, Nilai Tambah, Akses Pasar, Akses Pembiayaan, Penguatan Kelembagaan, Penataan Manajemen, Standarisasi, dan
Restrukturisasi Usaha Koperasi Kewenangan Kabupaten/Kota</t>
  </si>
  <si>
    <t>Jumlah SDM Koperasi yang Memahami Pengetahuan UKM dan Kewirausahaan</t>
  </si>
  <si>
    <t>120 Orang</t>
  </si>
  <si>
    <t>Wahidin</t>
  </si>
  <si>
    <t>Bimtek Fasilitasi Permodalan, Bimtek tentang Proposal Pinjaman Koperasi, Bimtek Kelembagaan Koperasi, Bimtek Manajemen Usaha Koperasi</t>
  </si>
  <si>
    <t>120 Koperasi</t>
  </si>
  <si>
    <t>PROGRAM PEMBERDAYAAN USAHA MENENGAH, USAHA KECIL, DAN USAHA MIKRO (UMKM)</t>
  </si>
  <si>
    <t>Persentase usaha mikro yang telah mendapatkan fasilitasi program pemberdayaan</t>
  </si>
  <si>
    <t>1,39%</t>
  </si>
  <si>
    <t>Pemberdayaan Usaha Mikro yang Dilakukan melalui Pendataan, Kemitraan, Kemudahan Perizinan, Penguatan Kelembagaan dan Koordinasi dengan Para Pemangku Kepentingan</t>
  </si>
  <si>
    <t>176 Usaha Mikro</t>
  </si>
  <si>
    <t>Pemberdayaan melalui Kemitraan Usaha Mikro</t>
  </si>
  <si>
    <t>80 Usaha Mikro</t>
  </si>
  <si>
    <r>
      <rPr>
        <sz val="12"/>
        <rFont val="Arial Unicode MS"/>
        <family val="2"/>
      </rPr>
      <t>Jumlah  Unit  Usaha  yang  Telah  Melaksanakan
Kemitraan Usaha Mikro</t>
    </r>
  </si>
  <si>
    <t>400 Unit Usaha</t>
  </si>
  <si>
    <t>Sosialisasi Jaringan Kemitraan, pelatihan penigkatan mutu produk UMK, pelatihan akuntansi bagi usaha mikro, pelatihan managemen usaha dan keuangan, update data UMKM</t>
  </si>
  <si>
    <t>Fasilitasi Kemudahan Perizinan Usaha Mikro</t>
  </si>
  <si>
    <r>
      <rPr>
        <sz val="12"/>
        <rFont val="Arial Unicode MS"/>
        <family val="2"/>
      </rPr>
      <t>Jumlah  Usaha  Mikro  yang  Telah  Mendapatkan
Perizinan</t>
    </r>
  </si>
  <si>
    <t>105 Unit Usaha</t>
  </si>
  <si>
    <t>Sosialisasi perizinan 3 x kegiatan</t>
  </si>
  <si>
    <t>60 Usaha Mikro</t>
  </si>
  <si>
    <t>Jumlah   Unit   Usaha   yang   Telah   Menerima Pembinaan  dan Pendampingan  Terhadap Usaha
Mikro</t>
  </si>
  <si>
    <t>300 Unit Usaha</t>
  </si>
  <si>
    <t>Pelatihan menjahit lanjutan, WUB kerajinan berbahan dasar sasirangan, pelatihan kewirausahaan, inkubator bisnis, sosialisasi permodalan, cetak buku WUB, Honor TenagaPendamping UM (5 orang)</t>
  </si>
  <si>
    <t>350 Usaha Mikro</t>
  </si>
  <si>
    <t>PROGRAM PENGEMBANGAN UMKM</t>
  </si>
  <si>
    <t>Pertumbuhan Usaha Mikro menjadi Usaha Kecil</t>
  </si>
  <si>
    <t>0,20%</t>
  </si>
  <si>
    <t>Pengembangan Usaha Mikro dengan Orientasi Peningkatan Skala Usaha Menjadi Usaha Kecil</t>
  </si>
  <si>
    <t>Jumlah usaha mikro menjadi usaha kecil</t>
  </si>
  <si>
    <t>525 Usaha Mikro</t>
  </si>
  <si>
    <t>Fasilitasi Usaha Mikro Menjadi Usaha Kecil dalam Pengembangan Produksi dan Pengolahan, Pemasaran, SDM, serta Desain dan Teknologi</t>
  </si>
  <si>
    <t>Jumlah Unit Usaha Mikro  yang  Terfasilitasi dalam Pengembangan Produksi dan Pengolahan, Pemasaran, SDM, serta Desain dan Teknologi</t>
  </si>
  <si>
    <t>500 Unit Usaha</t>
  </si>
  <si>
    <t>BSF, PRB, Pameran Hari Jadi Koperasi, pelatihan Digital Marketing, Pelatihan E-Katalog daerah Untuk UMKM, Honor Tenaga Pengembangan UMKM (8 orang)</t>
  </si>
  <si>
    <t xml:space="preserve">   </t>
  </si>
  <si>
    <t>PROGRAM PERENCANAAN TENAGA KERJA</t>
  </si>
  <si>
    <t>Persentase kegiatan yang dilaksanakan mengacu ke rencana tenaga kerja (%)</t>
  </si>
  <si>
    <t>Penyusunan Rencana Tenaga Kerja (RTK)</t>
  </si>
  <si>
    <t>30 Dokumen</t>
  </si>
  <si>
    <t>Penyusunan Rencana Tenaga Kerja Mikro</t>
  </si>
  <si>
    <t>Jumlah Perusahaan yang Menyusun RTK Mikro</t>
  </si>
  <si>
    <t>30 Perusahaan</t>
  </si>
  <si>
    <t>30 dokumen</t>
  </si>
  <si>
    <t>PROGRAM PELATIHAN KERJA DAN PRODUKTIVITAS TENAGA KERJA</t>
  </si>
  <si>
    <t>Persentase Tenaga Kerja Yang Memiliki Sertifikat Kompetensi (%)</t>
  </si>
  <si>
    <t>0,042%</t>
  </si>
  <si>
    <t>Pertumbuhan tingkat produktivitas tenaga kerja (%)</t>
  </si>
  <si>
    <t>2,5%</t>
  </si>
  <si>
    <t>Pelaksanaan Pelatihan berdasarkan Unit Kompetensi</t>
  </si>
  <si>
    <t>Proses Pelaksanaan Pendidikan dan Pelatihan Keterampilan bagi Pencari Kerja berdasarkan Klaster Kompetensi</t>
  </si>
  <si>
    <t>Jumlah  Tenaga  Kerja  yang  Mendapat  Pelatihan Berbasis Kompetensi pada Tahun n</t>
  </si>
  <si>
    <t>64 Orang</t>
  </si>
  <si>
    <t>Jumlah Kesepakatan/Koordinasi dalam rangka Optimalisasi Kapasitas Instruktur dan Peningkatan Sarana Prasarana Pelatihan Vokasi dan Produktivitas pada Tahun n</t>
  </si>
  <si>
    <t xml:space="preserve">3 Lembaga Pelatihan </t>
  </si>
  <si>
    <t>Koordinasi Lintas Lembaga dan Kerjasama dengan Sektor Swasta untuk Penyediaan Instruktur serta Sarana Dan Prasarana Lembaga Pelatihan Kerja</t>
  </si>
  <si>
    <r>
      <rPr>
        <sz val="12"/>
        <rFont val="Arial Unicode MS"/>
        <family val="2"/>
      </rPr>
      <t>Jumlah  Pengadaan  dan  Pemeliharaan  Sarana
Pelatihan Kerja</t>
    </r>
  </si>
  <si>
    <t xml:space="preserve">5 Unit </t>
  </si>
  <si>
    <t>Pembinaan Lembaga Pelatihan Kerja Swasta</t>
  </si>
  <si>
    <t>Jumlah  Lembaga  Pelatihan  Kerja  Swasta  yang
Dibina</t>
  </si>
  <si>
    <t>20 Lembaga</t>
  </si>
  <si>
    <t>Bimtek akreditasi LPKS (syarat2 akreditasi)</t>
  </si>
  <si>
    <t>20 LPKS</t>
  </si>
  <si>
    <t>Pengukuran Produktivitas Tingkat Daerah Kabupaten/Kota</t>
  </si>
  <si>
    <t>Pengukuran Kompetensi dan Produktivitas Tenaga Kerja</t>
  </si>
  <si>
    <r>
      <rPr>
        <sz val="12"/>
        <rFont val="Arial Unicode MS"/>
        <family val="2"/>
      </rPr>
      <t>Jumlah        Dokumen        Hasil        Pengukuran Produktivitas  dan  Daya  Saing  Tenaga  Kerja  di
Tingkat Daerah</t>
    </r>
  </si>
  <si>
    <t>Dokumen Peningkatan Produktivitas, Dokumen Pengukuran Hasil Bimtek Produktivitas</t>
  </si>
  <si>
    <t>20 orang</t>
  </si>
  <si>
    <t>PROGRAM PENEMPATAN TENAGA KERJA</t>
  </si>
  <si>
    <t>Persentase tenaga kerja yang ditempatkan (dalam dan luar negeri) melalui mekanisme layanan kerja antar dalam wilayah kota</t>
  </si>
  <si>
    <t>22,40%</t>
  </si>
  <si>
    <t>Pelayanan Antarkerja di Daerah Kabupaten/Kota</t>
  </si>
  <si>
    <t>8,2%</t>
  </si>
  <si>
    <t>Pelayanan antar Kerja</t>
  </si>
  <si>
    <r>
      <rPr>
        <sz val="12"/>
        <rFont val="Arial Unicode MS"/>
        <family val="2"/>
      </rPr>
      <t>Jumlah Tenaga Kerja yang Ditempatkan Melalui
Layanan AKAD dan AKL</t>
    </r>
  </si>
  <si>
    <t>20 Orang</t>
  </si>
  <si>
    <t>Melakukan pemagangan bagi pencaker pada perusahaan perusahaan</t>
  </si>
  <si>
    <t>15 SMK</t>
  </si>
  <si>
    <t>Penyuluhan dan Bimbingan Jabatan bagi Pencari Kerja</t>
  </si>
  <si>
    <r>
      <rPr>
        <sz val="12"/>
        <rFont val="Arial Unicode MS"/>
        <family val="2"/>
      </rPr>
      <t>Jumlah    Pencari    Kerja    yang    Mendapatkan
Penyuluhan dan Bimbingan Jabatan</t>
    </r>
  </si>
  <si>
    <t>100 Orang</t>
  </si>
  <si>
    <t>500 Orang</t>
  </si>
  <si>
    <t>Penyuluhan dan Bimbingan Jabatan bagi Pencari Kerja dan Pembinaan BKK</t>
  </si>
  <si>
    <t>Jumlah Pencaker yang memahami Bimbingan Jabatan</t>
  </si>
  <si>
    <t>Perluasan Kesempatan Kerja</t>
  </si>
  <si>
    <t>Jumlah Tenaga Kerja yang Diberdayakan Melalui program Perluasan Kesempatan Kerja</t>
  </si>
  <si>
    <t>42 Orang</t>
  </si>
  <si>
    <t>Pelatihan Multi Media 3 angkatan bagi pencaker</t>
  </si>
  <si>
    <t>Jumlah Pencari Kerja Yang Mengikuti Pemagangan Dalam Negeri Formal dan Pencari Kerja/ Masyarakat yang Dilatih dilembaga pelatihan Kerja Swasta</t>
  </si>
  <si>
    <t>Pengelolaan Informasi Pasar Kerja</t>
  </si>
  <si>
    <t>Audit Sertifikasi Iso</t>
  </si>
  <si>
    <t>1 Sertifikat ISO</t>
  </si>
  <si>
    <t>Pelayanan dan Penyediaan Informasi Pasar Kerja Online</t>
  </si>
  <si>
    <t>Jumlah    Pencari    dan    Pemberi    Kerja    yang Terdaftar   dalam   Pasar   Kerja   Melalui   Sistem
Online (Karir Hub)</t>
  </si>
  <si>
    <t>1500 Orang</t>
  </si>
  <si>
    <t>Pelayanan dan Penyediaan Informasi Pasar Kerja Online melalui karir hub, audit iso, cetak buku laporan IPK, Cetak Kartu Pencaker</t>
  </si>
  <si>
    <t>Jumlah Laporan Informasi Pasar Kerja</t>
  </si>
  <si>
    <t>19 Laporan</t>
  </si>
  <si>
    <t>Job Fair/Bursa Kerja</t>
  </si>
  <si>
    <r>
      <rPr>
        <sz val="12"/>
        <rFont val="Arial Unicode MS"/>
        <family val="2"/>
      </rPr>
      <t xml:space="preserve">Jumlah    Pencari    Kerja    yang    Mendapatkan
Pekerjaan Melalui </t>
    </r>
    <r>
      <rPr>
        <i/>
        <sz val="12"/>
        <rFont val="Arial Unicode MS"/>
        <family val="2"/>
      </rPr>
      <t xml:space="preserve">Job Fair </t>
    </r>
    <r>
      <rPr>
        <sz val="12"/>
        <rFont val="Arial Unicode MS"/>
        <family val="2"/>
      </rPr>
      <t>/Bursa Kerja</t>
    </r>
  </si>
  <si>
    <t>530 Orang</t>
  </si>
  <si>
    <t>Pameran Bursa Kerja</t>
  </si>
  <si>
    <t>Jumlah Pencaker yang mendapat Informasi Bursa Tenaga Kerja</t>
  </si>
  <si>
    <t>PROGRAM HUBUNGAN INDUSTRIAL</t>
  </si>
  <si>
    <t>Persentase Perusahaan yang menerapkan tata kelola kerja yang layak (PP/PKB, LKS Bipartit, Struktur Skala Upah, dan terdaftar peserta BPJS Ketenagakerjaan</t>
  </si>
  <si>
    <t>Pengesahan Peraturan Perusahaan dan Pendaftaran Perjanjian Kerja Bersama untuk Perusahaan yang hanya Beroperasi dalam 1 (satu) Daerah Kabupaten/Kota</t>
  </si>
  <si>
    <t>Persentase Perusahaan yang menerapkan dan melaksanakan Sarana Hubungan Industrial</t>
  </si>
  <si>
    <t>Pendaftaran Perjanjian Kerjasama bagi Perusahaan</t>
  </si>
  <si>
    <r>
      <rPr>
        <sz val="12"/>
        <rFont val="Arial Unicode MS"/>
        <family val="2"/>
      </rPr>
      <t>Jumlah  Perusahaan  yang  Menyusun  Perjanjian
Kerja Bersama</t>
    </r>
  </si>
  <si>
    <t xml:space="preserve">140 Perusahaan </t>
  </si>
  <si>
    <t>Bimtek Pembuatan PP/PKB 140 Perusahaan</t>
  </si>
  <si>
    <t xml:space="preserve">Jumlah Perusahaan yang menerapkan tata cara pembuatan PP/PKB </t>
  </si>
  <si>
    <t>Penyelenggaraan Pendataan dan Informasi Sarana Hubungan Industrial dan Jaminan Sosial Tenaga Kerja serta Pengupahan</t>
  </si>
  <si>
    <t>Jumlah Data dan Informasi Sarana HI (PP/PKB, Struktur Skala Upah, dan LKS Bipartit) dan Pekerja yang Terdaftar sebagai  Peserta Jamsostek serta Pengupahan</t>
  </si>
  <si>
    <t>Laporan Sarana HI (Data Perusahaan yang telah memiliki PP/PKB, Struktur dan Skala Upah, LKS Bipartit (Media Sarana Komunikasi Antara Pekerja dan Pengusaha)), Laporan Kepesertaan Jamsostek, Laporan UMK. (Bimtek Pembuatan Strukur Upah, Penyuluhan Kepesertaan Jamsostek dan Koordinasi penyusunan Rekomendasi UMK)</t>
  </si>
  <si>
    <t>Jumlah Perusahaan yang menerapkan struktur dan skala upah, Menerapkan UMK dan Kepesertaan Jaminan Sosial</t>
  </si>
  <si>
    <t xml:space="preserve">150 Perusahaan </t>
  </si>
  <si>
    <t>Pencegahan dan Penyelesaian Perselisihan Hubungan Industrial, Mogok Kerja dan Penutupan Perusahaan di Daerah Kabupaten/Kota</t>
  </si>
  <si>
    <t xml:space="preserve">Persentase penurunan perselisihan hubungan industrial </t>
  </si>
  <si>
    <t>Pencegahan Perselisihan Hubungan Industrial, Mogok Kerja, dan Penutupan Perusahaan yang Berakibat/Berdampak pada Kepentingan di 1 (satu) Daerah Kabupaten/Kota</t>
  </si>
  <si>
    <t>Jumlah Perselisihan yang Dicegah</t>
  </si>
  <si>
    <t>120 Perkara</t>
  </si>
  <si>
    <t xml:space="preserve">Bimtek Penyelesaian Perselisihan Perkara didalam dan diluar diluar pengadilan </t>
  </si>
  <si>
    <t xml:space="preserve"> Jumlah Perusahaan yang memahami cara pencegahan PHI/PHK di luar dan di dalam pengadilan HI </t>
  </si>
  <si>
    <t>120 Perusahaan</t>
  </si>
  <si>
    <t>Penyelenggaraan Verifikasi dan Rekapitulasi Keanggotaan pada Organisasi Pengusaha, Federasi dan Konfederasi Serikat Pekerja/Serikat Buruh serta Non Afiliasi</t>
  </si>
  <si>
    <t>Jumlah Asosiasi Pengusaha dan Serikat Pekerja yang Diverifikasi</t>
  </si>
  <si>
    <t>10 Asosiasi dan Serikat Pekerja</t>
  </si>
  <si>
    <t>Rapat Rapat  Koordinasi verifikasi Asosiasi pengusaha dan Serikat Pekerja (10 x)</t>
  </si>
  <si>
    <t>Jumlah Anggota Serikat Pekerja/serikat Buruh yang telah terverifikasi</t>
  </si>
  <si>
    <t>10 Serikat Pekerja/serikat buruh</t>
  </si>
  <si>
    <t>Pelaksanaan Operasional Lembaga Kerjasama Tripartit Daerah Kabupaten/Kota</t>
  </si>
  <si>
    <t>Jumlah LKS Tripartit yang Dibina</t>
  </si>
  <si>
    <t>1 Lembaga</t>
  </si>
  <si>
    <t>Rapat-Rapat Koordinasi LKS Tripartit (Lembaga kerjasama Tripartit yang berfungsi sebagai sara komunikasi antara pemerintah pekerja dan pengusa untuk pertimbangan saran terkait penyusunan kebijakan dalam mencegah permasalahan ketenagakerjaan. (perjalanan Dinas LKS tripartit untuk Forum Pertemuan LKS tripartit)</t>
  </si>
  <si>
    <t>Jumlah laporan pertimbangan saran terkait penyusunan kebijakan dalam mencegah permasalahan ketenagakerjaan</t>
  </si>
  <si>
    <t>Total</t>
  </si>
  <si>
    <t xml:space="preserve">                                                [s</t>
  </si>
  <si>
    <t>Sub Kegiatan Pelayanan antar Kerja</t>
  </si>
  <si>
    <t xml:space="preserve">2 07 04 </t>
  </si>
  <si>
    <t>2 07 04 2 01 02</t>
  </si>
  <si>
    <t>Sub Kegiatan Penyuluhan dan Bimbingan Jabatan bagi Pencari Kerja</t>
  </si>
  <si>
    <t>2 07 04 2 01 03</t>
  </si>
  <si>
    <t>Sub Kegiatan Perluasan Kesempatan Kerja</t>
  </si>
  <si>
    <t>2 07 04 2 01 05</t>
  </si>
  <si>
    <t>Kegiatan Pengelolaan Informasi Pasar Kerja</t>
  </si>
  <si>
    <t>2 07 04 2 03</t>
  </si>
  <si>
    <t>Sub Kegiatan Pelayanan dan Penyediaan Informasi Pasar Kerja Online</t>
  </si>
  <si>
    <t>2070420302</t>
  </si>
  <si>
    <t>TC-33</t>
  </si>
  <si>
    <t>RENCANA PROGRAM DAN KEGIATAN TAHUN 2023
DAN PRAKIRAAN MAJU TAHUN 2023 (Sumber Dana : SEMUA)</t>
  </si>
  <si>
    <t>Urusan/ Bidang Urusan Pemerintahan Daerah Dan Program/ Kegiatan</t>
  </si>
  <si>
    <t xml:space="preserve">Indikator Kinerja Program/Kegiatan/Sub Kegiatan </t>
  </si>
  <si>
    <t>Rencana Tahun 2023</t>
  </si>
  <si>
    <t xml:space="preserve">Indikator Kinerja Program/Kegiatan/Sub kegiatan </t>
  </si>
  <si>
    <t>Prakiraan Maju Rencana Tahun 2024</t>
  </si>
  <si>
    <t>Kebutuhan Dana/ Pagu Indikatif</t>
  </si>
  <si>
    <t>Sumber Dana</t>
  </si>
  <si>
    <t>APBD</t>
  </si>
  <si>
    <t>Jumlah Dokumen perencanaan Perangkat Daerah</t>
  </si>
  <si>
    <t>Jumlah   Laporan   Evaluasi   Kinerja   Perangkat
Daerah</t>
  </si>
  <si>
    <t xml:space="preserve">Cakupan Dokumen penatausahaan Keuangan yang lengkap dan sesuai ketentuan </t>
  </si>
  <si>
    <t>Tersedianya Gaji dan Tunjangan ASN</t>
  </si>
  <si>
    <t>Jumlah   Dokumen Bahan        Tanggapan Pemeriksaan dan Tindak Lanjut Pemeriksaan</t>
  </si>
  <si>
    <t>Jumlah  Paket  Peralatan  Rumah  Tangga  yangDisediakan</t>
  </si>
  <si>
    <t>JumlahLaporan Penyelenggaraan Rapat Koordinasi dan Konsultasi SKPD</t>
  </si>
  <si>
    <t xml:space="preserve">16 Unit </t>
  </si>
  <si>
    <r>
      <rPr>
        <sz val="12"/>
        <rFont val="Arial Unicode MS"/>
        <family val="2"/>
      </rPr>
      <t>Jumlah   Peralatan   dan   Mesin   Lainnya   yang
Dipelihara</t>
    </r>
  </si>
  <si>
    <t>Jumlah  Sarana  dan  Prasarana  Gedung  Kantor atau           Bangunan Lainnya yang
Dipelihara/Direhabilitasi</t>
  </si>
  <si>
    <t>30,57%</t>
  </si>
  <si>
    <t>16,25%</t>
  </si>
  <si>
    <t>20,50%</t>
  </si>
  <si>
    <t>23,20%</t>
  </si>
  <si>
    <t>7,00%</t>
  </si>
  <si>
    <t>17,33%</t>
  </si>
  <si>
    <t>Persentase Usaha Mikro yang telah mendapatkan Fasiliitasi Program Pemberdayaan</t>
  </si>
  <si>
    <t>1,36%</t>
  </si>
  <si>
    <t>0,30%</t>
  </si>
  <si>
    <t xml:space="preserve">30 Dokumen </t>
  </si>
  <si>
    <t>0,05%</t>
  </si>
  <si>
    <t>Jumlah  Lembaga  Pelatihan  Kerja  Swasta  yang Dibina</t>
  </si>
  <si>
    <t>Jumlah  Dokumen        Hasil  Pengukuran Produktivitas  dan  Daya  Saing  Tenaga  Kerja  di
Tingkat Daerah</t>
  </si>
  <si>
    <t>Persentase Tenaga Kerja Yang ditempatkan (Dalam dan Luar Negeri) Melalui Mekanisme Layanan antar Kerja dalam Wilayah Kota (%)</t>
  </si>
  <si>
    <t>22,80%</t>
  </si>
  <si>
    <t>8,4%</t>
  </si>
  <si>
    <t>Jumlah    Pencari    dan    Pemberi    Kerja    yang Terdaftar   dalam   Pasar   Kerja   Melalui   Sistem Online (Karir Hub)</t>
  </si>
  <si>
    <t>Persentase Perusahaan yang menerapkan tata kelola kerja yang layak (PP/PKB, LKS Bipartit, Struktur Skala Upah, dan terdaftar peserta BPJS Ketenagakerjaan (%)</t>
  </si>
  <si>
    <t>Sertifikat ISO</t>
  </si>
  <si>
    <t>Laporan</t>
  </si>
  <si>
    <t>2 07 04 2 03 02</t>
  </si>
  <si>
    <t>Sub Kegiatan Job Fair/Bursa Kerja</t>
  </si>
  <si>
    <t xml:space="preserve">Program Hubungan Industrial </t>
  </si>
  <si>
    <t>2 07 05</t>
  </si>
  <si>
    <t>Kegiatan Pengesahan Peraturan Perusahaan dan Pendaftaran Perjanjian Kerja Bersama untuk Perusahaan yang hanya Beroperasi dalam 1 (satu) Daerah Kabupaten/Kota</t>
  </si>
  <si>
    <t>2 07 05 2 01</t>
  </si>
  <si>
    <t>Sub Kegiatan Pendaftaran Perjanjian Kerjasama bagi Perusahaan</t>
  </si>
  <si>
    <t xml:space="preserve">Perusahaan </t>
  </si>
  <si>
    <t>Sub Kegiatan Penyelenggaraan Pendataan dan Informasi Sarana Hubungan Industrial dan Jaminan Sosial Tenaga Kerja serta Pengupahan</t>
  </si>
  <si>
    <t>Kegiatan Pencegahan dan Penyelesaian Perselisihan Hubungan Industrial, Mogok Kerja dan Penutupan Perusahaan di Daerah Kabupaten/Kota</t>
  </si>
  <si>
    <t>2 07 05 2 02</t>
  </si>
  <si>
    <t>Sub Kegiatan Pencegahan Perselisihan Hubungan Industrial, Mogok Kerja, dan Penutupan Perusahaan yang Berakibat/Berdampak pada Kepentingan di 1 (satu) Daerah Kabupaten/Kota</t>
  </si>
  <si>
    <t>2 07 05 2 02 01</t>
  </si>
  <si>
    <t>Sub Kegiatan Penyelenggaraan Verifikasi dan Rekapitulasi Keanggotaan pada Organisasi Pengusaha, Federasi dan Konfederasi Serikat Pekerja/Serikat Buruh serta Non Afiliasi</t>
  </si>
  <si>
    <t>Serikat Pekerja/serikat buruh</t>
  </si>
  <si>
    <t>Sub Kegiatan Pelaksanaan Operasional Lembaga Kerjasama Tripartit Daerah Kabupaten/Kota</t>
  </si>
  <si>
    <t xml:space="preserve">Meningkatnya Pencari Kerja Terdaftar yang ditempatkan </t>
  </si>
  <si>
    <t xml:space="preserve">Besaran Pencari Kerja yang terdaftar yang ditempatkan </t>
  </si>
  <si>
    <t>Meningkatnya Perusahaan yang menerapkan tata kelola kerja yang layak (PP/PKB, LKS Bipartit, Struktur Skala upah dan Pendaftar Peserta BPJS Ketenagakerjaan)</t>
  </si>
  <si>
    <t>Persentase Perusahaan yang menerapkan tata kelola kerja yang layak (PP/PKB, LKS Bipartit, Struktur Skala upah dan Pendaftar Peserta BPJS Ketenagakerjaan)</t>
  </si>
  <si>
    <t>Meningkatnya Wirausaha yang Mandiri</t>
  </si>
  <si>
    <t xml:space="preserve">Meningkatnya Nilai Akuntabilitas Kinerja Dinas Koperasi, Usaha Mikro dan Tenaga Kerja </t>
  </si>
  <si>
    <t>Persentase Peningkatan Nilai Akuntabilitas Kinerja  Dinas Koperasi Usaha Mikro dan Tenaga Kerja</t>
  </si>
  <si>
    <t>Program Penunjang Urusan Pemerintahan Daerah Kabupaten/Kota</t>
  </si>
  <si>
    <t>2 17 01</t>
  </si>
  <si>
    <t>Kegiatan Perencanaan, Penganggaran, dan Evaluasi Kinerja Perangkat Daerah</t>
  </si>
  <si>
    <t>2 17 01 2 01</t>
  </si>
  <si>
    <t>Sub Kegiatan Penyusunan Dokumen Perencanaan Perangkat Daerah</t>
  </si>
  <si>
    <t>Sub Kegiatan Koordinasi dan Penyusunan Dokumen RKA-SKPD</t>
  </si>
  <si>
    <t>Sub Kegiatan Koordinasi dan Penyusunan Dokumen Perubahan RKA-SKPD</t>
  </si>
  <si>
    <t>2 07 05 2 02 02</t>
  </si>
  <si>
    <t>2 07 05 2 02 03</t>
  </si>
  <si>
    <t>Sub Kegiatan Koordinasi dan Penyusunan Laporan Capaian Kinerja dan Ikhtisar Realisasi Kinerja SKPD</t>
  </si>
  <si>
    <t>2 07 05 2 02 06</t>
  </si>
  <si>
    <t>Kegiatan Administrasi Keuangan Perangkat Daerah</t>
  </si>
  <si>
    <t>2 17 01 2 02</t>
  </si>
  <si>
    <t>Sub Kegiatan Penyediaan Gaji dan Tunjangan ASN</t>
  </si>
  <si>
    <t>Sub Kegiatan Pelaksanaan Penatausahaan dan Pengujian/Verifikasi Keuangan SKPD</t>
  </si>
  <si>
    <t>Sub Kegiatan Koordinasi dan Penyusunan Laporan Keuangan Akhir Tahun SKPD</t>
  </si>
  <si>
    <t>2 17 01 2 02 01</t>
  </si>
  <si>
    <t>2 17 01 2 02 03</t>
  </si>
  <si>
    <t>2 17 01 2 02 06</t>
  </si>
  <si>
    <t>Sub Kegiatan Pengelolaan dan Penyiapan Bahan Tanggapan Pemeriksaan</t>
  </si>
  <si>
    <t>2 17 01 2 02 05</t>
  </si>
  <si>
    <t>Sub Kegiatan Koordinasi dan Penyusunan Laporan Keuangan Bulanan/Triwulanan/Seme steran SKPD</t>
  </si>
  <si>
    <t>2 17 01 2 03</t>
  </si>
  <si>
    <t>Sub Kegiatan Penyusunan Perencanaan Kebutuhan Barang Milik Daerah SKPD</t>
  </si>
  <si>
    <t>Sub Kegiatan Peningkatan Sarana dan Prasarana Disiplin Pegawai</t>
  </si>
  <si>
    <t>2 17 01 2 05</t>
  </si>
  <si>
    <t>2 17 01 2 05 01</t>
  </si>
  <si>
    <t>2 17 01 2 06</t>
  </si>
  <si>
    <t>Sub Kegiatan Penyediaan Komponen Instalasi Listrik/Penerangan Bangunan Kantor</t>
  </si>
  <si>
    <t>2 17 01 2 06 01</t>
  </si>
  <si>
    <t>Sub Kegiatan Penyediaan Peralatan dan Perlengkapan Kantor</t>
  </si>
  <si>
    <t>2 17 01 2 06 02</t>
  </si>
  <si>
    <t>Sub Kegiatan Penyediaan Peralatan Rumah Tangga</t>
  </si>
  <si>
    <t>2 17 01 2 06 03</t>
  </si>
  <si>
    <t>Sub Kegiatan Penyediaan Bahan Logistik Kantor</t>
  </si>
  <si>
    <t>2 17 01 2 06 04</t>
  </si>
  <si>
    <t>Sub Kegiatan Penyediaan Barang Cetakan dan Penggandaan</t>
  </si>
  <si>
    <t xml:space="preserve">Lembar </t>
  </si>
  <si>
    <t>Sub Kegiatan Penyediaan Bahan Bacaan dan Peraturan Perundang- undangan</t>
  </si>
  <si>
    <t>2 17 01 2 06 06</t>
  </si>
  <si>
    <t>Sub Kegiatan Fasilitasi Kunjungan Tamu</t>
  </si>
  <si>
    <t>Sub Kegiatan Penyelenggaraan Rapat Koordinasi dan Konsultasi SKPD</t>
  </si>
  <si>
    <t>Sub Kegiatan Pengadaan Mebel</t>
  </si>
  <si>
    <t>2 17 01 2 07 05</t>
  </si>
  <si>
    <t xml:space="preserve">2 17 01 2 07 </t>
  </si>
  <si>
    <t>Sub Kegiatan Pengadaan Aset Tetap Lainnya</t>
  </si>
  <si>
    <t>2 17 01 2 07 07</t>
  </si>
  <si>
    <t>Sub Kegiatan Pengadaan Gedung Kantor atau Bangunan Lainnya</t>
  </si>
  <si>
    <t>2 17 01 2 07 09</t>
  </si>
  <si>
    <t>Kegiatan Pengadaan Barang Milik Daerah Penunjang Urusan Pemerintah Daerah</t>
  </si>
  <si>
    <t>Kegiatan Penyediaan Jasa Penunjang Urusan Pemerintahan Daerah</t>
  </si>
  <si>
    <t>Sub Kegiatan Penyediaan Jasa Komunikasi, Sumber Daya Air dan Listrik</t>
  </si>
  <si>
    <t>Bulan</t>
  </si>
  <si>
    <t>2 17 01 2 08</t>
  </si>
  <si>
    <t>2 17 01 2 08 02</t>
  </si>
  <si>
    <t>Kegiatan Pemeliharaan Barang Milik Daerah Penunjang Urusan Pemerintahan Daerah</t>
  </si>
  <si>
    <t>Unit</t>
  </si>
  <si>
    <t>2 17 01 2 09 01</t>
  </si>
  <si>
    <t>2 17 01 2 09 06</t>
  </si>
  <si>
    <t>Sub Kegiatan Pemeliharaan Peralatan dan Mesin Lainnya</t>
  </si>
  <si>
    <t>Sub Kegiatan Pemeliharaan/Rehabilitasi Sarana dan Prasarana Gedung Kantor atau Bangunan Lainnya</t>
  </si>
  <si>
    <t>2 17 01 2 09 10</t>
  </si>
  <si>
    <t>2 17 01 2 09 11</t>
  </si>
  <si>
    <t>Sub Kegiatan Pemberdayaan Kelembagaan Potensi dan Pengembangan Usaha Mikro</t>
  </si>
  <si>
    <t xml:space="preserve"> 2 07 03 2 02</t>
  </si>
  <si>
    <t>2 07 03 2 05</t>
  </si>
  <si>
    <t>2 07 04 2 03 03</t>
  </si>
  <si>
    <t xml:space="preserve"> 2 07 05 2 01 02</t>
  </si>
  <si>
    <t xml:space="preserve"> 2 07 05 2 01 03</t>
  </si>
  <si>
    <t>2 17 01 2 01 01</t>
  </si>
  <si>
    <t>Sub Kegiatan Evaluasi Kinerja Perangkat Daerah</t>
  </si>
  <si>
    <t>Tanggapan Pemeriksaan</t>
  </si>
  <si>
    <t>Sub Kegiatan Penyediaan Jasa Pemeliharaan, Biaya Pemeliharaan dan Pajak Kendaraan Perorangan Dinas atau Kendaraan Dinas Jabatan</t>
  </si>
  <si>
    <t>2 17 01 2 09</t>
  </si>
  <si>
    <t>Sub Kegiatan Pemeliharaan/Rehabilitasi Sarana dan Prasarana Pendukung Gedung Kantor atau Bangunan Lainnya</t>
  </si>
  <si>
    <t xml:space="preserve">   10 Program</t>
  </si>
  <si>
    <t>Sub Kegiatan Penyediaan Jasa Pelayanan Umum Kantor</t>
  </si>
  <si>
    <t>52 Sub Kegiatan</t>
  </si>
  <si>
    <t>H. MUHAMMAD ISA ANSARI, SE., M. AP</t>
  </si>
  <si>
    <t>NIP. 19680111 199303 1 006</t>
  </si>
  <si>
    <t>21 Kegiatan</t>
  </si>
  <si>
    <t>Jumlah Koperasi/orang yang mengikuti Sosialisasi Peraturan dan Perundang-undangan koperasi</t>
  </si>
  <si>
    <t>Jumlah SDM Koperasi/Orang yang mengikuti pendidikan dan pelatihan</t>
  </si>
  <si>
    <t xml:space="preserve">Jumlah pembinaan dan pengembangan Usaha Mikro </t>
  </si>
  <si>
    <t>Jumlah usaha mikro yang terfasilitasi</t>
  </si>
  <si>
    <t>Sub Kegiatan Penyusunan Rencana Tenaga Kerja Makro</t>
  </si>
  <si>
    <t xml:space="preserve">Jumlah Dokumen Rencana Tenaga Kerja Makro </t>
  </si>
  <si>
    <t>Jumlah Tenaga Kerja yang mendapat pelatihan berbasis Kompetensi dan Pelatihan Pemagangan dalam Negeri</t>
  </si>
  <si>
    <t>Jumlah SMK yang tersosialisasi Bursa kerja Khusus (BKK)</t>
  </si>
  <si>
    <t>Jumlah siswa yang memahami Bimbingan Jabatan Pencaker</t>
  </si>
  <si>
    <t>Jumlah Pencari Kerja yang Mengikuti Pemagangan Dalam Negeri Formal dan informal</t>
  </si>
  <si>
    <t>Jumlah Tenaga Kerja yang ditempatkan di dalam negeri</t>
  </si>
  <si>
    <t xml:space="preserve">Jumlah pengusaha/pekerja yang memahami pentingnya PP/PKB serta mengetahui bagaimana tata cara pembuatan PP/PKB </t>
  </si>
  <si>
    <t xml:space="preserve">Pekerja/Perusahaan </t>
  </si>
  <si>
    <t>Jumlah pengusaha/pekerja yang memahami struktur skala upah dan Jaminan Sosial</t>
  </si>
  <si>
    <t>Pekerja</t>
  </si>
  <si>
    <t>Jumlah Pekerja/Pengusaha yang memahami cara pencegahan PHI/PHK di luar dan di dalam pengadilan HI</t>
  </si>
  <si>
    <t>Jumlah Rekomendasi  bahan pertimbangan saran terkait penyusunan kebijakan dalam mencegah permasalahan ketenagakerjaan</t>
  </si>
  <si>
    <t>Tersedianya Dokumen Renstra ,Renja, Renja Perubahan,PK, PK Perubahan, IKU,RKT dan RKT Perubahan yg tersusun</t>
  </si>
  <si>
    <t>Tersedianya Dokumen RKA-SKPD yang tersusun</t>
  </si>
  <si>
    <t>Tersedianya Dokumen Perubahan RKA-SKPD yang tersusun</t>
  </si>
  <si>
    <t>Tersedianya Dokumen LPPD, LKPJ dan IKK</t>
  </si>
  <si>
    <t>Laporan Evaluasi Renstra Renja dan RFK</t>
  </si>
  <si>
    <t>Jumlah ASN yang di bayar gaji dan tunjangan</t>
  </si>
  <si>
    <t>Terfasilitasinya Penatausahaan dan Pengujian /verifikasi keuangan</t>
  </si>
  <si>
    <t>Tersedianya Laporan Keuangan yang tepat waktu</t>
  </si>
  <si>
    <t>Tersedianya dokumen RKBMD, RKBMD Perubahan, RKPBMD, RKPBMD Perubahan</t>
  </si>
  <si>
    <t>Jumlah pakaian sasirangan yg di beli</t>
  </si>
  <si>
    <t>Pengadaan komponen instalasi listrik</t>
  </si>
  <si>
    <t>Buah</t>
  </si>
  <si>
    <t>Pengadaan penyediaan peralatan dan perlengkapan kantor</t>
  </si>
  <si>
    <t>Pengadaan penyediaan peralatan rumah tangga</t>
  </si>
  <si>
    <t>Amplop Putih No..110</t>
  </si>
  <si>
    <t xml:space="preserve"> Lakban</t>
  </si>
  <si>
    <t>Isi Staples No..10</t>
  </si>
  <si>
    <t xml:space="preserve"> Ordner Folio </t>
  </si>
  <si>
    <t xml:space="preserve">Map Snellhecter </t>
  </si>
  <si>
    <t>Map plastik Pakai Jepit</t>
  </si>
  <si>
    <t>Double Folio 100</t>
  </si>
  <si>
    <t>Buku Agenda Surat Keluar/Masuk</t>
  </si>
  <si>
    <t>Cutter L-500</t>
  </si>
  <si>
    <t>Binder Clip 155 Width 32 mm</t>
  </si>
  <si>
    <t>Binder Clip 260 Width 51 mm</t>
  </si>
  <si>
    <t>Trigonal Clip No..3</t>
  </si>
  <si>
    <t xml:space="preserve">Gunting Kertas Ukuran Sedang </t>
  </si>
  <si>
    <t>Isolasi Kecil</t>
  </si>
  <si>
    <t>Kertas Fax</t>
  </si>
  <si>
    <t>Kertas HVS A4 70 Gram</t>
  </si>
  <si>
    <t>Lem Cair</t>
  </si>
  <si>
    <t>Lem Stik 21 gram</t>
  </si>
  <si>
    <t>Map Batik Ukuran Folio, Motif Batik, 650 gram</t>
  </si>
  <si>
    <t>Penggaris Besi</t>
  </si>
  <si>
    <t>Pensil</t>
  </si>
  <si>
    <t xml:space="preserve">Penghapus Papan Tulis </t>
  </si>
  <si>
    <t>Penghapus Pulpen</t>
  </si>
  <si>
    <t>Pita Fax</t>
  </si>
  <si>
    <t xml:space="preserve"> Pulpen Biasa</t>
  </si>
  <si>
    <t xml:space="preserve">Balliner </t>
  </si>
  <si>
    <t>Spidol White Board</t>
  </si>
  <si>
    <t>Spidol Permanen</t>
  </si>
  <si>
    <t>Stabilo</t>
  </si>
  <si>
    <t>Staples No.10</t>
  </si>
  <si>
    <t>Stempel  Dinas</t>
  </si>
  <si>
    <t>Bak Stempel</t>
  </si>
  <si>
    <t>Post-it 653 (Size 34,9 x 47,66 mm)</t>
  </si>
  <si>
    <t>Post-it 653 (Size 47,6 x 73 mm)</t>
  </si>
  <si>
    <t>Tempat Isolasi</t>
  </si>
  <si>
    <t>Amplop Putih No..90</t>
  </si>
  <si>
    <t>Kertas HVS F4 / Folio 70 Gram</t>
  </si>
  <si>
    <t xml:space="preserve"> Map Biasa</t>
  </si>
  <si>
    <t>Pelubang Kertas</t>
  </si>
  <si>
    <t>Kotak</t>
  </si>
  <si>
    <t>Pak</t>
  </si>
  <si>
    <t>Rim</t>
  </si>
  <si>
    <t>Amplop SKPD</t>
  </si>
  <si>
    <t>Map SKPD</t>
  </si>
  <si>
    <t>Blanko Disposisi</t>
  </si>
  <si>
    <t>Spanduk</t>
  </si>
  <si>
    <t>Buku</t>
  </si>
  <si>
    <t>Meter</t>
  </si>
  <si>
    <t xml:space="preserve">Koran 
</t>
  </si>
  <si>
    <t>Eksemplar</t>
  </si>
  <si>
    <t xml:space="preserve">Kunjungan yg terfasilitasi
</t>
  </si>
  <si>
    <t>Kali</t>
  </si>
  <si>
    <t xml:space="preserve">Laporan hasil koordinasi dan konsultasi keluar daerah
</t>
  </si>
  <si>
    <t>Jumlah pengadaan meubel</t>
  </si>
  <si>
    <t>Sub Kegiatan Pengadaan Peralatan dan Mesin Lainnya</t>
  </si>
  <si>
    <t>Jumlah paket pengadaan dan peralatan mesin lainnya</t>
  </si>
  <si>
    <t>Jumlah pengadaan aset tetap lainnya</t>
  </si>
  <si>
    <t>Jumlah paket pengadaan yg bersifat dalam gedung</t>
  </si>
  <si>
    <t>Sub Kegiatan Pengadaan Sarana dan Prasarana Pendukung Gedung Kantor atau Bangunan Lainnya</t>
  </si>
  <si>
    <t>Pembayaran jasa telpon, internet, air dan listrik</t>
  </si>
  <si>
    <t>Pembayaran jasa tenaga honorer/ pegawai kontrak</t>
  </si>
  <si>
    <t xml:space="preserve">Jumlah Kendaraan Dinas/perorangan/jabatan yang terfasilitasi pajak dan pemeliharaannya </t>
  </si>
  <si>
    <t>Jumlah peralatan dan mesin lainnya terpelihara</t>
  </si>
  <si>
    <t>Jumlah paket sarana dan prasarana gedung kantor yang terpelihara/rehabilitasi yg bersifat dalam gedung</t>
  </si>
  <si>
    <t>Jumlah paket sarana dan prasarana pendukung gedung kantor atau bangunan lainnya yang terpelihara/terrehabilitasi yg bersifat luar gedung</t>
  </si>
  <si>
    <t>2 17 01 2 07 11</t>
  </si>
  <si>
    <t>Jumlah paket pengadaan sarana dan prasarana pendukung gedung kantor atau bangunan lainnya</t>
  </si>
  <si>
    <t>Meningkatnya Jumlah Koperasi dalam memahami peraturan dan Perundangan-undangan tentang perkoperasian</t>
  </si>
  <si>
    <t xml:space="preserve">Meningkatnya Jumlah SDM Koperasi dalam memahami pengetahuan perkoperasian </t>
  </si>
  <si>
    <t>Terciptanya Jaringan dan Kemitraan Usaha Mikro</t>
  </si>
  <si>
    <t>Terciptanya Usaha Mikro yang terfasilitasi perizinannya</t>
  </si>
  <si>
    <t>Terciptanya Pembinaan dan Pengembangan Usaha Mikro</t>
  </si>
  <si>
    <t>Meningkatnya Usaha Mikro menjadi Usaha Kecil dalam Pengembangan UMKM</t>
  </si>
  <si>
    <t>Terwujudnya Perencanaan Tenaga Kerja Makro</t>
  </si>
  <si>
    <t>Tersedianya jumlah tenaga kerja memiliki keterampilan, peningkatan pelaksanaan pelatihan keterampilan dan produktifitas serta pengurangan pengangguran</t>
  </si>
  <si>
    <t>Tersedianya jumlah LKPS berkualitas an meningkatnya jumlah pencari kerja yang memiliki pengetahuan dan keterampilan manajemen usaha</t>
  </si>
  <si>
    <t xml:space="preserve">Meningkatnya Kompetensi dan Produktivitas para Pekerja     </t>
  </si>
  <si>
    <t>Meningkatnya Jumlah Pelayanan Antar Kerja di Daerah Kabupaten/Kota</t>
  </si>
  <si>
    <t>Meningkatnya jumlah siswa yang memiliki pemahaman bimbingan jabatan Pencaker</t>
  </si>
  <si>
    <t>Meningkatnya Jumlah Pekerja yang ditempatkan</t>
  </si>
  <si>
    <t>Tersedianya pelayanan Informasi Pasar Kerja Online</t>
  </si>
  <si>
    <t xml:space="preserve">Meningkatnya Jumlah Tenaga Kerja yang ditempatkan </t>
  </si>
  <si>
    <t>Meningkatnya Pemahaman Peraturan Pelaksanaan Tentang Ketenagakerjaan</t>
  </si>
  <si>
    <t>Terciptanya Perusahaan dan Pekerja yang memahamai jaminan sosial dan pengupahan</t>
  </si>
  <si>
    <t>Terciptanya Perusahaan dan Pekerja yang memahami cara pencegahan PHI/PHK di luar dan di dalam pengadilan HI</t>
  </si>
  <si>
    <t>Terwujudnya Anggota serikat Pekerja yang terverifikasi pada Organisasi Pengusaha, Federasi dan Konfederasi Serikat Pekerja/Serikat Buruh serta Non Afiliasi</t>
  </si>
  <si>
    <t>Terciptanya jumlah anggota serikat Pekerja/Buruh dalam Pelaksanaan Operasional Lembaga Kerjasama Tripartit Daerah Kabupaten/Kota</t>
  </si>
  <si>
    <t>Terwujudnya Perencanaan  Perangkat Daerah yang mendukung  kelancaran tugas dan fungsi SKPD</t>
  </si>
  <si>
    <t>Terciptanya Koordinasi yang mewujudkan Perencanaan, Penatausahaan keuangan dan pencapaian kinerja program yang mendukung kelancaran tugas dan fungsi RKA-SKPD</t>
  </si>
  <si>
    <t>Terciptanya Koordinasi yang mewujudkan perubahan Perencanaan, Penatausahaan keuangan dan pencapaian kinerja program yang mendukung kelancaran tugas dan fungsi RKA-SKPD</t>
  </si>
  <si>
    <t>Terwujudnya Laporan Capaian kinerja dan Ikhtisar Realisasi Kinerja yang mendukung kelancaran tugas dan fungsi SKPD</t>
  </si>
  <si>
    <t>Terwujudnya Evaluasi Kinerja Perangkat Daerah yang mendukung kelancaran tugas dan fungsi SKPD</t>
  </si>
  <si>
    <t>Tersedianya gaji dan tunjangan untuk para ASN</t>
  </si>
  <si>
    <t>Terwujudnya penatausahaan dan pegujian keuangan yang mendukung kelancaran tugas dan fungsi SKPD</t>
  </si>
  <si>
    <t>Tersedianya Laporan Keuangan Akhir Tahun SKPD</t>
  </si>
  <si>
    <t>Tersedianya Pengelolaan  dan Penyiapan Bahan Tanggapan Pemeriksaan Laporan Keuangan SKPD</t>
  </si>
  <si>
    <t xml:space="preserve">Terwujudnya Laporan Keuangan  Bulanan/Triwulan/Semesteran SKPD yang tersusun  </t>
  </si>
  <si>
    <t>Terwujudnya Perencanaan Kebutuhan Barang Milik Daerah   yang mendukung  kelancaran tugas dan fungsi SKPD</t>
  </si>
  <si>
    <t>Meningkatnya Tingkat Disipilin ASN</t>
  </si>
  <si>
    <t>Tersedianya Komponen Instalasi Listrik untuk Bangunan Kantor</t>
  </si>
  <si>
    <t>Tersedianya Peralatan dan Perlengkapan Kantor</t>
  </si>
  <si>
    <t>Tersedianya Peralatan Rumah Tangga</t>
  </si>
  <si>
    <t>Tersedianya Bahan Logistik Kantor</t>
  </si>
  <si>
    <t>Tersedianya Barang Cetakan dan Penggandaan</t>
  </si>
  <si>
    <t>Tersedianya Bahan Bacaan dan Peraturan Perundang-Undangan</t>
  </si>
  <si>
    <t>Terfasilitasinya Kunjungan untuk Tamu</t>
  </si>
  <si>
    <t>Terselanggaranya Rapat Koordinasi dan Konsultasi yang Mendukung kelancaran Tugas dan Fungsi SKPD</t>
  </si>
  <si>
    <t>Tersedianya sarana dan Prasarana Barang Milik  Daerah untuk Menunjang urusan Pemerintah Daerah</t>
  </si>
  <si>
    <t>Tersedianya Sarana dan Prasarana Barang Milik  Daerah berupa Peralatan dan Mesin untuk Menunjang urusan Pemerintah Daerah</t>
  </si>
  <si>
    <t>Tersedianya sarana dan Prasarana Barang Milik  Daerah berupa Aset tetap untuk Menunjang urusan Pemerintah Daerah</t>
  </si>
  <si>
    <t>Tersedianya Gedung / Bangunan  Lainnya untuk Menunjang urusan Pemerintah Daerah</t>
  </si>
  <si>
    <t>Tersedianya sarana dan Prasarana Pendukung Gedung/ Bangunan Lainnya  untuk Menunjang urusan Pemerintah Daerah</t>
  </si>
  <si>
    <t>Tersedianya Sarana dan Prasarana Jasa Komunikasi, Sumber Daya Air dan Listrik untuk penunjang Urusan Pemerintah Daerah</t>
  </si>
  <si>
    <t>Tersedianya Sarana dan Prasarana Jasa Tenaga Pegawai Kontrak untuk penunjang Urusan Pemerintah Daerah</t>
  </si>
  <si>
    <t xml:space="preserve">Tersedianya Jumlah Kendaraan Dinas yang terfasilitasi pajak dan pemeliharaannya untuk penunjang Urusan Pemerintah Daerah </t>
  </si>
  <si>
    <t xml:space="preserve">Tersedianya Jumlah Peralatan dan Mesin yang terpelihara untuk penunjang Urusan Pemerintah Daerah </t>
  </si>
  <si>
    <t>Tersedianya Sarana dan Prasarana Rehabilitasi yang bersifat di dalam Gedung yang terpelihara untuk penunjang Urusan Pemerintah Daerah</t>
  </si>
  <si>
    <t>Tersedianya Sarana dan Prasarana Rehabilitasi yang bersifat di luar Gedung yang terpelihara untuk penunjang Urusan Pemerintah Daerah</t>
  </si>
  <si>
    <t>Jumlah  Unit  Usaha  yang  Telah  Melaksanakan Kemitraan Usaha Mikro</t>
  </si>
  <si>
    <t>Jumlah  Usaha  Mikro  yang  Telah  Mendapatkan Perizinan</t>
  </si>
  <si>
    <t>Jumlah   Unit   Usaha   yang   Telah   Menerima Pembinaan  dan Pendampingan  Terhadap Usaha Mikro</t>
  </si>
  <si>
    <t>Jumlah  Dokumen        Hasil  Pengukuran Produktivitas  dan  Daya  Saing  Tenaga  Kerja  di Tingkat Daerah</t>
  </si>
  <si>
    <t>Jumlah Tenaga Kerja yang Ditempatkan Melalui Layanan AKAD dan AKL</t>
  </si>
  <si>
    <t>Jumlah    Pencari    Kerja    yang    Mendapatkan Penyuluhan dan Bimbingan Jabatan</t>
  </si>
  <si>
    <r>
      <t xml:space="preserve">Jumlah    Pencari    Kerja    yang    Mendapatkan Pekerjaan Melalui </t>
    </r>
    <r>
      <rPr>
        <b/>
        <i/>
        <sz val="12"/>
        <rFont val="Arial Unicode MS"/>
        <family val="2"/>
      </rPr>
      <t xml:space="preserve">Job Fair </t>
    </r>
    <r>
      <rPr>
        <b/>
        <sz val="12"/>
        <rFont val="Arial Unicode MS"/>
        <family val="2"/>
      </rPr>
      <t>/Bursa Kerja</t>
    </r>
  </si>
  <si>
    <t>Jumlah  Perusahaan  yang  Menyusun  Perjanjian Kerja Bersama</t>
  </si>
  <si>
    <t>Lembaga</t>
  </si>
  <si>
    <t>140 Perusahaan</t>
  </si>
  <si>
    <t>Perkara</t>
  </si>
  <si>
    <t>Asosiasi dan Serikat Pekerja</t>
  </si>
  <si>
    <t>2 Laporan</t>
  </si>
  <si>
    <t>Orang/Bulan</t>
  </si>
  <si>
    <t>60 Orang/Bulan</t>
  </si>
  <si>
    <t>18 Laporan</t>
  </si>
  <si>
    <r>
      <rPr>
        <b/>
        <sz val="12"/>
        <rFont val="Arial Unicode MS"/>
        <family val="2"/>
      </rPr>
      <t>Jumlah Unit Peningkatan Sarana dan Prasarana
Disiplin Pegawai</t>
    </r>
  </si>
  <si>
    <t>Jumlah  Paket  Peralatan  Rumah  Tangga yang Disediakan</t>
  </si>
  <si>
    <t>Jumlah   Paket   Bahan   Logistik   Kantor   yang Disediakan</t>
  </si>
  <si>
    <r>
      <rPr>
        <b/>
        <sz val="12"/>
        <rFont val="Arial Unicode MS"/>
        <family val="2"/>
      </rPr>
      <t>Jumlah Paket Barang Cetakan dan Penggandaan
yang Disediakan</t>
    </r>
  </si>
  <si>
    <t>12 Unit</t>
  </si>
  <si>
    <r>
      <rPr>
        <b/>
        <sz val="12"/>
        <rFont val="Arial Unicode MS"/>
        <family val="2"/>
      </rPr>
      <t>Jumlah    Sarana    dan    Prasarana    Pendukung Gedung  Kantor  atau  Bangunan  Lainnya  yang
Dipelihara/Direhabilitasi</t>
    </r>
  </si>
  <si>
    <t>RENCANA KINERJA PERUBAHAN TAHUNAN 2023</t>
  </si>
  <si>
    <t>Lembaga Pelatihan</t>
  </si>
  <si>
    <t>3 Lembaga Pelatihan</t>
  </si>
  <si>
    <t>Jumlah  Pengadaan  dan  Pemeliharaan  Sarana Pelatihan Kerja</t>
  </si>
  <si>
    <t>5 Unit</t>
  </si>
  <si>
    <t>Jumlah Kesepakatan/Koordinasi dalam rangka Optimalisasi Kapasitas Instruktur dan Peningkatan Sarana Prasarana Pelatihan Vokasi dan Produktivitas</t>
  </si>
  <si>
    <t>Jumlah Pengadaan dan Pemeliharaan Sarana Pelatihan Kerja Kab/Kota</t>
  </si>
  <si>
    <t>Tersedianya Kesepakatan/Koordinasi dalam rangka Optimalisasi Kapasitas Instruktur dan Peningkatan Sarana Prasarana Pelatihan Vokasi dan Produktivitas</t>
  </si>
  <si>
    <t>Tersedianya Pengadaan dan Pemeliharaan Sarana Pelatihan Kerja Kab/Kota</t>
  </si>
  <si>
    <t>Jumlah Paket Sarana dan Prasarana Gedung Kantor atau Bangunan Lainnya yang Disediakan</t>
  </si>
  <si>
    <t>Tersedianya Sarana dan Prasarana Gedung Kantor atau Bangunan Lainnya yang Disediakan</t>
  </si>
  <si>
    <t>Kepala Dinas Koperasi, Usaha Mikro dan</t>
  </si>
  <si>
    <t>Banjarmasin,         Juli 2023</t>
  </si>
  <si>
    <t>Jumlah SDM Koperasi yang mengikuti Sosialisasi</t>
  </si>
  <si>
    <t>Meningkatnya Jumlah SDM Koperasi dalam mengikuti Sosialisasi Pemberdayaan dan Perlindungan Koperasi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</si>
</sst>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3" formatCode="_(* #,##0.00_);_(* \(#,##0.00\);_(* &quot;-&quot;??_);_(@_)"/>
    <numFmt numFmtId="164" formatCode="_-* #,##0.00_-;\-* #,##0.00_-;_-* &quot;-&quot;??_-;_-@_-"/>
    <numFmt numFmtId="165" formatCode="_(* #,##0_);_(* \(#,##0\);_(* &quot;-&quot;??_);_(@_)"/>
    <numFmt numFmtId="166" formatCode="00"/>
    <numFmt numFmtId="167" formatCode="_-* #,##0_-;\-* #,##0_-;_-* &quot;-&quot;??_-;_-@_-"/>
    <numFmt numFmtId="168" formatCode="0.0%"/>
    <numFmt numFmtId="169" formatCode="_-&quot;Rp&quot;* #,##0_-;\-&quot;Rp&quot;* #,##0_-;_-&quot;Rp&quot;* &quot;-&quot;??_-;_-@_-"/>
    <numFmt numFmtId="170" formatCode="0.0"/>
  </numFmts>
  <fonts count="64" x14ac:knownFonts="1">
    <font>
      <sz val="11"/>
      <color theme="1"/>
      <name val="Calibri"/>
      <family val="2"/>
      <scheme val="minor"/>
    </font>
    <font>
      <sz val="11"/>
      <color theme="1"/>
      <name val="Calibri"/>
      <family val="2"/>
      <scheme val="minor"/>
    </font>
    <font>
      <sz val="11"/>
      <color theme="1"/>
      <name val="Arial Unicode MS"/>
      <family val="2"/>
    </font>
    <font>
      <sz val="12"/>
      <color theme="1"/>
      <name val="Arial Unicode MS"/>
      <family val="2"/>
    </font>
    <font>
      <b/>
      <sz val="12"/>
      <color theme="1"/>
      <name val="Arial Unicode MS"/>
      <family val="2"/>
    </font>
    <font>
      <sz val="8"/>
      <color theme="1"/>
      <name val="Arial Unicode MS"/>
      <family val="2"/>
    </font>
    <font>
      <sz val="12"/>
      <color rgb="FF000000"/>
      <name val="Arial Unicode MS"/>
      <family val="2"/>
    </font>
    <font>
      <sz val="12"/>
      <name val="Arial Unicode MS"/>
      <family val="2"/>
    </font>
    <font>
      <sz val="8"/>
      <color rgb="FF000000"/>
      <name val="Arial Unicode MS"/>
      <family val="2"/>
    </font>
    <font>
      <b/>
      <sz val="11"/>
      <color theme="1"/>
      <name val="Arial Unicode MS"/>
      <family val="2"/>
    </font>
    <font>
      <u/>
      <sz val="8"/>
      <color rgb="FF000000"/>
      <name val="Arial Unicode MS"/>
      <family val="2"/>
    </font>
    <font>
      <b/>
      <u/>
      <sz val="12"/>
      <color rgb="FF000000"/>
      <name val="Arial Unicode MS"/>
      <family val="2"/>
    </font>
    <font>
      <b/>
      <sz val="10"/>
      <color theme="1"/>
      <name val="Arial Unicode MS"/>
      <family val="2"/>
    </font>
    <font>
      <sz val="10"/>
      <color rgb="FF000000"/>
      <name val="Times New Roman"/>
      <family val="1"/>
    </font>
    <font>
      <b/>
      <sz val="18"/>
      <color rgb="FF000000"/>
      <name val="Arial Unicode MS"/>
      <family val="2"/>
    </font>
    <font>
      <b/>
      <sz val="10"/>
      <color rgb="FF000000"/>
      <name val="Times New Roman"/>
      <family val="1"/>
    </font>
    <font>
      <b/>
      <sz val="12"/>
      <color rgb="FF000000"/>
      <name val="Arial Unicode MS"/>
      <family val="2"/>
    </font>
    <font>
      <b/>
      <sz val="12"/>
      <name val="Arial Unicode MS"/>
      <family val="2"/>
    </font>
    <font>
      <b/>
      <sz val="8"/>
      <name val="Arial"/>
      <family val="2"/>
    </font>
    <font>
      <b/>
      <sz val="11"/>
      <name val="Arial Unicode MS"/>
      <family val="2"/>
    </font>
    <font>
      <sz val="10"/>
      <color rgb="FF000000"/>
      <name val="Arial Unicode MS"/>
      <family val="2"/>
    </font>
    <font>
      <sz val="11"/>
      <name val="Arial Unicode MS"/>
      <family val="2"/>
    </font>
    <font>
      <b/>
      <sz val="9"/>
      <name val="Arial Black"/>
      <family val="2"/>
    </font>
    <font>
      <b/>
      <sz val="9"/>
      <color rgb="FF000000"/>
      <name val="Arial Black"/>
      <family val="2"/>
    </font>
    <font>
      <sz val="9"/>
      <color rgb="FF000000"/>
      <name val="Arial Black"/>
      <family val="2"/>
    </font>
    <font>
      <sz val="11"/>
      <color theme="1"/>
      <name val="Calibri"/>
      <family val="2"/>
      <charset val="1"/>
      <scheme val="minor"/>
    </font>
    <font>
      <sz val="8"/>
      <color rgb="FF000000"/>
      <name val="Arial Black"/>
      <family val="2"/>
    </font>
    <font>
      <sz val="8"/>
      <name val="Arial Black"/>
      <family val="2"/>
    </font>
    <font>
      <sz val="10"/>
      <color rgb="FF000000"/>
      <name val="Arial"/>
      <family val="2"/>
    </font>
    <font>
      <sz val="10"/>
      <name val="Arial"/>
      <family val="2"/>
    </font>
    <font>
      <b/>
      <sz val="8"/>
      <color rgb="FF000000"/>
      <name val="Arial Black"/>
      <family val="2"/>
    </font>
    <font>
      <sz val="10"/>
      <color rgb="FF000000"/>
      <name val="Arial Black"/>
      <family val="2"/>
    </font>
    <font>
      <sz val="9"/>
      <color rgb="FF000000"/>
      <name val="Arial"/>
      <family val="2"/>
    </font>
    <font>
      <sz val="9"/>
      <name val="Arial"/>
      <family val="2"/>
    </font>
    <font>
      <b/>
      <sz val="8"/>
      <color rgb="FF000000"/>
      <name val="Arial"/>
      <family val="2"/>
    </font>
    <font>
      <sz val="14"/>
      <name val="Arial Unicode MS"/>
      <family val="2"/>
    </font>
    <font>
      <sz val="12"/>
      <color rgb="FFFF0000"/>
      <name val="Arial Unicode MS"/>
      <family val="2"/>
    </font>
    <font>
      <sz val="11"/>
      <color theme="1"/>
      <name val="Arial"/>
      <family val="2"/>
      <charset val="1"/>
    </font>
    <font>
      <sz val="11"/>
      <color theme="1"/>
      <name val="Arial"/>
      <family val="2"/>
    </font>
    <font>
      <sz val="12"/>
      <color theme="1"/>
      <name val="Calibri"/>
      <family val="2"/>
      <scheme val="minor"/>
    </font>
    <font>
      <b/>
      <sz val="9"/>
      <color rgb="FF000000"/>
      <name val="Arial"/>
      <family val="2"/>
      <charset val="1"/>
    </font>
    <font>
      <sz val="9"/>
      <color rgb="FF000000"/>
      <name val="Times New Roman"/>
      <family val="1"/>
    </font>
    <font>
      <b/>
      <sz val="10"/>
      <color rgb="FF000000"/>
      <name val="Arial Black"/>
      <family val="2"/>
    </font>
    <font>
      <i/>
      <sz val="12"/>
      <name val="Arial Unicode MS"/>
      <family val="2"/>
    </font>
    <font>
      <b/>
      <sz val="10"/>
      <name val="Arial Unicode MS"/>
      <family val="2"/>
    </font>
    <font>
      <b/>
      <sz val="14"/>
      <color rgb="FF000000"/>
      <name val="Times New Roman"/>
      <family val="1"/>
    </font>
    <font>
      <b/>
      <sz val="9"/>
      <color indexed="81"/>
      <name val="Tahoma"/>
      <family val="2"/>
    </font>
    <font>
      <sz val="9"/>
      <color indexed="81"/>
      <name val="Tahoma"/>
      <family val="2"/>
    </font>
    <font>
      <sz val="18"/>
      <color indexed="81"/>
      <name val="Tahoma"/>
      <family val="2"/>
    </font>
    <font>
      <sz val="16"/>
      <color indexed="81"/>
      <name val="Tahoma"/>
      <family val="2"/>
    </font>
    <font>
      <b/>
      <sz val="12"/>
      <color indexed="81"/>
      <name val="Tahoma"/>
      <family val="2"/>
    </font>
    <font>
      <sz val="12"/>
      <color indexed="81"/>
      <name val="Tahoma"/>
      <family val="2"/>
    </font>
    <font>
      <b/>
      <sz val="15"/>
      <color indexed="81"/>
      <name val="Tahoma"/>
      <family val="2"/>
    </font>
    <font>
      <sz val="15"/>
      <color indexed="81"/>
      <name val="Tahoma"/>
      <family val="2"/>
    </font>
    <font>
      <b/>
      <sz val="8"/>
      <name val="Arial Black"/>
      <family val="2"/>
    </font>
    <font>
      <sz val="9"/>
      <name val="Arial Black"/>
      <family val="2"/>
    </font>
    <font>
      <b/>
      <sz val="9"/>
      <name val="Arial Black"/>
      <family val="2"/>
      <charset val="1"/>
    </font>
    <font>
      <b/>
      <sz val="10"/>
      <name val="Arial Black"/>
      <family val="2"/>
    </font>
    <font>
      <b/>
      <sz val="14"/>
      <color theme="1"/>
      <name val="Arial Unicode MS"/>
      <family val="2"/>
    </font>
    <font>
      <b/>
      <sz val="16"/>
      <color theme="1"/>
      <name val="Arial Unicode MS"/>
      <family val="2"/>
    </font>
    <font>
      <sz val="14"/>
      <color theme="1"/>
      <name val="Arial Unicode MS"/>
      <family val="2"/>
    </font>
    <font>
      <b/>
      <i/>
      <sz val="12"/>
      <name val="Arial Unicode MS"/>
      <family val="2"/>
    </font>
    <font>
      <b/>
      <sz val="12"/>
      <color rgb="FF000000"/>
      <name val="Tahoma"/>
      <family val="2"/>
    </font>
    <font>
      <sz val="12"/>
      <color rgb="FF000000"/>
      <name val="Tahoma"/>
      <family val="2"/>
    </font>
  </fonts>
  <fills count="25">
    <fill>
      <patternFill patternType="none"/>
    </fill>
    <fill>
      <patternFill patternType="gray125"/>
    </fill>
    <fill>
      <patternFill patternType="solid">
        <fgColor rgb="FFFFFFFF"/>
      </patternFill>
    </fill>
    <fill>
      <patternFill patternType="solid">
        <fgColor rgb="FFFFC00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2"/>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8" tint="0.79998168889431442"/>
        <bgColor indexed="64"/>
      </patternFill>
    </fill>
    <fill>
      <patternFill patternType="solid">
        <fgColor rgb="FF00B050"/>
        <bgColor rgb="FF000000"/>
      </patternFill>
    </fill>
  </fills>
  <borders count="38">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bottom style="dashed">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auto="1"/>
      </left>
      <right style="medium">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dashed">
        <color indexed="64"/>
      </top>
      <bottom/>
      <diagonal/>
    </border>
    <border>
      <left style="medium">
        <color indexed="64"/>
      </left>
      <right/>
      <top style="dashed">
        <color indexed="64"/>
      </top>
      <bottom/>
      <diagonal/>
    </border>
    <border>
      <left style="thin">
        <color auto="1"/>
      </left>
      <right style="medium">
        <color auto="1"/>
      </right>
      <top style="medium">
        <color auto="1"/>
      </top>
      <bottom/>
      <diagonal/>
    </border>
    <border>
      <left style="medium">
        <color indexed="64"/>
      </left>
      <right/>
      <top style="dashed">
        <color indexed="64"/>
      </top>
      <bottom style="medium">
        <color indexed="64"/>
      </bottom>
      <diagonal/>
    </border>
    <border>
      <left style="thin">
        <color auto="1"/>
      </left>
      <right style="medium">
        <color auto="1"/>
      </right>
      <top/>
      <bottom style="medium">
        <color auto="1"/>
      </bottom>
      <diagonal/>
    </border>
    <border>
      <left style="medium">
        <color indexed="64"/>
      </left>
      <right style="medium">
        <color indexed="64"/>
      </right>
      <top/>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right style="medium">
        <color indexed="64"/>
      </right>
      <top style="dashed">
        <color indexed="64"/>
      </top>
      <bottom/>
      <diagonal/>
    </border>
    <border>
      <left/>
      <right style="medium">
        <color indexed="64"/>
      </right>
      <top/>
      <bottom style="dashed">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style="medium">
        <color indexed="64"/>
      </right>
      <top style="medium">
        <color indexed="64"/>
      </top>
      <bottom style="thin">
        <color indexed="64"/>
      </bottom>
      <diagonal/>
    </border>
  </borders>
  <cellStyleXfs count="29">
    <xf numFmtId="0" fontId="0" fillId="0" borderId="0"/>
    <xf numFmtId="0" fontId="13" fillId="0" borderId="0"/>
    <xf numFmtId="0" fontId="1" fillId="0" borderId="0"/>
    <xf numFmtId="0" fontId="1" fillId="0" borderId="0"/>
    <xf numFmtId="0" fontId="1" fillId="0" borderId="0"/>
    <xf numFmtId="0" fontId="25" fillId="0" borderId="0"/>
    <xf numFmtId="0" fontId="25" fillId="0" borderId="0"/>
    <xf numFmtId="0" fontId="13" fillId="0" borderId="0"/>
    <xf numFmtId="0" fontId="1" fillId="0" borderId="0"/>
    <xf numFmtId="0" fontId="13" fillId="0" borderId="0"/>
    <xf numFmtId="0" fontId="1" fillId="0" borderId="0"/>
    <xf numFmtId="0" fontId="1" fillId="0" borderId="0"/>
    <xf numFmtId="0" fontId="1" fillId="0" borderId="0">
      <alignment vertical="center"/>
    </xf>
    <xf numFmtId="0" fontId="37" fillId="0" borderId="0"/>
    <xf numFmtId="0" fontId="13" fillId="0" borderId="0"/>
    <xf numFmtId="0" fontId="38" fillId="0" borderId="0"/>
    <xf numFmtId="0" fontId="1" fillId="0" borderId="0"/>
    <xf numFmtId="0" fontId="1" fillId="0" borderId="0"/>
    <xf numFmtId="41" fontId="39" fillId="0" borderId="0" applyFont="0" applyFill="0" applyBorder="0" applyAlignment="0" applyProtection="0"/>
    <xf numFmtId="164" fontId="1" fillId="0" borderId="0" applyFont="0" applyFill="0" applyBorder="0" applyAlignment="0" applyProtection="0"/>
    <xf numFmtId="0" fontId="25" fillId="0" borderId="0"/>
    <xf numFmtId="0" fontId="1" fillId="0" borderId="0"/>
    <xf numFmtId="9" fontId="37" fillId="0" borderId="0" applyFont="0" applyFill="0" applyBorder="0" applyAlignment="0" applyProtection="0"/>
    <xf numFmtId="0" fontId="1" fillId="0" borderId="0"/>
    <xf numFmtId="41" fontId="13" fillId="0" borderId="0" applyFont="0" applyFill="0" applyBorder="0" applyAlignment="0" applyProtection="0"/>
    <xf numFmtId="0" fontId="1" fillId="0" borderId="0"/>
    <xf numFmtId="0" fontId="1" fillId="0" borderId="0"/>
    <xf numFmtId="43" fontId="13" fillId="0" borderId="0" applyFont="0" applyFill="0" applyBorder="0" applyAlignment="0" applyProtection="0"/>
    <xf numFmtId="43" fontId="25" fillId="0" borderId="0" applyFont="0" applyFill="0" applyBorder="0" applyAlignment="0" applyProtection="0"/>
  </cellStyleXfs>
  <cellXfs count="899">
    <xf numFmtId="0" fontId="0" fillId="0" borderId="0" xfId="0"/>
    <xf numFmtId="0" fontId="2" fillId="0" borderId="0" xfId="0" applyFont="1"/>
    <xf numFmtId="0" fontId="3" fillId="0" borderId="0" xfId="0" applyFont="1"/>
    <xf numFmtId="0" fontId="3" fillId="0" borderId="1" xfId="0" applyFont="1" applyBorder="1"/>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8" fillId="2" borderId="0" xfId="0" applyFont="1" applyFill="1" applyAlignment="1">
      <alignment vertical="center" wrapText="1"/>
    </xf>
    <xf numFmtId="0" fontId="2" fillId="0" borderId="0" xfId="0" applyFont="1" applyAlignment="1">
      <alignment horizontal="left" vertical="top"/>
    </xf>
    <xf numFmtId="0" fontId="2" fillId="0" borderId="0" xfId="0" applyFont="1" applyAlignment="1">
      <alignment wrapText="1"/>
    </xf>
    <xf numFmtId="0" fontId="5" fillId="2" borderId="0" xfId="0" applyFont="1" applyFill="1" applyAlignment="1" applyProtection="1">
      <alignment wrapText="1"/>
      <protection locked="0"/>
    </xf>
    <xf numFmtId="0" fontId="3" fillId="2" borderId="0" xfId="0" applyFont="1" applyFill="1" applyAlignment="1" applyProtection="1">
      <alignment horizontal="center" vertical="top" wrapText="1"/>
      <protection locked="0"/>
    </xf>
    <xf numFmtId="0" fontId="2" fillId="0" borderId="0" xfId="0" applyFont="1" applyAlignment="1">
      <alignment horizontal="center"/>
    </xf>
    <xf numFmtId="0" fontId="2" fillId="0" borderId="0" xfId="0" applyFont="1" applyAlignment="1">
      <alignment horizontal="center" wrapText="1"/>
    </xf>
    <xf numFmtId="0" fontId="10" fillId="2" borderId="0" xfId="0" applyFont="1" applyFill="1" applyAlignment="1">
      <alignment horizontal="center" vertical="center" wrapText="1"/>
    </xf>
    <xf numFmtId="0" fontId="4" fillId="3" borderId="4" xfId="0" applyFont="1" applyFill="1" applyBorder="1" applyAlignment="1">
      <alignment horizontal="center" vertical="top"/>
    </xf>
    <xf numFmtId="0" fontId="4" fillId="3" borderId="4" xfId="0" applyFont="1" applyFill="1" applyBorder="1" applyAlignment="1">
      <alignment horizontal="left" vertical="top" wrapText="1"/>
    </xf>
    <xf numFmtId="0" fontId="12" fillId="3" borderId="4" xfId="0" applyFont="1" applyFill="1" applyBorder="1" applyAlignment="1">
      <alignment horizontal="center" vertical="top"/>
    </xf>
    <xf numFmtId="0" fontId="9" fillId="3" borderId="4" xfId="0" quotePrefix="1" applyFont="1" applyFill="1" applyBorder="1" applyAlignment="1">
      <alignment horizontal="left" vertical="top" wrapText="1"/>
    </xf>
    <xf numFmtId="0" fontId="4" fillId="3" borderId="4" xfId="0" applyFont="1" applyFill="1" applyBorder="1" applyAlignment="1">
      <alignment horizontal="center" vertical="top" wrapText="1"/>
    </xf>
    <xf numFmtId="0" fontId="4" fillId="3"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2" fillId="3" borderId="2" xfId="0" applyFont="1" applyFill="1" applyBorder="1"/>
    <xf numFmtId="0" fontId="13" fillId="0" borderId="0" xfId="1" applyAlignment="1">
      <alignment vertical="top"/>
    </xf>
    <xf numFmtId="0" fontId="13" fillId="0" borderId="0" xfId="1" applyAlignment="1">
      <alignment horizontal="left" vertical="top"/>
    </xf>
    <xf numFmtId="0" fontId="15" fillId="0" borderId="0" xfId="1" applyFont="1" applyAlignment="1">
      <alignment vertical="top" wrapText="1"/>
    </xf>
    <xf numFmtId="0" fontId="16" fillId="0" borderId="0" xfId="1" applyFont="1" applyAlignment="1">
      <alignment horizontal="center" vertical="top" wrapText="1"/>
    </xf>
    <xf numFmtId="0" fontId="16" fillId="0" borderId="0" xfId="1" applyFont="1" applyAlignment="1">
      <alignment vertical="top" wrapText="1"/>
    </xf>
    <xf numFmtId="0" fontId="16" fillId="0" borderId="0" xfId="1" applyFont="1" applyAlignment="1">
      <alignment horizontal="left" vertical="top"/>
    </xf>
    <xf numFmtId="0" fontId="6" fillId="0" borderId="0" xfId="1" applyFont="1" applyAlignment="1">
      <alignment horizontal="left" vertical="top"/>
    </xf>
    <xf numFmtId="0" fontId="18" fillId="0" borderId="0" xfId="1" applyFont="1" applyAlignment="1">
      <alignment vertical="top" wrapText="1"/>
    </xf>
    <xf numFmtId="0" fontId="18" fillId="0" borderId="0" xfId="1" applyFont="1" applyAlignment="1">
      <alignment vertical="center" wrapText="1"/>
    </xf>
    <xf numFmtId="0" fontId="17" fillId="5" borderId="2" xfId="1" applyFont="1" applyFill="1" applyBorder="1" applyAlignment="1">
      <alignment horizontal="center" vertical="center" wrapText="1"/>
    </xf>
    <xf numFmtId="0" fontId="19" fillId="5" borderId="15" xfId="1" applyFont="1" applyFill="1" applyBorder="1" applyAlignment="1">
      <alignment horizontal="center" vertical="center" wrapText="1"/>
    </xf>
    <xf numFmtId="0" fontId="17" fillId="5" borderId="15" xfId="1" applyFont="1" applyFill="1" applyBorder="1" applyAlignment="1">
      <alignment horizontal="center" vertical="center" wrapText="1"/>
    </xf>
    <xf numFmtId="0" fontId="17" fillId="4" borderId="15" xfId="1" applyFont="1" applyFill="1" applyBorder="1" applyAlignment="1">
      <alignment horizontal="center" vertical="center" wrapText="1"/>
    </xf>
    <xf numFmtId="0" fontId="17" fillId="4" borderId="2" xfId="2" applyFont="1" applyFill="1" applyBorder="1" applyAlignment="1">
      <alignment horizontal="center" vertical="center" wrapText="1"/>
    </xf>
    <xf numFmtId="0" fontId="20" fillId="0" borderId="0" xfId="1" applyFont="1" applyAlignment="1">
      <alignment horizontal="center" vertical="top"/>
    </xf>
    <xf numFmtId="0" fontId="17" fillId="4" borderId="2" xfId="1" applyFont="1" applyFill="1" applyBorder="1" applyAlignment="1">
      <alignment horizontal="center" vertical="center" wrapText="1"/>
    </xf>
    <xf numFmtId="0" fontId="18" fillId="0" borderId="0" xfId="1" applyFont="1" applyAlignment="1">
      <alignment horizontal="center" vertical="center" wrapText="1"/>
    </xf>
    <xf numFmtId="0" fontId="18" fillId="0" borderId="0" xfId="1" applyFont="1" applyAlignment="1">
      <alignment horizontal="left" vertical="center" wrapText="1" indent="4"/>
    </xf>
    <xf numFmtId="0" fontId="18" fillId="0" borderId="0" xfId="1" applyFont="1" applyAlignment="1">
      <alignment horizontal="left" vertical="center" wrapText="1" indent="1"/>
    </xf>
    <xf numFmtId="0" fontId="7" fillId="6" borderId="2" xfId="1" applyFont="1" applyFill="1" applyBorder="1" applyAlignment="1">
      <alignment horizontal="center" vertical="top" wrapText="1"/>
    </xf>
    <xf numFmtId="0" fontId="21" fillId="6" borderId="2" xfId="1" applyFont="1" applyFill="1" applyBorder="1" applyAlignment="1">
      <alignment horizontal="center" vertical="top" wrapText="1"/>
    </xf>
    <xf numFmtId="0" fontId="7" fillId="4" borderId="2" xfId="1" applyFont="1" applyFill="1" applyBorder="1" applyAlignment="1">
      <alignment horizontal="center" vertical="top" wrapText="1"/>
    </xf>
    <xf numFmtId="0" fontId="7" fillId="4" borderId="2" xfId="2" applyFont="1" applyFill="1" applyBorder="1" applyAlignment="1">
      <alignment horizontal="center" vertical="top" wrapText="1"/>
    </xf>
    <xf numFmtId="0" fontId="18" fillId="0" borderId="0" xfId="1" applyFont="1" applyAlignment="1">
      <alignment horizontal="center" vertical="top" wrapText="1"/>
    </xf>
    <xf numFmtId="0" fontId="18" fillId="0" borderId="0" xfId="1" applyFont="1" applyAlignment="1">
      <alignment horizontal="left" vertical="top" wrapText="1"/>
    </xf>
    <xf numFmtId="1" fontId="16" fillId="7" borderId="7" xfId="1" applyNumberFormat="1" applyFont="1" applyFill="1" applyBorder="1" applyAlignment="1">
      <alignment horizontal="center" vertical="top" shrinkToFit="1"/>
    </xf>
    <xf numFmtId="166" fontId="16" fillId="7" borderId="7" xfId="1" applyNumberFormat="1" applyFont="1" applyFill="1" applyBorder="1" applyAlignment="1">
      <alignment horizontal="center" vertical="top" shrinkToFit="1"/>
    </xf>
    <xf numFmtId="0" fontId="6" fillId="7" borderId="7" xfId="1" applyFont="1" applyFill="1" applyBorder="1" applyAlignment="1">
      <alignment horizontal="center" wrapText="1"/>
    </xf>
    <xf numFmtId="0" fontId="17" fillId="7" borderId="7" xfId="1" applyFont="1" applyFill="1" applyBorder="1" applyAlignment="1">
      <alignment vertical="top" wrapText="1"/>
    </xf>
    <xf numFmtId="0" fontId="19" fillId="7" borderId="5" xfId="1" applyFont="1" applyFill="1" applyBorder="1" applyAlignment="1">
      <alignment horizontal="left" vertical="top" wrapText="1"/>
    </xf>
    <xf numFmtId="0" fontId="16" fillId="7" borderId="7" xfId="1" applyFont="1" applyFill="1" applyBorder="1" applyAlignment="1">
      <alignment horizontal="left" vertical="top" wrapText="1"/>
    </xf>
    <xf numFmtId="41" fontId="17" fillId="7" borderId="7" xfId="1" applyNumberFormat="1" applyFont="1" applyFill="1" applyBorder="1" applyAlignment="1">
      <alignment vertical="top" wrapText="1"/>
    </xf>
    <xf numFmtId="0" fontId="17" fillId="7" borderId="7" xfId="1" applyFont="1" applyFill="1" applyBorder="1" applyAlignment="1">
      <alignment horizontal="center" vertical="top" wrapText="1"/>
    </xf>
    <xf numFmtId="0" fontId="17" fillId="7" borderId="16" xfId="1" applyFont="1" applyFill="1" applyBorder="1" applyAlignment="1">
      <alignment vertical="top" wrapText="1"/>
    </xf>
    <xf numFmtId="41" fontId="22" fillId="0" borderId="0" xfId="1" applyNumberFormat="1" applyFont="1" applyAlignment="1">
      <alignment vertical="top" wrapText="1"/>
    </xf>
    <xf numFmtId="3" fontId="23" fillId="0" borderId="0" xfId="1" applyNumberFormat="1" applyFont="1" applyAlignment="1">
      <alignment horizontal="right" vertical="top" shrinkToFit="1"/>
    </xf>
    <xf numFmtId="0" fontId="24" fillId="0" borderId="0" xfId="1" applyFont="1" applyAlignment="1">
      <alignment wrapText="1"/>
    </xf>
    <xf numFmtId="0" fontId="24" fillId="0" borderId="0" xfId="1" applyFont="1" applyAlignment="1">
      <alignment horizontal="left" vertical="top"/>
    </xf>
    <xf numFmtId="1" fontId="16" fillId="7" borderId="5" xfId="1" applyNumberFormat="1" applyFont="1" applyFill="1" applyBorder="1" applyAlignment="1">
      <alignment horizontal="center" vertical="top" shrinkToFit="1"/>
    </xf>
    <xf numFmtId="166" fontId="16" fillId="7" borderId="5" xfId="1" applyNumberFormat="1" applyFont="1" applyFill="1" applyBorder="1" applyAlignment="1">
      <alignment horizontal="center" vertical="top" shrinkToFit="1"/>
    </xf>
    <xf numFmtId="0" fontId="6" fillId="7" borderId="5" xfId="1" applyFont="1" applyFill="1" applyBorder="1" applyAlignment="1">
      <alignment horizontal="center" wrapText="1"/>
    </xf>
    <xf numFmtId="0" fontId="17" fillId="7" borderId="5" xfId="1" applyFont="1" applyFill="1" applyBorder="1" applyAlignment="1">
      <alignment vertical="top" wrapText="1"/>
    </xf>
    <xf numFmtId="0" fontId="4" fillId="7" borderId="5" xfId="3" applyFont="1" applyFill="1" applyBorder="1" applyAlignment="1">
      <alignment horizontal="left" vertical="top" wrapText="1"/>
    </xf>
    <xf numFmtId="9" fontId="17" fillId="7" borderId="5" xfId="4" applyNumberFormat="1" applyFont="1" applyFill="1" applyBorder="1" applyAlignment="1">
      <alignment horizontal="center" vertical="top" wrapText="1"/>
    </xf>
    <xf numFmtId="41" fontId="16" fillId="7" borderId="5" xfId="1" applyNumberFormat="1" applyFont="1" applyFill="1" applyBorder="1" applyAlignment="1">
      <alignment horizontal="left" vertical="top"/>
    </xf>
    <xf numFmtId="0" fontId="16" fillId="7" borderId="5" xfId="1" applyFont="1" applyFill="1" applyBorder="1" applyAlignment="1">
      <alignment horizontal="left" vertical="top"/>
    </xf>
    <xf numFmtId="1" fontId="16" fillId="3" borderId="5" xfId="1" applyNumberFormat="1" applyFont="1" applyFill="1" applyBorder="1" applyAlignment="1">
      <alignment horizontal="center" vertical="top" shrinkToFit="1"/>
    </xf>
    <xf numFmtId="166" fontId="16" fillId="3" borderId="5" xfId="1" applyNumberFormat="1" applyFont="1" applyFill="1" applyBorder="1" applyAlignment="1">
      <alignment horizontal="center" vertical="top" shrinkToFit="1"/>
    </xf>
    <xf numFmtId="2" fontId="16" fillId="3" borderId="5" xfId="1" applyNumberFormat="1" applyFont="1" applyFill="1" applyBorder="1" applyAlignment="1">
      <alignment horizontal="center" vertical="top" shrinkToFit="1"/>
    </xf>
    <xf numFmtId="0" fontId="16" fillId="3" borderId="5" xfId="1" applyFont="1" applyFill="1" applyBorder="1" applyAlignment="1">
      <alignment horizontal="center" wrapText="1"/>
    </xf>
    <xf numFmtId="0" fontId="17" fillId="3" borderId="5" xfId="1" applyFont="1" applyFill="1" applyBorder="1" applyAlignment="1">
      <alignment vertical="top" wrapText="1"/>
    </xf>
    <xf numFmtId="0" fontId="19" fillId="3" borderId="5" xfId="1" applyFont="1" applyFill="1" applyBorder="1" applyAlignment="1">
      <alignment horizontal="left" vertical="top" wrapText="1"/>
    </xf>
    <xf numFmtId="0" fontId="4" fillId="3" borderId="5" xfId="3" applyFont="1" applyFill="1" applyBorder="1" applyAlignment="1">
      <alignment horizontal="left" vertical="top" wrapText="1"/>
    </xf>
    <xf numFmtId="9" fontId="17" fillId="3" borderId="5" xfId="4" applyNumberFormat="1" applyFont="1" applyFill="1" applyBorder="1" applyAlignment="1">
      <alignment horizontal="center" vertical="top" wrapText="1"/>
    </xf>
    <xf numFmtId="41" fontId="17" fillId="3" borderId="5" xfId="1" applyNumberFormat="1" applyFont="1" applyFill="1" applyBorder="1" applyAlignment="1">
      <alignment vertical="top" wrapText="1"/>
    </xf>
    <xf numFmtId="0" fontId="17" fillId="3" borderId="5" xfId="1" applyFont="1" applyFill="1" applyBorder="1" applyAlignment="1">
      <alignment horizontal="center" vertical="top" wrapText="1"/>
    </xf>
    <xf numFmtId="0" fontId="17" fillId="3" borderId="7" xfId="1" applyFont="1" applyFill="1" applyBorder="1" applyAlignment="1">
      <alignment vertical="top" wrapText="1"/>
    </xf>
    <xf numFmtId="0" fontId="23" fillId="0" borderId="0" xfId="1" applyFont="1" applyAlignment="1">
      <alignment wrapText="1"/>
    </xf>
    <xf numFmtId="0" fontId="23" fillId="0" borderId="0" xfId="1" applyFont="1" applyAlignment="1">
      <alignment horizontal="left" vertical="top"/>
    </xf>
    <xf numFmtId="1" fontId="6" fillId="8" borderId="5" xfId="1" applyNumberFormat="1" applyFont="1" applyFill="1" applyBorder="1" applyAlignment="1">
      <alignment horizontal="center" vertical="top" shrinkToFit="1"/>
    </xf>
    <xf numFmtId="166" fontId="6" fillId="8" borderId="5" xfId="1" applyNumberFormat="1" applyFont="1" applyFill="1" applyBorder="1" applyAlignment="1">
      <alignment horizontal="center" vertical="top" shrinkToFit="1"/>
    </xf>
    <xf numFmtId="2" fontId="6" fillId="8" borderId="5" xfId="1" applyNumberFormat="1" applyFont="1" applyFill="1" applyBorder="1" applyAlignment="1">
      <alignment horizontal="center" vertical="top" shrinkToFit="1"/>
    </xf>
    <xf numFmtId="0" fontId="7" fillId="8" borderId="5" xfId="1" applyFont="1" applyFill="1" applyBorder="1" applyAlignment="1">
      <alignment horizontal="left" vertical="top" wrapText="1"/>
    </xf>
    <xf numFmtId="0" fontId="21" fillId="8" borderId="5" xfId="1" applyFont="1" applyFill="1" applyBorder="1" applyAlignment="1">
      <alignment horizontal="left" vertical="top" wrapText="1"/>
    </xf>
    <xf numFmtId="9" fontId="7" fillId="8" borderId="5" xfId="4" applyNumberFormat="1" applyFont="1" applyFill="1" applyBorder="1" applyAlignment="1">
      <alignment horizontal="center" vertical="top" wrapText="1"/>
    </xf>
    <xf numFmtId="41" fontId="6" fillId="8" borderId="5" xfId="5" applyNumberFormat="1" applyFont="1" applyFill="1" applyBorder="1" applyAlignment="1">
      <alignment horizontal="right" vertical="top" wrapText="1"/>
    </xf>
    <xf numFmtId="0" fontId="7" fillId="8" borderId="5" xfId="1" applyFont="1" applyFill="1" applyBorder="1" applyAlignment="1">
      <alignment horizontal="center" vertical="top" wrapText="1"/>
    </xf>
    <xf numFmtId="0" fontId="7" fillId="9" borderId="5" xfId="1" applyFont="1" applyFill="1" applyBorder="1" applyAlignment="1">
      <alignment horizontal="left" vertical="top" wrapText="1"/>
    </xf>
    <xf numFmtId="3" fontId="26" fillId="0" borderId="0" xfId="1" applyNumberFormat="1" applyFont="1" applyAlignment="1">
      <alignment horizontal="right" vertical="top" shrinkToFit="1"/>
    </xf>
    <xf numFmtId="0" fontId="13" fillId="0" borderId="0" xfId="1" applyAlignment="1">
      <alignment horizontal="left" vertical="top" wrapText="1"/>
    </xf>
    <xf numFmtId="0" fontId="7" fillId="10" borderId="5" xfId="1" applyFont="1" applyFill="1" applyBorder="1" applyAlignment="1">
      <alignment horizontal="left" vertical="top" wrapText="1"/>
    </xf>
    <xf numFmtId="9" fontId="7" fillId="10" borderId="5" xfId="4" applyNumberFormat="1" applyFont="1" applyFill="1" applyBorder="1" applyAlignment="1">
      <alignment horizontal="center" vertical="top" wrapText="1"/>
    </xf>
    <xf numFmtId="41" fontId="6" fillId="10" borderId="5" xfId="5" applyNumberFormat="1" applyFont="1" applyFill="1" applyBorder="1" applyAlignment="1">
      <alignment horizontal="right" vertical="top" wrapText="1"/>
    </xf>
    <xf numFmtId="0" fontId="7" fillId="10" borderId="5" xfId="1" applyFont="1" applyFill="1" applyBorder="1" applyAlignment="1">
      <alignment horizontal="center" vertical="top" wrapText="1"/>
    </xf>
    <xf numFmtId="41" fontId="6" fillId="8" borderId="5" xfId="6" applyNumberFormat="1" applyFont="1" applyFill="1" applyBorder="1" applyAlignment="1">
      <alignment horizontal="right" vertical="top" wrapText="1"/>
    </xf>
    <xf numFmtId="3" fontId="26" fillId="0" borderId="0" xfId="1" applyNumberFormat="1" applyFont="1" applyAlignment="1">
      <alignment horizontal="right" vertical="center" shrinkToFit="1"/>
    </xf>
    <xf numFmtId="0" fontId="27" fillId="0" borderId="0" xfId="1" applyFont="1" applyAlignment="1">
      <alignment horizontal="left" vertical="top" wrapText="1"/>
    </xf>
    <xf numFmtId="0" fontId="7" fillId="10" borderId="5" xfId="6" applyFont="1" applyFill="1" applyBorder="1" applyAlignment="1">
      <alignment horizontal="left" vertical="top" wrapText="1"/>
    </xf>
    <xf numFmtId="0" fontId="7" fillId="8" borderId="17" xfId="1" applyFont="1" applyFill="1" applyBorder="1" applyAlignment="1">
      <alignment horizontal="left" vertical="top" wrapText="1"/>
    </xf>
    <xf numFmtId="41" fontId="7" fillId="8" borderId="5" xfId="6" applyNumberFormat="1" applyFont="1" applyFill="1" applyBorder="1" applyAlignment="1">
      <alignment horizontal="right" vertical="top" wrapText="1"/>
    </xf>
    <xf numFmtId="3" fontId="28" fillId="0" borderId="0" xfId="1" applyNumberFormat="1" applyFont="1" applyAlignment="1">
      <alignment horizontal="right" vertical="top" shrinkToFit="1"/>
    </xf>
    <xf numFmtId="0" fontId="29" fillId="0" borderId="0" xfId="1" applyFont="1" applyAlignment="1">
      <alignment horizontal="left" vertical="top" wrapText="1"/>
    </xf>
    <xf numFmtId="0" fontId="28" fillId="0" borderId="0" xfId="1" applyFont="1" applyAlignment="1">
      <alignment horizontal="left" vertical="top" wrapText="1"/>
    </xf>
    <xf numFmtId="0" fontId="28" fillId="0" borderId="0" xfId="1" applyFont="1" applyAlignment="1">
      <alignment horizontal="left" vertical="top"/>
    </xf>
    <xf numFmtId="0" fontId="7" fillId="8" borderId="5" xfId="2" applyFont="1" applyFill="1" applyBorder="1" applyAlignment="1">
      <alignment horizontal="center" vertical="top"/>
    </xf>
    <xf numFmtId="0" fontId="7" fillId="10" borderId="5" xfId="5" applyFont="1" applyFill="1" applyBorder="1" applyAlignment="1">
      <alignment horizontal="left" vertical="top" wrapText="1"/>
    </xf>
    <xf numFmtId="0" fontId="6" fillId="3" borderId="5" xfId="1" applyFont="1" applyFill="1" applyBorder="1" applyAlignment="1">
      <alignment horizontal="center" wrapText="1"/>
    </xf>
    <xf numFmtId="0" fontId="16" fillId="3" borderId="5" xfId="5" applyFont="1" applyFill="1" applyBorder="1" applyAlignment="1">
      <alignment horizontal="left" vertical="top" wrapText="1"/>
    </xf>
    <xf numFmtId="0" fontId="7" fillId="3" borderId="5" xfId="1" applyFont="1" applyFill="1" applyBorder="1" applyAlignment="1">
      <alignment horizontal="center" vertical="top" wrapText="1"/>
    </xf>
    <xf numFmtId="3" fontId="30" fillId="0" borderId="0" xfId="1" applyNumberFormat="1" applyFont="1" applyAlignment="1">
      <alignment horizontal="right" vertical="top" shrinkToFit="1"/>
    </xf>
    <xf numFmtId="0" fontId="31" fillId="0" borderId="0" xfId="1" applyFont="1" applyAlignment="1">
      <alignment wrapText="1"/>
    </xf>
    <xf numFmtId="0" fontId="31" fillId="0" borderId="0" xfId="1" applyFont="1" applyAlignment="1">
      <alignment horizontal="left" vertical="top"/>
    </xf>
    <xf numFmtId="41" fontId="7" fillId="8" borderId="5" xfId="5" applyNumberFormat="1" applyFont="1" applyFill="1" applyBorder="1" applyAlignment="1">
      <alignment horizontal="right" vertical="top" wrapText="1"/>
    </xf>
    <xf numFmtId="0" fontId="6" fillId="10" borderId="5" xfId="7" applyFont="1" applyFill="1" applyBorder="1" applyAlignment="1">
      <alignment vertical="top" wrapText="1"/>
    </xf>
    <xf numFmtId="0" fontId="20" fillId="8" borderId="0" xfId="1" applyFont="1" applyFill="1" applyAlignment="1">
      <alignment horizontal="left" vertical="top"/>
    </xf>
    <xf numFmtId="3" fontId="32" fillId="0" borderId="0" xfId="1" applyNumberFormat="1" applyFont="1" applyAlignment="1">
      <alignment horizontal="right" vertical="top" shrinkToFit="1"/>
    </xf>
    <xf numFmtId="0" fontId="33" fillId="0" borderId="0" xfId="1" applyFont="1" applyAlignment="1">
      <alignment horizontal="left" vertical="top" wrapText="1"/>
    </xf>
    <xf numFmtId="0" fontId="32" fillId="0" borderId="0" xfId="1" applyFont="1" applyAlignment="1">
      <alignment horizontal="left" vertical="top" wrapText="1"/>
    </xf>
    <xf numFmtId="0" fontId="32" fillId="0" borderId="0" xfId="1" applyFont="1" applyAlignment="1">
      <alignment horizontal="left" vertical="top"/>
    </xf>
    <xf numFmtId="0" fontId="7" fillId="10" borderId="5" xfId="3" applyFont="1" applyFill="1" applyBorder="1" applyAlignment="1">
      <alignment horizontal="left" vertical="top" wrapText="1"/>
    </xf>
    <xf numFmtId="9" fontId="7" fillId="8" borderId="5" xfId="8" applyNumberFormat="1" applyFont="1" applyFill="1" applyBorder="1" applyAlignment="1">
      <alignment horizontal="center" vertical="top" wrapText="1"/>
    </xf>
    <xf numFmtId="0" fontId="7" fillId="10" borderId="5" xfId="2" applyFont="1" applyFill="1" applyBorder="1" applyAlignment="1">
      <alignment horizontal="left" vertical="top" wrapText="1"/>
    </xf>
    <xf numFmtId="1" fontId="16" fillId="11" borderId="5" xfId="1" applyNumberFormat="1" applyFont="1" applyFill="1" applyBorder="1" applyAlignment="1">
      <alignment horizontal="center" vertical="top" shrinkToFit="1"/>
    </xf>
    <xf numFmtId="166" fontId="16" fillId="11" borderId="5" xfId="1" applyNumberFormat="1" applyFont="1" applyFill="1" applyBorder="1" applyAlignment="1">
      <alignment horizontal="center" vertical="top" shrinkToFit="1"/>
    </xf>
    <xf numFmtId="2" fontId="16" fillId="11" borderId="5" xfId="1" applyNumberFormat="1" applyFont="1" applyFill="1" applyBorder="1" applyAlignment="1">
      <alignment horizontal="center" vertical="top" shrinkToFit="1"/>
    </xf>
    <xf numFmtId="0" fontId="6" fillId="11" borderId="5" xfId="1" applyFont="1" applyFill="1" applyBorder="1" applyAlignment="1">
      <alignment horizontal="center" wrapText="1"/>
    </xf>
    <xf numFmtId="0" fontId="17" fillId="11" borderId="5" xfId="1" applyFont="1" applyFill="1" applyBorder="1" applyAlignment="1">
      <alignment vertical="top" wrapText="1"/>
    </xf>
    <xf numFmtId="0" fontId="19" fillId="11" borderId="5" xfId="1" applyFont="1" applyFill="1" applyBorder="1" applyAlignment="1">
      <alignment horizontal="left" vertical="top" wrapText="1"/>
    </xf>
    <xf numFmtId="0" fontId="17" fillId="11" borderId="5" xfId="2" applyFont="1" applyFill="1" applyBorder="1" applyAlignment="1">
      <alignment horizontal="left" vertical="top" wrapText="1"/>
    </xf>
    <xf numFmtId="9" fontId="17" fillId="11" borderId="5" xfId="4" applyNumberFormat="1" applyFont="1" applyFill="1" applyBorder="1" applyAlignment="1">
      <alignment horizontal="center" vertical="top" wrapText="1"/>
    </xf>
    <xf numFmtId="41" fontId="17" fillId="11" borderId="5" xfId="5" applyNumberFormat="1" applyFont="1" applyFill="1" applyBorder="1" applyAlignment="1">
      <alignment horizontal="right" vertical="top" wrapText="1"/>
    </xf>
    <xf numFmtId="0" fontId="17" fillId="11" borderId="5" xfId="1" applyFont="1" applyFill="1" applyBorder="1" applyAlignment="1">
      <alignment horizontal="center" vertical="top" wrapText="1"/>
    </xf>
    <xf numFmtId="0" fontId="17" fillId="12" borderId="5" xfId="1" applyFont="1" applyFill="1" applyBorder="1" applyAlignment="1">
      <alignment vertical="top" wrapText="1"/>
    </xf>
    <xf numFmtId="0" fontId="7" fillId="8" borderId="5" xfId="2" applyFont="1" applyFill="1" applyBorder="1" applyAlignment="1">
      <alignment horizontal="left" vertical="top" wrapText="1"/>
    </xf>
    <xf numFmtId="41" fontId="3" fillId="8" borderId="5" xfId="5" applyNumberFormat="1" applyFont="1" applyFill="1" applyBorder="1" applyAlignment="1">
      <alignment horizontal="right" vertical="top" wrapText="1"/>
    </xf>
    <xf numFmtId="1" fontId="16" fillId="12" borderId="5" xfId="1" applyNumberFormat="1" applyFont="1" applyFill="1" applyBorder="1" applyAlignment="1">
      <alignment horizontal="center" vertical="top" shrinkToFit="1"/>
    </xf>
    <xf numFmtId="0" fontId="17" fillId="3" borderId="5" xfId="9" applyFont="1" applyFill="1" applyBorder="1" applyAlignment="1">
      <alignment horizontal="left" vertical="top" wrapText="1"/>
    </xf>
    <xf numFmtId="41" fontId="17" fillId="3" borderId="5" xfId="5" applyNumberFormat="1" applyFont="1" applyFill="1" applyBorder="1" applyAlignment="1">
      <alignment horizontal="right" vertical="top" wrapText="1"/>
    </xf>
    <xf numFmtId="0" fontId="6" fillId="8" borderId="5" xfId="1" applyFont="1" applyFill="1" applyBorder="1" applyAlignment="1">
      <alignment horizontal="left" vertical="top" wrapText="1"/>
    </xf>
    <xf numFmtId="0" fontId="7" fillId="10" borderId="5" xfId="9" applyFont="1" applyFill="1" applyBorder="1" applyAlignment="1">
      <alignment horizontal="left" vertical="top" wrapText="1"/>
    </xf>
    <xf numFmtId="0" fontId="17" fillId="3" borderId="5" xfId="3" applyFont="1" applyFill="1" applyBorder="1" applyAlignment="1">
      <alignment horizontal="left" vertical="top" wrapText="1"/>
    </xf>
    <xf numFmtId="3" fontId="34" fillId="0" borderId="0" xfId="1" applyNumberFormat="1" applyFont="1" applyAlignment="1">
      <alignment horizontal="right" vertical="top" shrinkToFit="1"/>
    </xf>
    <xf numFmtId="0" fontId="13" fillId="0" borderId="0" xfId="1" applyAlignment="1">
      <alignment wrapText="1"/>
    </xf>
    <xf numFmtId="0" fontId="35" fillId="8" borderId="5" xfId="1" applyFont="1" applyFill="1" applyBorder="1" applyAlignment="1">
      <alignment horizontal="center" vertical="top" wrapText="1"/>
    </xf>
    <xf numFmtId="41" fontId="7" fillId="8" borderId="5" xfId="10" applyNumberFormat="1" applyFont="1" applyFill="1" applyBorder="1" applyAlignment="1">
      <alignment horizontal="center" vertical="top"/>
    </xf>
    <xf numFmtId="41" fontId="36" fillId="8" borderId="5" xfId="10" applyNumberFormat="1" applyFont="1" applyFill="1" applyBorder="1" applyAlignment="1">
      <alignment horizontal="center" vertical="top"/>
    </xf>
    <xf numFmtId="41" fontId="7" fillId="8" borderId="5" xfId="11" applyNumberFormat="1" applyFont="1" applyFill="1" applyBorder="1" applyAlignment="1">
      <alignment horizontal="center" vertical="top"/>
    </xf>
    <xf numFmtId="41" fontId="3" fillId="8" borderId="5" xfId="11" applyNumberFormat="1" applyFont="1" applyFill="1" applyBorder="1" applyAlignment="1">
      <alignment horizontal="center" vertical="top"/>
    </xf>
    <xf numFmtId="0" fontId="7" fillId="8" borderId="5" xfId="9" applyFont="1" applyFill="1" applyBorder="1" applyAlignment="1">
      <alignment horizontal="left" vertical="top" wrapText="1"/>
    </xf>
    <xf numFmtId="9" fontId="7" fillId="8" borderId="5" xfId="1" applyNumberFormat="1" applyFont="1" applyFill="1" applyBorder="1" applyAlignment="1">
      <alignment horizontal="center" vertical="top" wrapText="1"/>
    </xf>
    <xf numFmtId="0" fontId="7" fillId="10" borderId="5" xfId="12" applyFont="1" applyFill="1" applyBorder="1" applyAlignment="1">
      <alignment horizontal="left" vertical="top" wrapText="1"/>
    </xf>
    <xf numFmtId="0" fontId="7" fillId="8" borderId="5" xfId="13" applyFont="1" applyFill="1" applyBorder="1" applyAlignment="1">
      <alignment horizontal="center" vertical="top"/>
    </xf>
    <xf numFmtId="0" fontId="7" fillId="8" borderId="5" xfId="13" applyFont="1" applyFill="1" applyBorder="1" applyAlignment="1">
      <alignment horizontal="center" vertical="top" wrapText="1"/>
    </xf>
    <xf numFmtId="41" fontId="3" fillId="8" borderId="5" xfId="10" applyNumberFormat="1" applyFont="1" applyFill="1" applyBorder="1" applyAlignment="1">
      <alignment horizontal="center" vertical="top"/>
    </xf>
    <xf numFmtId="41" fontId="3" fillId="13" borderId="5" xfId="5" applyNumberFormat="1" applyFont="1" applyFill="1" applyBorder="1" applyAlignment="1">
      <alignment horizontal="right" vertical="top" wrapText="1"/>
    </xf>
    <xf numFmtId="41" fontId="7" fillId="8" borderId="5" xfId="1" applyNumberFormat="1" applyFont="1" applyFill="1" applyBorder="1" applyAlignment="1">
      <alignment horizontal="left" vertical="top" wrapText="1"/>
    </xf>
    <xf numFmtId="0" fontId="17" fillId="3" borderId="5" xfId="9" applyFont="1" applyFill="1" applyBorder="1" applyAlignment="1">
      <alignment vertical="top" wrapText="1"/>
    </xf>
    <xf numFmtId="41" fontId="36" fillId="8" borderId="5" xfId="5" applyNumberFormat="1" applyFont="1" applyFill="1" applyBorder="1" applyAlignment="1">
      <alignment horizontal="right" vertical="top" wrapText="1"/>
    </xf>
    <xf numFmtId="41" fontId="3" fillId="8" borderId="5" xfId="6" applyNumberFormat="1" applyFont="1" applyFill="1" applyBorder="1" applyAlignment="1">
      <alignment horizontal="right" vertical="top" wrapText="1"/>
    </xf>
    <xf numFmtId="0" fontId="7" fillId="10" borderId="5" xfId="14" applyFont="1" applyFill="1" applyBorder="1" applyAlignment="1">
      <alignment horizontal="left" vertical="top" wrapText="1"/>
    </xf>
    <xf numFmtId="0" fontId="7" fillId="8" borderId="5" xfId="14" applyFont="1" applyFill="1" applyBorder="1" applyAlignment="1">
      <alignment horizontal="left" vertical="top" wrapText="1"/>
    </xf>
    <xf numFmtId="41" fontId="36" fillId="8" borderId="5" xfId="6" applyNumberFormat="1" applyFont="1" applyFill="1" applyBorder="1" applyAlignment="1">
      <alignment horizontal="right" vertical="top" wrapText="1"/>
    </xf>
    <xf numFmtId="0" fontId="7" fillId="10" borderId="5" xfId="15" applyFont="1" applyFill="1" applyBorder="1" applyAlignment="1">
      <alignment horizontal="left" vertical="top" wrapText="1"/>
    </xf>
    <xf numFmtId="3" fontId="7" fillId="8" borderId="5" xfId="16" applyNumberFormat="1" applyFont="1" applyFill="1" applyBorder="1" applyAlignment="1">
      <alignment vertical="top" wrapText="1"/>
    </xf>
    <xf numFmtId="3" fontId="3" fillId="8" borderId="5" xfId="16" applyNumberFormat="1" applyFont="1" applyFill="1" applyBorder="1" applyAlignment="1">
      <alignment vertical="top" wrapText="1"/>
    </xf>
    <xf numFmtId="3" fontId="24" fillId="0" borderId="0" xfId="1" applyNumberFormat="1" applyFont="1" applyAlignment="1">
      <alignment horizontal="right" vertical="top" shrinkToFit="1"/>
    </xf>
    <xf numFmtId="3" fontId="28" fillId="0" borderId="0" xfId="1" applyNumberFormat="1" applyFont="1" applyAlignment="1">
      <alignment horizontal="right" vertical="center" shrinkToFit="1"/>
    </xf>
    <xf numFmtId="0" fontId="7" fillId="10" borderId="5" xfId="17" applyFont="1" applyFill="1" applyBorder="1" applyAlignment="1">
      <alignment horizontal="left" vertical="top" wrapText="1"/>
    </xf>
    <xf numFmtId="3" fontId="36" fillId="8" borderId="5" xfId="16" applyNumberFormat="1" applyFont="1" applyFill="1" applyBorder="1" applyAlignment="1">
      <alignment vertical="top" wrapText="1"/>
    </xf>
    <xf numFmtId="41" fontId="3" fillId="8" borderId="5" xfId="18" applyFont="1" applyFill="1" applyBorder="1" applyAlignment="1">
      <alignment horizontal="center" vertical="top"/>
    </xf>
    <xf numFmtId="41" fontId="36" fillId="8" borderId="5" xfId="18" applyFont="1" applyFill="1" applyBorder="1" applyAlignment="1">
      <alignment horizontal="center" vertical="top"/>
    </xf>
    <xf numFmtId="0" fontId="17" fillId="7" borderId="5" xfId="3" applyFont="1" applyFill="1" applyBorder="1" applyAlignment="1">
      <alignment horizontal="left" vertical="top" wrapText="1"/>
    </xf>
    <xf numFmtId="10" fontId="17" fillId="7" borderId="5" xfId="10" applyNumberFormat="1" applyFont="1" applyFill="1" applyBorder="1" applyAlignment="1">
      <alignment horizontal="center" vertical="top"/>
    </xf>
    <xf numFmtId="41" fontId="17" fillId="7" borderId="5" xfId="10" applyNumberFormat="1" applyFont="1" applyFill="1" applyBorder="1" applyAlignment="1">
      <alignment horizontal="center" vertical="top" wrapText="1"/>
    </xf>
    <xf numFmtId="0" fontId="17" fillId="7" borderId="5" xfId="1" applyFont="1" applyFill="1" applyBorder="1" applyAlignment="1">
      <alignment horizontal="center" vertical="top" wrapText="1"/>
    </xf>
    <xf numFmtId="0" fontId="24" fillId="0" borderId="18" xfId="1" applyFont="1" applyBorder="1" applyAlignment="1">
      <alignment horizontal="left" vertical="top"/>
    </xf>
    <xf numFmtId="3" fontId="17" fillId="3" borderId="5" xfId="3" applyNumberFormat="1" applyFont="1" applyFill="1" applyBorder="1" applyAlignment="1">
      <alignment horizontal="left" vertical="top" wrapText="1"/>
    </xf>
    <xf numFmtId="10" fontId="17" fillId="3" borderId="5" xfId="19" applyNumberFormat="1" applyFont="1" applyFill="1" applyBorder="1" applyAlignment="1">
      <alignment horizontal="center" vertical="top" wrapText="1"/>
    </xf>
    <xf numFmtId="41" fontId="17" fillId="3" borderId="5" xfId="10" applyNumberFormat="1" applyFont="1" applyFill="1" applyBorder="1" applyAlignment="1">
      <alignment horizontal="center" vertical="top" wrapText="1"/>
    </xf>
    <xf numFmtId="0" fontId="28" fillId="0" borderId="16" xfId="1" applyFont="1" applyBorder="1" applyAlignment="1">
      <alignment horizontal="left" vertical="top"/>
    </xf>
    <xf numFmtId="0" fontId="28" fillId="0" borderId="19" xfId="1" applyFont="1" applyBorder="1" applyAlignment="1">
      <alignment horizontal="left" vertical="top"/>
    </xf>
    <xf numFmtId="0" fontId="28" fillId="0" borderId="18" xfId="1" applyFont="1" applyBorder="1" applyAlignment="1">
      <alignment horizontal="left" vertical="top"/>
    </xf>
    <xf numFmtId="0" fontId="7" fillId="10" borderId="5" xfId="20" applyFont="1" applyFill="1" applyBorder="1" applyAlignment="1">
      <alignment horizontal="left" vertical="top" wrapText="1"/>
    </xf>
    <xf numFmtId="0" fontId="7" fillId="8" borderId="5" xfId="3" applyFont="1" applyFill="1" applyBorder="1" applyAlignment="1">
      <alignment horizontal="center" vertical="top" wrapText="1"/>
    </xf>
    <xf numFmtId="10" fontId="17" fillId="7" borderId="5" xfId="19" applyNumberFormat="1" applyFont="1" applyFill="1" applyBorder="1" applyAlignment="1">
      <alignment horizontal="center" vertical="top" wrapText="1"/>
    </xf>
    <xf numFmtId="10" fontId="7" fillId="3" borderId="5" xfId="19" applyNumberFormat="1" applyFont="1" applyFill="1" applyBorder="1" applyAlignment="1">
      <alignment horizontal="center" vertical="top" wrapText="1"/>
    </xf>
    <xf numFmtId="10" fontId="7" fillId="8" borderId="5" xfId="3" applyNumberFormat="1" applyFont="1" applyFill="1" applyBorder="1" applyAlignment="1">
      <alignment horizontal="center" vertical="top" wrapText="1"/>
    </xf>
    <xf numFmtId="41" fontId="7" fillId="8" borderId="5" xfId="10" applyNumberFormat="1" applyFont="1" applyFill="1" applyBorder="1" applyAlignment="1">
      <alignment horizontal="center" vertical="top" wrapText="1"/>
    </xf>
    <xf numFmtId="0" fontId="6" fillId="8" borderId="5" xfId="1" applyFont="1" applyFill="1" applyBorder="1" applyAlignment="1">
      <alignment horizontal="center" vertical="top" wrapText="1"/>
    </xf>
    <xf numFmtId="167" fontId="7" fillId="8" borderId="5" xfId="19" applyNumberFormat="1" applyFont="1" applyFill="1" applyBorder="1" applyAlignment="1">
      <alignment horizontal="center" vertical="top" wrapText="1"/>
    </xf>
    <xf numFmtId="0" fontId="17" fillId="7" borderId="5" xfId="3" applyFont="1" applyFill="1" applyBorder="1" applyAlignment="1">
      <alignment vertical="top" wrapText="1"/>
    </xf>
    <xf numFmtId="168" fontId="17" fillId="7" borderId="5" xfId="19" applyNumberFormat="1" applyFont="1" applyFill="1" applyBorder="1" applyAlignment="1">
      <alignment horizontal="center" vertical="top" wrapText="1"/>
    </xf>
    <xf numFmtId="0" fontId="6" fillId="3" borderId="5" xfId="1" applyFont="1" applyFill="1" applyBorder="1" applyAlignment="1">
      <alignment horizontal="center" vertical="center" wrapText="1"/>
    </xf>
    <xf numFmtId="0" fontId="17" fillId="3" borderId="5" xfId="3" applyFont="1" applyFill="1" applyBorder="1" applyAlignment="1">
      <alignment vertical="top" wrapText="1"/>
    </xf>
    <xf numFmtId="167" fontId="17" fillId="3" borderId="5" xfId="19" applyNumberFormat="1" applyFont="1" applyFill="1" applyBorder="1" applyAlignment="1">
      <alignment horizontal="center" vertical="top" wrapText="1"/>
    </xf>
    <xf numFmtId="0" fontId="24" fillId="0" borderId="0" xfId="1" applyFont="1" applyAlignment="1">
      <alignment vertical="center" wrapText="1"/>
    </xf>
    <xf numFmtId="0" fontId="7" fillId="8" borderId="5" xfId="3" applyFont="1" applyFill="1" applyBorder="1" applyAlignment="1">
      <alignment vertical="top" wrapText="1"/>
    </xf>
    <xf numFmtId="0" fontId="7" fillId="10" borderId="5" xfId="3" applyFont="1" applyFill="1" applyBorder="1" applyAlignment="1">
      <alignment vertical="top" wrapText="1"/>
    </xf>
    <xf numFmtId="0" fontId="7" fillId="8" borderId="5" xfId="1" applyFont="1" applyFill="1" applyBorder="1" applyAlignment="1">
      <alignment horizontal="left" vertical="center" wrapText="1"/>
    </xf>
    <xf numFmtId="168" fontId="17" fillId="7" borderId="5" xfId="3" applyNumberFormat="1" applyFont="1" applyFill="1" applyBorder="1" applyAlignment="1">
      <alignment horizontal="center" vertical="top" wrapText="1"/>
    </xf>
    <xf numFmtId="0" fontId="17" fillId="3" borderId="5" xfId="3" applyFont="1" applyFill="1" applyBorder="1" applyAlignment="1">
      <alignment horizontal="center" vertical="top" wrapText="1"/>
    </xf>
    <xf numFmtId="0" fontId="7" fillId="8" borderId="6" xfId="1" applyFont="1" applyFill="1" applyBorder="1" applyAlignment="1">
      <alignment horizontal="left" vertical="top" wrapText="1"/>
    </xf>
    <xf numFmtId="0" fontId="7" fillId="10" borderId="5" xfId="21" applyFont="1" applyFill="1" applyBorder="1" applyAlignment="1">
      <alignment horizontal="left" vertical="top" wrapText="1"/>
    </xf>
    <xf numFmtId="0" fontId="7" fillId="8" borderId="20" xfId="1" applyFont="1" applyFill="1" applyBorder="1" applyAlignment="1">
      <alignment horizontal="left" vertical="top" wrapText="1"/>
    </xf>
    <xf numFmtId="0" fontId="17" fillId="7" borderId="5" xfId="13" applyFont="1" applyFill="1" applyBorder="1" applyAlignment="1">
      <alignment horizontal="left" vertical="top" wrapText="1"/>
    </xf>
    <xf numFmtId="9" fontId="17" fillId="7" borderId="5" xfId="10" applyNumberFormat="1" applyFont="1" applyFill="1" applyBorder="1" applyAlignment="1">
      <alignment horizontal="center" vertical="top" wrapText="1"/>
    </xf>
    <xf numFmtId="165" fontId="17" fillId="7" borderId="5" xfId="1" applyNumberFormat="1" applyFont="1" applyFill="1" applyBorder="1" applyAlignment="1">
      <alignment vertical="top" wrapText="1"/>
    </xf>
    <xf numFmtId="0" fontId="17" fillId="3" borderId="5" xfId="5" applyFont="1" applyFill="1" applyBorder="1" applyAlignment="1">
      <alignment horizontal="left" vertical="top" wrapText="1"/>
    </xf>
    <xf numFmtId="9" fontId="17" fillId="3" borderId="5" xfId="10" applyNumberFormat="1" applyFont="1" applyFill="1" applyBorder="1" applyAlignment="1">
      <alignment horizontal="center" vertical="top" wrapText="1"/>
    </xf>
    <xf numFmtId="165" fontId="17" fillId="3" borderId="5" xfId="1" applyNumberFormat="1" applyFont="1" applyFill="1" applyBorder="1" applyAlignment="1">
      <alignment vertical="top" wrapText="1"/>
    </xf>
    <xf numFmtId="0" fontId="7" fillId="8" borderId="5" xfId="16" applyFont="1" applyFill="1" applyBorder="1" applyAlignment="1">
      <alignment horizontal="left" vertical="top" wrapText="1"/>
    </xf>
    <xf numFmtId="41" fontId="7" fillId="8" borderId="5" xfId="16" applyNumberFormat="1" applyFont="1" applyFill="1" applyBorder="1" applyAlignment="1">
      <alignment horizontal="center" vertical="top" wrapText="1"/>
    </xf>
    <xf numFmtId="41" fontId="7" fillId="4" borderId="5" xfId="16" applyNumberFormat="1" applyFont="1" applyFill="1" applyBorder="1" applyAlignment="1">
      <alignment horizontal="center" vertical="top" wrapText="1"/>
    </xf>
    <xf numFmtId="0" fontId="7" fillId="8" borderId="5" xfId="10" applyFont="1" applyFill="1" applyBorder="1" applyAlignment="1">
      <alignment horizontal="center" vertical="top" wrapText="1"/>
    </xf>
    <xf numFmtId="0" fontId="17" fillId="7" borderId="5" xfId="1" applyFont="1" applyFill="1" applyBorder="1" applyAlignment="1">
      <alignment horizontal="left" vertical="top" wrapText="1"/>
    </xf>
    <xf numFmtId="0" fontId="17" fillId="7" borderId="5" xfId="21" applyFont="1" applyFill="1" applyBorder="1" applyAlignment="1">
      <alignment horizontal="left" vertical="top" wrapText="1"/>
    </xf>
    <xf numFmtId="10" fontId="16" fillId="7" borderId="5" xfId="10" applyNumberFormat="1" applyFont="1" applyFill="1" applyBorder="1" applyAlignment="1">
      <alignment horizontal="center" vertical="top" wrapText="1"/>
    </xf>
    <xf numFmtId="41" fontId="17" fillId="7" borderId="5" xfId="1" applyNumberFormat="1" applyFont="1" applyFill="1" applyBorder="1" applyAlignment="1">
      <alignment horizontal="left" vertical="top" wrapText="1"/>
    </xf>
    <xf numFmtId="0" fontId="7" fillId="7" borderId="5" xfId="1" applyFont="1" applyFill="1" applyBorder="1" applyAlignment="1">
      <alignment horizontal="center" vertical="top" wrapText="1"/>
    </xf>
    <xf numFmtId="3" fontId="40" fillId="0" borderId="0" xfId="1" applyNumberFormat="1" applyFont="1" applyAlignment="1">
      <alignment horizontal="right" vertical="top" shrinkToFit="1"/>
    </xf>
    <xf numFmtId="0" fontId="41" fillId="0" borderId="0" xfId="1" applyFont="1" applyAlignment="1">
      <alignment wrapText="1"/>
    </xf>
    <xf numFmtId="0" fontId="41" fillId="0" borderId="0" xfId="1" applyFont="1" applyAlignment="1">
      <alignment horizontal="left" vertical="top"/>
    </xf>
    <xf numFmtId="0" fontId="17" fillId="3" borderId="5" xfId="1" applyFont="1" applyFill="1" applyBorder="1" applyAlignment="1">
      <alignment horizontal="left" vertical="top" wrapText="1"/>
    </xf>
    <xf numFmtId="9" fontId="16" fillId="3" borderId="5" xfId="10" applyNumberFormat="1" applyFont="1" applyFill="1" applyBorder="1" applyAlignment="1">
      <alignment horizontal="center" vertical="top" wrapText="1"/>
    </xf>
    <xf numFmtId="41" fontId="17" fillId="3" borderId="5" xfId="1" applyNumberFormat="1" applyFont="1" applyFill="1" applyBorder="1" applyAlignment="1">
      <alignment horizontal="left" vertical="top" wrapText="1"/>
    </xf>
    <xf numFmtId="0" fontId="17" fillId="12" borderId="5" xfId="1" applyFont="1" applyFill="1" applyBorder="1" applyAlignment="1">
      <alignment horizontal="left" vertical="top" wrapText="1"/>
    </xf>
    <xf numFmtId="2" fontId="7" fillId="8" borderId="5" xfId="3" applyNumberFormat="1" applyFont="1" applyFill="1" applyBorder="1" applyAlignment="1">
      <alignment horizontal="center" vertical="top" wrapText="1"/>
    </xf>
    <xf numFmtId="0" fontId="7" fillId="8" borderId="5" xfId="16" applyFont="1" applyFill="1" applyBorder="1" applyAlignment="1">
      <alignment vertical="top" wrapText="1"/>
    </xf>
    <xf numFmtId="0" fontId="7" fillId="13" borderId="5" xfId="16" applyFont="1" applyFill="1" applyBorder="1" applyAlignment="1">
      <alignment vertical="top" wrapText="1"/>
    </xf>
    <xf numFmtId="9" fontId="17" fillId="3" borderId="5" xfId="3" applyNumberFormat="1" applyFont="1" applyFill="1" applyBorder="1" applyAlignment="1">
      <alignment horizontal="center" vertical="top" wrapText="1"/>
    </xf>
    <xf numFmtId="41" fontId="16" fillId="3" borderId="5" xfId="10" applyNumberFormat="1" applyFont="1" applyFill="1" applyBorder="1" applyAlignment="1">
      <alignment horizontal="center" vertical="top" wrapText="1"/>
    </xf>
    <xf numFmtId="1" fontId="7" fillId="8" borderId="5" xfId="3" applyNumberFormat="1" applyFont="1" applyFill="1" applyBorder="1" applyAlignment="1">
      <alignment horizontal="center" vertical="top" wrapText="1"/>
    </xf>
    <xf numFmtId="3" fontId="28" fillId="0" borderId="0" xfId="1" applyNumberFormat="1" applyFont="1" applyAlignment="1">
      <alignment horizontal="center" vertical="top" shrinkToFit="1"/>
    </xf>
    <xf numFmtId="0" fontId="29" fillId="0" borderId="0" xfId="1" applyFont="1" applyAlignment="1">
      <alignment horizontal="center" vertical="top" wrapText="1"/>
    </xf>
    <xf numFmtId="0" fontId="28" fillId="0" borderId="0" xfId="1" applyFont="1" applyAlignment="1">
      <alignment horizontal="center" vertical="top" wrapText="1"/>
    </xf>
    <xf numFmtId="0" fontId="28" fillId="0" borderId="0" xfId="1" applyFont="1" applyAlignment="1">
      <alignment horizontal="center" vertical="top"/>
    </xf>
    <xf numFmtId="41" fontId="7" fillId="4" borderId="5" xfId="10" applyNumberFormat="1" applyFont="1" applyFill="1" applyBorder="1" applyAlignment="1">
      <alignment horizontal="center" vertical="top" wrapText="1"/>
    </xf>
    <xf numFmtId="1" fontId="7" fillId="8" borderId="5" xfId="2" applyNumberFormat="1" applyFont="1" applyFill="1" applyBorder="1" applyAlignment="1">
      <alignment horizontal="center" vertical="top" wrapText="1"/>
    </xf>
    <xf numFmtId="9" fontId="17" fillId="7" borderId="5" xfId="22" applyFont="1" applyFill="1" applyBorder="1" applyAlignment="1">
      <alignment horizontal="center" vertical="top" wrapText="1"/>
    </xf>
    <xf numFmtId="41" fontId="17" fillId="7" borderId="5" xfId="1" applyNumberFormat="1" applyFont="1" applyFill="1" applyBorder="1" applyAlignment="1">
      <alignment vertical="top" wrapText="1"/>
    </xf>
    <xf numFmtId="41" fontId="17" fillId="3" borderId="5" xfId="1" applyNumberFormat="1" applyFont="1" applyFill="1" applyBorder="1" applyAlignment="1">
      <alignment vertical="top"/>
    </xf>
    <xf numFmtId="0" fontId="17" fillId="6" borderId="5" xfId="1" applyFont="1" applyFill="1" applyBorder="1" applyAlignment="1">
      <alignment vertical="top" wrapText="1"/>
    </xf>
    <xf numFmtId="0" fontId="7" fillId="8" borderId="5" xfId="10" applyFont="1" applyFill="1" applyBorder="1" applyAlignment="1">
      <alignment horizontal="center" vertical="top"/>
    </xf>
    <xf numFmtId="3" fontId="7" fillId="4" borderId="5" xfId="16" applyNumberFormat="1" applyFont="1" applyFill="1" applyBorder="1" applyAlignment="1">
      <alignment vertical="top" wrapText="1"/>
    </xf>
    <xf numFmtId="3" fontId="7" fillId="10" borderId="5" xfId="16" applyNumberFormat="1" applyFont="1" applyFill="1" applyBorder="1" applyAlignment="1">
      <alignment vertical="top" wrapText="1"/>
    </xf>
    <xf numFmtId="41" fontId="7" fillId="8" borderId="5" xfId="3" applyNumberFormat="1" applyFont="1" applyFill="1" applyBorder="1" applyAlignment="1">
      <alignment horizontal="center" vertical="top" wrapText="1"/>
    </xf>
    <xf numFmtId="0" fontId="17" fillId="3" borderId="5" xfId="2" applyFont="1" applyFill="1" applyBorder="1" applyAlignment="1">
      <alignment horizontal="left" vertical="top" wrapText="1"/>
    </xf>
    <xf numFmtId="10" fontId="17" fillId="3" borderId="5" xfId="3" applyNumberFormat="1" applyFont="1" applyFill="1" applyBorder="1" applyAlignment="1">
      <alignment horizontal="center" vertical="top" wrapText="1"/>
    </xf>
    <xf numFmtId="10" fontId="7" fillId="3" borderId="5" xfId="3" applyNumberFormat="1" applyFont="1" applyFill="1" applyBorder="1" applyAlignment="1">
      <alignment horizontal="center" vertical="top" wrapText="1"/>
    </xf>
    <xf numFmtId="3" fontId="42" fillId="0" borderId="0" xfId="1" applyNumberFormat="1" applyFont="1" applyAlignment="1">
      <alignment horizontal="right" vertical="top" shrinkToFit="1"/>
    </xf>
    <xf numFmtId="0" fontId="7" fillId="10" borderId="5" xfId="2" applyFont="1" applyFill="1" applyBorder="1" applyAlignment="1">
      <alignment vertical="top" wrapText="1"/>
    </xf>
    <xf numFmtId="37" fontId="7" fillId="8" borderId="5" xfId="4" applyNumberFormat="1" applyFont="1" applyFill="1" applyBorder="1" applyAlignment="1">
      <alignment horizontal="center" vertical="top" wrapText="1"/>
    </xf>
    <xf numFmtId="0" fontId="16" fillId="7" borderId="5" xfId="1" applyFont="1" applyFill="1" applyBorder="1" applyAlignment="1">
      <alignment horizontal="center" wrapText="1"/>
    </xf>
    <xf numFmtId="0" fontId="17" fillId="7" borderId="5" xfId="10" applyFont="1" applyFill="1" applyBorder="1" applyAlignment="1" applyProtection="1">
      <alignment horizontal="left" vertical="top" wrapText="1"/>
      <protection locked="0"/>
    </xf>
    <xf numFmtId="0" fontId="17" fillId="3" borderId="5" xfId="23" applyFont="1" applyFill="1" applyBorder="1" applyAlignment="1" applyProtection="1">
      <alignment horizontal="left" vertical="top" wrapText="1"/>
      <protection locked="0"/>
    </xf>
    <xf numFmtId="9" fontId="7" fillId="3" borderId="5" xfId="10" applyNumberFormat="1" applyFont="1" applyFill="1" applyBorder="1" applyAlignment="1">
      <alignment horizontal="center" vertical="top"/>
    </xf>
    <xf numFmtId="0" fontId="6" fillId="8" borderId="5" xfId="1" applyFont="1" applyFill="1" applyBorder="1" applyAlignment="1">
      <alignment horizontal="left" vertical="center" wrapText="1"/>
    </xf>
    <xf numFmtId="41" fontId="7" fillId="8" borderId="5" xfId="24" applyFont="1" applyFill="1" applyBorder="1" applyAlignment="1">
      <alignment horizontal="center" vertical="top" wrapText="1"/>
    </xf>
    <xf numFmtId="0" fontId="7" fillId="10" borderId="5" xfId="25" applyFont="1" applyFill="1" applyBorder="1" applyAlignment="1">
      <alignment horizontal="left" vertical="top" wrapText="1"/>
    </xf>
    <xf numFmtId="41" fontId="7" fillId="13" borderId="5" xfId="24" applyFont="1" applyFill="1" applyBorder="1" applyAlignment="1">
      <alignment horizontal="center" vertical="top" wrapText="1"/>
    </xf>
    <xf numFmtId="3" fontId="32" fillId="0" borderId="0" xfId="1" applyNumberFormat="1" applyFont="1" applyAlignment="1">
      <alignment horizontal="right" vertical="center" shrinkToFit="1"/>
    </xf>
    <xf numFmtId="9" fontId="17" fillId="3" borderId="5" xfId="19" applyNumberFormat="1" applyFont="1" applyFill="1" applyBorder="1" applyAlignment="1">
      <alignment horizontal="center" vertical="top" wrapText="1"/>
    </xf>
    <xf numFmtId="0" fontId="7" fillId="10" borderId="5" xfId="26" applyFont="1" applyFill="1" applyBorder="1" applyAlignment="1">
      <alignment horizontal="left" vertical="top" wrapText="1"/>
    </xf>
    <xf numFmtId="1" fontId="6" fillId="8" borderId="20" xfId="1" applyNumberFormat="1" applyFont="1" applyFill="1" applyBorder="1" applyAlignment="1">
      <alignment horizontal="center" vertical="top" shrinkToFit="1"/>
    </xf>
    <xf numFmtId="166" fontId="6" fillId="8" borderId="20" xfId="1" applyNumberFormat="1" applyFont="1" applyFill="1" applyBorder="1" applyAlignment="1">
      <alignment horizontal="center" vertical="top" shrinkToFit="1"/>
    </xf>
    <xf numFmtId="2" fontId="6" fillId="8" borderId="20" xfId="1" applyNumberFormat="1" applyFont="1" applyFill="1" applyBorder="1" applyAlignment="1">
      <alignment horizontal="center" vertical="top" shrinkToFit="1"/>
    </xf>
    <xf numFmtId="0" fontId="21" fillId="8" borderId="20" xfId="1" applyFont="1" applyFill="1" applyBorder="1" applyAlignment="1">
      <alignment horizontal="left" vertical="top" wrapText="1"/>
    </xf>
    <xf numFmtId="41" fontId="7" fillId="8" borderId="21" xfId="24" applyFont="1" applyFill="1" applyBorder="1" applyAlignment="1">
      <alignment horizontal="center" vertical="top" wrapText="1"/>
    </xf>
    <xf numFmtId="0" fontId="7" fillId="8" borderId="21" xfId="1" applyFont="1" applyFill="1" applyBorder="1" applyAlignment="1">
      <alignment horizontal="center" vertical="top" wrapText="1"/>
    </xf>
    <xf numFmtId="0" fontId="7" fillId="8" borderId="22" xfId="1" applyFont="1" applyFill="1" applyBorder="1" applyAlignment="1">
      <alignment horizontal="left" vertical="top" wrapText="1"/>
    </xf>
    <xf numFmtId="0" fontId="17" fillId="4" borderId="6" xfId="1" applyFont="1" applyFill="1" applyBorder="1" applyAlignment="1">
      <alignment vertical="top"/>
    </xf>
    <xf numFmtId="0" fontId="44" fillId="4" borderId="6" xfId="1" applyFont="1" applyFill="1" applyBorder="1" applyAlignment="1">
      <alignment vertical="top"/>
    </xf>
    <xf numFmtId="169" fontId="17" fillId="4" borderId="23" xfId="1" applyNumberFormat="1" applyFont="1" applyFill="1" applyBorder="1" applyAlignment="1">
      <alignment horizontal="center" vertical="top" wrapText="1"/>
    </xf>
    <xf numFmtId="165" fontId="17" fillId="4" borderId="23" xfId="1" applyNumberFormat="1" applyFont="1" applyFill="1" applyBorder="1" applyAlignment="1">
      <alignment horizontal="center" vertical="top" wrapText="1"/>
    </xf>
    <xf numFmtId="0" fontId="17" fillId="4" borderId="23" xfId="1" applyFont="1" applyFill="1" applyBorder="1" applyAlignment="1">
      <alignment vertical="top" wrapText="1"/>
    </xf>
    <xf numFmtId="0" fontId="17" fillId="4" borderId="24" xfId="1" applyFont="1" applyFill="1" applyBorder="1" applyAlignment="1">
      <alignment vertical="top" wrapText="1"/>
    </xf>
    <xf numFmtId="41" fontId="13" fillId="0" borderId="0" xfId="1" applyNumberFormat="1" applyAlignment="1">
      <alignment horizontal="left" vertical="top"/>
    </xf>
    <xf numFmtId="0" fontId="13" fillId="0" borderId="0" xfId="1" applyAlignment="1">
      <alignment horizontal="center" vertical="top"/>
    </xf>
    <xf numFmtId="165" fontId="0" fillId="0" borderId="0" xfId="27" applyNumberFormat="1" applyFont="1" applyAlignment="1">
      <alignment horizontal="left" vertical="top"/>
    </xf>
    <xf numFmtId="165" fontId="13" fillId="0" borderId="0" xfId="1" applyNumberFormat="1" applyAlignment="1">
      <alignment horizontal="left" vertical="top"/>
    </xf>
    <xf numFmtId="165" fontId="45" fillId="0" borderId="0" xfId="1" applyNumberFormat="1" applyFont="1" applyAlignment="1">
      <alignment horizontal="left" vertical="top"/>
    </xf>
    <xf numFmtId="0" fontId="31" fillId="0" borderId="0" xfId="1" quotePrefix="1" applyFont="1" applyAlignment="1">
      <alignment horizontal="left" vertical="top"/>
    </xf>
    <xf numFmtId="0" fontId="32" fillId="0" borderId="0" xfId="1" quotePrefix="1" applyFont="1" applyAlignment="1">
      <alignment horizontal="left" vertical="top"/>
    </xf>
    <xf numFmtId="0" fontId="16" fillId="0" borderId="0" xfId="1" applyFont="1" applyAlignment="1">
      <alignment horizontal="center" vertical="top"/>
    </xf>
    <xf numFmtId="0" fontId="6" fillId="0" borderId="0" xfId="1" applyFont="1" applyAlignment="1">
      <alignment vertical="top"/>
    </xf>
    <xf numFmtId="0" fontId="17" fillId="14" borderId="0" xfId="1" applyFont="1" applyFill="1" applyAlignment="1">
      <alignment horizontal="center" vertical="center" wrapText="1"/>
    </xf>
    <xf numFmtId="0" fontId="17" fillId="0" borderId="0" xfId="1" applyFont="1" applyAlignment="1">
      <alignment vertical="top" wrapText="1"/>
    </xf>
    <xf numFmtId="0" fontId="15" fillId="0" borderId="0" xfId="1" applyFont="1" applyAlignment="1">
      <alignment horizontal="left" vertical="top"/>
    </xf>
    <xf numFmtId="0" fontId="17" fillId="0" borderId="0" xfId="1" applyFont="1" applyAlignment="1">
      <alignment vertical="center" wrapText="1"/>
    </xf>
    <xf numFmtId="0" fontId="16" fillId="14" borderId="2" xfId="26" applyFont="1" applyFill="1" applyBorder="1" applyAlignment="1">
      <alignment horizontal="center" vertical="center" wrapText="1"/>
    </xf>
    <xf numFmtId="0" fontId="17" fillId="14" borderId="2" xfId="1" applyFont="1" applyFill="1" applyBorder="1" applyAlignment="1">
      <alignment horizontal="center" vertical="center" wrapText="1"/>
    </xf>
    <xf numFmtId="0" fontId="17" fillId="0" borderId="0" xfId="1" applyFont="1" applyAlignment="1">
      <alignment horizontal="center" vertical="center" wrapText="1"/>
    </xf>
    <xf numFmtId="0" fontId="7" fillId="6" borderId="2" xfId="26" applyFont="1" applyFill="1" applyBorder="1" applyAlignment="1">
      <alignment horizontal="center" vertical="top" wrapText="1"/>
    </xf>
    <xf numFmtId="0" fontId="7" fillId="6" borderId="0" xfId="1" applyFont="1" applyFill="1" applyAlignment="1">
      <alignment horizontal="center" vertical="top" wrapText="1"/>
    </xf>
    <xf numFmtId="0" fontId="17" fillId="0" borderId="0" xfId="1" applyFont="1" applyAlignment="1">
      <alignment horizontal="center" vertical="top" wrapText="1"/>
    </xf>
    <xf numFmtId="0" fontId="17" fillId="7" borderId="0" xfId="1" applyFont="1" applyFill="1" applyAlignment="1">
      <alignment horizontal="center" vertical="top" wrapText="1"/>
    </xf>
    <xf numFmtId="0" fontId="17" fillId="7" borderId="19" xfId="1" applyFont="1" applyFill="1" applyBorder="1" applyAlignment="1">
      <alignment vertical="top" wrapText="1"/>
    </xf>
    <xf numFmtId="0" fontId="22" fillId="0" borderId="0" xfId="1" applyFont="1" applyAlignment="1">
      <alignment vertical="top" wrapText="1"/>
    </xf>
    <xf numFmtId="0" fontId="17" fillId="3" borderId="7" xfId="1" applyFont="1" applyFill="1" applyBorder="1" applyAlignment="1">
      <alignment horizontal="center" vertical="top" wrapText="1"/>
    </xf>
    <xf numFmtId="43" fontId="7" fillId="8" borderId="5" xfId="1" applyNumberFormat="1" applyFont="1" applyFill="1" applyBorder="1" applyAlignment="1">
      <alignment horizontal="center" vertical="top" wrapText="1"/>
    </xf>
    <xf numFmtId="165" fontId="7" fillId="8" borderId="5" xfId="1" applyNumberFormat="1" applyFont="1" applyFill="1" applyBorder="1" applyAlignment="1">
      <alignment horizontal="center" vertical="top" wrapText="1"/>
    </xf>
    <xf numFmtId="0" fontId="7" fillId="8" borderId="5" xfId="6" applyFont="1" applyFill="1" applyBorder="1" applyAlignment="1">
      <alignment horizontal="left" vertical="top" wrapText="1"/>
    </xf>
    <xf numFmtId="0" fontId="7" fillId="8" borderId="5" xfId="5" applyFont="1" applyFill="1" applyBorder="1" applyAlignment="1">
      <alignment horizontal="left" vertical="top" wrapText="1"/>
    </xf>
    <xf numFmtId="0" fontId="7" fillId="8" borderId="5" xfId="26" applyFont="1" applyFill="1" applyBorder="1" applyAlignment="1">
      <alignment horizontal="center" vertical="top"/>
    </xf>
    <xf numFmtId="0" fontId="54" fillId="0" borderId="0" xfId="1" applyFont="1" applyAlignment="1">
      <alignment vertical="top" wrapText="1"/>
    </xf>
    <xf numFmtId="1" fontId="6" fillId="4" borderId="5" xfId="1" applyNumberFormat="1" applyFont="1" applyFill="1" applyBorder="1" applyAlignment="1">
      <alignment horizontal="center" vertical="top" shrinkToFit="1"/>
    </xf>
    <xf numFmtId="0" fontId="6" fillId="8" borderId="5" xfId="7" applyFont="1" applyFill="1" applyBorder="1" applyAlignment="1">
      <alignment vertical="top" wrapText="1"/>
    </xf>
    <xf numFmtId="0" fontId="7" fillId="8" borderId="5" xfId="3" applyFont="1" applyFill="1" applyBorder="1" applyAlignment="1">
      <alignment horizontal="left" vertical="top" wrapText="1"/>
    </xf>
    <xf numFmtId="0" fontId="7" fillId="8" borderId="5" xfId="26" applyFont="1" applyFill="1" applyBorder="1" applyAlignment="1">
      <alignment horizontal="left" vertical="top" wrapText="1"/>
    </xf>
    <xf numFmtId="0" fontId="17" fillId="11" borderId="5" xfId="26" applyFont="1" applyFill="1" applyBorder="1" applyAlignment="1">
      <alignment horizontal="left" vertical="top" wrapText="1"/>
    </xf>
    <xf numFmtId="0" fontId="17" fillId="3" borderId="5" xfId="26" applyFont="1" applyFill="1" applyBorder="1" applyAlignment="1">
      <alignment horizontal="left" vertical="top" wrapText="1"/>
    </xf>
    <xf numFmtId="9" fontId="7" fillId="3" borderId="5" xfId="4" applyNumberFormat="1" applyFont="1" applyFill="1" applyBorder="1" applyAlignment="1">
      <alignment horizontal="center" vertical="top" wrapText="1"/>
    </xf>
    <xf numFmtId="0" fontId="17" fillId="8" borderId="5" xfId="1" applyFont="1" applyFill="1" applyBorder="1" applyAlignment="1">
      <alignment horizontal="center" vertical="top" wrapText="1"/>
    </xf>
    <xf numFmtId="0" fontId="55" fillId="0" borderId="0" xfId="1" applyFont="1" applyAlignment="1">
      <alignment vertical="top" wrapText="1"/>
    </xf>
    <xf numFmtId="9" fontId="7" fillId="8" borderId="5" xfId="13" applyNumberFormat="1" applyFont="1" applyFill="1" applyBorder="1" applyAlignment="1">
      <alignment horizontal="center" vertical="top" wrapText="1"/>
    </xf>
    <xf numFmtId="41" fontId="7" fillId="3" borderId="5" xfId="10" applyNumberFormat="1" applyFont="1" applyFill="1" applyBorder="1" applyAlignment="1">
      <alignment horizontal="center" vertical="top" wrapText="1"/>
    </xf>
    <xf numFmtId="165" fontId="7" fillId="8" borderId="5" xfId="28" applyNumberFormat="1" applyFont="1" applyFill="1" applyBorder="1" applyAlignment="1">
      <alignment horizontal="center" vertical="top" wrapText="1"/>
    </xf>
    <xf numFmtId="170" fontId="17" fillId="7" borderId="5" xfId="4" applyNumberFormat="1" applyFont="1" applyFill="1" applyBorder="1" applyAlignment="1">
      <alignment horizontal="center" vertical="top" wrapText="1"/>
    </xf>
    <xf numFmtId="0" fontId="56" fillId="0" borderId="0" xfId="1" applyFont="1" applyAlignment="1">
      <alignment horizontal="left" vertical="top" wrapText="1"/>
    </xf>
    <xf numFmtId="9" fontId="6" fillId="3" borderId="5" xfId="10" applyNumberFormat="1" applyFont="1" applyFill="1" applyBorder="1" applyAlignment="1">
      <alignment horizontal="center" vertical="top" wrapText="1"/>
    </xf>
    <xf numFmtId="41" fontId="17" fillId="7" borderId="5" xfId="1" applyNumberFormat="1" applyFont="1" applyFill="1" applyBorder="1" applyAlignment="1">
      <alignment vertical="top"/>
    </xf>
    <xf numFmtId="0" fontId="22" fillId="0" borderId="0" xfId="1" applyFont="1" applyAlignment="1">
      <alignment vertical="top"/>
    </xf>
    <xf numFmtId="0" fontId="57" fillId="0" borderId="0" xfId="1" applyFont="1" applyAlignment="1">
      <alignment vertical="top" wrapText="1"/>
    </xf>
    <xf numFmtId="0" fontId="7" fillId="8" borderId="5" xfId="26" applyFont="1" applyFill="1" applyBorder="1" applyAlignment="1">
      <alignment vertical="top" wrapText="1"/>
    </xf>
    <xf numFmtId="0" fontId="17" fillId="3" borderId="5" xfId="10" applyFont="1" applyFill="1" applyBorder="1" applyAlignment="1" applyProtection="1">
      <alignment horizontal="left" vertical="top" wrapText="1"/>
      <protection locked="0"/>
    </xf>
    <xf numFmtId="9" fontId="17" fillId="3" borderId="5" xfId="10" applyNumberFormat="1" applyFont="1" applyFill="1" applyBorder="1" applyAlignment="1">
      <alignment horizontal="center" vertical="top"/>
    </xf>
    <xf numFmtId="1" fontId="6" fillId="4" borderId="20" xfId="1" applyNumberFormat="1" applyFont="1" applyFill="1" applyBorder="1" applyAlignment="1">
      <alignment horizontal="center" vertical="top" shrinkToFit="1"/>
    </xf>
    <xf numFmtId="41" fontId="7" fillId="8" borderId="20" xfId="24" applyFont="1" applyFill="1" applyBorder="1" applyAlignment="1">
      <alignment horizontal="center" vertical="top" wrapText="1"/>
    </xf>
    <xf numFmtId="0" fontId="7" fillId="8" borderId="20" xfId="1" applyFont="1" applyFill="1" applyBorder="1" applyAlignment="1">
      <alignment horizontal="center" vertical="top" wrapText="1"/>
    </xf>
    <xf numFmtId="41" fontId="7" fillId="8" borderId="20" xfId="10" applyNumberFormat="1" applyFont="1" applyFill="1" applyBorder="1" applyAlignment="1">
      <alignment horizontal="center" vertical="top" wrapText="1"/>
    </xf>
    <xf numFmtId="165" fontId="7" fillId="8" borderId="0" xfId="1" applyNumberFormat="1" applyFont="1" applyFill="1" applyAlignment="1">
      <alignment horizontal="center" vertical="top" wrapText="1"/>
    </xf>
    <xf numFmtId="0" fontId="7" fillId="8" borderId="0" xfId="1" applyFont="1" applyFill="1" applyAlignment="1">
      <alignment horizontal="left" vertical="top" wrapText="1"/>
    </xf>
    <xf numFmtId="165" fontId="17" fillId="4" borderId="6" xfId="1" applyNumberFormat="1" applyFont="1" applyFill="1" applyBorder="1" applyAlignment="1">
      <alignment vertical="top" wrapText="1"/>
    </xf>
    <xf numFmtId="0" fontId="17" fillId="4" borderId="6" xfId="1" applyFont="1" applyFill="1" applyBorder="1" applyAlignment="1">
      <alignment vertical="top" wrapText="1"/>
    </xf>
    <xf numFmtId="0" fontId="17" fillId="4" borderId="0" xfId="1" applyFont="1" applyFill="1" applyAlignment="1">
      <alignment vertical="top" wrapText="1"/>
    </xf>
    <xf numFmtId="0" fontId="24" fillId="0" borderId="0" xfId="1" quotePrefix="1" applyFont="1" applyAlignment="1">
      <alignment horizontal="left" vertical="top"/>
    </xf>
    <xf numFmtId="0" fontId="3" fillId="3" borderId="7" xfId="0" applyFont="1" applyFill="1" applyBorder="1" applyAlignment="1">
      <alignment horizontal="left" vertical="top" wrapText="1"/>
    </xf>
    <xf numFmtId="0" fontId="4" fillId="3" borderId="5" xfId="0" applyFont="1" applyFill="1" applyBorder="1" applyAlignment="1">
      <alignment horizontal="left" vertical="top"/>
    </xf>
    <xf numFmtId="0" fontId="4" fillId="3" borderId="5" xfId="0" applyFont="1" applyFill="1" applyBorder="1" applyAlignment="1">
      <alignment horizontal="center" vertical="top"/>
    </xf>
    <xf numFmtId="0" fontId="4" fillId="3" borderId="5" xfId="0" applyFont="1" applyFill="1" applyBorder="1" applyAlignment="1">
      <alignment horizontal="center" vertical="top" wrapText="1"/>
    </xf>
    <xf numFmtId="0" fontId="4" fillId="3" borderId="7" xfId="0" applyFont="1" applyFill="1" applyBorder="1" applyAlignment="1">
      <alignment horizontal="left" vertical="top" wrapText="1"/>
    </xf>
    <xf numFmtId="0" fontId="2" fillId="16" borderId="0" xfId="0" applyFont="1" applyFill="1"/>
    <xf numFmtId="0" fontId="9" fillId="3" borderId="5" xfId="0" applyFont="1" applyFill="1" applyBorder="1" applyAlignment="1">
      <alignment horizontal="left" vertical="top"/>
    </xf>
    <xf numFmtId="0" fontId="28" fillId="0" borderId="0" xfId="1" quotePrefix="1" applyFont="1" applyAlignment="1">
      <alignment horizontal="left" vertical="top"/>
    </xf>
    <xf numFmtId="0" fontId="13" fillId="0" borderId="0" xfId="1" quotePrefix="1" applyAlignment="1">
      <alignment horizontal="left" vertical="top"/>
    </xf>
    <xf numFmtId="0" fontId="9" fillId="16" borderId="0" xfId="0" applyFont="1" applyFill="1"/>
    <xf numFmtId="0" fontId="2" fillId="17" borderId="0" xfId="0" applyFont="1" applyFill="1"/>
    <xf numFmtId="0" fontId="2" fillId="15" borderId="0" xfId="0" applyFont="1" applyFill="1"/>
    <xf numFmtId="0" fontId="2" fillId="18" borderId="0" xfId="0" applyFont="1" applyFill="1"/>
    <xf numFmtId="0" fontId="9" fillId="18" borderId="0" xfId="0" applyFont="1" applyFill="1"/>
    <xf numFmtId="0" fontId="7" fillId="4" borderId="5" xfId="1" applyFont="1" applyFill="1" applyBorder="1" applyAlignment="1">
      <alignment horizontal="left" vertical="top" wrapText="1"/>
    </xf>
    <xf numFmtId="0" fontId="7" fillId="4" borderId="5" xfId="16" applyFont="1" applyFill="1" applyBorder="1" applyAlignment="1">
      <alignment horizontal="left" vertical="top" wrapText="1"/>
    </xf>
    <xf numFmtId="0" fontId="7" fillId="4" borderId="5" xfId="16" applyFont="1" applyFill="1" applyBorder="1" applyAlignment="1">
      <alignment vertical="top" wrapText="1"/>
    </xf>
    <xf numFmtId="0" fontId="9" fillId="19" borderId="6" xfId="0" applyFont="1" applyFill="1" applyBorder="1" applyAlignment="1">
      <alignment vertical="top"/>
    </xf>
    <xf numFmtId="0" fontId="9" fillId="19" borderId="6" xfId="0" applyFont="1" applyFill="1" applyBorder="1"/>
    <xf numFmtId="0" fontId="9" fillId="19" borderId="6" xfId="0" applyFont="1" applyFill="1" applyBorder="1" applyAlignment="1">
      <alignment vertical="top" wrapText="1"/>
    </xf>
    <xf numFmtId="41" fontId="9" fillId="19" borderId="6" xfId="0" applyNumberFormat="1" applyFont="1" applyFill="1" applyBorder="1" applyAlignment="1">
      <alignment vertical="top"/>
    </xf>
    <xf numFmtId="0" fontId="3" fillId="3" borderId="7" xfId="0" applyFont="1" applyFill="1" applyBorder="1" applyAlignment="1">
      <alignment horizontal="left" vertical="top"/>
    </xf>
    <xf numFmtId="0" fontId="9" fillId="3" borderId="7" xfId="0" applyFont="1" applyFill="1" applyBorder="1" applyAlignment="1">
      <alignment horizontal="left" vertical="top" wrapText="1"/>
    </xf>
    <xf numFmtId="0" fontId="4" fillId="3" borderId="7" xfId="0" applyFont="1" applyFill="1" applyBorder="1" applyAlignment="1">
      <alignment horizontal="center" vertical="top"/>
    </xf>
    <xf numFmtId="0" fontId="9" fillId="3" borderId="7" xfId="0" applyFont="1" applyFill="1" applyBorder="1" applyAlignment="1">
      <alignment horizontal="center" vertical="top"/>
    </xf>
    <xf numFmtId="0" fontId="4" fillId="3" borderId="7" xfId="0" applyFont="1" applyFill="1" applyBorder="1" applyAlignment="1">
      <alignment horizontal="center" vertical="top" wrapText="1"/>
    </xf>
    <xf numFmtId="0" fontId="2" fillId="0" borderId="13" xfId="0" applyFont="1" applyBorder="1"/>
    <xf numFmtId="0" fontId="9" fillId="16" borderId="13" xfId="0" applyFont="1" applyFill="1" applyBorder="1"/>
    <xf numFmtId="0" fontId="2" fillId="16" borderId="13" xfId="0" applyFont="1" applyFill="1" applyBorder="1"/>
    <xf numFmtId="0" fontId="3" fillId="20" borderId="5" xfId="0" applyFont="1" applyFill="1" applyBorder="1" applyAlignment="1">
      <alignment horizontal="center" vertical="top"/>
    </xf>
    <xf numFmtId="0" fontId="3" fillId="20" borderId="5" xfId="0" applyFont="1" applyFill="1" applyBorder="1" applyAlignment="1">
      <alignment horizontal="left" vertical="top" wrapText="1"/>
    </xf>
    <xf numFmtId="0" fontId="3" fillId="20" borderId="5" xfId="0" applyFont="1" applyFill="1" applyBorder="1" applyAlignment="1">
      <alignment horizontal="center" vertical="top" wrapText="1"/>
    </xf>
    <xf numFmtId="0" fontId="9" fillId="20" borderId="25" xfId="0" applyFont="1" applyFill="1" applyBorder="1" applyAlignment="1">
      <alignment horizontal="left" vertical="top" wrapText="1"/>
    </xf>
    <xf numFmtId="0" fontId="2" fillId="20" borderId="25" xfId="0" applyFont="1" applyFill="1" applyBorder="1" applyAlignment="1">
      <alignment horizontal="center" vertical="top" wrapText="1"/>
    </xf>
    <xf numFmtId="0" fontId="3" fillId="20" borderId="25" xfId="0" applyFont="1" applyFill="1" applyBorder="1" applyAlignment="1">
      <alignment horizontal="center" vertical="top" wrapText="1"/>
    </xf>
    <xf numFmtId="1" fontId="3" fillId="20" borderId="25" xfId="0" applyNumberFormat="1" applyFont="1" applyFill="1" applyBorder="1" applyAlignment="1">
      <alignment horizontal="center" vertical="top" wrapText="1"/>
    </xf>
    <xf numFmtId="0" fontId="3" fillId="20" borderId="5" xfId="0" applyFont="1" applyFill="1" applyBorder="1"/>
    <xf numFmtId="0" fontId="3" fillId="20" borderId="5" xfId="0" applyFont="1" applyFill="1" applyBorder="1" applyAlignment="1">
      <alignment vertical="top" wrapText="1"/>
    </xf>
    <xf numFmtId="0" fontId="6" fillId="20" borderId="5" xfId="0" applyFont="1" applyFill="1" applyBorder="1" applyAlignment="1">
      <alignment vertical="top" wrapText="1"/>
    </xf>
    <xf numFmtId="0" fontId="6" fillId="20" borderId="5" xfId="0" applyFont="1" applyFill="1" applyBorder="1" applyAlignment="1">
      <alignment horizontal="left" vertical="top" wrapText="1"/>
    </xf>
    <xf numFmtId="0" fontId="2" fillId="20" borderId="5" xfId="0" applyFont="1" applyFill="1" applyBorder="1" applyAlignment="1">
      <alignment vertical="top"/>
    </xf>
    <xf numFmtId="0" fontId="2" fillId="20" borderId="0" xfId="0" applyFont="1" applyFill="1"/>
    <xf numFmtId="0" fontId="3" fillId="20" borderId="25" xfId="0" applyFont="1" applyFill="1" applyBorder="1" applyAlignment="1">
      <alignment horizontal="center" vertical="top"/>
    </xf>
    <xf numFmtId="0" fontId="3" fillId="20" borderId="7" xfId="0" applyFont="1" applyFill="1" applyBorder="1" applyAlignment="1">
      <alignment horizontal="center" vertical="top"/>
    </xf>
    <xf numFmtId="0" fontId="7" fillId="20" borderId="7" xfId="0" applyFont="1" applyFill="1" applyBorder="1" applyAlignment="1">
      <alignment vertical="top"/>
    </xf>
    <xf numFmtId="0" fontId="7" fillId="20" borderId="7" xfId="0" applyFont="1" applyFill="1" applyBorder="1" applyAlignment="1">
      <alignment vertical="top" wrapText="1"/>
    </xf>
    <xf numFmtId="0" fontId="7" fillId="20" borderId="7" xfId="0" applyFont="1" applyFill="1" applyBorder="1" applyAlignment="1">
      <alignment horizontal="left" vertical="top" wrapText="1"/>
    </xf>
    <xf numFmtId="0" fontId="7" fillId="20" borderId="7" xfId="0" applyFont="1" applyFill="1" applyBorder="1"/>
    <xf numFmtId="0" fontId="7" fillId="20" borderId="7" xfId="0" applyFont="1" applyFill="1" applyBorder="1" applyAlignment="1">
      <alignment horizontal="center" vertical="top" wrapText="1"/>
    </xf>
    <xf numFmtId="0" fontId="7" fillId="20" borderId="7" xfId="0" applyFont="1" applyFill="1" applyBorder="1" applyAlignment="1">
      <alignment horizontal="center" vertical="top"/>
    </xf>
    <xf numFmtId="0" fontId="4" fillId="20" borderId="5" xfId="0" applyFont="1" applyFill="1" applyBorder="1" applyAlignment="1">
      <alignment horizontal="left" vertical="top" wrapText="1"/>
    </xf>
    <xf numFmtId="0" fontId="4" fillId="20" borderId="7" xfId="0" applyFont="1" applyFill="1" applyBorder="1" applyAlignment="1">
      <alignment horizontal="left" vertical="top" wrapText="1"/>
    </xf>
    <xf numFmtId="0" fontId="4" fillId="20" borderId="2" xfId="0" applyFont="1" applyFill="1" applyBorder="1" applyAlignment="1">
      <alignment horizontal="left" vertical="top" wrapText="1"/>
    </xf>
    <xf numFmtId="0" fontId="2" fillId="20" borderId="2" xfId="0" applyFont="1" applyFill="1" applyBorder="1" applyAlignment="1">
      <alignment horizontal="center" vertical="top" wrapText="1"/>
    </xf>
    <xf numFmtId="1" fontId="3" fillId="20" borderId="2" xfId="0" applyNumberFormat="1" applyFont="1" applyFill="1" applyBorder="1" applyAlignment="1">
      <alignment horizontal="center" vertical="top" wrapText="1"/>
    </xf>
    <xf numFmtId="0" fontId="7" fillId="20" borderId="5" xfId="0" applyFont="1" applyFill="1" applyBorder="1" applyAlignment="1">
      <alignment horizontal="left" vertical="top" wrapText="1"/>
    </xf>
    <xf numFmtId="0" fontId="2" fillId="20" borderId="7" xfId="0" applyFont="1" applyFill="1" applyBorder="1" applyAlignment="1">
      <alignment horizontal="center" vertical="top" wrapText="1"/>
    </xf>
    <xf numFmtId="1" fontId="3" fillId="20" borderId="7" xfId="0" applyNumberFormat="1" applyFont="1" applyFill="1" applyBorder="1" applyAlignment="1">
      <alignment horizontal="center" vertical="top" wrapText="1"/>
    </xf>
    <xf numFmtId="0" fontId="3" fillId="20" borderId="7" xfId="0" applyFont="1" applyFill="1" applyBorder="1" applyAlignment="1">
      <alignment horizontal="left" vertical="top" wrapText="1"/>
    </xf>
    <xf numFmtId="0" fontId="4" fillId="20" borderId="7" xfId="0" applyFont="1" applyFill="1" applyBorder="1" applyAlignment="1">
      <alignment horizontal="center" vertical="top"/>
    </xf>
    <xf numFmtId="0" fontId="3" fillId="20" borderId="5" xfId="0" applyFont="1" applyFill="1" applyBorder="1" applyAlignment="1">
      <alignment vertical="top"/>
    </xf>
    <xf numFmtId="0" fontId="3" fillId="20" borderId="5" xfId="0" applyFont="1" applyFill="1" applyBorder="1" applyAlignment="1">
      <alignment horizontal="center" vertical="center"/>
    </xf>
    <xf numFmtId="0" fontId="3" fillId="20" borderId="5" xfId="0" applyFont="1" applyFill="1" applyBorder="1" applyAlignment="1">
      <alignment horizontal="left" vertical="center" wrapText="1"/>
    </xf>
    <xf numFmtId="0" fontId="3" fillId="20" borderId="5" xfId="0" applyFont="1" applyFill="1" applyBorder="1" applyAlignment="1">
      <alignment horizontal="center" vertical="center" wrapText="1"/>
    </xf>
    <xf numFmtId="0" fontId="2" fillId="20" borderId="5" xfId="0" applyFont="1" applyFill="1" applyBorder="1" applyAlignment="1">
      <alignment vertical="center"/>
    </xf>
    <xf numFmtId="0" fontId="3" fillId="20" borderId="20" xfId="0" applyFont="1" applyFill="1" applyBorder="1" applyAlignment="1">
      <alignment horizontal="center" vertical="top"/>
    </xf>
    <xf numFmtId="0" fontId="3" fillId="20" borderId="20" xfId="0" applyFont="1" applyFill="1" applyBorder="1" applyAlignment="1">
      <alignment horizontal="left" vertical="top" wrapText="1"/>
    </xf>
    <xf numFmtId="0" fontId="3" fillId="20" borderId="20" xfId="0" applyFont="1" applyFill="1" applyBorder="1" applyAlignment="1">
      <alignment horizontal="center" vertical="top" wrapText="1"/>
    </xf>
    <xf numFmtId="1" fontId="4" fillId="20" borderId="25" xfId="0" applyNumberFormat="1" applyFont="1" applyFill="1" applyBorder="1" applyAlignment="1">
      <alignment horizontal="center" vertical="top" wrapText="1"/>
    </xf>
    <xf numFmtId="0" fontId="3" fillId="20" borderId="2" xfId="0" applyFont="1" applyFill="1" applyBorder="1" applyAlignment="1">
      <alignment horizontal="center" vertical="top"/>
    </xf>
    <xf numFmtId="0" fontId="3" fillId="20" borderId="2" xfId="0" applyFont="1" applyFill="1" applyBorder="1" applyAlignment="1">
      <alignment horizontal="left" vertical="top" wrapText="1"/>
    </xf>
    <xf numFmtId="0" fontId="3" fillId="20" borderId="2" xfId="0" applyFont="1" applyFill="1" applyBorder="1" applyAlignment="1">
      <alignment horizontal="center" vertical="top" wrapText="1"/>
    </xf>
    <xf numFmtId="0" fontId="3" fillId="20" borderId="7" xfId="0" applyFont="1" applyFill="1" applyBorder="1" applyAlignment="1">
      <alignment horizontal="center" vertical="top" wrapText="1"/>
    </xf>
    <xf numFmtId="0" fontId="4" fillId="20" borderId="7" xfId="0" applyFont="1" applyFill="1" applyBorder="1" applyAlignment="1">
      <alignment horizontal="center" vertical="top" wrapText="1"/>
    </xf>
    <xf numFmtId="0" fontId="4" fillId="20" borderId="20" xfId="0" applyFont="1" applyFill="1" applyBorder="1" applyAlignment="1">
      <alignment horizontal="left" vertical="top" wrapText="1"/>
    </xf>
    <xf numFmtId="0" fontId="4" fillId="20" borderId="2" xfId="0" applyFont="1" applyFill="1" applyBorder="1" applyAlignment="1">
      <alignment horizontal="center" vertical="top" wrapText="1"/>
    </xf>
    <xf numFmtId="0" fontId="4" fillId="20" borderId="20" xfId="0" applyFont="1" applyFill="1" applyBorder="1" applyAlignment="1">
      <alignment horizontal="center" vertical="top"/>
    </xf>
    <xf numFmtId="0" fontId="4" fillId="20" borderId="20" xfId="0" applyFont="1" applyFill="1" applyBorder="1" applyAlignment="1">
      <alignment horizontal="center" vertical="top" wrapText="1"/>
    </xf>
    <xf numFmtId="0" fontId="4" fillId="20" borderId="5" xfId="0" applyFont="1" applyFill="1" applyBorder="1" applyAlignment="1">
      <alignment horizontal="center" vertical="top"/>
    </xf>
    <xf numFmtId="0" fontId="4" fillId="20" borderId="5" xfId="0" applyFont="1" applyFill="1" applyBorder="1" applyAlignment="1">
      <alignment horizontal="center" vertical="top" wrapText="1"/>
    </xf>
    <xf numFmtId="0" fontId="4" fillId="20" borderId="25" xfId="0" applyFont="1" applyFill="1" applyBorder="1" applyAlignment="1">
      <alignment horizontal="center" vertical="top" wrapText="1"/>
    </xf>
    <xf numFmtId="2" fontId="4" fillId="20" borderId="25" xfId="0" applyNumberFormat="1" applyFont="1" applyFill="1" applyBorder="1" applyAlignment="1">
      <alignment horizontal="center" vertical="top" wrapText="1"/>
    </xf>
    <xf numFmtId="0" fontId="2" fillId="20" borderId="2" xfId="0" applyFont="1" applyFill="1" applyBorder="1" applyAlignment="1">
      <alignment vertical="top"/>
    </xf>
    <xf numFmtId="0" fontId="3" fillId="20" borderId="25" xfId="0" applyFont="1" applyFill="1" applyBorder="1" applyAlignment="1">
      <alignment horizontal="left" vertical="top" wrapText="1"/>
    </xf>
    <xf numFmtId="0" fontId="4" fillId="20" borderId="2" xfId="0" applyFont="1" applyFill="1" applyBorder="1" applyAlignment="1">
      <alignment horizontal="center" vertical="top"/>
    </xf>
    <xf numFmtId="0" fontId="7" fillId="20" borderId="5" xfId="0" applyFont="1" applyFill="1" applyBorder="1" applyAlignment="1">
      <alignment horizontal="center" vertical="top"/>
    </xf>
    <xf numFmtId="0" fontId="7" fillId="20" borderId="5" xfId="0" applyFont="1" applyFill="1" applyBorder="1" applyAlignment="1">
      <alignment horizontal="center" vertical="top" wrapText="1"/>
    </xf>
    <xf numFmtId="0" fontId="19" fillId="20" borderId="20" xfId="0" applyFont="1" applyFill="1" applyBorder="1" applyAlignment="1">
      <alignment horizontal="left" vertical="top" wrapText="1"/>
    </xf>
    <xf numFmtId="0" fontId="17" fillId="20" borderId="20" xfId="0" applyFont="1" applyFill="1" applyBorder="1" applyAlignment="1">
      <alignment horizontal="center" vertical="top" wrapText="1"/>
    </xf>
    <xf numFmtId="1" fontId="17" fillId="20" borderId="20" xfId="0" applyNumberFormat="1" applyFont="1" applyFill="1" applyBorder="1" applyAlignment="1">
      <alignment horizontal="center" vertical="top" wrapText="1"/>
    </xf>
    <xf numFmtId="1" fontId="4" fillId="20" borderId="2" xfId="0" applyNumberFormat="1" applyFont="1" applyFill="1" applyBorder="1" applyAlignment="1">
      <alignment horizontal="center" vertical="top" wrapText="1"/>
    </xf>
    <xf numFmtId="0" fontId="4" fillId="20" borderId="15" xfId="0" applyFont="1" applyFill="1" applyBorder="1" applyAlignment="1">
      <alignment vertical="top" wrapText="1"/>
    </xf>
    <xf numFmtId="0" fontId="4" fillId="20" borderId="5" xfId="0" applyFont="1" applyFill="1" applyBorder="1" applyAlignment="1">
      <alignment vertical="top"/>
    </xf>
    <xf numFmtId="0" fontId="4" fillId="20" borderId="4" xfId="0" applyFont="1" applyFill="1" applyBorder="1" applyAlignment="1">
      <alignment horizontal="center" vertical="top"/>
    </xf>
    <xf numFmtId="0" fontId="4" fillId="20" borderId="4" xfId="0" applyFont="1" applyFill="1" applyBorder="1" applyAlignment="1">
      <alignment horizontal="left" vertical="top" wrapText="1"/>
    </xf>
    <xf numFmtId="0" fontId="4" fillId="20" borderId="4" xfId="0" applyFont="1" applyFill="1" applyBorder="1" applyAlignment="1">
      <alignment horizontal="center" vertical="top" wrapText="1"/>
    </xf>
    <xf numFmtId="0" fontId="3" fillId="20" borderId="6" xfId="0" applyFont="1" applyFill="1" applyBorder="1" applyAlignment="1">
      <alignment horizontal="center" vertical="top"/>
    </xf>
    <xf numFmtId="0" fontId="3" fillId="20" borderId="6" xfId="0" applyFont="1" applyFill="1" applyBorder="1" applyAlignment="1">
      <alignment horizontal="left" vertical="top" wrapText="1"/>
    </xf>
    <xf numFmtId="0" fontId="3" fillId="20" borderId="6" xfId="0" applyFont="1" applyFill="1" applyBorder="1" applyAlignment="1">
      <alignment horizontal="center" vertical="top" wrapText="1"/>
    </xf>
    <xf numFmtId="0" fontId="4" fillId="20" borderId="6" xfId="0" applyFont="1" applyFill="1" applyBorder="1" applyAlignment="1">
      <alignment horizontal="left" vertical="top" wrapText="1"/>
    </xf>
    <xf numFmtId="0" fontId="2" fillId="20" borderId="33" xfId="0" applyFont="1" applyFill="1" applyBorder="1" applyAlignment="1">
      <alignment horizontal="center" vertical="top" wrapText="1"/>
    </xf>
    <xf numFmtId="1" fontId="3" fillId="20" borderId="33" xfId="0" applyNumberFormat="1" applyFont="1" applyFill="1" applyBorder="1" applyAlignment="1">
      <alignment horizontal="center" vertical="top" wrapText="1"/>
    </xf>
    <xf numFmtId="0" fontId="4" fillId="20" borderId="2" xfId="0" applyFont="1" applyFill="1" applyBorder="1" applyAlignment="1">
      <alignment vertical="top"/>
    </xf>
    <xf numFmtId="0" fontId="4" fillId="20" borderId="4" xfId="0" applyFont="1" applyFill="1" applyBorder="1" applyAlignment="1">
      <alignment vertical="top" wrapText="1"/>
    </xf>
    <xf numFmtId="0" fontId="2" fillId="20" borderId="7" xfId="0" applyFont="1" applyFill="1" applyBorder="1" applyAlignment="1">
      <alignment vertical="top"/>
    </xf>
    <xf numFmtId="0" fontId="9" fillId="20" borderId="25" xfId="0" applyFont="1" applyFill="1" applyBorder="1" applyAlignment="1">
      <alignment horizontal="center" vertical="top" wrapText="1"/>
    </xf>
    <xf numFmtId="0" fontId="4" fillId="20" borderId="33" xfId="0" applyFont="1" applyFill="1" applyBorder="1" applyAlignment="1">
      <alignment horizontal="left" vertical="top" wrapText="1"/>
    </xf>
    <xf numFmtId="0" fontId="9" fillId="20" borderId="33" xfId="0" applyFont="1" applyFill="1" applyBorder="1" applyAlignment="1">
      <alignment horizontal="center" vertical="top" wrapText="1"/>
    </xf>
    <xf numFmtId="1" fontId="4" fillId="20" borderId="33" xfId="0" applyNumberFormat="1" applyFont="1" applyFill="1" applyBorder="1" applyAlignment="1">
      <alignment horizontal="center" vertical="top" wrapText="1"/>
    </xf>
    <xf numFmtId="0" fontId="4" fillId="20" borderId="33" xfId="0" applyFont="1" applyFill="1" applyBorder="1" applyAlignment="1">
      <alignment vertical="top"/>
    </xf>
    <xf numFmtId="0" fontId="4" fillId="20" borderId="2" xfId="0" applyFont="1" applyFill="1" applyBorder="1" applyAlignment="1">
      <alignment vertical="top" wrapText="1"/>
    </xf>
    <xf numFmtId="0" fontId="4" fillId="20" borderId="15" xfId="0" applyFont="1" applyFill="1" applyBorder="1" applyAlignment="1">
      <alignment vertical="top"/>
    </xf>
    <xf numFmtId="0" fontId="2" fillId="20" borderId="20" xfId="0" applyFont="1" applyFill="1" applyBorder="1" applyAlignment="1">
      <alignment vertical="top"/>
    </xf>
    <xf numFmtId="0" fontId="9" fillId="20" borderId="2" xfId="0" applyFont="1" applyFill="1" applyBorder="1" applyAlignment="1">
      <alignment horizontal="left" vertical="top" wrapText="1"/>
    </xf>
    <xf numFmtId="0" fontId="4" fillId="20" borderId="7" xfId="0" applyFont="1" applyFill="1" applyBorder="1" applyAlignment="1">
      <alignment vertical="top" wrapText="1"/>
    </xf>
    <xf numFmtId="0" fontId="4" fillId="20" borderId="2" xfId="0" applyFont="1" applyFill="1" applyBorder="1" applyAlignment="1">
      <alignment vertical="center"/>
    </xf>
    <xf numFmtId="0" fontId="9" fillId="20" borderId="2" xfId="0" applyFont="1" applyFill="1" applyBorder="1" applyAlignment="1">
      <alignment vertical="top"/>
    </xf>
    <xf numFmtId="0" fontId="9" fillId="20" borderId="7" xfId="0" applyFont="1" applyFill="1" applyBorder="1" applyAlignment="1">
      <alignment horizontal="left" vertical="top" wrapText="1"/>
    </xf>
    <xf numFmtId="0" fontId="4" fillId="20" borderId="20" xfId="0" applyFont="1" applyFill="1" applyBorder="1" applyAlignment="1">
      <alignment vertical="top" wrapText="1"/>
    </xf>
    <xf numFmtId="0" fontId="2" fillId="21" borderId="25" xfId="0" applyFont="1" applyFill="1" applyBorder="1" applyAlignment="1">
      <alignment horizontal="center" vertical="top" wrapText="1"/>
    </xf>
    <xf numFmtId="0" fontId="4" fillId="22" borderId="4" xfId="0" applyFont="1" applyFill="1" applyBorder="1" applyAlignment="1">
      <alignment horizontal="left" vertical="top" wrapText="1"/>
    </xf>
    <xf numFmtId="0" fontId="4" fillId="22" borderId="4" xfId="0" applyFont="1" applyFill="1" applyBorder="1" applyAlignment="1">
      <alignment horizontal="center" vertical="top" wrapText="1"/>
    </xf>
    <xf numFmtId="0" fontId="4" fillId="23" borderId="25" xfId="0" applyFont="1" applyFill="1" applyBorder="1" applyAlignment="1">
      <alignment horizontal="left" vertical="top" wrapText="1"/>
    </xf>
    <xf numFmtId="1" fontId="4" fillId="23" borderId="25" xfId="0" applyNumberFormat="1" applyFont="1" applyFill="1" applyBorder="1" applyAlignment="1">
      <alignment horizontal="center" vertical="top" wrapText="1"/>
    </xf>
    <xf numFmtId="0" fontId="4" fillId="23" borderId="7" xfId="0" applyFont="1" applyFill="1" applyBorder="1" applyAlignment="1">
      <alignment horizontal="left" vertical="top" wrapText="1"/>
    </xf>
    <xf numFmtId="0" fontId="4" fillId="23" borderId="7" xfId="0" applyFont="1" applyFill="1" applyBorder="1" applyAlignment="1">
      <alignment horizontal="center" vertical="top" wrapText="1"/>
    </xf>
    <xf numFmtId="1" fontId="4" fillId="23" borderId="7" xfId="0" applyNumberFormat="1" applyFont="1" applyFill="1" applyBorder="1" applyAlignment="1">
      <alignment horizontal="center" vertical="top" wrapText="1"/>
    </xf>
    <xf numFmtId="0" fontId="4" fillId="23" borderId="2" xfId="0" applyFont="1" applyFill="1" applyBorder="1" applyAlignment="1">
      <alignment horizontal="left" vertical="top" wrapText="1"/>
    </xf>
    <xf numFmtId="0" fontId="9" fillId="23" borderId="25" xfId="0" applyFont="1" applyFill="1" applyBorder="1" applyAlignment="1">
      <alignment horizontal="center" vertical="top" wrapText="1"/>
    </xf>
    <xf numFmtId="1" fontId="3" fillId="23" borderId="7" xfId="0" applyNumberFormat="1" applyFont="1" applyFill="1" applyBorder="1" applyAlignment="1">
      <alignment horizontal="center" vertical="top" wrapText="1"/>
    </xf>
    <xf numFmtId="0" fontId="4" fillId="23" borderId="5" xfId="0" applyFont="1" applyFill="1" applyBorder="1" applyAlignment="1">
      <alignment horizontal="left" vertical="top" wrapText="1"/>
    </xf>
    <xf numFmtId="0" fontId="9" fillId="23" borderId="33" xfId="0" applyFont="1" applyFill="1" applyBorder="1" applyAlignment="1">
      <alignment horizontal="center" vertical="top" wrapText="1"/>
    </xf>
    <xf numFmtId="1" fontId="4" fillId="23" borderId="33" xfId="0" applyNumberFormat="1" applyFont="1" applyFill="1" applyBorder="1" applyAlignment="1">
      <alignment horizontal="center" vertical="top" wrapText="1"/>
    </xf>
    <xf numFmtId="0" fontId="4" fillId="23" borderId="33" xfId="0" applyFont="1" applyFill="1" applyBorder="1" applyAlignment="1">
      <alignment horizontal="left" vertical="top" wrapText="1"/>
    </xf>
    <xf numFmtId="0" fontId="3" fillId="21" borderId="5" xfId="0" applyFont="1" applyFill="1" applyBorder="1" applyAlignment="1">
      <alignment horizontal="center" vertical="center"/>
    </xf>
    <xf numFmtId="0" fontId="3" fillId="21" borderId="5" xfId="0" applyFont="1" applyFill="1" applyBorder="1" applyAlignment="1">
      <alignment horizontal="left" vertical="center" wrapText="1"/>
    </xf>
    <xf numFmtId="0" fontId="3" fillId="21" borderId="5" xfId="0" applyFont="1" applyFill="1" applyBorder="1" applyAlignment="1">
      <alignment horizontal="center" vertical="center" wrapText="1"/>
    </xf>
    <xf numFmtId="0" fontId="2" fillId="21" borderId="5" xfId="0" applyFont="1" applyFill="1" applyBorder="1" applyAlignment="1">
      <alignment vertical="center"/>
    </xf>
    <xf numFmtId="0" fontId="3" fillId="21" borderId="20" xfId="0" applyFont="1" applyFill="1" applyBorder="1" applyAlignment="1">
      <alignment horizontal="center" vertical="top"/>
    </xf>
    <xf numFmtId="0" fontId="3" fillId="21" borderId="20" xfId="0" applyFont="1" applyFill="1" applyBorder="1" applyAlignment="1">
      <alignment horizontal="left" vertical="top" wrapText="1"/>
    </xf>
    <xf numFmtId="0" fontId="3" fillId="21" borderId="20" xfId="0" applyFont="1" applyFill="1" applyBorder="1" applyAlignment="1">
      <alignment horizontal="center" vertical="top" wrapText="1"/>
    </xf>
    <xf numFmtId="0" fontId="9" fillId="21" borderId="25" xfId="0" applyFont="1" applyFill="1" applyBorder="1" applyAlignment="1">
      <alignment horizontal="left" vertical="top" wrapText="1"/>
    </xf>
    <xf numFmtId="0" fontId="3" fillId="21" borderId="25" xfId="0" applyFont="1" applyFill="1" applyBorder="1" applyAlignment="1">
      <alignment horizontal="center" vertical="top" wrapText="1"/>
    </xf>
    <xf numFmtId="1" fontId="4" fillId="21" borderId="25" xfId="0" applyNumberFormat="1" applyFont="1" applyFill="1" applyBorder="1" applyAlignment="1">
      <alignment horizontal="center" vertical="top" wrapText="1"/>
    </xf>
    <xf numFmtId="0" fontId="3" fillId="21" borderId="2" xfId="0" applyFont="1" applyFill="1" applyBorder="1" applyAlignment="1">
      <alignment horizontal="center" vertical="top"/>
    </xf>
    <xf numFmtId="0" fontId="3" fillId="21" borderId="2" xfId="0" applyFont="1" applyFill="1" applyBorder="1" applyAlignment="1">
      <alignment horizontal="left" vertical="top" wrapText="1"/>
    </xf>
    <xf numFmtId="0" fontId="3" fillId="21" borderId="2" xfId="0" applyFont="1" applyFill="1" applyBorder="1" applyAlignment="1">
      <alignment horizontal="center" vertical="top" wrapText="1"/>
    </xf>
    <xf numFmtId="0" fontId="4" fillId="21" borderId="2" xfId="0" applyFont="1" applyFill="1" applyBorder="1" applyAlignment="1">
      <alignment horizontal="left" vertical="top" wrapText="1"/>
    </xf>
    <xf numFmtId="0" fontId="3" fillId="21" borderId="7" xfId="0" applyFont="1" applyFill="1" applyBorder="1" applyAlignment="1">
      <alignment horizontal="center" vertical="top"/>
    </xf>
    <xf numFmtId="0" fontId="3" fillId="21" borderId="7" xfId="0" applyFont="1" applyFill="1" applyBorder="1" applyAlignment="1">
      <alignment horizontal="left" vertical="top" wrapText="1"/>
    </xf>
    <xf numFmtId="0" fontId="3" fillId="21" borderId="7" xfId="0" applyFont="1" applyFill="1" applyBorder="1" applyAlignment="1">
      <alignment horizontal="center" vertical="top" wrapText="1"/>
    </xf>
    <xf numFmtId="0" fontId="4" fillId="21" borderId="7" xfId="0" applyFont="1" applyFill="1" applyBorder="1" applyAlignment="1">
      <alignment horizontal="left" vertical="top" wrapText="1"/>
    </xf>
    <xf numFmtId="0" fontId="4" fillId="21" borderId="7" xfId="0" applyFont="1" applyFill="1" applyBorder="1" applyAlignment="1">
      <alignment horizontal="center" vertical="top" wrapText="1"/>
    </xf>
    <xf numFmtId="2" fontId="4" fillId="21" borderId="7" xfId="0" applyNumberFormat="1" applyFont="1" applyFill="1" applyBorder="1" applyAlignment="1">
      <alignment horizontal="center" vertical="top" wrapText="1"/>
    </xf>
    <xf numFmtId="41" fontId="9" fillId="22" borderId="15" xfId="0" applyNumberFormat="1" applyFont="1" applyFill="1" applyBorder="1" applyAlignment="1">
      <alignment horizontal="left" vertical="top" wrapText="1"/>
    </xf>
    <xf numFmtId="0" fontId="4" fillId="22" borderId="7" xfId="0" applyFont="1" applyFill="1" applyBorder="1" applyAlignment="1">
      <alignment horizontal="center" vertical="top"/>
    </xf>
    <xf numFmtId="0" fontId="4" fillId="22" borderId="7" xfId="0" applyFont="1" applyFill="1" applyBorder="1" applyAlignment="1">
      <alignment horizontal="left" vertical="top" wrapText="1"/>
    </xf>
    <xf numFmtId="0" fontId="12" fillId="22" borderId="7" xfId="0" applyFont="1" applyFill="1" applyBorder="1" applyAlignment="1">
      <alignment horizontal="center" vertical="top"/>
    </xf>
    <xf numFmtId="0" fontId="9" fillId="22" borderId="7" xfId="0" quotePrefix="1" applyFont="1" applyFill="1" applyBorder="1" applyAlignment="1">
      <alignment horizontal="left" vertical="top" wrapText="1"/>
    </xf>
    <xf numFmtId="0" fontId="4" fillId="22" borderId="7" xfId="0" applyFont="1" applyFill="1" applyBorder="1" applyAlignment="1">
      <alignment horizontal="center" vertical="top" wrapText="1"/>
    </xf>
    <xf numFmtId="0" fontId="9" fillId="22" borderId="4" xfId="0" applyFont="1" applyFill="1" applyBorder="1" applyAlignment="1">
      <alignment horizontal="left" vertical="top" wrapText="1"/>
    </xf>
    <xf numFmtId="0" fontId="4" fillId="22" borderId="15" xfId="0" applyFont="1" applyFill="1" applyBorder="1" applyAlignment="1">
      <alignment horizontal="left" vertical="top" wrapText="1"/>
    </xf>
    <xf numFmtId="0" fontId="3" fillId="22" borderId="5" xfId="0" applyFont="1" applyFill="1" applyBorder="1" applyAlignment="1">
      <alignment horizontal="center" vertical="top"/>
    </xf>
    <xf numFmtId="0" fontId="3" fillId="22" borderId="5" xfId="0" applyFont="1" applyFill="1" applyBorder="1" applyAlignment="1">
      <alignment horizontal="left" vertical="top" wrapText="1"/>
    </xf>
    <xf numFmtId="0" fontId="3" fillId="22" borderId="5" xfId="0" applyFont="1" applyFill="1" applyBorder="1" applyAlignment="1">
      <alignment horizontal="center" vertical="top" wrapText="1"/>
    </xf>
    <xf numFmtId="0" fontId="4" fillId="22" borderId="5" xfId="0" quotePrefix="1" applyFont="1" applyFill="1" applyBorder="1" applyAlignment="1">
      <alignment horizontal="left" vertical="top" wrapText="1"/>
    </xf>
    <xf numFmtId="0" fontId="9" fillId="22" borderId="5" xfId="0" applyFont="1" applyFill="1" applyBorder="1" applyAlignment="1">
      <alignment horizontal="left" vertical="top" wrapText="1"/>
    </xf>
    <xf numFmtId="0" fontId="4" fillId="22" borderId="5" xfId="0" quotePrefix="1" applyFont="1" applyFill="1" applyBorder="1" applyAlignment="1">
      <alignment horizontal="center" vertical="top" wrapText="1"/>
    </xf>
    <xf numFmtId="0" fontId="4" fillId="22" borderId="5" xfId="0" applyFont="1" applyFill="1" applyBorder="1" applyAlignment="1">
      <alignment horizontal="left" vertical="top" wrapText="1"/>
    </xf>
    <xf numFmtId="0" fontId="4" fillId="22" borderId="4" xfId="0" quotePrefix="1" applyFont="1" applyFill="1" applyBorder="1" applyAlignment="1">
      <alignment horizontal="center" vertical="top" wrapText="1"/>
    </xf>
    <xf numFmtId="0" fontId="3" fillId="22" borderId="7" xfId="0" applyFont="1" applyFill="1" applyBorder="1" applyAlignment="1">
      <alignment horizontal="center" vertical="top"/>
    </xf>
    <xf numFmtId="0" fontId="3" fillId="22" borderId="7" xfId="0" applyFont="1" applyFill="1" applyBorder="1" applyAlignment="1">
      <alignment horizontal="left" vertical="top" wrapText="1"/>
    </xf>
    <xf numFmtId="0" fontId="3" fillId="22" borderId="7" xfId="0" applyFont="1" applyFill="1" applyBorder="1" applyAlignment="1">
      <alignment horizontal="center" vertical="top" wrapText="1"/>
    </xf>
    <xf numFmtId="0" fontId="4" fillId="22" borderId="7" xfId="0" quotePrefix="1" applyFont="1" applyFill="1" applyBorder="1" applyAlignment="1">
      <alignment horizontal="left" vertical="top" wrapText="1"/>
    </xf>
    <xf numFmtId="0" fontId="3" fillId="22" borderId="7" xfId="0" quotePrefix="1" applyFont="1" applyFill="1" applyBorder="1" applyAlignment="1">
      <alignment horizontal="left" vertical="top" wrapText="1"/>
    </xf>
    <xf numFmtId="0" fontId="4" fillId="22" borderId="25" xfId="0" applyFont="1" applyFill="1" applyBorder="1" applyAlignment="1">
      <alignment horizontal="left" vertical="top" wrapText="1"/>
    </xf>
    <xf numFmtId="41" fontId="9" fillId="22" borderId="25" xfId="0" applyNumberFormat="1" applyFont="1" applyFill="1" applyBorder="1" applyAlignment="1">
      <alignment horizontal="left" vertical="top" wrapText="1"/>
    </xf>
    <xf numFmtId="0" fontId="9" fillId="22" borderId="7" xfId="0" quotePrefix="1" applyFont="1" applyFill="1" applyBorder="1" applyAlignment="1">
      <alignment horizontal="center" vertical="top" wrapText="1"/>
    </xf>
    <xf numFmtId="0" fontId="3" fillId="22" borderId="20" xfId="0" applyFont="1" applyFill="1" applyBorder="1" applyAlignment="1">
      <alignment horizontal="center" vertical="top"/>
    </xf>
    <xf numFmtId="0" fontId="3" fillId="22" borderId="20" xfId="0" applyFont="1" applyFill="1" applyBorder="1" applyAlignment="1">
      <alignment horizontal="left" vertical="top" wrapText="1"/>
    </xf>
    <xf numFmtId="0" fontId="3" fillId="22" borderId="20" xfId="0" applyFont="1" applyFill="1" applyBorder="1" applyAlignment="1">
      <alignment horizontal="center" vertical="top" wrapText="1"/>
    </xf>
    <xf numFmtId="0" fontId="4" fillId="22" borderId="20" xfId="0" quotePrefix="1" applyFont="1" applyFill="1" applyBorder="1" applyAlignment="1">
      <alignment horizontal="left" vertical="top" wrapText="1"/>
    </xf>
    <xf numFmtId="0" fontId="4" fillId="22" borderId="20" xfId="0" applyFont="1" applyFill="1" applyBorder="1" applyAlignment="1">
      <alignment horizontal="left" vertical="top" wrapText="1"/>
    </xf>
    <xf numFmtId="0" fontId="9" fillId="22" borderId="15" xfId="0" quotePrefix="1" applyFont="1" applyFill="1" applyBorder="1" applyAlignment="1">
      <alignment horizontal="center" vertical="top" wrapText="1"/>
    </xf>
    <xf numFmtId="41" fontId="9" fillId="22" borderId="4" xfId="0" applyNumberFormat="1" applyFont="1" applyFill="1" applyBorder="1" applyAlignment="1">
      <alignment horizontal="left" vertical="top" wrapText="1"/>
    </xf>
    <xf numFmtId="0" fontId="9" fillId="22" borderId="4" xfId="0" quotePrefix="1" applyFont="1" applyFill="1" applyBorder="1" applyAlignment="1">
      <alignment horizontal="center" vertical="top" wrapText="1"/>
    </xf>
    <xf numFmtId="0" fontId="2" fillId="22" borderId="0" xfId="0" applyFont="1" applyFill="1"/>
    <xf numFmtId="0" fontId="3" fillId="22" borderId="5" xfId="0" quotePrefix="1" applyFont="1" applyFill="1" applyBorder="1" applyAlignment="1">
      <alignment horizontal="left" vertical="top" wrapText="1"/>
    </xf>
    <xf numFmtId="0" fontId="3" fillId="22" borderId="2" xfId="0" applyFont="1" applyFill="1" applyBorder="1" applyAlignment="1">
      <alignment horizontal="center" vertical="top"/>
    </xf>
    <xf numFmtId="0" fontId="3" fillId="22" borderId="2" xfId="0" applyFont="1" applyFill="1" applyBorder="1" applyAlignment="1">
      <alignment horizontal="left" vertical="top" wrapText="1"/>
    </xf>
    <xf numFmtId="0" fontId="3" fillId="22" borderId="2" xfId="0" applyFont="1" applyFill="1" applyBorder="1" applyAlignment="1">
      <alignment horizontal="center" vertical="top" wrapText="1"/>
    </xf>
    <xf numFmtId="0" fontId="3" fillId="22" borderId="2" xfId="0" quotePrefix="1" applyFont="1" applyFill="1" applyBorder="1" applyAlignment="1">
      <alignment horizontal="left" vertical="top" wrapText="1"/>
    </xf>
    <xf numFmtId="0" fontId="4" fillId="22" borderId="2" xfId="0" applyFont="1" applyFill="1" applyBorder="1" applyAlignment="1">
      <alignment horizontal="left" vertical="top" wrapText="1"/>
    </xf>
    <xf numFmtId="0" fontId="9" fillId="22" borderId="2" xfId="0" quotePrefix="1" applyFont="1" applyFill="1" applyBorder="1" applyAlignment="1">
      <alignment horizontal="center" vertical="top" wrapText="1"/>
    </xf>
    <xf numFmtId="0" fontId="4" fillId="22" borderId="20" xfId="0" applyFont="1" applyFill="1" applyBorder="1" applyAlignment="1">
      <alignment horizontal="center" vertical="top"/>
    </xf>
    <xf numFmtId="0" fontId="4" fillId="22" borderId="20" xfId="0" applyFont="1" applyFill="1" applyBorder="1" applyAlignment="1">
      <alignment horizontal="center" vertical="top" wrapText="1"/>
    </xf>
    <xf numFmtId="0" fontId="2" fillId="22" borderId="4" xfId="0" quotePrefix="1" applyFont="1" applyFill="1" applyBorder="1" applyAlignment="1">
      <alignment horizontal="center" vertical="top" wrapText="1"/>
    </xf>
    <xf numFmtId="0" fontId="3" fillId="22" borderId="5" xfId="0" applyFont="1" applyFill="1" applyBorder="1" applyAlignment="1">
      <alignment vertical="top" wrapText="1"/>
    </xf>
    <xf numFmtId="0" fontId="3" fillId="22" borderId="5" xfId="0" applyFont="1" applyFill="1" applyBorder="1" applyAlignment="1">
      <alignment vertical="top"/>
    </xf>
    <xf numFmtId="3" fontId="3" fillId="22" borderId="5" xfId="0" applyNumberFormat="1" applyFont="1" applyFill="1" applyBorder="1" applyAlignment="1">
      <alignment vertical="top"/>
    </xf>
    <xf numFmtId="0" fontId="3" fillId="22" borderId="5" xfId="0" applyFont="1" applyFill="1" applyBorder="1"/>
    <xf numFmtId="0" fontId="3" fillId="22" borderId="5" xfId="0" applyFont="1" applyFill="1" applyBorder="1" applyAlignment="1">
      <alignment horizontal="left" vertical="top"/>
    </xf>
    <xf numFmtId="41" fontId="3" fillId="22" borderId="5" xfId="0" applyNumberFormat="1" applyFont="1" applyFill="1" applyBorder="1" applyAlignment="1">
      <alignment horizontal="left" vertical="top"/>
    </xf>
    <xf numFmtId="0" fontId="6" fillId="22" borderId="5" xfId="0" applyFont="1" applyFill="1" applyBorder="1" applyAlignment="1">
      <alignment horizontal="left" vertical="top" wrapText="1"/>
    </xf>
    <xf numFmtId="41" fontId="3" fillId="22" borderId="5" xfId="0" applyNumberFormat="1" applyFont="1" applyFill="1" applyBorder="1" applyAlignment="1">
      <alignment vertical="top"/>
    </xf>
    <xf numFmtId="0" fontId="3" fillId="22" borderId="5" xfId="0" quotePrefix="1" applyFont="1" applyFill="1" applyBorder="1" applyAlignment="1">
      <alignment horizontal="left" vertical="top"/>
    </xf>
    <xf numFmtId="0" fontId="17" fillId="22" borderId="5" xfId="0" applyFont="1" applyFill="1" applyBorder="1" applyAlignment="1">
      <alignment vertical="top" wrapText="1"/>
    </xf>
    <xf numFmtId="0" fontId="3" fillId="22" borderId="7" xfId="0" applyFont="1" applyFill="1" applyBorder="1" applyAlignment="1">
      <alignment vertical="top" wrapText="1"/>
    </xf>
    <xf numFmtId="0" fontId="3" fillId="22" borderId="7" xfId="0" applyFont="1" applyFill="1" applyBorder="1" applyAlignment="1">
      <alignment horizontal="left" vertical="top"/>
    </xf>
    <xf numFmtId="0" fontId="4" fillId="22" borderId="7" xfId="0" applyFont="1" applyFill="1" applyBorder="1" applyAlignment="1">
      <alignment vertical="top" wrapText="1"/>
    </xf>
    <xf numFmtId="0" fontId="16" fillId="22" borderId="5" xfId="0" applyFont="1" applyFill="1" applyBorder="1" applyAlignment="1">
      <alignment vertical="top" wrapText="1"/>
    </xf>
    <xf numFmtId="0" fontId="6" fillId="22" borderId="5" xfId="0" applyFont="1" applyFill="1" applyBorder="1" applyAlignment="1">
      <alignment vertical="top" wrapText="1"/>
    </xf>
    <xf numFmtId="3" fontId="3" fillId="22" borderId="5" xfId="0" applyNumberFormat="1" applyFont="1" applyFill="1" applyBorder="1" applyAlignment="1">
      <alignment horizontal="center" vertical="top"/>
    </xf>
    <xf numFmtId="0" fontId="7" fillId="22" borderId="20" xfId="0" applyFont="1" applyFill="1" applyBorder="1" applyAlignment="1">
      <alignment vertical="top" wrapText="1"/>
    </xf>
    <xf numFmtId="0" fontId="2" fillId="22" borderId="29" xfId="0" applyFont="1" applyFill="1" applyBorder="1"/>
    <xf numFmtId="0" fontId="7" fillId="22" borderId="29" xfId="0" applyFont="1" applyFill="1" applyBorder="1" applyAlignment="1">
      <alignment vertical="top" wrapText="1"/>
    </xf>
    <xf numFmtId="0" fontId="4" fillId="22" borderId="15" xfId="0" applyFont="1" applyFill="1" applyBorder="1" applyAlignment="1">
      <alignment horizontal="center" vertical="top" wrapText="1"/>
    </xf>
    <xf numFmtId="0" fontId="3" fillId="22" borderId="5" xfId="0" quotePrefix="1" applyFont="1" applyFill="1" applyBorder="1" applyAlignment="1">
      <alignment vertical="top"/>
    </xf>
    <xf numFmtId="0" fontId="3" fillId="22" borderId="20" xfId="0" applyFont="1" applyFill="1" applyBorder="1" applyAlignment="1">
      <alignment vertical="top"/>
    </xf>
    <xf numFmtId="0" fontId="3" fillId="22" borderId="20" xfId="0" applyFont="1" applyFill="1" applyBorder="1" applyAlignment="1">
      <alignment vertical="top" wrapText="1"/>
    </xf>
    <xf numFmtId="0" fontId="3" fillId="22" borderId="20" xfId="0" applyFont="1" applyFill="1" applyBorder="1"/>
    <xf numFmtId="0" fontId="3" fillId="22" borderId="20" xfId="0" quotePrefix="1" applyFont="1" applyFill="1" applyBorder="1" applyAlignment="1">
      <alignment vertical="top"/>
    </xf>
    <xf numFmtId="0" fontId="16" fillId="22" borderId="20" xfId="0" applyFont="1" applyFill="1" applyBorder="1" applyAlignment="1">
      <alignment vertical="top" wrapText="1"/>
    </xf>
    <xf numFmtId="0" fontId="6" fillId="22" borderId="20" xfId="0" applyFont="1" applyFill="1" applyBorder="1" applyAlignment="1">
      <alignment horizontal="left" vertical="top" wrapText="1"/>
    </xf>
    <xf numFmtId="0" fontId="3" fillId="22" borderId="25" xfId="0" applyFont="1" applyFill="1" applyBorder="1" applyAlignment="1">
      <alignment horizontal="left" vertical="top" wrapText="1"/>
    </xf>
    <xf numFmtId="0" fontId="2" fillId="22" borderId="25" xfId="0" applyFont="1" applyFill="1" applyBorder="1" applyAlignment="1">
      <alignment horizontal="center" vertical="top" wrapText="1"/>
    </xf>
    <xf numFmtId="0" fontId="3" fillId="22" borderId="25" xfId="0" applyFont="1" applyFill="1" applyBorder="1" applyAlignment="1">
      <alignment horizontal="center" vertical="top" wrapText="1"/>
    </xf>
    <xf numFmtId="0" fontId="3" fillId="22" borderId="25" xfId="0" quotePrefix="1" applyFont="1" applyFill="1" applyBorder="1" applyAlignment="1">
      <alignment horizontal="left" vertical="top" wrapText="1"/>
    </xf>
    <xf numFmtId="0" fontId="16" fillId="22" borderId="5" xfId="0" applyFont="1" applyFill="1" applyBorder="1" applyAlignment="1">
      <alignment horizontal="left" vertical="top" wrapText="1"/>
    </xf>
    <xf numFmtId="0" fontId="6" fillId="22" borderId="20" xfId="0" applyFont="1" applyFill="1" applyBorder="1" applyAlignment="1">
      <alignment vertical="top" wrapText="1"/>
    </xf>
    <xf numFmtId="0" fontId="7" fillId="22" borderId="15" xfId="0" applyFont="1" applyFill="1" applyBorder="1" applyAlignment="1">
      <alignment vertical="top"/>
    </xf>
    <xf numFmtId="0" fontId="7" fillId="22" borderId="15" xfId="0" applyFont="1" applyFill="1" applyBorder="1" applyAlignment="1">
      <alignment vertical="top" wrapText="1"/>
    </xf>
    <xf numFmtId="0" fontId="7" fillId="22" borderId="15" xfId="0" applyFont="1" applyFill="1" applyBorder="1" applyAlignment="1">
      <alignment horizontal="left" vertical="top" wrapText="1"/>
    </xf>
    <xf numFmtId="0" fontId="7" fillId="22" borderId="15" xfId="0" applyFont="1" applyFill="1" applyBorder="1"/>
    <xf numFmtId="0" fontId="7" fillId="22" borderId="15" xfId="0" applyFont="1" applyFill="1" applyBorder="1" applyAlignment="1">
      <alignment horizontal="center" vertical="top" wrapText="1"/>
    </xf>
    <xf numFmtId="0" fontId="7" fillId="22" borderId="15" xfId="0" applyFont="1" applyFill="1" applyBorder="1" applyAlignment="1">
      <alignment horizontal="center" vertical="top"/>
    </xf>
    <xf numFmtId="0" fontId="19" fillId="22" borderId="15" xfId="0" quotePrefix="1" applyFont="1" applyFill="1" applyBorder="1" applyAlignment="1">
      <alignment horizontal="center" vertical="top" wrapText="1"/>
    </xf>
    <xf numFmtId="0" fontId="17" fillId="22" borderId="15" xfId="0" applyFont="1" applyFill="1" applyBorder="1" applyAlignment="1">
      <alignment horizontal="left" vertical="top" wrapText="1"/>
    </xf>
    <xf numFmtId="41" fontId="19" fillId="22" borderId="15" xfId="0" applyNumberFormat="1" applyFont="1" applyFill="1" applyBorder="1" applyAlignment="1">
      <alignment horizontal="left" vertical="top" wrapText="1"/>
    </xf>
    <xf numFmtId="0" fontId="6" fillId="22" borderId="20" xfId="0" applyFont="1" applyFill="1" applyBorder="1" applyAlignment="1">
      <alignment vertical="top"/>
    </xf>
    <xf numFmtId="41" fontId="3" fillId="22" borderId="20" xfId="0" applyNumberFormat="1" applyFont="1" applyFill="1" applyBorder="1" applyAlignment="1">
      <alignment horizontal="left" vertical="top" wrapText="1"/>
    </xf>
    <xf numFmtId="0" fontId="9" fillId="0" borderId="0" xfId="0" applyFont="1"/>
    <xf numFmtId="0" fontId="9" fillId="0" borderId="13" xfId="0" applyFont="1" applyBorder="1"/>
    <xf numFmtId="0" fontId="4" fillId="8" borderId="2" xfId="0" applyFont="1" applyFill="1" applyBorder="1" applyAlignment="1">
      <alignment horizontal="left" vertical="top" wrapText="1"/>
    </xf>
    <xf numFmtId="0" fontId="9" fillId="23" borderId="7" xfId="0" applyFont="1" applyFill="1" applyBorder="1" applyAlignment="1">
      <alignment horizontal="center" vertical="top" wrapText="1"/>
    </xf>
    <xf numFmtId="0" fontId="17" fillId="23" borderId="5" xfId="0" applyFont="1" applyFill="1" applyBorder="1" applyAlignment="1">
      <alignment horizontal="left" vertical="top" wrapText="1"/>
    </xf>
    <xf numFmtId="0" fontId="19" fillId="23" borderId="7" xfId="0" applyFont="1" applyFill="1" applyBorder="1" applyAlignment="1">
      <alignment horizontal="center" vertical="top" wrapText="1"/>
    </xf>
    <xf numFmtId="0" fontId="2" fillId="21" borderId="20" xfId="0" applyFont="1" applyFill="1" applyBorder="1" applyAlignment="1">
      <alignment vertical="top"/>
    </xf>
    <xf numFmtId="0" fontId="3" fillId="21" borderId="5" xfId="0" applyFont="1" applyFill="1" applyBorder="1" applyAlignment="1">
      <alignment horizontal="center" vertical="top"/>
    </xf>
    <xf numFmtId="0" fontId="3" fillId="21" borderId="5" xfId="0" applyFont="1" applyFill="1" applyBorder="1" applyAlignment="1">
      <alignment horizontal="left" vertical="top" wrapText="1"/>
    </xf>
    <xf numFmtId="0" fontId="3" fillId="21" borderId="5" xfId="0" applyFont="1" applyFill="1" applyBorder="1" applyAlignment="1">
      <alignment horizontal="center" vertical="top" wrapText="1"/>
    </xf>
    <xf numFmtId="0" fontId="4" fillId="8" borderId="7" xfId="0" applyFont="1" applyFill="1" applyBorder="1" applyAlignment="1">
      <alignment horizontal="left" vertical="top" wrapText="1"/>
    </xf>
    <xf numFmtId="0" fontId="9" fillId="8" borderId="7" xfId="0" applyFont="1" applyFill="1" applyBorder="1" applyAlignment="1">
      <alignment horizontal="center" vertical="top" wrapText="1"/>
    </xf>
    <xf numFmtId="0" fontId="4" fillId="8" borderId="25" xfId="0" applyFont="1" applyFill="1" applyBorder="1" applyAlignment="1">
      <alignment horizontal="left" vertical="top" wrapText="1"/>
    </xf>
    <xf numFmtId="0" fontId="9" fillId="8" borderId="25" xfId="0" applyFont="1" applyFill="1" applyBorder="1" applyAlignment="1">
      <alignment horizontal="center" vertical="top" wrapText="1"/>
    </xf>
    <xf numFmtId="0" fontId="2" fillId="21" borderId="5" xfId="0" applyFont="1" applyFill="1" applyBorder="1" applyAlignment="1">
      <alignment vertical="top"/>
    </xf>
    <xf numFmtId="0" fontId="4" fillId="21" borderId="5" xfId="0" applyFont="1" applyFill="1" applyBorder="1" applyAlignment="1">
      <alignment horizontal="center" vertical="top"/>
    </xf>
    <xf numFmtId="0" fontId="4" fillId="21" borderId="5" xfId="0" applyFont="1" applyFill="1" applyBorder="1" applyAlignment="1">
      <alignment horizontal="left" vertical="top" wrapText="1"/>
    </xf>
    <xf numFmtId="0" fontId="4" fillId="21" borderId="5" xfId="0" applyFont="1" applyFill="1" applyBorder="1" applyAlignment="1">
      <alignment horizontal="center" vertical="top" wrapText="1"/>
    </xf>
    <xf numFmtId="0" fontId="3" fillId="21" borderId="15" xfId="0" applyFont="1" applyFill="1" applyBorder="1" applyAlignment="1">
      <alignment horizontal="center" vertical="top"/>
    </xf>
    <xf numFmtId="0" fontId="3" fillId="21" borderId="15" xfId="0" applyFont="1" applyFill="1" applyBorder="1" applyAlignment="1">
      <alignment horizontal="left" vertical="top" wrapText="1"/>
    </xf>
    <xf numFmtId="0" fontId="3" fillId="21" borderId="15" xfId="0" applyFont="1" applyFill="1" applyBorder="1" applyAlignment="1">
      <alignment horizontal="center" vertical="top" wrapText="1"/>
    </xf>
    <xf numFmtId="0" fontId="9" fillId="21" borderId="15" xfId="0" applyFont="1" applyFill="1" applyBorder="1" applyAlignment="1">
      <alignment horizontal="left" vertical="top" wrapText="1"/>
    </xf>
    <xf numFmtId="0" fontId="2" fillId="21" borderId="15" xfId="0" applyFont="1" applyFill="1" applyBorder="1" applyAlignment="1">
      <alignment horizontal="center" vertical="top" wrapText="1"/>
    </xf>
    <xf numFmtId="0" fontId="4" fillId="21" borderId="2" xfId="0" applyFont="1" applyFill="1" applyBorder="1" applyAlignment="1">
      <alignment horizontal="center" vertical="top"/>
    </xf>
    <xf numFmtId="0" fontId="4" fillId="21" borderId="2" xfId="0" applyFont="1" applyFill="1" applyBorder="1" applyAlignment="1">
      <alignment horizontal="center" vertical="top" wrapText="1"/>
    </xf>
    <xf numFmtId="0" fontId="9" fillId="21" borderId="7" xfId="0" applyFont="1" applyFill="1" applyBorder="1" applyAlignment="1">
      <alignment horizontal="center" vertical="top" wrapText="1"/>
    </xf>
    <xf numFmtId="0" fontId="4" fillId="21" borderId="15" xfId="0" applyFont="1" applyFill="1" applyBorder="1" applyAlignment="1">
      <alignment vertical="top"/>
    </xf>
    <xf numFmtId="0" fontId="4" fillId="21" borderId="2" xfId="0" applyFont="1" applyFill="1" applyBorder="1" applyAlignment="1">
      <alignment vertical="top" wrapText="1"/>
    </xf>
    <xf numFmtId="0" fontId="4" fillId="23" borderId="15" xfId="0" applyFont="1" applyFill="1" applyBorder="1" applyAlignment="1">
      <alignment horizontal="left" vertical="top" wrapText="1"/>
    </xf>
    <xf numFmtId="0" fontId="7" fillId="21" borderId="5" xfId="0" applyFont="1" applyFill="1" applyBorder="1" applyAlignment="1">
      <alignment horizontal="left" vertical="top" wrapText="1"/>
    </xf>
    <xf numFmtId="0" fontId="2" fillId="21" borderId="5" xfId="0" applyFont="1" applyFill="1" applyBorder="1" applyAlignment="1">
      <alignment horizontal="left" vertical="top" wrapText="1"/>
    </xf>
    <xf numFmtId="0" fontId="9" fillId="21" borderId="5" xfId="0" applyFont="1" applyFill="1" applyBorder="1" applyAlignment="1">
      <alignment horizontal="left" vertical="top" wrapText="1"/>
    </xf>
    <xf numFmtId="0" fontId="9" fillId="21" borderId="5" xfId="0" applyFont="1" applyFill="1" applyBorder="1" applyAlignment="1">
      <alignment horizontal="center" vertical="top" wrapText="1"/>
    </xf>
    <xf numFmtId="0" fontId="4" fillId="21" borderId="5" xfId="0" applyFont="1" applyFill="1" applyBorder="1" applyAlignment="1">
      <alignment vertical="center" wrapText="1"/>
    </xf>
    <xf numFmtId="0" fontId="3" fillId="21" borderId="5" xfId="0" applyFont="1" applyFill="1" applyBorder="1" applyAlignment="1">
      <alignment vertical="center" wrapText="1"/>
    </xf>
    <xf numFmtId="0" fontId="4" fillId="21" borderId="5" xfId="0" applyFont="1" applyFill="1" applyBorder="1" applyAlignment="1">
      <alignment vertical="top"/>
    </xf>
    <xf numFmtId="0" fontId="3" fillId="21" borderId="5" xfId="0" applyFont="1" applyFill="1" applyBorder="1" applyAlignment="1">
      <alignment vertical="top" wrapText="1"/>
    </xf>
    <xf numFmtId="0" fontId="3" fillId="21" borderId="5" xfId="0" applyFont="1" applyFill="1" applyBorder="1" applyAlignment="1">
      <alignment vertical="top"/>
    </xf>
    <xf numFmtId="0" fontId="3" fillId="21" borderId="5" xfId="0" applyFont="1" applyFill="1" applyBorder="1" applyAlignment="1">
      <alignment horizontal="left" vertical="top"/>
    </xf>
    <xf numFmtId="0" fontId="3" fillId="21" borderId="5" xfId="0" applyFont="1" applyFill="1" applyBorder="1" applyAlignment="1">
      <alignment horizontal="right" vertical="top"/>
    </xf>
    <xf numFmtId="0" fontId="3" fillId="21" borderId="5" xfId="0" applyFont="1" applyFill="1" applyBorder="1"/>
    <xf numFmtId="41" fontId="3" fillId="21" borderId="5" xfId="0" applyNumberFormat="1" applyFont="1" applyFill="1" applyBorder="1" applyAlignment="1">
      <alignment horizontal="left" vertical="top"/>
    </xf>
    <xf numFmtId="0" fontId="6" fillId="21" borderId="5" xfId="0" applyFont="1" applyFill="1" applyBorder="1" applyAlignment="1">
      <alignment horizontal="left" vertical="top" wrapText="1"/>
    </xf>
    <xf numFmtId="0" fontId="4" fillId="21" borderId="5" xfId="0" applyFont="1" applyFill="1" applyBorder="1"/>
    <xf numFmtId="0" fontId="4" fillId="21" borderId="5" xfId="0" applyFont="1" applyFill="1" applyBorder="1" applyAlignment="1">
      <alignment vertical="top" wrapText="1"/>
    </xf>
    <xf numFmtId="0" fontId="4" fillId="21" borderId="5" xfId="0" applyFont="1" applyFill="1" applyBorder="1" applyAlignment="1">
      <alignment horizontal="left" vertical="top"/>
    </xf>
    <xf numFmtId="0" fontId="16" fillId="21" borderId="5" xfId="0" applyFont="1" applyFill="1" applyBorder="1" applyAlignment="1">
      <alignment horizontal="left" vertical="top" wrapText="1"/>
    </xf>
    <xf numFmtId="0" fontId="6" fillId="21" borderId="5" xfId="0" applyFont="1" applyFill="1" applyBorder="1" applyAlignment="1">
      <alignment horizontal="left" vertical="center" wrapText="1"/>
    </xf>
    <xf numFmtId="0" fontId="9" fillId="21" borderId="7" xfId="0" applyFont="1" applyFill="1" applyBorder="1" applyAlignment="1">
      <alignment horizontal="left" vertical="top" wrapText="1"/>
    </xf>
    <xf numFmtId="0" fontId="3" fillId="21" borderId="20" xfId="0" applyFont="1" applyFill="1" applyBorder="1"/>
    <xf numFmtId="0" fontId="3" fillId="21" borderId="20" xfId="0" applyFont="1" applyFill="1" applyBorder="1" applyAlignment="1">
      <alignment vertical="top" wrapText="1"/>
    </xf>
    <xf numFmtId="0" fontId="3" fillId="21" borderId="20" xfId="0" applyFont="1" applyFill="1" applyBorder="1" applyAlignment="1">
      <alignment horizontal="left" vertical="top"/>
    </xf>
    <xf numFmtId="0" fontId="4" fillId="21" borderId="20" xfId="0" applyFont="1" applyFill="1" applyBorder="1" applyAlignment="1">
      <alignment vertical="top" wrapText="1"/>
    </xf>
    <xf numFmtId="0" fontId="9" fillId="21" borderId="20" xfId="0" applyFont="1" applyFill="1" applyBorder="1" applyAlignment="1">
      <alignment horizontal="center" vertical="top" wrapText="1"/>
    </xf>
    <xf numFmtId="0" fontId="4" fillId="21" borderId="20" xfId="0" applyFont="1" applyFill="1" applyBorder="1" applyAlignment="1">
      <alignment horizontal="center" vertical="top" wrapText="1"/>
    </xf>
    <xf numFmtId="0" fontId="4" fillId="21" borderId="20" xfId="0" applyFont="1" applyFill="1" applyBorder="1" applyAlignment="1">
      <alignment horizontal="left" vertical="top" wrapText="1"/>
    </xf>
    <xf numFmtId="0" fontId="3" fillId="21" borderId="2" xfId="0" applyFont="1" applyFill="1" applyBorder="1"/>
    <xf numFmtId="0" fontId="3" fillId="21" borderId="2" xfId="0" applyFont="1" applyFill="1" applyBorder="1" applyAlignment="1">
      <alignment vertical="top" wrapText="1"/>
    </xf>
    <xf numFmtId="0" fontId="3" fillId="21" borderId="2" xfId="0" applyFont="1" applyFill="1" applyBorder="1" applyAlignment="1">
      <alignment horizontal="left" vertical="top"/>
    </xf>
    <xf numFmtId="0" fontId="19" fillId="21" borderId="2" xfId="0" applyFont="1" applyFill="1" applyBorder="1" applyAlignment="1">
      <alignment horizontal="center" vertical="top" wrapText="1"/>
    </xf>
    <xf numFmtId="0" fontId="17" fillId="21" borderId="2" xfId="0" applyFont="1" applyFill="1" applyBorder="1" applyAlignment="1">
      <alignment horizontal="center" vertical="top" wrapText="1"/>
    </xf>
    <xf numFmtId="0" fontId="16" fillId="23" borderId="7" xfId="7" applyFont="1" applyFill="1" applyBorder="1" applyAlignment="1">
      <alignment vertical="top" wrapText="1"/>
    </xf>
    <xf numFmtId="9" fontId="17" fillId="23" borderId="7" xfId="4" applyNumberFormat="1" applyFont="1" applyFill="1" applyBorder="1" applyAlignment="1">
      <alignment horizontal="center" vertical="top" wrapText="1"/>
    </xf>
    <xf numFmtId="0" fontId="4" fillId="21" borderId="2" xfId="0" applyFont="1" applyFill="1" applyBorder="1" applyAlignment="1">
      <alignment vertical="top"/>
    </xf>
    <xf numFmtId="0" fontId="6" fillId="21" borderId="5" xfId="0" applyFont="1" applyFill="1" applyBorder="1" applyAlignment="1">
      <alignment vertical="top" wrapText="1"/>
    </xf>
    <xf numFmtId="0" fontId="4" fillId="21" borderId="26" xfId="0" applyFont="1" applyFill="1" applyBorder="1" applyAlignment="1">
      <alignment vertical="top" wrapText="1"/>
    </xf>
    <xf numFmtId="0" fontId="4" fillId="21" borderId="27" xfId="0" applyFont="1" applyFill="1" applyBorder="1" applyAlignment="1">
      <alignment vertical="top" wrapText="1"/>
    </xf>
    <xf numFmtId="0" fontId="4" fillId="21" borderId="28" xfId="0" applyFont="1" applyFill="1" applyBorder="1" applyAlignment="1">
      <alignment vertical="top" wrapText="1"/>
    </xf>
    <xf numFmtId="0" fontId="3" fillId="21" borderId="5" xfId="0" applyFont="1" applyFill="1" applyBorder="1" applyAlignment="1">
      <alignment horizontal="left" wrapText="1"/>
    </xf>
    <xf numFmtId="0" fontId="2" fillId="21" borderId="7" xfId="0" applyFont="1" applyFill="1" applyBorder="1" applyAlignment="1">
      <alignment horizontal="center" vertical="top" wrapText="1"/>
    </xf>
    <xf numFmtId="0" fontId="7" fillId="21" borderId="25" xfId="0" applyFont="1" applyFill="1" applyBorder="1" applyAlignment="1">
      <alignment vertical="top" wrapText="1"/>
    </xf>
    <xf numFmtId="0" fontId="7" fillId="21" borderId="18" xfId="0" applyFont="1" applyFill="1" applyBorder="1" applyAlignment="1">
      <alignment vertical="top" wrapText="1"/>
    </xf>
    <xf numFmtId="0" fontId="7" fillId="21" borderId="7" xfId="0" applyFont="1" applyFill="1" applyBorder="1" applyAlignment="1">
      <alignment vertical="top" wrapText="1"/>
    </xf>
    <xf numFmtId="0" fontId="7" fillId="21" borderId="30" xfId="0" applyFont="1" applyFill="1" applyBorder="1" applyAlignment="1">
      <alignment vertical="top" wrapText="1"/>
    </xf>
    <xf numFmtId="0" fontId="16" fillId="21" borderId="5" xfId="0" applyFont="1" applyFill="1" applyBorder="1" applyAlignment="1">
      <alignment vertical="top" wrapText="1"/>
    </xf>
    <xf numFmtId="3" fontId="3" fillId="21" borderId="5" xfId="0" applyNumberFormat="1" applyFont="1" applyFill="1" applyBorder="1" applyAlignment="1">
      <alignment horizontal="center" vertical="top"/>
    </xf>
    <xf numFmtId="3" fontId="3" fillId="21" borderId="5" xfId="0" applyNumberFormat="1" applyFont="1" applyFill="1" applyBorder="1" applyAlignment="1">
      <alignment horizontal="center" vertical="top" wrapText="1"/>
    </xf>
    <xf numFmtId="3" fontId="3" fillId="21" borderId="5" xfId="0" applyNumberFormat="1" applyFont="1" applyFill="1" applyBorder="1" applyAlignment="1">
      <alignment vertical="top" wrapText="1"/>
    </xf>
    <xf numFmtId="0" fontId="9" fillId="21" borderId="5" xfId="0" applyFont="1" applyFill="1" applyBorder="1" applyAlignment="1">
      <alignment vertical="top"/>
    </xf>
    <xf numFmtId="41" fontId="3" fillId="21" borderId="5" xfId="0" applyNumberFormat="1" applyFont="1" applyFill="1" applyBorder="1" applyAlignment="1">
      <alignment vertical="top"/>
    </xf>
    <xf numFmtId="0" fontId="4" fillId="21" borderId="12" xfId="0" applyFont="1" applyFill="1" applyBorder="1" applyAlignment="1">
      <alignment vertical="top" wrapText="1"/>
    </xf>
    <xf numFmtId="0" fontId="4" fillId="21" borderId="13" xfId="0" applyFont="1" applyFill="1" applyBorder="1" applyAlignment="1">
      <alignment vertical="top" wrapText="1"/>
    </xf>
    <xf numFmtId="0" fontId="4" fillId="21" borderId="14" xfId="0" applyFont="1" applyFill="1" applyBorder="1" applyAlignment="1">
      <alignment vertical="top" wrapText="1"/>
    </xf>
    <xf numFmtId="41" fontId="3" fillId="21" borderId="5" xfId="0" applyNumberFormat="1" applyFont="1" applyFill="1" applyBorder="1" applyAlignment="1">
      <alignment horizontal="center" vertical="top"/>
    </xf>
    <xf numFmtId="3" fontId="6" fillId="21" borderId="5" xfId="0" applyNumberFormat="1" applyFont="1" applyFill="1" applyBorder="1" applyAlignment="1">
      <alignment horizontal="right" vertical="top" wrapText="1"/>
    </xf>
    <xf numFmtId="3" fontId="3" fillId="21" borderId="5" xfId="0" applyNumberFormat="1" applyFont="1" applyFill="1" applyBorder="1" applyAlignment="1">
      <alignment vertical="top"/>
    </xf>
    <xf numFmtId="0" fontId="3" fillId="21" borderId="2" xfId="0" applyFont="1" applyFill="1" applyBorder="1" applyAlignment="1">
      <alignment vertical="top"/>
    </xf>
    <xf numFmtId="0" fontId="6" fillId="21" borderId="2" xfId="0" applyFont="1" applyFill="1" applyBorder="1" applyAlignment="1">
      <alignment vertical="top" wrapText="1"/>
    </xf>
    <xf numFmtId="0" fontId="2" fillId="21" borderId="2" xfId="0" applyFont="1" applyFill="1" applyBorder="1" applyAlignment="1">
      <alignment vertical="top"/>
    </xf>
    <xf numFmtId="0" fontId="3" fillId="21" borderId="7" xfId="0" applyFont="1" applyFill="1" applyBorder="1" applyAlignment="1">
      <alignment vertical="top"/>
    </xf>
    <xf numFmtId="0" fontId="3" fillId="21" borderId="7" xfId="0" applyFont="1" applyFill="1" applyBorder="1" applyAlignment="1">
      <alignment vertical="top" wrapText="1"/>
    </xf>
    <xf numFmtId="0" fontId="3" fillId="21" borderId="7" xfId="0" applyFont="1" applyFill="1" applyBorder="1"/>
    <xf numFmtId="0" fontId="6" fillId="21" borderId="7" xfId="0" applyFont="1" applyFill="1" applyBorder="1" applyAlignment="1">
      <alignment vertical="top" wrapText="1"/>
    </xf>
    <xf numFmtId="0" fontId="2" fillId="21" borderId="2" xfId="0" applyFont="1" applyFill="1" applyBorder="1" applyAlignment="1">
      <alignment horizontal="center" vertical="top" wrapText="1"/>
    </xf>
    <xf numFmtId="0" fontId="6" fillId="21" borderId="7" xfId="0" applyFont="1" applyFill="1" applyBorder="1" applyAlignment="1">
      <alignment horizontal="left" vertical="top" wrapText="1"/>
    </xf>
    <xf numFmtId="0" fontId="6" fillId="21" borderId="2" xfId="0" applyFont="1" applyFill="1" applyBorder="1" applyAlignment="1">
      <alignment horizontal="left" vertical="top" wrapText="1"/>
    </xf>
    <xf numFmtId="0" fontId="3" fillId="21" borderId="25" xfId="0" applyFont="1" applyFill="1" applyBorder="1" applyAlignment="1">
      <alignment horizontal="left" vertical="top" wrapText="1"/>
    </xf>
    <xf numFmtId="0" fontId="3" fillId="21" borderId="20" xfId="0" applyFont="1" applyFill="1" applyBorder="1" applyAlignment="1">
      <alignment vertical="top"/>
    </xf>
    <xf numFmtId="0" fontId="6" fillId="21" borderId="20" xfId="0" applyFont="1" applyFill="1" applyBorder="1" applyAlignment="1">
      <alignment vertical="top" wrapText="1"/>
    </xf>
    <xf numFmtId="0" fontId="4" fillId="21" borderId="2" xfId="0" applyFont="1" applyFill="1" applyBorder="1"/>
    <xf numFmtId="0" fontId="16" fillId="21" borderId="2" xfId="0" applyFont="1" applyFill="1" applyBorder="1" applyAlignment="1">
      <alignment vertical="top" wrapText="1"/>
    </xf>
    <xf numFmtId="0" fontId="9" fillId="21" borderId="2" xfId="0" applyFont="1" applyFill="1" applyBorder="1" applyAlignment="1">
      <alignment horizontal="center" vertical="top" wrapText="1"/>
    </xf>
    <xf numFmtId="0" fontId="4" fillId="21" borderId="7" xfId="0" applyFont="1" applyFill="1" applyBorder="1" applyAlignment="1">
      <alignment vertical="top"/>
    </xf>
    <xf numFmtId="0" fontId="4" fillId="21" borderId="7" xfId="0" applyFont="1" applyFill="1" applyBorder="1" applyAlignment="1">
      <alignment vertical="top" wrapText="1"/>
    </xf>
    <xf numFmtId="0" fontId="4" fillId="21" borderId="7" xfId="0" applyFont="1" applyFill="1" applyBorder="1"/>
    <xf numFmtId="0" fontId="16" fillId="21" borderId="7" xfId="0" applyFont="1" applyFill="1" applyBorder="1" applyAlignment="1">
      <alignment vertical="top" wrapText="1"/>
    </xf>
    <xf numFmtId="0" fontId="3" fillId="21" borderId="25" xfId="0" applyFont="1" applyFill="1" applyBorder="1" applyAlignment="1">
      <alignment vertical="top"/>
    </xf>
    <xf numFmtId="0" fontId="3" fillId="21" borderId="25" xfId="0" applyFont="1" applyFill="1" applyBorder="1" applyAlignment="1">
      <alignment vertical="top" wrapText="1"/>
    </xf>
    <xf numFmtId="0" fontId="3" fillId="21" borderId="25" xfId="0" applyFont="1" applyFill="1" applyBorder="1"/>
    <xf numFmtId="0" fontId="6" fillId="21" borderId="25" xfId="0" applyFont="1" applyFill="1" applyBorder="1" applyAlignment="1">
      <alignment vertical="top" wrapText="1"/>
    </xf>
    <xf numFmtId="0" fontId="3" fillId="21" borderId="25" xfId="0" applyFont="1" applyFill="1" applyBorder="1" applyAlignment="1">
      <alignment horizontal="center" vertical="top"/>
    </xf>
    <xf numFmtId="0" fontId="17" fillId="23" borderId="7" xfId="7" applyFont="1" applyFill="1" applyBorder="1" applyAlignment="1">
      <alignment vertical="top" wrapText="1"/>
    </xf>
    <xf numFmtId="9" fontId="17" fillId="23" borderId="25" xfId="4" applyNumberFormat="1" applyFont="1" applyFill="1" applyBorder="1" applyAlignment="1">
      <alignment horizontal="center" vertical="top" wrapText="1"/>
    </xf>
    <xf numFmtId="9" fontId="7" fillId="23" borderId="7" xfId="4" applyNumberFormat="1" applyFont="1" applyFill="1" applyBorder="1" applyAlignment="1">
      <alignment horizontal="center" vertical="top" wrapText="1"/>
    </xf>
    <xf numFmtId="0" fontId="16" fillId="23" borderId="25" xfId="7" applyFont="1" applyFill="1" applyBorder="1" applyAlignment="1">
      <alignment vertical="top" wrapText="1"/>
    </xf>
    <xf numFmtId="9" fontId="17" fillId="23" borderId="20" xfId="4" applyNumberFormat="1" applyFont="1" applyFill="1" applyBorder="1" applyAlignment="1">
      <alignment horizontal="center" vertical="top" wrapText="1"/>
    </xf>
    <xf numFmtId="0" fontId="16" fillId="23" borderId="5" xfId="7" applyFont="1" applyFill="1" applyBorder="1" applyAlignment="1">
      <alignment vertical="top" wrapText="1"/>
    </xf>
    <xf numFmtId="0" fontId="17" fillId="23" borderId="7" xfId="13" applyFont="1" applyFill="1" applyBorder="1" applyAlignment="1">
      <alignment horizontal="center" vertical="top"/>
    </xf>
    <xf numFmtId="0" fontId="17" fillId="23" borderId="25" xfId="12" applyFont="1" applyFill="1" applyBorder="1" applyAlignment="1">
      <alignment horizontal="left" vertical="top" wrapText="1"/>
    </xf>
    <xf numFmtId="0" fontId="17" fillId="23" borderId="25" xfId="13" applyFont="1" applyFill="1" applyBorder="1" applyAlignment="1">
      <alignment horizontal="center" vertical="top"/>
    </xf>
    <xf numFmtId="9" fontId="17" fillId="23" borderId="5" xfId="4" applyNumberFormat="1" applyFont="1" applyFill="1" applyBorder="1" applyAlignment="1">
      <alignment horizontal="center" vertical="top" wrapText="1"/>
    </xf>
    <xf numFmtId="0" fontId="17" fillId="23" borderId="7" xfId="0" applyFont="1" applyFill="1" applyBorder="1" applyAlignment="1">
      <alignment horizontal="left" vertical="top" wrapText="1"/>
    </xf>
    <xf numFmtId="0" fontId="4" fillId="7" borderId="5" xfId="0" applyFont="1" applyFill="1" applyBorder="1" applyAlignment="1">
      <alignment vertical="top" wrapText="1"/>
    </xf>
    <xf numFmtId="0" fontId="4" fillId="7" borderId="5" xfId="0" applyFont="1" applyFill="1" applyBorder="1" applyAlignment="1">
      <alignment vertical="top"/>
    </xf>
    <xf numFmtId="9" fontId="17" fillId="7" borderId="2" xfId="4" applyNumberFormat="1" applyFont="1" applyFill="1" applyBorder="1" applyAlignment="1">
      <alignment horizontal="center" vertical="top" wrapText="1"/>
    </xf>
    <xf numFmtId="0" fontId="4" fillId="7" borderId="2" xfId="0" applyFont="1" applyFill="1" applyBorder="1" applyAlignment="1">
      <alignment vertical="top" wrapText="1"/>
    </xf>
    <xf numFmtId="9" fontId="17" fillId="7" borderId="4" xfId="4" applyNumberFormat="1" applyFont="1" applyFill="1" applyBorder="1" applyAlignment="1">
      <alignment horizontal="center" vertical="top" wrapText="1"/>
    </xf>
    <xf numFmtId="0" fontId="4" fillId="7" borderId="4" xfId="0" applyFont="1" applyFill="1" applyBorder="1" applyAlignment="1">
      <alignment vertical="top" wrapText="1"/>
    </xf>
    <xf numFmtId="0" fontId="9" fillId="20" borderId="0" xfId="0" applyFont="1" applyFill="1"/>
    <xf numFmtId="0" fontId="2" fillId="3" borderId="0" xfId="0" applyFont="1" applyFill="1"/>
    <xf numFmtId="1" fontId="17" fillId="23" borderId="7" xfId="0" applyNumberFormat="1" applyFont="1" applyFill="1" applyBorder="1" applyAlignment="1">
      <alignment horizontal="center" vertical="top" wrapText="1"/>
    </xf>
    <xf numFmtId="1" fontId="4" fillId="8" borderId="7" xfId="0" applyNumberFormat="1" applyFont="1" applyFill="1" applyBorder="1" applyAlignment="1">
      <alignment horizontal="center" vertical="top" wrapText="1"/>
    </xf>
    <xf numFmtId="1" fontId="4" fillId="8" borderId="25" xfId="0" applyNumberFormat="1" applyFont="1" applyFill="1" applyBorder="1" applyAlignment="1">
      <alignment horizontal="center" vertical="top" wrapText="1"/>
    </xf>
    <xf numFmtId="1" fontId="4" fillId="23" borderId="5" xfId="0" applyNumberFormat="1" applyFont="1" applyFill="1" applyBorder="1" applyAlignment="1">
      <alignment horizontal="center" vertical="top" wrapText="1"/>
    </xf>
    <xf numFmtId="1" fontId="4" fillId="7" borderId="5" xfId="0" applyNumberFormat="1" applyFont="1" applyFill="1" applyBorder="1" applyAlignment="1">
      <alignment horizontal="center" vertical="top" wrapText="1"/>
    </xf>
    <xf numFmtId="0" fontId="4" fillId="23" borderId="25" xfId="0" applyFont="1" applyFill="1" applyBorder="1" applyAlignment="1">
      <alignment horizontal="center" vertical="top"/>
    </xf>
    <xf numFmtId="0" fontId="4" fillId="23" borderId="7" xfId="0" applyFont="1" applyFill="1" applyBorder="1" applyAlignment="1">
      <alignment horizontal="center" vertical="top"/>
    </xf>
    <xf numFmtId="0" fontId="2" fillId="21" borderId="0" xfId="0" applyFont="1" applyFill="1"/>
    <xf numFmtId="1" fontId="4" fillId="23" borderId="20" xfId="0" applyNumberFormat="1" applyFont="1" applyFill="1" applyBorder="1" applyAlignment="1">
      <alignment horizontal="center" vertical="top" wrapText="1"/>
    </xf>
    <xf numFmtId="1" fontId="4" fillId="7" borderId="2" xfId="0" applyNumberFormat="1" applyFont="1" applyFill="1" applyBorder="1" applyAlignment="1">
      <alignment horizontal="center" vertical="top" wrapText="1"/>
    </xf>
    <xf numFmtId="1" fontId="4" fillId="7" borderId="4" xfId="0" applyNumberFormat="1" applyFont="1" applyFill="1" applyBorder="1" applyAlignment="1">
      <alignment horizontal="center" vertical="top" wrapText="1"/>
    </xf>
    <xf numFmtId="1" fontId="17" fillId="23" borderId="25" xfId="0" applyNumberFormat="1" applyFont="1" applyFill="1" applyBorder="1" applyAlignment="1">
      <alignment horizontal="center" vertical="top" wrapText="1"/>
    </xf>
    <xf numFmtId="0" fontId="58" fillId="17" borderId="2" xfId="0" applyFont="1" applyFill="1" applyBorder="1" applyAlignment="1">
      <alignment horizontal="center" vertical="center"/>
    </xf>
    <xf numFmtId="0" fontId="58" fillId="17" borderId="2" xfId="0" applyFont="1" applyFill="1" applyBorder="1" applyAlignment="1">
      <alignment horizontal="center" vertical="center" wrapText="1"/>
    </xf>
    <xf numFmtId="0" fontId="60" fillId="17" borderId="2" xfId="0" applyFont="1" applyFill="1" applyBorder="1" applyAlignment="1">
      <alignment horizontal="center" vertical="center"/>
    </xf>
    <xf numFmtId="0" fontId="60" fillId="20" borderId="2" xfId="0" applyFont="1" applyFill="1" applyBorder="1" applyAlignment="1">
      <alignment horizontal="center" vertical="top"/>
    </xf>
    <xf numFmtId="0" fontId="3" fillId="20" borderId="2" xfId="0" applyFont="1" applyFill="1" applyBorder="1" applyAlignment="1">
      <alignment vertical="top"/>
    </xf>
    <xf numFmtId="0" fontId="3" fillId="20" borderId="2" xfId="0" applyFont="1" applyFill="1" applyBorder="1" applyAlignment="1">
      <alignment vertical="top" wrapText="1"/>
    </xf>
    <xf numFmtId="0" fontId="6" fillId="20" borderId="2" xfId="0" applyFont="1" applyFill="1" applyBorder="1" applyAlignment="1">
      <alignment vertical="top"/>
    </xf>
    <xf numFmtId="0" fontId="6" fillId="20" borderId="2" xfId="0" applyFont="1" applyFill="1" applyBorder="1" applyAlignment="1">
      <alignment vertical="top" wrapText="1"/>
    </xf>
    <xf numFmtId="0" fontId="6" fillId="20" borderId="2" xfId="0" applyFont="1" applyFill="1" applyBorder="1" applyAlignment="1">
      <alignment horizontal="left" vertical="top" wrapText="1"/>
    </xf>
    <xf numFmtId="41" fontId="3" fillId="20" borderId="2" xfId="0" applyNumberFormat="1" applyFont="1" applyFill="1" applyBorder="1" applyAlignment="1">
      <alignment horizontal="left" vertical="top" wrapText="1"/>
    </xf>
    <xf numFmtId="0" fontId="4" fillId="20" borderId="5" xfId="0" applyFont="1" applyFill="1" applyBorder="1" applyAlignment="1">
      <alignment vertical="top" wrapText="1"/>
    </xf>
    <xf numFmtId="0" fontId="4" fillId="20" borderId="5" xfId="0" applyFont="1" applyFill="1" applyBorder="1"/>
    <xf numFmtId="0" fontId="16" fillId="20" borderId="5" xfId="0" applyFont="1" applyFill="1" applyBorder="1" applyAlignment="1">
      <alignment vertical="top" wrapText="1"/>
    </xf>
    <xf numFmtId="0" fontId="16" fillId="20" borderId="5" xfId="0" applyFont="1" applyFill="1" applyBorder="1" applyAlignment="1">
      <alignment horizontal="left" vertical="top" wrapText="1"/>
    </xf>
    <xf numFmtId="3" fontId="17" fillId="22" borderId="5" xfId="3" applyNumberFormat="1" applyFont="1" applyFill="1" applyBorder="1" applyAlignment="1">
      <alignment horizontal="left" vertical="top" wrapText="1"/>
    </xf>
    <xf numFmtId="0" fontId="17" fillId="22" borderId="5" xfId="1" applyFont="1" applyFill="1" applyBorder="1" applyAlignment="1">
      <alignment horizontal="left" vertical="top" wrapText="1"/>
    </xf>
    <xf numFmtId="0" fontId="17" fillId="22" borderId="5" xfId="3" applyFont="1" applyFill="1" applyBorder="1" applyAlignment="1">
      <alignment horizontal="left" vertical="top" wrapText="1"/>
    </xf>
    <xf numFmtId="0" fontId="17" fillId="22" borderId="5" xfId="3" applyFont="1" applyFill="1" applyBorder="1" applyAlignment="1">
      <alignment vertical="top" wrapText="1"/>
    </xf>
    <xf numFmtId="0" fontId="17" fillId="22" borderId="5" xfId="5" applyFont="1" applyFill="1" applyBorder="1" applyAlignment="1">
      <alignment horizontal="left" vertical="top" wrapText="1"/>
    </xf>
    <xf numFmtId="0" fontId="17" fillId="22" borderId="5" xfId="26" applyFont="1" applyFill="1" applyBorder="1" applyAlignment="1">
      <alignment horizontal="left" vertical="top" wrapText="1"/>
    </xf>
    <xf numFmtId="0" fontId="17" fillId="22" borderId="5" xfId="26" applyFont="1" applyFill="1" applyBorder="1" applyAlignment="1">
      <alignment vertical="top" wrapText="1"/>
    </xf>
    <xf numFmtId="0" fontId="17" fillId="22" borderId="5" xfId="23" applyFont="1" applyFill="1" applyBorder="1" applyAlignment="1" applyProtection="1">
      <alignment horizontal="left" vertical="top" wrapText="1"/>
      <protection locked="0"/>
    </xf>
    <xf numFmtId="0" fontId="17" fillId="22" borderId="20" xfId="1" applyFont="1" applyFill="1" applyBorder="1" applyAlignment="1">
      <alignment horizontal="left" vertical="top" wrapText="1"/>
    </xf>
    <xf numFmtId="10" fontId="9" fillId="22" borderId="15" xfId="0" applyNumberFormat="1" applyFont="1" applyFill="1" applyBorder="1" applyAlignment="1">
      <alignment horizontal="left" vertical="top" wrapText="1"/>
    </xf>
    <xf numFmtId="10" fontId="9" fillId="22" borderId="15" xfId="0" applyNumberFormat="1" applyFont="1" applyFill="1" applyBorder="1" applyAlignment="1">
      <alignment horizontal="center" vertical="top" wrapText="1"/>
    </xf>
    <xf numFmtId="41" fontId="9" fillId="22" borderId="15" xfId="0" applyNumberFormat="1" applyFont="1" applyFill="1" applyBorder="1" applyAlignment="1">
      <alignment horizontal="center" vertical="top" wrapText="1"/>
    </xf>
    <xf numFmtId="10" fontId="9" fillId="22" borderId="25" xfId="0" applyNumberFormat="1" applyFont="1" applyFill="1" applyBorder="1" applyAlignment="1">
      <alignment horizontal="left" vertical="top" wrapText="1"/>
    </xf>
    <xf numFmtId="9" fontId="9" fillId="22" borderId="2" xfId="0" applyNumberFormat="1" applyFont="1" applyFill="1" applyBorder="1" applyAlignment="1">
      <alignment horizontal="left" vertical="top" wrapText="1"/>
    </xf>
    <xf numFmtId="9" fontId="9" fillId="22" borderId="15" xfId="0" applyNumberFormat="1" applyFont="1" applyFill="1" applyBorder="1" applyAlignment="1">
      <alignment horizontal="left" vertical="top" wrapText="1"/>
    </xf>
    <xf numFmtId="0" fontId="4" fillId="22" borderId="5" xfId="3" applyFont="1" applyFill="1" applyBorder="1" applyAlignment="1">
      <alignment horizontal="left" vertical="top" wrapText="1"/>
    </xf>
    <xf numFmtId="0" fontId="17" fillId="24" borderId="5" xfId="0" applyFont="1" applyFill="1" applyBorder="1" applyAlignment="1">
      <alignment horizontal="left" vertical="top" wrapText="1"/>
    </xf>
    <xf numFmtId="0" fontId="17" fillId="22" borderId="5" xfId="6" applyFont="1" applyFill="1" applyBorder="1" applyAlignment="1">
      <alignment horizontal="left" vertical="top" wrapText="1"/>
    </xf>
    <xf numFmtId="0" fontId="16" fillId="22" borderId="5" xfId="5" applyFont="1" applyFill="1" applyBorder="1" applyAlignment="1">
      <alignment horizontal="left" vertical="top" wrapText="1"/>
    </xf>
    <xf numFmtId="9" fontId="9" fillId="22" borderId="4" xfId="0" applyNumberFormat="1" applyFont="1" applyFill="1" applyBorder="1" applyAlignment="1">
      <alignment horizontal="left" vertical="top" wrapText="1"/>
    </xf>
    <xf numFmtId="0" fontId="16" fillId="22" borderId="5" xfId="7" applyFont="1" applyFill="1" applyBorder="1" applyAlignment="1">
      <alignment vertical="top" wrapText="1"/>
    </xf>
    <xf numFmtId="0" fontId="17" fillId="22" borderId="5" xfId="2" applyFont="1" applyFill="1" applyBorder="1" applyAlignment="1">
      <alignment horizontal="left" vertical="top" wrapText="1"/>
    </xf>
    <xf numFmtId="0" fontId="17" fillId="22" borderId="5" xfId="9" applyFont="1" applyFill="1" applyBorder="1" applyAlignment="1">
      <alignment horizontal="left" vertical="top" wrapText="1"/>
    </xf>
    <xf numFmtId="9" fontId="9" fillId="22" borderId="25" xfId="0" applyNumberFormat="1" applyFont="1" applyFill="1" applyBorder="1" applyAlignment="1">
      <alignment horizontal="left" vertical="top" wrapText="1"/>
    </xf>
    <xf numFmtId="0" fontId="16" fillId="22" borderId="5" xfId="1" applyFont="1" applyFill="1" applyBorder="1" applyAlignment="1">
      <alignment horizontal="left" vertical="top" wrapText="1"/>
    </xf>
    <xf numFmtId="0" fontId="17" fillId="22" borderId="5" xfId="9" applyFont="1" applyFill="1" applyBorder="1" applyAlignment="1">
      <alignment vertical="top" wrapText="1"/>
    </xf>
    <xf numFmtId="0" fontId="17" fillId="24" borderId="5" xfId="0" applyFont="1" applyFill="1" applyBorder="1" applyAlignment="1">
      <alignment vertical="top" wrapText="1"/>
    </xf>
    <xf numFmtId="0" fontId="9" fillId="22" borderId="37" xfId="0" quotePrefix="1" applyFont="1" applyFill="1" applyBorder="1" applyAlignment="1">
      <alignment horizontal="center" vertical="top" wrapText="1"/>
    </xf>
    <xf numFmtId="0" fontId="17" fillId="22" borderId="5" xfId="16" applyFont="1" applyFill="1" applyBorder="1" applyAlignment="1">
      <alignment vertical="top" wrapText="1"/>
    </xf>
    <xf numFmtId="0" fontId="4" fillId="7" borderId="12" xfId="0" applyFont="1" applyFill="1" applyBorder="1" applyAlignment="1">
      <alignment horizontal="left" vertical="top"/>
    </xf>
    <xf numFmtId="0" fontId="4" fillId="7" borderId="13" xfId="0" applyFont="1" applyFill="1" applyBorder="1" applyAlignment="1">
      <alignment horizontal="left" vertical="top"/>
    </xf>
    <xf numFmtId="0" fontId="4" fillId="7" borderId="14" xfId="0" applyFont="1" applyFill="1" applyBorder="1" applyAlignment="1">
      <alignment horizontal="left" vertical="top"/>
    </xf>
    <xf numFmtId="0" fontId="4" fillId="7" borderId="26" xfId="0" applyFont="1" applyFill="1" applyBorder="1" applyAlignment="1">
      <alignment horizontal="left" vertical="top" wrapText="1"/>
    </xf>
    <xf numFmtId="0" fontId="4" fillId="7" borderId="27" xfId="0" applyFont="1" applyFill="1" applyBorder="1" applyAlignment="1">
      <alignment horizontal="left" vertical="top" wrapText="1"/>
    </xf>
    <xf numFmtId="0" fontId="4" fillId="7" borderId="28" xfId="0" applyFont="1" applyFill="1" applyBorder="1" applyAlignment="1">
      <alignment horizontal="left" vertical="top" wrapText="1"/>
    </xf>
    <xf numFmtId="0" fontId="11" fillId="2" borderId="0" xfId="0" applyFont="1" applyFill="1" applyAlignment="1">
      <alignment horizontal="center" vertical="center" wrapText="1"/>
    </xf>
    <xf numFmtId="0" fontId="3" fillId="2" borderId="0" xfId="0" applyFont="1" applyFill="1" applyAlignment="1" applyProtection="1">
      <alignment horizontal="center" vertical="top" wrapText="1"/>
      <protection locked="0"/>
    </xf>
    <xf numFmtId="0" fontId="6" fillId="2" borderId="0" xfId="0" applyFont="1" applyFill="1" applyAlignment="1">
      <alignment horizontal="center" wrapText="1"/>
    </xf>
    <xf numFmtId="0" fontId="6" fillId="2" borderId="3" xfId="0" applyFont="1" applyFill="1" applyBorder="1" applyAlignment="1">
      <alignment horizontal="center" wrapText="1"/>
    </xf>
    <xf numFmtId="0" fontId="6" fillId="2" borderId="0" xfId="0" applyFont="1" applyFill="1" applyAlignment="1">
      <alignment horizontal="center" vertical="center" wrapText="1"/>
    </xf>
    <xf numFmtId="0" fontId="59" fillId="0" borderId="0" xfId="0" applyFont="1" applyAlignment="1">
      <alignment horizontal="center"/>
    </xf>
    <xf numFmtId="0" fontId="4" fillId="7" borderId="12" xfId="0" applyFont="1" applyFill="1" applyBorder="1" applyAlignment="1">
      <alignment horizontal="left" vertical="top" wrapText="1"/>
    </xf>
    <xf numFmtId="0" fontId="4" fillId="7" borderId="13" xfId="0" applyFont="1" applyFill="1" applyBorder="1" applyAlignment="1">
      <alignment horizontal="left" vertical="top" wrapText="1"/>
    </xf>
    <xf numFmtId="0" fontId="4" fillId="7" borderId="14" xfId="0" applyFont="1" applyFill="1" applyBorder="1" applyAlignment="1">
      <alignment horizontal="left" vertical="top" wrapText="1"/>
    </xf>
    <xf numFmtId="0" fontId="9" fillId="19" borderId="23" xfId="0" applyFont="1" applyFill="1" applyBorder="1" applyAlignment="1">
      <alignment horizontal="center" vertical="top" wrapText="1"/>
    </xf>
    <xf numFmtId="0" fontId="9" fillId="19" borderId="31" xfId="0" applyFont="1" applyFill="1" applyBorder="1" applyAlignment="1">
      <alignment horizontal="center" vertical="top" wrapText="1"/>
    </xf>
    <xf numFmtId="0" fontId="9" fillId="19" borderId="32" xfId="0" applyFont="1" applyFill="1" applyBorder="1" applyAlignment="1">
      <alignment horizontal="center" vertical="top" wrapText="1"/>
    </xf>
    <xf numFmtId="0" fontId="4" fillId="7" borderId="12" xfId="0" applyFont="1" applyFill="1" applyBorder="1" applyAlignment="1">
      <alignment horizontal="left" vertical="center"/>
    </xf>
    <xf numFmtId="0" fontId="4" fillId="7" borderId="13" xfId="0" applyFont="1" applyFill="1" applyBorder="1" applyAlignment="1">
      <alignment horizontal="left" vertical="center"/>
    </xf>
    <xf numFmtId="0" fontId="4" fillId="7" borderId="14" xfId="0" applyFont="1" applyFill="1" applyBorder="1" applyAlignment="1">
      <alignment horizontal="left" vertical="center"/>
    </xf>
    <xf numFmtId="0" fontId="4" fillId="7" borderId="26" xfId="0" applyFont="1" applyFill="1" applyBorder="1" applyAlignment="1">
      <alignment horizontal="left" vertical="top"/>
    </xf>
    <xf numFmtId="0" fontId="4" fillId="7" borderId="27" xfId="0" applyFont="1" applyFill="1" applyBorder="1" applyAlignment="1">
      <alignment horizontal="left" vertical="top"/>
    </xf>
    <xf numFmtId="0" fontId="4" fillId="7" borderId="28" xfId="0" applyFont="1" applyFill="1" applyBorder="1" applyAlignment="1">
      <alignment horizontal="left" vertical="top"/>
    </xf>
    <xf numFmtId="0" fontId="4" fillId="7" borderId="23" xfId="0" applyFont="1" applyFill="1" applyBorder="1" applyAlignment="1">
      <alignment horizontal="left" vertical="top" wrapText="1"/>
    </xf>
    <xf numFmtId="0" fontId="4" fillId="7" borderId="31" xfId="0" applyFont="1" applyFill="1" applyBorder="1" applyAlignment="1">
      <alignment horizontal="left" vertical="top" wrapText="1"/>
    </xf>
    <xf numFmtId="0" fontId="4" fillId="7" borderId="32" xfId="0" applyFont="1" applyFill="1" applyBorder="1" applyAlignment="1">
      <alignment horizontal="left" vertical="top" wrapText="1"/>
    </xf>
    <xf numFmtId="0" fontId="4" fillId="7" borderId="34" xfId="0" applyFont="1" applyFill="1" applyBorder="1" applyAlignment="1">
      <alignment horizontal="left" vertical="top" wrapText="1"/>
    </xf>
    <xf numFmtId="0" fontId="4" fillId="7" borderId="35" xfId="0" applyFont="1" applyFill="1" applyBorder="1" applyAlignment="1">
      <alignment horizontal="left" vertical="top" wrapText="1"/>
    </xf>
    <xf numFmtId="0" fontId="4" fillId="7" borderId="36" xfId="0" applyFont="1" applyFill="1" applyBorder="1" applyAlignment="1">
      <alignment horizontal="left" vertical="top" wrapText="1"/>
    </xf>
    <xf numFmtId="0" fontId="4" fillId="7" borderId="12"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4" fillId="7" borderId="14" xfId="0" applyFont="1" applyFill="1" applyBorder="1" applyAlignment="1">
      <alignment horizontal="left" vertical="center" wrapText="1"/>
    </xf>
    <xf numFmtId="0" fontId="4" fillId="21" borderId="12" xfId="0" applyFont="1" applyFill="1" applyBorder="1" applyAlignment="1">
      <alignment horizontal="left" vertical="center"/>
    </xf>
    <xf numFmtId="0" fontId="4" fillId="21" borderId="13" xfId="0" applyFont="1" applyFill="1" applyBorder="1" applyAlignment="1">
      <alignment horizontal="left" vertical="center"/>
    </xf>
    <xf numFmtId="0" fontId="4" fillId="21" borderId="14" xfId="0" applyFont="1" applyFill="1" applyBorder="1" applyAlignment="1">
      <alignment horizontal="left" vertical="center"/>
    </xf>
    <xf numFmtId="0" fontId="4" fillId="21" borderId="12" xfId="0" applyFont="1" applyFill="1" applyBorder="1" applyAlignment="1">
      <alignment horizontal="left" vertical="top" wrapText="1"/>
    </xf>
    <xf numFmtId="0" fontId="4" fillId="21" borderId="13" xfId="0" applyFont="1" applyFill="1" applyBorder="1" applyAlignment="1">
      <alignment horizontal="left" vertical="top" wrapText="1"/>
    </xf>
    <xf numFmtId="0" fontId="4" fillId="21" borderId="14" xfId="0" applyFont="1" applyFill="1" applyBorder="1" applyAlignment="1">
      <alignment horizontal="left" vertical="top" wrapText="1"/>
    </xf>
    <xf numFmtId="0" fontId="4" fillId="20" borderId="12" xfId="0" applyFont="1" applyFill="1" applyBorder="1" applyAlignment="1">
      <alignment horizontal="left" vertical="center"/>
    </xf>
    <xf numFmtId="0" fontId="4" fillId="20" borderId="13" xfId="0" applyFont="1" applyFill="1" applyBorder="1" applyAlignment="1">
      <alignment horizontal="left" vertical="center"/>
    </xf>
    <xf numFmtId="0" fontId="4" fillId="20" borderId="14" xfId="0" applyFont="1" applyFill="1" applyBorder="1" applyAlignment="1">
      <alignment horizontal="left" vertical="center"/>
    </xf>
    <xf numFmtId="0" fontId="4" fillId="20" borderId="12" xfId="0" applyFont="1" applyFill="1" applyBorder="1" applyAlignment="1">
      <alignment horizontal="left" vertical="top" wrapText="1"/>
    </xf>
    <xf numFmtId="0" fontId="4" fillId="20" borderId="13" xfId="0" applyFont="1" applyFill="1" applyBorder="1" applyAlignment="1">
      <alignment horizontal="left" vertical="top" wrapText="1"/>
    </xf>
    <xf numFmtId="0" fontId="4" fillId="20" borderId="14" xfId="0" applyFont="1" applyFill="1" applyBorder="1" applyAlignment="1">
      <alignment horizontal="left" vertical="top" wrapText="1"/>
    </xf>
    <xf numFmtId="0" fontId="4" fillId="20" borderId="12" xfId="0" applyFont="1" applyFill="1" applyBorder="1" applyAlignment="1">
      <alignment horizontal="left" vertical="top"/>
    </xf>
    <xf numFmtId="0" fontId="4" fillId="20" borderId="13" xfId="0" applyFont="1" applyFill="1" applyBorder="1" applyAlignment="1">
      <alignment horizontal="left" vertical="top"/>
    </xf>
    <xf numFmtId="0" fontId="4" fillId="20" borderId="14" xfId="0" applyFont="1" applyFill="1" applyBorder="1" applyAlignment="1">
      <alignment horizontal="left" vertical="top"/>
    </xf>
    <xf numFmtId="0" fontId="58" fillId="17" borderId="15" xfId="0" applyFont="1" applyFill="1" applyBorder="1" applyAlignment="1">
      <alignment horizontal="center" vertical="center"/>
    </xf>
    <xf numFmtId="0" fontId="58" fillId="17" borderId="33" xfId="0" applyFont="1" applyFill="1" applyBorder="1" applyAlignment="1">
      <alignment horizontal="center" vertical="center"/>
    </xf>
    <xf numFmtId="0" fontId="58" fillId="17" borderId="12" xfId="0" applyFont="1" applyFill="1" applyBorder="1" applyAlignment="1">
      <alignment horizontal="center" vertical="center"/>
    </xf>
    <xf numFmtId="0" fontId="58" fillId="17" borderId="13" xfId="0" applyFont="1" applyFill="1" applyBorder="1" applyAlignment="1">
      <alignment horizontal="center" vertical="center"/>
    </xf>
    <xf numFmtId="0" fontId="58" fillId="17" borderId="14" xfId="0" applyFont="1" applyFill="1" applyBorder="1" applyAlignment="1">
      <alignment horizontal="center" vertical="center"/>
    </xf>
    <xf numFmtId="0" fontId="4" fillId="7" borderId="26" xfId="0" applyFont="1" applyFill="1" applyBorder="1" applyAlignment="1">
      <alignment horizontal="left" vertical="center" wrapText="1"/>
    </xf>
    <xf numFmtId="0" fontId="4" fillId="7" borderId="27" xfId="0" applyFont="1" applyFill="1" applyBorder="1" applyAlignment="1">
      <alignment horizontal="left" vertical="center" wrapText="1"/>
    </xf>
    <xf numFmtId="0" fontId="4" fillId="7" borderId="28" xfId="0" applyFont="1" applyFill="1" applyBorder="1" applyAlignment="1">
      <alignment horizontal="left" vertical="center" wrapText="1"/>
    </xf>
    <xf numFmtId="0" fontId="4" fillId="7" borderId="26" xfId="0" applyFont="1" applyFill="1" applyBorder="1" applyAlignment="1">
      <alignment horizontal="left" vertical="center"/>
    </xf>
    <xf numFmtId="0" fontId="4" fillId="7" borderId="27" xfId="0" applyFont="1" applyFill="1" applyBorder="1" applyAlignment="1">
      <alignment horizontal="left" vertical="center"/>
    </xf>
    <xf numFmtId="0" fontId="4" fillId="7" borderId="28" xfId="0" applyFont="1" applyFill="1" applyBorder="1" applyAlignment="1">
      <alignment horizontal="left" vertical="center"/>
    </xf>
    <xf numFmtId="0" fontId="4" fillId="7" borderId="23" xfId="0" applyFont="1" applyFill="1" applyBorder="1" applyAlignment="1">
      <alignment horizontal="left" vertical="top"/>
    </xf>
    <xf numFmtId="0" fontId="4" fillId="7" borderId="31" xfId="0" applyFont="1" applyFill="1" applyBorder="1" applyAlignment="1">
      <alignment horizontal="left" vertical="top"/>
    </xf>
    <xf numFmtId="0" fontId="4" fillId="7" borderId="32" xfId="0" applyFont="1" applyFill="1" applyBorder="1" applyAlignment="1">
      <alignment horizontal="left" vertical="top"/>
    </xf>
    <xf numFmtId="0" fontId="4" fillId="21" borderId="12" xfId="0" applyFont="1" applyFill="1" applyBorder="1" applyAlignment="1">
      <alignment horizontal="left" vertical="top"/>
    </xf>
    <xf numFmtId="0" fontId="4" fillId="21" borderId="13" xfId="0" applyFont="1" applyFill="1" applyBorder="1" applyAlignment="1">
      <alignment horizontal="left" vertical="top"/>
    </xf>
    <xf numFmtId="0" fontId="4" fillId="21" borderId="14" xfId="0" applyFont="1" applyFill="1" applyBorder="1" applyAlignment="1">
      <alignment horizontal="left" vertical="top"/>
    </xf>
    <xf numFmtId="0" fontId="7" fillId="6" borderId="2" xfId="1" applyFont="1" applyFill="1" applyBorder="1" applyAlignment="1">
      <alignment horizontal="center" vertical="top" wrapText="1"/>
    </xf>
    <xf numFmtId="0" fontId="4" fillId="7" borderId="7" xfId="3" applyFont="1" applyFill="1" applyBorder="1" applyAlignment="1">
      <alignment horizontal="left" vertical="top" wrapText="1"/>
    </xf>
    <xf numFmtId="0" fontId="4" fillId="7" borderId="5" xfId="3" applyFont="1" applyFill="1" applyBorder="1" applyAlignment="1">
      <alignment horizontal="left" vertical="top" wrapText="1"/>
    </xf>
    <xf numFmtId="9" fontId="17" fillId="7" borderId="7" xfId="4" applyNumberFormat="1" applyFont="1" applyFill="1" applyBorder="1" applyAlignment="1">
      <alignment horizontal="center" vertical="top" wrapText="1"/>
    </xf>
    <xf numFmtId="9" fontId="17" fillId="7" borderId="5" xfId="4" applyNumberFormat="1" applyFont="1" applyFill="1" applyBorder="1" applyAlignment="1">
      <alignment horizontal="center" vertical="top" wrapText="1"/>
    </xf>
    <xf numFmtId="0" fontId="17" fillId="4" borderId="6" xfId="1" applyFont="1" applyFill="1" applyBorder="1" applyAlignment="1">
      <alignment horizontal="center" vertical="top"/>
    </xf>
    <xf numFmtId="0" fontId="16" fillId="0" borderId="0" xfId="1" applyFont="1" applyAlignment="1">
      <alignment horizontal="center" vertical="top"/>
    </xf>
    <xf numFmtId="0" fontId="16" fillId="0" borderId="0" xfId="1" applyFont="1" applyAlignment="1">
      <alignment horizontal="center" vertical="top" wrapText="1"/>
    </xf>
    <xf numFmtId="0" fontId="16" fillId="0" borderId="0" xfId="1" applyFont="1" applyAlignment="1">
      <alignment horizontal="left" wrapText="1"/>
    </xf>
    <xf numFmtId="0" fontId="16" fillId="0" borderId="0" xfId="1" applyFont="1" applyAlignment="1">
      <alignment horizontal="left" vertical="top"/>
    </xf>
    <xf numFmtId="0" fontId="17" fillId="14" borderId="2" xfId="1" applyFont="1" applyFill="1" applyBorder="1" applyAlignment="1">
      <alignment horizontal="center" vertical="center" wrapText="1"/>
    </xf>
    <xf numFmtId="0" fontId="17" fillId="14" borderId="8" xfId="1" applyFont="1" applyFill="1" applyBorder="1" applyAlignment="1">
      <alignment horizontal="center" vertical="center" wrapText="1"/>
    </xf>
    <xf numFmtId="0" fontId="17" fillId="14" borderId="3" xfId="1" applyFont="1" applyFill="1" applyBorder="1" applyAlignment="1">
      <alignment horizontal="center" vertical="center" wrapText="1"/>
    </xf>
    <xf numFmtId="0" fontId="17" fillId="14" borderId="9" xfId="1" applyFont="1" applyFill="1" applyBorder="1" applyAlignment="1">
      <alignment horizontal="center" vertical="center" wrapText="1"/>
    </xf>
    <xf numFmtId="0" fontId="17" fillId="14" borderId="10" xfId="1" applyFont="1" applyFill="1" applyBorder="1" applyAlignment="1">
      <alignment horizontal="center" vertical="center" wrapText="1"/>
    </xf>
    <xf numFmtId="0" fontId="17" fillId="14" borderId="1" xfId="1" applyFont="1" applyFill="1" applyBorder="1" applyAlignment="1">
      <alignment horizontal="center" vertical="center" wrapText="1"/>
    </xf>
    <xf numFmtId="0" fontId="17" fillId="14" borderId="11" xfId="1" applyFont="1" applyFill="1" applyBorder="1" applyAlignment="1">
      <alignment horizontal="center" vertical="center" wrapText="1"/>
    </xf>
    <xf numFmtId="0" fontId="17" fillId="5" borderId="12" xfId="1" applyFont="1" applyFill="1" applyBorder="1" applyAlignment="1">
      <alignment horizontal="center" vertical="center" wrapText="1"/>
    </xf>
    <xf numFmtId="0" fontId="17" fillId="5" borderId="13" xfId="1" applyFont="1" applyFill="1" applyBorder="1" applyAlignment="1">
      <alignment horizontal="center" vertical="center" wrapText="1"/>
    </xf>
    <xf numFmtId="0" fontId="17" fillId="5" borderId="14" xfId="1" applyFont="1" applyFill="1" applyBorder="1" applyAlignment="1">
      <alignment horizontal="center" vertical="center" wrapText="1"/>
    </xf>
    <xf numFmtId="0" fontId="14" fillId="0" borderId="0" xfId="1" applyFont="1" applyAlignment="1">
      <alignment horizontal="center" vertical="top"/>
    </xf>
    <xf numFmtId="0" fontId="14" fillId="0" borderId="0" xfId="1" applyFont="1" applyAlignment="1">
      <alignment horizontal="center" vertical="top" wrapText="1"/>
    </xf>
    <xf numFmtId="0" fontId="17" fillId="5" borderId="8" xfId="1" applyFont="1" applyFill="1" applyBorder="1" applyAlignment="1">
      <alignment horizontal="center" vertical="center"/>
    </xf>
    <xf numFmtId="0" fontId="17" fillId="5" borderId="3" xfId="1" applyFont="1" applyFill="1" applyBorder="1" applyAlignment="1">
      <alignment horizontal="center" vertical="center"/>
    </xf>
    <xf numFmtId="0" fontId="17" fillId="5" borderId="9" xfId="1" applyFont="1" applyFill="1" applyBorder="1" applyAlignment="1">
      <alignment horizontal="center" vertical="center"/>
    </xf>
    <xf numFmtId="0" fontId="17" fillId="5" borderId="10" xfId="1" applyFont="1" applyFill="1" applyBorder="1" applyAlignment="1">
      <alignment horizontal="center" vertical="center"/>
    </xf>
    <xf numFmtId="0" fontId="17" fillId="5" borderId="1" xfId="1" applyFont="1" applyFill="1" applyBorder="1" applyAlignment="1">
      <alignment horizontal="center" vertical="center"/>
    </xf>
    <xf numFmtId="0" fontId="17" fillId="5" borderId="11" xfId="1" applyFont="1" applyFill="1" applyBorder="1" applyAlignment="1">
      <alignment horizontal="center" vertical="center"/>
    </xf>
    <xf numFmtId="0" fontId="17" fillId="4" borderId="8" xfId="1" applyFont="1" applyFill="1" applyBorder="1" applyAlignment="1">
      <alignment horizontal="center" vertical="center" wrapText="1"/>
    </xf>
    <xf numFmtId="0" fontId="17" fillId="4" borderId="3" xfId="1" applyFont="1" applyFill="1" applyBorder="1" applyAlignment="1">
      <alignment horizontal="center" vertical="center" wrapText="1"/>
    </xf>
    <xf numFmtId="0" fontId="17" fillId="4" borderId="9" xfId="1" applyFont="1" applyFill="1" applyBorder="1" applyAlignment="1">
      <alignment horizontal="center" vertical="center" wrapText="1"/>
    </xf>
    <xf numFmtId="0" fontId="17" fillId="4" borderId="10" xfId="1" applyFont="1" applyFill="1" applyBorder="1" applyAlignment="1">
      <alignment horizontal="center" vertical="center" wrapText="1"/>
    </xf>
    <xf numFmtId="0" fontId="17" fillId="4" borderId="1" xfId="1" applyFont="1" applyFill="1" applyBorder="1" applyAlignment="1">
      <alignment horizontal="center" vertical="center" wrapText="1"/>
    </xf>
    <xf numFmtId="0" fontId="17" fillId="4" borderId="11" xfId="1" applyFont="1" applyFill="1" applyBorder="1" applyAlignment="1">
      <alignment horizontal="center" vertical="center" wrapText="1"/>
    </xf>
    <xf numFmtId="0" fontId="9" fillId="23" borderId="5" xfId="0" applyFont="1" applyFill="1" applyBorder="1" applyAlignment="1">
      <alignment horizontal="center" vertical="top" wrapText="1"/>
    </xf>
    <xf numFmtId="0" fontId="17" fillId="23" borderId="20" xfId="0" applyFont="1" applyFill="1" applyBorder="1" applyAlignment="1">
      <alignment horizontal="left" vertical="top" wrapText="1"/>
    </xf>
    <xf numFmtId="0" fontId="19" fillId="23" borderId="20" xfId="0" applyFont="1" applyFill="1" applyBorder="1" applyAlignment="1">
      <alignment horizontal="center" vertical="top" wrapText="1"/>
    </xf>
    <xf numFmtId="0" fontId="9" fillId="23" borderId="2" xfId="0" applyFont="1" applyFill="1" applyBorder="1" applyAlignment="1">
      <alignment horizontal="center" vertical="top" wrapText="1"/>
    </xf>
    <xf numFmtId="1" fontId="4" fillId="23" borderId="2" xfId="0" applyNumberFormat="1" applyFont="1" applyFill="1" applyBorder="1" applyAlignment="1">
      <alignment horizontal="center" vertical="top" wrapText="1"/>
    </xf>
    <xf numFmtId="0" fontId="4" fillId="23" borderId="6" xfId="0" applyFont="1" applyFill="1" applyBorder="1" applyAlignment="1">
      <alignment horizontal="left" vertical="top" wrapText="1"/>
    </xf>
    <xf numFmtId="0" fontId="9" fillId="23" borderId="0" xfId="0" applyFont="1" applyFill="1" applyAlignment="1">
      <alignment horizontal="center" vertical="top"/>
    </xf>
    <xf numFmtId="0" fontId="9" fillId="23" borderId="2" xfId="0" applyFont="1" applyFill="1" applyBorder="1" applyAlignment="1">
      <alignment horizontal="center" vertical="top"/>
    </xf>
    <xf numFmtId="0" fontId="9" fillId="8" borderId="2" xfId="0" applyFont="1" applyFill="1" applyBorder="1" applyAlignment="1">
      <alignment horizontal="center" vertical="top" wrapText="1"/>
    </xf>
    <xf numFmtId="1" fontId="4" fillId="8" borderId="2" xfId="0" applyNumberFormat="1" applyFont="1" applyFill="1" applyBorder="1" applyAlignment="1">
      <alignment horizontal="center" vertical="top" wrapText="1"/>
    </xf>
    <xf numFmtId="0" fontId="9" fillId="23" borderId="15" xfId="0" applyFont="1" applyFill="1" applyBorder="1" applyAlignment="1">
      <alignment horizontal="center" vertical="top" wrapText="1"/>
    </xf>
    <xf numFmtId="1" fontId="4" fillId="23" borderId="15" xfId="0" applyNumberFormat="1" applyFont="1" applyFill="1" applyBorder="1" applyAlignment="1">
      <alignment horizontal="center" vertical="top" wrapText="1"/>
    </xf>
    <xf numFmtId="0" fontId="16" fillId="23" borderId="20" xfId="7" applyFont="1" applyFill="1" applyBorder="1" applyAlignment="1">
      <alignment vertical="top" wrapText="1"/>
    </xf>
    <xf numFmtId="9" fontId="17" fillId="23" borderId="2" xfId="4" applyNumberFormat="1" applyFont="1" applyFill="1" applyBorder="1" applyAlignment="1">
      <alignment horizontal="center" vertical="top" wrapText="1"/>
    </xf>
    <xf numFmtId="0" fontId="17" fillId="23" borderId="5" xfId="13" applyFont="1" applyFill="1" applyBorder="1" applyAlignment="1">
      <alignment horizontal="left" vertical="top" wrapText="1"/>
    </xf>
    <xf numFmtId="0" fontId="17" fillId="23" borderId="5" xfId="13" applyFont="1" applyFill="1" applyBorder="1" applyAlignment="1">
      <alignment horizontal="center" vertical="top"/>
    </xf>
    <xf numFmtId="0" fontId="17" fillId="23" borderId="5" xfId="13" applyFont="1" applyFill="1" applyBorder="1" applyAlignment="1">
      <alignment horizontal="center" vertical="top" wrapText="1"/>
    </xf>
    <xf numFmtId="0" fontId="17" fillId="23" borderId="5" xfId="1" applyFont="1" applyFill="1" applyBorder="1" applyAlignment="1">
      <alignment horizontal="left" vertical="top" wrapText="1"/>
    </xf>
    <xf numFmtId="0" fontId="17" fillId="23" borderId="5" xfId="1" applyFont="1" applyFill="1" applyBorder="1" applyAlignment="1">
      <alignment horizontal="center" vertical="top" wrapText="1"/>
    </xf>
    <xf numFmtId="0" fontId="16" fillId="23" borderId="5" xfId="1" applyFont="1" applyFill="1" applyBorder="1" applyAlignment="1">
      <alignment horizontal="left" vertical="top" wrapText="1"/>
    </xf>
    <xf numFmtId="0" fontId="17" fillId="23" borderId="20" xfId="12" applyFont="1" applyFill="1" applyBorder="1" applyAlignment="1">
      <alignment horizontal="left" vertical="top" wrapText="1"/>
    </xf>
    <xf numFmtId="0" fontId="17" fillId="23" borderId="7" xfId="15" applyFont="1" applyFill="1" applyBorder="1" applyAlignment="1">
      <alignment horizontal="left" vertical="top" wrapText="1"/>
    </xf>
    <xf numFmtId="1" fontId="4" fillId="8" borderId="33" xfId="0" applyNumberFormat="1" applyFont="1" applyFill="1" applyBorder="1" applyAlignment="1">
      <alignment horizontal="center" vertical="top" wrapText="1"/>
    </xf>
    <xf numFmtId="0" fontId="4" fillId="23" borderId="2" xfId="0" applyFont="1" applyFill="1" applyBorder="1" applyAlignment="1">
      <alignment horizontal="center" vertical="top" wrapText="1"/>
    </xf>
    <xf numFmtId="0" fontId="17" fillId="23" borderId="20" xfId="0" applyNumberFormat="1" applyFont="1" applyFill="1" applyBorder="1" applyAlignment="1">
      <alignment horizontal="center" vertical="top" wrapText="1"/>
    </xf>
    <xf numFmtId="0" fontId="4" fillId="22" borderId="2" xfId="0" applyFont="1" applyFill="1" applyBorder="1" applyAlignment="1">
      <alignment horizontal="center" vertical="top" wrapText="1"/>
    </xf>
    <xf numFmtId="41" fontId="9" fillId="22" borderId="2" xfId="0" applyNumberFormat="1" applyFont="1" applyFill="1" applyBorder="1" applyAlignment="1">
      <alignment horizontal="center" vertical="top" wrapText="1"/>
    </xf>
    <xf numFmtId="0" fontId="4" fillId="22" borderId="25" xfId="0" applyFont="1" applyFill="1" applyBorder="1" applyAlignment="1">
      <alignment horizontal="center" vertical="top" wrapText="1"/>
    </xf>
    <xf numFmtId="41" fontId="9" fillId="22" borderId="25" xfId="0" applyNumberFormat="1" applyFont="1" applyFill="1" applyBorder="1" applyAlignment="1">
      <alignment horizontal="center" vertical="top" wrapText="1"/>
    </xf>
    <xf numFmtId="41" fontId="9" fillId="22" borderId="4" xfId="0" applyNumberFormat="1" applyFont="1" applyFill="1" applyBorder="1" applyAlignment="1">
      <alignment horizontal="center" vertical="top" wrapText="1"/>
    </xf>
    <xf numFmtId="0" fontId="4" fillId="22" borderId="15" xfId="0" applyNumberFormat="1" applyFont="1" applyFill="1" applyBorder="1" applyAlignment="1">
      <alignment horizontal="center" vertical="top"/>
    </xf>
    <xf numFmtId="0" fontId="16" fillId="8" borderId="33" xfId="7" applyFont="1" applyFill="1" applyBorder="1" applyAlignment="1">
      <alignment vertical="top" wrapText="1"/>
    </xf>
    <xf numFmtId="9" fontId="17" fillId="8" borderId="33" xfId="4" applyNumberFormat="1" applyFont="1" applyFill="1" applyBorder="1" applyAlignment="1">
      <alignment horizontal="center" vertical="top" wrapText="1"/>
    </xf>
    <xf numFmtId="0" fontId="4" fillId="8" borderId="20" xfId="0" applyFont="1" applyFill="1" applyBorder="1" applyAlignment="1">
      <alignment horizontal="left" vertical="top" wrapText="1"/>
    </xf>
    <xf numFmtId="1" fontId="9" fillId="4" borderId="6" xfId="0" applyNumberFormat="1" applyFont="1" applyFill="1" applyBorder="1" applyAlignment="1">
      <alignment vertical="top"/>
    </xf>
  </cellXfs>
  <cellStyles count="29">
    <cellStyle name="Comma [0] 2" xfId="18" xr:uid="{00000000-0005-0000-0000-000000000000}"/>
    <cellStyle name="Comma [0] 3" xfId="24" xr:uid="{00000000-0005-0000-0000-000001000000}"/>
    <cellStyle name="Comma 2" xfId="28" xr:uid="{00000000-0005-0000-0000-000002000000}"/>
    <cellStyle name="Comma 2 3 4" xfId="19" xr:uid="{00000000-0005-0000-0000-000003000000}"/>
    <cellStyle name="Comma 3" xfId="27" xr:uid="{00000000-0005-0000-0000-000004000000}"/>
    <cellStyle name="Normal" xfId="0" builtinId="0"/>
    <cellStyle name="Normal 12 2 3" xfId="21" xr:uid="{00000000-0005-0000-0000-000006000000}"/>
    <cellStyle name="Normal 2 2 2 2 2" xfId="6" xr:uid="{00000000-0005-0000-0000-000007000000}"/>
    <cellStyle name="Normal 2 2 2 2 3 2" xfId="5" xr:uid="{00000000-0005-0000-0000-000008000000}"/>
    <cellStyle name="Normal 2 2 2 2 3 7 2" xfId="26" xr:uid="{00000000-0005-0000-0000-000009000000}"/>
    <cellStyle name="Normal 2 2 2 2 5" xfId="2" xr:uid="{00000000-0005-0000-0000-00000A000000}"/>
    <cellStyle name="Normal 2 2 3 2 2" xfId="20" xr:uid="{00000000-0005-0000-0000-00000B000000}"/>
    <cellStyle name="Normal 2 2 3 2 4" xfId="3" xr:uid="{00000000-0005-0000-0000-00000C000000}"/>
    <cellStyle name="Normal 2 2 3 2 9 2" xfId="25" xr:uid="{00000000-0005-0000-0000-00000D000000}"/>
    <cellStyle name="Normal 2 2 4" xfId="1" xr:uid="{00000000-0005-0000-0000-00000E000000}"/>
    <cellStyle name="Normal 2 3 2" xfId="9" xr:uid="{00000000-0005-0000-0000-00000F000000}"/>
    <cellStyle name="Normal 2 3 4" xfId="12" xr:uid="{00000000-0005-0000-0000-000010000000}"/>
    <cellStyle name="Normal 2 4 2" xfId="13" xr:uid="{00000000-0005-0000-0000-000011000000}"/>
    <cellStyle name="Normal 2 4 2 2" xfId="15" xr:uid="{00000000-0005-0000-0000-000012000000}"/>
    <cellStyle name="Normal 2 4 4" xfId="16" xr:uid="{00000000-0005-0000-0000-000013000000}"/>
    <cellStyle name="Normal 2 6 2 2 2 3" xfId="4" xr:uid="{00000000-0005-0000-0000-000014000000}"/>
    <cellStyle name="Normal 2 6 2 2 2 4" xfId="8" xr:uid="{00000000-0005-0000-0000-000015000000}"/>
    <cellStyle name="Normal 3 2 3" xfId="10" xr:uid="{00000000-0005-0000-0000-000016000000}"/>
    <cellStyle name="Normal 3 2 7 2" xfId="23" xr:uid="{00000000-0005-0000-0000-000017000000}"/>
    <cellStyle name="Normal 3 3 3" xfId="11" xr:uid="{00000000-0005-0000-0000-000018000000}"/>
    <cellStyle name="Normal 3 4" xfId="7" xr:uid="{00000000-0005-0000-0000-000019000000}"/>
    <cellStyle name="Normal 4 2 2 2" xfId="17" xr:uid="{00000000-0005-0000-0000-00001A000000}"/>
    <cellStyle name="Normal 5 4" xfId="14" xr:uid="{00000000-0005-0000-0000-00001B000000}"/>
    <cellStyle name="Percent 2 2 2" xfId="22" xr:uid="{00000000-0005-0000-0000-00001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pire%20E%2014/Documents/(RENSTRA%202021-2026)/RENSTRA%20DISKOPUMKER%202021-20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 RENSTRA 2021-2026"/>
      <sheetName val="Renstra P3K"/>
      <sheetName val="Tabel RENSTRA 2021-2026 REK SIP"/>
      <sheetName val="Format Renja"/>
      <sheetName val="Sheet1"/>
    </sheetNames>
    <sheetDataSet>
      <sheetData sheetId="0" refreshError="1"/>
      <sheetData sheetId="1" refreshError="1"/>
      <sheetData sheetId="2" refreshError="1"/>
      <sheetData sheetId="3"/>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P343"/>
  <sheetViews>
    <sheetView tabSelected="1" topLeftCell="J329" zoomScale="90" zoomScaleNormal="90" zoomScaleSheetLayoutView="40" workbookViewId="0">
      <selection activeCell="T330" sqref="T330"/>
    </sheetView>
  </sheetViews>
  <sheetFormatPr baseColWidth="10" defaultColWidth="9.1640625" defaultRowHeight="17" x14ac:dyDescent="0.25"/>
  <cols>
    <col min="1" max="1" width="4.83203125" style="1" customWidth="1"/>
    <col min="2" max="2" width="15.33203125" style="1" customWidth="1"/>
    <col min="3" max="3" width="6.33203125" style="1" customWidth="1"/>
    <col min="4" max="4" width="18.1640625" style="1" customWidth="1"/>
    <col min="5" max="5" width="9.1640625" style="1" customWidth="1"/>
    <col min="6" max="6" width="8.6640625" style="1" customWidth="1"/>
    <col min="7" max="7" width="11.5" style="1" customWidth="1"/>
    <col min="8" max="8" width="14.5" style="1" customWidth="1"/>
    <col min="9" max="9" width="19.1640625" style="1" bestFit="1" customWidth="1"/>
    <col min="10" max="10" width="27.5" style="1" customWidth="1"/>
    <col min="11" max="11" width="21.5" style="1" customWidth="1"/>
    <col min="12" max="12" width="8.1640625" style="1" customWidth="1"/>
    <col min="13" max="13" width="20.1640625" style="1" customWidth="1"/>
    <col min="14" max="14" width="18.83203125" style="1" customWidth="1"/>
    <col min="15" max="15" width="22.33203125" style="1" customWidth="1"/>
    <col min="16" max="16" width="22.5" style="1" customWidth="1"/>
    <col min="17" max="17" width="12.5" style="1" customWidth="1"/>
    <col min="18" max="18" width="29.5" style="1" customWidth="1"/>
    <col min="19" max="16384" width="9.1640625" style="1"/>
  </cols>
  <sheetData>
    <row r="2" spans="1:18" ht="23" x14ac:dyDescent="0.3">
      <c r="A2" s="776" t="s">
        <v>774</v>
      </c>
      <c r="B2" s="776"/>
      <c r="C2" s="776"/>
      <c r="D2" s="776"/>
      <c r="E2" s="776"/>
      <c r="F2" s="776"/>
      <c r="G2" s="776"/>
      <c r="H2" s="776"/>
      <c r="I2" s="776"/>
      <c r="J2" s="776"/>
      <c r="K2" s="776"/>
      <c r="L2" s="776"/>
      <c r="M2" s="776"/>
      <c r="N2" s="776"/>
      <c r="O2" s="776"/>
      <c r="P2" s="776"/>
      <c r="Q2" s="776"/>
      <c r="R2" s="776"/>
    </row>
    <row r="3" spans="1:18" ht="23" x14ac:dyDescent="0.3">
      <c r="A3" s="776" t="s">
        <v>0</v>
      </c>
      <c r="B3" s="776"/>
      <c r="C3" s="776"/>
      <c r="D3" s="776"/>
      <c r="E3" s="776"/>
      <c r="F3" s="776"/>
      <c r="G3" s="776"/>
      <c r="H3" s="776"/>
      <c r="I3" s="776"/>
      <c r="J3" s="776"/>
      <c r="K3" s="776"/>
      <c r="L3" s="776"/>
      <c r="M3" s="776"/>
      <c r="N3" s="776"/>
      <c r="O3" s="776"/>
      <c r="P3" s="776"/>
      <c r="Q3" s="776"/>
      <c r="R3" s="776"/>
    </row>
    <row r="4" spans="1:18" ht="18" x14ac:dyDescent="0.25">
      <c r="B4" s="2"/>
      <c r="C4" s="2"/>
      <c r="D4" s="2"/>
      <c r="E4" s="2"/>
      <c r="F4" s="2"/>
      <c r="G4" s="2"/>
      <c r="H4" s="2"/>
      <c r="I4" s="2"/>
      <c r="J4" s="2"/>
      <c r="K4" s="2"/>
      <c r="L4" s="2"/>
      <c r="M4" s="2"/>
      <c r="N4" s="2"/>
      <c r="O4" s="2"/>
      <c r="P4" s="2"/>
      <c r="Q4" s="2"/>
      <c r="R4" s="2"/>
    </row>
    <row r="5" spans="1:18" ht="19" thickBot="1" x14ac:dyDescent="0.3">
      <c r="B5" s="2"/>
      <c r="C5" s="2"/>
      <c r="D5" s="2"/>
      <c r="E5" s="2"/>
      <c r="F5" s="2"/>
      <c r="G5" s="2"/>
      <c r="H5" s="2"/>
      <c r="I5" s="3"/>
      <c r="J5" s="3"/>
      <c r="K5" s="3"/>
      <c r="L5" s="3"/>
      <c r="M5" s="3"/>
      <c r="N5" s="3"/>
      <c r="O5" s="3"/>
      <c r="P5" s="3"/>
      <c r="Q5" s="3"/>
      <c r="R5" s="3"/>
    </row>
    <row r="6" spans="1:18" ht="28.5" customHeight="1" thickBot="1" x14ac:dyDescent="0.3">
      <c r="A6" s="813" t="s">
        <v>1</v>
      </c>
      <c r="B6" s="815" t="s">
        <v>2</v>
      </c>
      <c r="C6" s="816"/>
      <c r="D6" s="816"/>
      <c r="E6" s="816"/>
      <c r="F6" s="817"/>
      <c r="G6" s="815" t="s">
        <v>3</v>
      </c>
      <c r="H6" s="817"/>
      <c r="I6" s="815" t="s">
        <v>4</v>
      </c>
      <c r="J6" s="816"/>
      <c r="K6" s="816"/>
      <c r="L6" s="816"/>
      <c r="M6" s="817"/>
      <c r="N6" s="815" t="s">
        <v>29</v>
      </c>
      <c r="O6" s="816"/>
      <c r="P6" s="816"/>
      <c r="Q6" s="816"/>
      <c r="R6" s="817"/>
    </row>
    <row r="7" spans="1:18" ht="54.75" customHeight="1" thickBot="1" x14ac:dyDescent="0.3">
      <c r="A7" s="814"/>
      <c r="B7" s="722" t="s">
        <v>5</v>
      </c>
      <c r="C7" s="722"/>
      <c r="D7" s="723" t="s">
        <v>6</v>
      </c>
      <c r="E7" s="723" t="s">
        <v>7</v>
      </c>
      <c r="F7" s="722" t="s">
        <v>8</v>
      </c>
      <c r="G7" s="722" t="s">
        <v>9</v>
      </c>
      <c r="H7" s="722" t="s">
        <v>5</v>
      </c>
      <c r="I7" s="724" t="s">
        <v>9</v>
      </c>
      <c r="J7" s="722" t="s">
        <v>5</v>
      </c>
      <c r="K7" s="723" t="s">
        <v>6</v>
      </c>
      <c r="L7" s="722" t="s">
        <v>7</v>
      </c>
      <c r="M7" s="722" t="s">
        <v>8</v>
      </c>
      <c r="N7" s="722" t="s">
        <v>9</v>
      </c>
      <c r="O7" s="722" t="s">
        <v>5</v>
      </c>
      <c r="P7" s="723" t="s">
        <v>6</v>
      </c>
      <c r="Q7" s="722" t="s">
        <v>7</v>
      </c>
      <c r="R7" s="722" t="s">
        <v>8</v>
      </c>
    </row>
    <row r="8" spans="1:18" ht="22" customHeight="1" thickBot="1" x14ac:dyDescent="0.3">
      <c r="A8" s="725">
        <v>1</v>
      </c>
      <c r="B8" s="725">
        <v>2</v>
      </c>
      <c r="C8" s="725">
        <v>3</v>
      </c>
      <c r="D8" s="725">
        <v>4</v>
      </c>
      <c r="E8" s="725">
        <v>5</v>
      </c>
      <c r="F8" s="725">
        <v>6</v>
      </c>
      <c r="G8" s="725">
        <v>7</v>
      </c>
      <c r="H8" s="725">
        <v>8</v>
      </c>
      <c r="I8" s="725">
        <v>9</v>
      </c>
      <c r="J8" s="725">
        <v>10</v>
      </c>
      <c r="K8" s="725">
        <v>11</v>
      </c>
      <c r="L8" s="725">
        <v>12</v>
      </c>
      <c r="M8" s="725">
        <v>13</v>
      </c>
      <c r="N8" s="725">
        <v>9</v>
      </c>
      <c r="O8" s="725">
        <v>10</v>
      </c>
      <c r="P8" s="725">
        <v>11</v>
      </c>
      <c r="Q8" s="725">
        <v>12</v>
      </c>
      <c r="R8" s="725">
        <v>13</v>
      </c>
    </row>
    <row r="9" spans="1:18" ht="117" customHeight="1" thickBot="1" x14ac:dyDescent="0.3">
      <c r="A9" s="15">
        <v>1</v>
      </c>
      <c r="B9" s="16" t="s">
        <v>22</v>
      </c>
      <c r="C9" s="17">
        <v>1.1000000000000001</v>
      </c>
      <c r="D9" s="18" t="s">
        <v>23</v>
      </c>
      <c r="E9" s="19" t="s">
        <v>10</v>
      </c>
      <c r="F9" s="19">
        <v>4</v>
      </c>
      <c r="G9" s="22"/>
      <c r="H9" s="22"/>
      <c r="I9" s="22"/>
      <c r="J9" s="22"/>
      <c r="K9" s="22"/>
      <c r="L9" s="22"/>
      <c r="M9" s="22"/>
      <c r="N9" s="22"/>
      <c r="O9" s="22"/>
      <c r="P9" s="22"/>
      <c r="Q9" s="22"/>
      <c r="R9" s="22"/>
    </row>
    <row r="10" spans="1:18" ht="207" customHeight="1" thickBot="1" x14ac:dyDescent="0.3">
      <c r="A10" s="494"/>
      <c r="B10" s="495"/>
      <c r="C10" s="496"/>
      <c r="D10" s="497"/>
      <c r="E10" s="498"/>
      <c r="F10" s="498"/>
      <c r="G10" s="460" t="s">
        <v>26</v>
      </c>
      <c r="H10" s="499" t="s">
        <v>24</v>
      </c>
      <c r="I10" s="460" t="s">
        <v>27</v>
      </c>
      <c r="J10" s="459" t="s">
        <v>25</v>
      </c>
      <c r="K10" s="736" t="s">
        <v>28</v>
      </c>
      <c r="L10" s="555" t="s">
        <v>10</v>
      </c>
      <c r="M10" s="746">
        <v>0.1062</v>
      </c>
      <c r="N10" s="460" t="s">
        <v>27</v>
      </c>
      <c r="O10" s="459" t="s">
        <v>30</v>
      </c>
      <c r="P10" s="737" t="s">
        <v>290</v>
      </c>
      <c r="Q10" s="555" t="s">
        <v>578</v>
      </c>
      <c r="R10" s="747" t="s">
        <v>291</v>
      </c>
    </row>
    <row r="11" spans="1:18" ht="39" customHeight="1" thickBot="1" x14ac:dyDescent="0.3">
      <c r="A11" s="473"/>
      <c r="B11" s="473"/>
      <c r="C11" s="473"/>
      <c r="D11" s="474"/>
      <c r="E11" s="475"/>
      <c r="F11" s="474"/>
      <c r="G11" s="474"/>
      <c r="H11" s="474"/>
      <c r="I11" s="474"/>
      <c r="J11" s="474"/>
      <c r="K11" s="798"/>
      <c r="L11" s="799"/>
      <c r="M11" s="800"/>
      <c r="N11" s="476"/>
      <c r="O11" s="476"/>
      <c r="P11" s="783" t="s">
        <v>16</v>
      </c>
      <c r="Q11" s="784"/>
      <c r="R11" s="785"/>
    </row>
    <row r="12" spans="1:18" ht="172.5" customHeight="1" thickBot="1" x14ac:dyDescent="0.3">
      <c r="A12" s="477"/>
      <c r="B12" s="477"/>
      <c r="C12" s="477"/>
      <c r="D12" s="478"/>
      <c r="E12" s="479"/>
      <c r="F12" s="478"/>
      <c r="G12" s="478"/>
      <c r="H12" s="478"/>
      <c r="I12" s="478"/>
      <c r="J12" s="478"/>
      <c r="K12" s="480"/>
      <c r="L12" s="481"/>
      <c r="M12" s="482"/>
      <c r="N12" s="478"/>
      <c r="O12" s="478"/>
      <c r="P12" s="461" t="s">
        <v>603</v>
      </c>
      <c r="Q12" s="467" t="s">
        <v>18</v>
      </c>
      <c r="R12" s="462">
        <v>90</v>
      </c>
    </row>
    <row r="13" spans="1:18" ht="33.75" customHeight="1" thickBot="1" x14ac:dyDescent="0.3">
      <c r="A13" s="483"/>
      <c r="B13" s="483"/>
      <c r="C13" s="483"/>
      <c r="D13" s="484"/>
      <c r="E13" s="485"/>
      <c r="F13" s="484"/>
      <c r="G13" s="484"/>
      <c r="H13" s="484"/>
      <c r="I13" s="484"/>
      <c r="J13" s="484"/>
      <c r="K13" s="801"/>
      <c r="L13" s="802"/>
      <c r="M13" s="803"/>
      <c r="N13" s="486"/>
      <c r="O13" s="486"/>
      <c r="P13" s="777" t="s">
        <v>17</v>
      </c>
      <c r="Q13" s="778"/>
      <c r="R13" s="779"/>
    </row>
    <row r="14" spans="1:18" ht="178.5" customHeight="1" thickBot="1" x14ac:dyDescent="0.3">
      <c r="A14" s="487"/>
      <c r="B14" s="487"/>
      <c r="C14" s="487"/>
      <c r="D14" s="488"/>
      <c r="E14" s="489"/>
      <c r="F14" s="488"/>
      <c r="G14" s="488"/>
      <c r="H14" s="488"/>
      <c r="I14" s="488"/>
      <c r="J14" s="488"/>
      <c r="K14" s="490"/>
      <c r="L14" s="491"/>
      <c r="M14" s="492"/>
      <c r="N14" s="488"/>
      <c r="O14" s="488"/>
      <c r="P14" s="463" t="s">
        <v>701</v>
      </c>
      <c r="Q14" s="464" t="s">
        <v>18</v>
      </c>
      <c r="R14" s="465">
        <v>90</v>
      </c>
    </row>
    <row r="15" spans="1:18" ht="189" customHeight="1" thickBot="1" x14ac:dyDescent="0.3">
      <c r="A15" s="501"/>
      <c r="B15" s="501"/>
      <c r="C15" s="501"/>
      <c r="D15" s="502"/>
      <c r="E15" s="503"/>
      <c r="F15" s="502"/>
      <c r="G15" s="504" t="s">
        <v>33</v>
      </c>
      <c r="H15" s="505" t="s">
        <v>32</v>
      </c>
      <c r="I15" s="506" t="s">
        <v>37</v>
      </c>
      <c r="J15" s="507" t="s">
        <v>34</v>
      </c>
      <c r="K15" s="738" t="s">
        <v>299</v>
      </c>
      <c r="L15" s="500" t="s">
        <v>10</v>
      </c>
      <c r="M15" s="745">
        <v>0.18</v>
      </c>
      <c r="N15" s="508" t="s">
        <v>35</v>
      </c>
      <c r="O15" s="459" t="s">
        <v>36</v>
      </c>
      <c r="P15" s="737" t="s">
        <v>302</v>
      </c>
      <c r="Q15" s="500" t="s">
        <v>11</v>
      </c>
      <c r="R15" s="493" t="s">
        <v>303</v>
      </c>
    </row>
    <row r="16" spans="1:18" ht="27" customHeight="1" thickBot="1" x14ac:dyDescent="0.3">
      <c r="A16" s="400"/>
      <c r="B16" s="400"/>
      <c r="C16" s="400"/>
      <c r="D16" s="401"/>
      <c r="E16" s="402"/>
      <c r="F16" s="401"/>
      <c r="G16" s="401"/>
      <c r="H16" s="401"/>
      <c r="I16" s="401"/>
      <c r="J16" s="401"/>
      <c r="K16" s="804"/>
      <c r="L16" s="805"/>
      <c r="M16" s="806"/>
      <c r="N16" s="403"/>
      <c r="O16" s="403"/>
      <c r="P16" s="783" t="s">
        <v>16</v>
      </c>
      <c r="Q16" s="784"/>
      <c r="R16" s="785"/>
    </row>
    <row r="17" spans="1:270" ht="141.75" customHeight="1" thickBot="1" x14ac:dyDescent="0.3">
      <c r="A17" s="368"/>
      <c r="B17" s="368"/>
      <c r="C17" s="368"/>
      <c r="D17" s="369"/>
      <c r="E17" s="370"/>
      <c r="F17" s="369"/>
      <c r="G17" s="369"/>
      <c r="H17" s="369"/>
      <c r="I17" s="369"/>
      <c r="J17" s="369"/>
      <c r="K17" s="371"/>
      <c r="L17" s="373"/>
      <c r="M17" s="407"/>
      <c r="N17" s="369"/>
      <c r="O17" s="369"/>
      <c r="P17" s="461" t="s">
        <v>604</v>
      </c>
      <c r="Q17" s="467" t="s">
        <v>11</v>
      </c>
      <c r="R17" s="462">
        <v>210</v>
      </c>
    </row>
    <row r="18" spans="1:270" ht="30" customHeight="1" thickBot="1" x14ac:dyDescent="0.3">
      <c r="A18" s="415"/>
      <c r="B18" s="415"/>
      <c r="C18" s="415"/>
      <c r="D18" s="413"/>
      <c r="E18" s="416"/>
      <c r="F18" s="413"/>
      <c r="G18" s="708"/>
      <c r="H18" s="708"/>
      <c r="I18" s="380"/>
      <c r="J18" s="708"/>
      <c r="K18" s="807"/>
      <c r="L18" s="808"/>
      <c r="M18" s="809"/>
      <c r="N18" s="413"/>
      <c r="O18" s="413"/>
      <c r="P18" s="795" t="s">
        <v>17</v>
      </c>
      <c r="Q18" s="796"/>
      <c r="R18" s="797"/>
    </row>
    <row r="19" spans="1:270" ht="126" customHeight="1" thickBot="1" x14ac:dyDescent="0.3">
      <c r="A19" s="408"/>
      <c r="B19" s="408"/>
      <c r="C19" s="408"/>
      <c r="D19" s="409"/>
      <c r="E19" s="410"/>
      <c r="F19" s="409"/>
      <c r="G19" s="409"/>
      <c r="H19" s="409"/>
      <c r="I19" s="409"/>
      <c r="J19" s="409"/>
      <c r="K19" s="391"/>
      <c r="L19" s="414"/>
      <c r="M19" s="414"/>
      <c r="N19" s="409"/>
      <c r="O19" s="409"/>
      <c r="P19" s="466" t="s">
        <v>702</v>
      </c>
      <c r="Q19" s="887" t="s">
        <v>11</v>
      </c>
      <c r="R19" s="887">
        <v>210</v>
      </c>
    </row>
    <row r="20" spans="1:270" ht="327" customHeight="1" thickBot="1" x14ac:dyDescent="0.3">
      <c r="A20" s="509"/>
      <c r="B20" s="509"/>
      <c r="C20" s="509"/>
      <c r="D20" s="510"/>
      <c r="E20" s="511"/>
      <c r="F20" s="510"/>
      <c r="G20" s="512" t="s">
        <v>41</v>
      </c>
      <c r="H20" s="495" t="s">
        <v>40</v>
      </c>
      <c r="I20" s="513" t="s">
        <v>46</v>
      </c>
      <c r="J20" s="495" t="s">
        <v>42</v>
      </c>
      <c r="K20" s="738" t="s">
        <v>45</v>
      </c>
      <c r="L20" s="514" t="s">
        <v>10</v>
      </c>
      <c r="M20" s="748">
        <v>0.1173</v>
      </c>
      <c r="N20" s="516" t="s">
        <v>47</v>
      </c>
      <c r="O20" s="495" t="s">
        <v>43</v>
      </c>
      <c r="P20" s="737" t="s">
        <v>311</v>
      </c>
      <c r="Q20" s="514" t="s">
        <v>11</v>
      </c>
      <c r="R20" s="515" t="s">
        <v>312</v>
      </c>
    </row>
    <row r="21" spans="1:270" ht="26.25" customHeight="1" thickBot="1" x14ac:dyDescent="0.3">
      <c r="A21" s="368"/>
      <c r="B21" s="368"/>
      <c r="C21" s="368"/>
      <c r="D21" s="369"/>
      <c r="E21" s="370"/>
      <c r="F21" s="369"/>
      <c r="G21" s="369"/>
      <c r="H21" s="369"/>
      <c r="I21" s="369"/>
      <c r="J21" s="369"/>
      <c r="K21" s="810"/>
      <c r="L21" s="811"/>
      <c r="M21" s="812"/>
      <c r="N21" s="379"/>
      <c r="O21" s="379"/>
      <c r="P21" s="783" t="s">
        <v>16</v>
      </c>
      <c r="Q21" s="784"/>
      <c r="R21" s="785"/>
    </row>
    <row r="22" spans="1:270" ht="86.25" customHeight="1" thickBot="1" x14ac:dyDescent="0.3">
      <c r="A22" s="417"/>
      <c r="B22" s="417"/>
      <c r="C22" s="417"/>
      <c r="D22" s="389"/>
      <c r="E22" s="418"/>
      <c r="F22" s="389"/>
      <c r="G22" s="389"/>
      <c r="H22" s="389"/>
      <c r="I22" s="389"/>
      <c r="J22" s="389"/>
      <c r="K22" s="371"/>
      <c r="L22" s="419"/>
      <c r="M22" s="420"/>
      <c r="N22" s="389"/>
      <c r="O22" s="389"/>
      <c r="P22" s="461" t="s">
        <v>787</v>
      </c>
      <c r="Q22" s="467" t="s">
        <v>11</v>
      </c>
      <c r="R22" s="462">
        <v>120</v>
      </c>
    </row>
    <row r="23" spans="1:270" ht="27.75" customHeight="1" thickBot="1" x14ac:dyDescent="0.3">
      <c r="A23" s="417"/>
      <c r="B23" s="417"/>
      <c r="C23" s="417"/>
      <c r="D23" s="389"/>
      <c r="E23" s="418"/>
      <c r="F23" s="389"/>
      <c r="G23" s="389"/>
      <c r="H23" s="389"/>
      <c r="I23" s="389"/>
      <c r="J23" s="389"/>
      <c r="K23" s="807"/>
      <c r="L23" s="808"/>
      <c r="M23" s="809"/>
      <c r="N23" s="389"/>
      <c r="O23" s="389"/>
      <c r="P23" s="777" t="s">
        <v>17</v>
      </c>
      <c r="Q23" s="778"/>
      <c r="R23" s="779"/>
    </row>
    <row r="24" spans="1:270" ht="180" customHeight="1" x14ac:dyDescent="0.25">
      <c r="A24" s="368"/>
      <c r="B24" s="368"/>
      <c r="C24" s="368"/>
      <c r="D24" s="369"/>
      <c r="E24" s="370"/>
      <c r="F24" s="369"/>
      <c r="G24" s="369"/>
      <c r="H24" s="380"/>
      <c r="I24" s="369"/>
      <c r="J24" s="369"/>
      <c r="K24" s="390"/>
      <c r="L24" s="419"/>
      <c r="M24" s="420"/>
      <c r="N24" s="369"/>
      <c r="O24" s="369"/>
      <c r="P24" s="463" t="s">
        <v>788</v>
      </c>
      <c r="Q24" s="467" t="s">
        <v>11</v>
      </c>
      <c r="R24" s="462">
        <v>120</v>
      </c>
    </row>
    <row r="25" spans="1:270" ht="96" customHeight="1" thickBot="1" x14ac:dyDescent="0.3">
      <c r="A25" s="341">
        <v>2</v>
      </c>
      <c r="B25" s="20" t="s">
        <v>519</v>
      </c>
      <c r="C25" s="345">
        <v>2.1</v>
      </c>
      <c r="D25" s="20" t="s">
        <v>13</v>
      </c>
      <c r="E25" s="342" t="s">
        <v>10</v>
      </c>
      <c r="F25" s="20">
        <v>3.5</v>
      </c>
      <c r="G25" s="20"/>
      <c r="H25" s="709"/>
      <c r="I25" s="21"/>
      <c r="J25" s="21"/>
      <c r="K25" s="339"/>
      <c r="L25" s="339"/>
      <c r="M25" s="339"/>
      <c r="N25" s="339"/>
      <c r="O25" s="339"/>
      <c r="P25" s="339"/>
      <c r="Q25" s="339"/>
      <c r="R25" s="339"/>
    </row>
    <row r="26" spans="1:270" ht="234.75" customHeight="1" thickBot="1" x14ac:dyDescent="0.3">
      <c r="A26" s="517"/>
      <c r="B26" s="517"/>
      <c r="C26" s="517"/>
      <c r="D26" s="518"/>
      <c r="E26" s="519"/>
      <c r="F26" s="518"/>
      <c r="G26" s="520" t="s">
        <v>49</v>
      </c>
      <c r="H26" s="521" t="s">
        <v>48</v>
      </c>
      <c r="I26" s="521" t="s">
        <v>51</v>
      </c>
      <c r="J26" s="521" t="s">
        <v>50</v>
      </c>
      <c r="K26" s="739" t="s">
        <v>54</v>
      </c>
      <c r="L26" s="500" t="s">
        <v>55</v>
      </c>
      <c r="M26" s="493" t="s">
        <v>320</v>
      </c>
      <c r="N26" s="522" t="s">
        <v>57</v>
      </c>
      <c r="O26" s="500" t="s">
        <v>52</v>
      </c>
      <c r="P26" s="737" t="s">
        <v>752</v>
      </c>
      <c r="Q26" s="500" t="s">
        <v>578</v>
      </c>
      <c r="R26" s="493" t="s">
        <v>324</v>
      </c>
    </row>
    <row r="27" spans="1:270" s="365" customFormat="1" ht="26.25" customHeight="1" thickBot="1" x14ac:dyDescent="0.3">
      <c r="A27" s="408"/>
      <c r="B27" s="408"/>
      <c r="C27" s="408"/>
      <c r="D27" s="409"/>
      <c r="E27" s="410"/>
      <c r="F27" s="409"/>
      <c r="G27" s="409"/>
      <c r="H27" s="409"/>
      <c r="I27" s="409"/>
      <c r="J27" s="409"/>
      <c r="K27" s="810"/>
      <c r="L27" s="811"/>
      <c r="M27" s="812"/>
      <c r="N27" s="421"/>
      <c r="O27" s="421"/>
      <c r="P27" s="783" t="s">
        <v>16</v>
      </c>
      <c r="Q27" s="784"/>
      <c r="R27" s="785"/>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row>
    <row r="28" spans="1:270" ht="78.75" customHeight="1" thickBot="1" x14ac:dyDescent="0.3">
      <c r="A28" s="381"/>
      <c r="B28" s="381"/>
      <c r="C28" s="381"/>
      <c r="D28" s="422"/>
      <c r="E28" s="373"/>
      <c r="F28" s="422"/>
      <c r="G28" s="422"/>
      <c r="H28" s="422"/>
      <c r="I28" s="422"/>
      <c r="J28" s="422"/>
      <c r="K28" s="371"/>
      <c r="L28" s="373"/>
      <c r="M28" s="407"/>
      <c r="N28" s="422"/>
      <c r="O28" s="422"/>
      <c r="P28" s="461" t="s">
        <v>53</v>
      </c>
      <c r="Q28" s="467" t="s">
        <v>55</v>
      </c>
      <c r="R28" s="462">
        <v>400</v>
      </c>
    </row>
    <row r="29" spans="1:270" s="365" customFormat="1" ht="22.5" customHeight="1" thickBot="1" x14ac:dyDescent="0.3">
      <c r="A29" s="423"/>
      <c r="B29" s="423"/>
      <c r="C29" s="423"/>
      <c r="D29" s="391"/>
      <c r="E29" s="414"/>
      <c r="F29" s="391"/>
      <c r="G29" s="391"/>
      <c r="H29" s="391"/>
      <c r="I29" s="391"/>
      <c r="J29" s="391"/>
      <c r="K29" s="807"/>
      <c r="L29" s="808"/>
      <c r="M29" s="809"/>
      <c r="N29" s="391"/>
      <c r="O29" s="391"/>
      <c r="P29" s="795" t="s">
        <v>17</v>
      </c>
      <c r="Q29" s="796"/>
      <c r="R29" s="797"/>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row>
    <row r="30" spans="1:270" ht="96" customHeight="1" thickBot="1" x14ac:dyDescent="0.3">
      <c r="A30" s="382"/>
      <c r="B30" s="382"/>
      <c r="C30" s="382"/>
      <c r="D30" s="397"/>
      <c r="E30" s="411"/>
      <c r="F30" s="397"/>
      <c r="G30" s="397"/>
      <c r="H30" s="397"/>
      <c r="I30" s="397"/>
      <c r="J30" s="397"/>
      <c r="K30" s="390"/>
      <c r="L30" s="373"/>
      <c r="M30" s="407"/>
      <c r="N30" s="397"/>
      <c r="O30" s="397"/>
      <c r="P30" s="463" t="s">
        <v>703</v>
      </c>
      <c r="Q30" s="467" t="s">
        <v>55</v>
      </c>
      <c r="R30" s="462">
        <v>400</v>
      </c>
    </row>
    <row r="31" spans="1:270" ht="99.75" customHeight="1" thickBot="1" x14ac:dyDescent="0.3">
      <c r="A31" s="517"/>
      <c r="B31" s="517"/>
      <c r="C31" s="517"/>
      <c r="D31" s="518"/>
      <c r="E31" s="519"/>
      <c r="F31" s="518"/>
      <c r="G31" s="518"/>
      <c r="H31" s="518"/>
      <c r="I31" s="518"/>
      <c r="J31" s="518"/>
      <c r="K31" s="518"/>
      <c r="L31" s="518"/>
      <c r="M31" s="518"/>
      <c r="N31" s="520" t="s">
        <v>58</v>
      </c>
      <c r="O31" s="521" t="s">
        <v>56</v>
      </c>
      <c r="P31" s="737" t="s">
        <v>753</v>
      </c>
      <c r="Q31" s="500" t="s">
        <v>578</v>
      </c>
      <c r="R31" s="493" t="s">
        <v>328</v>
      </c>
    </row>
    <row r="32" spans="1:270" s="365" customFormat="1" ht="26.25" customHeight="1" thickBot="1" x14ac:dyDescent="0.3">
      <c r="A32" s="408"/>
      <c r="B32" s="408"/>
      <c r="C32" s="408"/>
      <c r="D32" s="409"/>
      <c r="E32" s="410"/>
      <c r="F32" s="409"/>
      <c r="G32" s="409"/>
      <c r="H32" s="409"/>
      <c r="I32" s="409"/>
      <c r="J32" s="409"/>
      <c r="K32" s="409"/>
      <c r="L32" s="409"/>
      <c r="M32" s="409"/>
      <c r="N32" s="409"/>
      <c r="O32" s="409"/>
      <c r="P32" s="783" t="s">
        <v>16</v>
      </c>
      <c r="Q32" s="784"/>
      <c r="R32" s="785"/>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row>
    <row r="33" spans="1:406" ht="97.5" customHeight="1" thickBot="1" x14ac:dyDescent="0.3">
      <c r="A33" s="382"/>
      <c r="B33" s="382"/>
      <c r="C33" s="382"/>
      <c r="D33" s="397"/>
      <c r="E33" s="411"/>
      <c r="F33" s="397"/>
      <c r="G33" s="397"/>
      <c r="H33" s="397"/>
      <c r="I33" s="397"/>
      <c r="J33" s="397"/>
      <c r="K33" s="397"/>
      <c r="L33" s="397"/>
      <c r="M33" s="397"/>
      <c r="N33" s="397"/>
      <c r="O33" s="397"/>
      <c r="P33" s="461" t="s">
        <v>59</v>
      </c>
      <c r="Q33" s="467" t="s">
        <v>55</v>
      </c>
      <c r="R33" s="462">
        <v>105</v>
      </c>
    </row>
    <row r="34" spans="1:406" ht="28.5" customHeight="1" thickBot="1" x14ac:dyDescent="0.3">
      <c r="A34" s="417"/>
      <c r="B34" s="417"/>
      <c r="C34" s="417"/>
      <c r="D34" s="389"/>
      <c r="E34" s="418"/>
      <c r="F34" s="389"/>
      <c r="G34" s="389"/>
      <c r="H34" s="389"/>
      <c r="I34" s="389"/>
      <c r="J34" s="389"/>
      <c r="K34" s="389"/>
      <c r="L34" s="389"/>
      <c r="M34" s="389"/>
      <c r="N34" s="389"/>
      <c r="O34" s="389"/>
      <c r="P34" s="795" t="s">
        <v>17</v>
      </c>
      <c r="Q34" s="796"/>
      <c r="R34" s="797"/>
    </row>
    <row r="35" spans="1:406" ht="122.25" customHeight="1" thickBot="1" x14ac:dyDescent="0.3">
      <c r="A35" s="368"/>
      <c r="B35" s="368"/>
      <c r="C35" s="368"/>
      <c r="D35" s="369"/>
      <c r="E35" s="370"/>
      <c r="F35" s="369"/>
      <c r="G35" s="369"/>
      <c r="H35" s="369"/>
      <c r="I35" s="369"/>
      <c r="J35" s="369"/>
      <c r="K35" s="369"/>
      <c r="L35" s="369"/>
      <c r="M35" s="369"/>
      <c r="N35" s="369"/>
      <c r="O35" s="369"/>
      <c r="P35" s="463" t="s">
        <v>704</v>
      </c>
      <c r="Q35" s="467" t="s">
        <v>55</v>
      </c>
      <c r="R35" s="462">
        <v>105</v>
      </c>
    </row>
    <row r="36" spans="1:406" ht="115.5" customHeight="1" thickBot="1" x14ac:dyDescent="0.3">
      <c r="A36" s="501"/>
      <c r="B36" s="501"/>
      <c r="C36" s="501"/>
      <c r="D36" s="502"/>
      <c r="E36" s="503"/>
      <c r="F36" s="502"/>
      <c r="G36" s="502"/>
      <c r="H36" s="502"/>
      <c r="I36" s="502"/>
      <c r="J36" s="502"/>
      <c r="K36" s="502"/>
      <c r="L36" s="502"/>
      <c r="M36" s="502"/>
      <c r="N36" s="504" t="s">
        <v>61</v>
      </c>
      <c r="O36" s="507" t="s">
        <v>585</v>
      </c>
      <c r="P36" s="737" t="s">
        <v>754</v>
      </c>
      <c r="Q36" s="555" t="s">
        <v>578</v>
      </c>
      <c r="R36" s="747" t="s">
        <v>332</v>
      </c>
    </row>
    <row r="37" spans="1:406" ht="20.25" customHeight="1" thickBot="1" x14ac:dyDescent="0.3">
      <c r="A37" s="417"/>
      <c r="B37" s="417"/>
      <c r="C37" s="417"/>
      <c r="D37" s="389"/>
      <c r="E37" s="418"/>
      <c r="F37" s="389"/>
      <c r="G37" s="389"/>
      <c r="H37" s="389"/>
      <c r="I37" s="389"/>
      <c r="J37" s="389"/>
      <c r="K37" s="389"/>
      <c r="L37" s="389"/>
      <c r="M37" s="389"/>
      <c r="N37" s="389"/>
      <c r="O37" s="389"/>
      <c r="P37" s="783" t="s">
        <v>16</v>
      </c>
      <c r="Q37" s="784"/>
      <c r="R37" s="785"/>
    </row>
    <row r="38" spans="1:406" ht="111" customHeight="1" x14ac:dyDescent="0.25">
      <c r="A38" s="368"/>
      <c r="B38" s="368"/>
      <c r="C38" s="368"/>
      <c r="D38" s="369"/>
      <c r="E38" s="370"/>
      <c r="F38" s="369"/>
      <c r="G38" s="369"/>
      <c r="H38" s="369"/>
      <c r="I38" s="369"/>
      <c r="J38" s="369"/>
      <c r="K38" s="369"/>
      <c r="L38" s="369"/>
      <c r="M38" s="369"/>
      <c r="N38" s="369"/>
      <c r="O38" s="369"/>
      <c r="P38" s="463" t="s">
        <v>605</v>
      </c>
      <c r="Q38" s="583" t="s">
        <v>55</v>
      </c>
      <c r="R38" s="465">
        <v>300</v>
      </c>
    </row>
    <row r="39" spans="1:406" ht="27.75" customHeight="1" x14ac:dyDescent="0.25">
      <c r="A39" s="417"/>
      <c r="B39" s="417"/>
      <c r="C39" s="417"/>
      <c r="D39" s="389"/>
      <c r="E39" s="418"/>
      <c r="F39" s="389"/>
      <c r="G39" s="389"/>
      <c r="H39" s="389"/>
      <c r="I39" s="389"/>
      <c r="J39" s="389"/>
      <c r="K39" s="389"/>
      <c r="L39" s="389"/>
      <c r="M39" s="389"/>
      <c r="N39" s="389"/>
      <c r="O39" s="389"/>
      <c r="P39" s="818" t="s">
        <v>17</v>
      </c>
      <c r="Q39" s="819"/>
      <c r="R39" s="820"/>
    </row>
    <row r="40" spans="1:406" ht="115.5" customHeight="1" thickBot="1" x14ac:dyDescent="0.3">
      <c r="A40" s="368"/>
      <c r="B40" s="368"/>
      <c r="C40" s="368"/>
      <c r="D40" s="369"/>
      <c r="E40" s="370"/>
      <c r="F40" s="369"/>
      <c r="G40" s="369"/>
      <c r="H40" s="369"/>
      <c r="I40" s="369"/>
      <c r="J40" s="369"/>
      <c r="K40" s="369"/>
      <c r="L40" s="369"/>
      <c r="M40" s="369"/>
      <c r="N40" s="369"/>
      <c r="O40" s="369"/>
      <c r="P40" s="469" t="s">
        <v>705</v>
      </c>
      <c r="Q40" s="864" t="s">
        <v>55</v>
      </c>
      <c r="R40" s="713">
        <v>300</v>
      </c>
    </row>
    <row r="41" spans="1:406" s="525" customFormat="1" ht="228.75" customHeight="1" x14ac:dyDescent="0.25">
      <c r="A41" s="501"/>
      <c r="B41" s="501"/>
      <c r="C41" s="501"/>
      <c r="D41" s="502"/>
      <c r="E41" s="503"/>
      <c r="F41" s="502"/>
      <c r="G41" s="504" t="s">
        <v>63</v>
      </c>
      <c r="H41" s="507" t="s">
        <v>64</v>
      </c>
      <c r="I41" s="502" t="s">
        <v>66</v>
      </c>
      <c r="J41" s="507" t="s">
        <v>65</v>
      </c>
      <c r="K41" s="738" t="s">
        <v>339</v>
      </c>
      <c r="L41" s="459" t="s">
        <v>55</v>
      </c>
      <c r="M41" s="523" t="s">
        <v>340</v>
      </c>
      <c r="N41" s="524" t="s">
        <v>57</v>
      </c>
      <c r="O41" s="459" t="s">
        <v>67</v>
      </c>
      <c r="P41" s="737" t="s">
        <v>342</v>
      </c>
      <c r="Q41" s="459" t="s">
        <v>578</v>
      </c>
      <c r="R41" s="523" t="s">
        <v>343</v>
      </c>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row>
    <row r="42" spans="1:406" ht="39" customHeight="1" x14ac:dyDescent="0.25">
      <c r="A42" s="368"/>
      <c r="B42" s="368"/>
      <c r="C42" s="368"/>
      <c r="D42" s="369"/>
      <c r="E42" s="370"/>
      <c r="F42" s="369"/>
      <c r="G42" s="369"/>
      <c r="H42" s="369"/>
      <c r="I42" s="369"/>
      <c r="J42" s="369"/>
      <c r="K42" s="431"/>
      <c r="L42" s="431"/>
      <c r="M42" s="431"/>
      <c r="N42" s="379"/>
      <c r="O42" s="379"/>
      <c r="P42" s="821" t="s">
        <v>16</v>
      </c>
      <c r="Q42" s="822"/>
      <c r="R42" s="823"/>
    </row>
    <row r="43" spans="1:406" ht="108.75" customHeight="1" thickBot="1" x14ac:dyDescent="0.3">
      <c r="A43" s="424"/>
      <c r="B43" s="424"/>
      <c r="C43" s="424"/>
      <c r="D43" s="394"/>
      <c r="E43" s="425"/>
      <c r="F43" s="394"/>
      <c r="G43" s="394"/>
      <c r="H43" s="394"/>
      <c r="I43" s="394"/>
      <c r="J43" s="394"/>
      <c r="K43" s="426"/>
      <c r="L43" s="427"/>
      <c r="M43" s="428"/>
      <c r="N43" s="394"/>
      <c r="O43" s="394"/>
      <c r="P43" s="865" t="s">
        <v>606</v>
      </c>
      <c r="Q43" s="866" t="s">
        <v>69</v>
      </c>
      <c r="R43" s="888">
        <v>500</v>
      </c>
    </row>
    <row r="44" spans="1:406" ht="39" customHeight="1" thickBot="1" x14ac:dyDescent="0.3">
      <c r="A44" s="404"/>
      <c r="B44" s="404"/>
      <c r="C44" s="404"/>
      <c r="D44" s="405"/>
      <c r="E44" s="406"/>
      <c r="F44" s="405"/>
      <c r="G44" s="405"/>
      <c r="H44" s="405"/>
      <c r="I44" s="405"/>
      <c r="J44" s="405"/>
      <c r="K44" s="430"/>
      <c r="L44" s="430"/>
      <c r="M44" s="430"/>
      <c r="N44" s="413"/>
      <c r="O44" s="413"/>
      <c r="P44" s="795" t="s">
        <v>17</v>
      </c>
      <c r="Q44" s="796"/>
      <c r="R44" s="797"/>
    </row>
    <row r="45" spans="1:406" ht="120.75" customHeight="1" thickBot="1" x14ac:dyDescent="0.3">
      <c r="A45" s="408"/>
      <c r="B45" s="408"/>
      <c r="C45" s="408"/>
      <c r="D45" s="409"/>
      <c r="E45" s="410"/>
      <c r="F45" s="409"/>
      <c r="G45" s="409"/>
      <c r="H45" s="409"/>
      <c r="I45" s="409"/>
      <c r="J45" s="409"/>
      <c r="K45" s="391"/>
      <c r="L45" s="414"/>
      <c r="M45" s="429"/>
      <c r="N45" s="409"/>
      <c r="O45" s="409"/>
      <c r="P45" s="466" t="s">
        <v>706</v>
      </c>
      <c r="Q45" s="867" t="s">
        <v>69</v>
      </c>
      <c r="R45" s="868">
        <v>500</v>
      </c>
    </row>
    <row r="46" spans="1:406" ht="151.5" customHeight="1" thickBot="1" x14ac:dyDescent="0.3">
      <c r="A46" s="360">
        <v>3</v>
      </c>
      <c r="B46" s="343" t="s">
        <v>515</v>
      </c>
      <c r="C46" s="360">
        <v>3.1</v>
      </c>
      <c r="D46" s="343" t="s">
        <v>516</v>
      </c>
      <c r="E46" s="361" t="s">
        <v>11</v>
      </c>
      <c r="F46" s="343">
        <v>530</v>
      </c>
      <c r="G46" s="339"/>
      <c r="H46" s="339"/>
      <c r="I46" s="339"/>
      <c r="J46" s="339"/>
      <c r="K46" s="339"/>
      <c r="L46" s="339"/>
      <c r="M46" s="339"/>
      <c r="N46" s="339"/>
      <c r="O46" s="339"/>
      <c r="P46" s="339"/>
      <c r="Q46" s="339"/>
      <c r="R46" s="339"/>
    </row>
    <row r="47" spans="1:406" s="525" customFormat="1" ht="116.25" customHeight="1" thickBot="1" x14ac:dyDescent="0.3">
      <c r="A47" s="501"/>
      <c r="B47" s="501"/>
      <c r="C47" s="501"/>
      <c r="D47" s="502"/>
      <c r="E47" s="503"/>
      <c r="F47" s="502"/>
      <c r="G47" s="526" t="s">
        <v>71</v>
      </c>
      <c r="H47" s="507" t="s">
        <v>70</v>
      </c>
      <c r="I47" s="526" t="s">
        <v>73</v>
      </c>
      <c r="J47" s="507" t="s">
        <v>72</v>
      </c>
      <c r="K47" s="740" t="s">
        <v>75</v>
      </c>
      <c r="L47" s="500" t="s">
        <v>14</v>
      </c>
      <c r="M47" s="493" t="s">
        <v>349</v>
      </c>
      <c r="N47" s="524" t="s">
        <v>57</v>
      </c>
      <c r="O47" s="459" t="s">
        <v>607</v>
      </c>
      <c r="P47" s="737" t="s">
        <v>351</v>
      </c>
      <c r="Q47" s="500" t="s">
        <v>506</v>
      </c>
      <c r="R47" s="493" t="s">
        <v>352</v>
      </c>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row>
    <row r="48" spans="1:406" ht="39" customHeight="1" thickBot="1" x14ac:dyDescent="0.3">
      <c r="A48" s="368"/>
      <c r="B48" s="368"/>
      <c r="C48" s="368"/>
      <c r="D48" s="369"/>
      <c r="E48" s="370"/>
      <c r="F48" s="369"/>
      <c r="G48" s="369"/>
      <c r="H48" s="369"/>
      <c r="I48" s="369"/>
      <c r="J48" s="369"/>
      <c r="K48" s="441"/>
      <c r="L48" s="441"/>
      <c r="M48" s="441"/>
      <c r="N48" s="379"/>
      <c r="O48" s="379"/>
      <c r="P48" s="765" t="s">
        <v>16</v>
      </c>
      <c r="Q48" s="766"/>
      <c r="R48" s="767"/>
    </row>
    <row r="49" spans="1:406" s="351" customFormat="1" ht="119.25" customHeight="1" thickBot="1" x14ac:dyDescent="0.3">
      <c r="A49" s="404"/>
      <c r="B49" s="404"/>
      <c r="C49" s="404"/>
      <c r="D49" s="405"/>
      <c r="E49" s="406"/>
      <c r="F49" s="405"/>
      <c r="G49" s="405"/>
      <c r="H49" s="405"/>
      <c r="I49" s="405"/>
      <c r="J49" s="405"/>
      <c r="K49" s="371"/>
      <c r="L49" s="372"/>
      <c r="M49" s="374"/>
      <c r="N49" s="405"/>
      <c r="O49" s="405"/>
      <c r="P49" s="461" t="s">
        <v>608</v>
      </c>
      <c r="Q49" s="467" t="s">
        <v>14</v>
      </c>
      <c r="R49" s="462">
        <v>30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row>
    <row r="50" spans="1:406" ht="39" customHeight="1" x14ac:dyDescent="0.25">
      <c r="A50" s="432"/>
      <c r="B50" s="432"/>
      <c r="C50" s="432"/>
      <c r="D50" s="433"/>
      <c r="E50" s="434"/>
      <c r="F50" s="433"/>
      <c r="G50" s="433"/>
      <c r="H50" s="433"/>
      <c r="I50" s="433"/>
      <c r="J50" s="433"/>
      <c r="K50" s="442"/>
      <c r="L50" s="442"/>
      <c r="M50" s="442"/>
      <c r="N50" s="433"/>
      <c r="O50" s="433"/>
      <c r="P50" s="792" t="s">
        <v>17</v>
      </c>
      <c r="Q50" s="793"/>
      <c r="R50" s="794"/>
    </row>
    <row r="51" spans="1:406" s="351" customFormat="1" ht="98.25" customHeight="1" thickBot="1" x14ac:dyDescent="0.3">
      <c r="A51" s="435"/>
      <c r="B51" s="435"/>
      <c r="C51" s="435"/>
      <c r="D51" s="436"/>
      <c r="E51" s="437"/>
      <c r="F51" s="436"/>
      <c r="G51" s="436"/>
      <c r="H51" s="436"/>
      <c r="I51" s="436"/>
      <c r="J51" s="436"/>
      <c r="K51" s="438"/>
      <c r="L51" s="439"/>
      <c r="M51" s="440"/>
      <c r="N51" s="436"/>
      <c r="O51" s="438"/>
      <c r="P51" s="869" t="s">
        <v>707</v>
      </c>
      <c r="Q51" s="470" t="s">
        <v>14</v>
      </c>
      <c r="R51" s="471">
        <v>30</v>
      </c>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row>
    <row r="52" spans="1:406" s="525" customFormat="1" ht="206.25" customHeight="1" thickBot="1" x14ac:dyDescent="0.3">
      <c r="A52" s="527"/>
      <c r="B52" s="527"/>
      <c r="C52" s="527"/>
      <c r="D52" s="528"/>
      <c r="E52" s="529"/>
      <c r="F52" s="528"/>
      <c r="G52" s="530" t="s">
        <v>26</v>
      </c>
      <c r="H52" s="531" t="s">
        <v>76</v>
      </c>
      <c r="I52" s="530" t="s">
        <v>27</v>
      </c>
      <c r="J52" s="531" t="s">
        <v>77</v>
      </c>
      <c r="K52" s="739" t="s">
        <v>80</v>
      </c>
      <c r="L52" s="531" t="s">
        <v>10</v>
      </c>
      <c r="M52" s="749">
        <v>0.5</v>
      </c>
      <c r="N52" s="532" t="s">
        <v>90</v>
      </c>
      <c r="O52" s="531" t="s">
        <v>78</v>
      </c>
      <c r="P52" s="737" t="s">
        <v>361</v>
      </c>
      <c r="Q52" s="889" t="s">
        <v>11</v>
      </c>
      <c r="R52" s="890" t="s">
        <v>362</v>
      </c>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row>
    <row r="53" spans="1:406" ht="24" customHeight="1" thickBot="1" x14ac:dyDescent="0.3">
      <c r="A53" s="382"/>
      <c r="B53" s="382"/>
      <c r="C53" s="382"/>
      <c r="D53" s="397"/>
      <c r="E53" s="411"/>
      <c r="F53" s="397"/>
      <c r="G53" s="397"/>
      <c r="H53" s="397"/>
      <c r="I53" s="397"/>
      <c r="J53" s="397"/>
      <c r="K53" s="448"/>
      <c r="L53" s="448"/>
      <c r="M53" s="448"/>
      <c r="N53" s="443"/>
      <c r="O53" s="443"/>
      <c r="P53" s="765" t="s">
        <v>16</v>
      </c>
      <c r="Q53" s="766"/>
      <c r="R53" s="767"/>
    </row>
    <row r="54" spans="1:406" s="351" customFormat="1" ht="177.75" customHeight="1" thickBot="1" x14ac:dyDescent="0.3">
      <c r="A54" s="404"/>
      <c r="B54" s="404"/>
      <c r="C54" s="404"/>
      <c r="D54" s="405"/>
      <c r="E54" s="406"/>
      <c r="F54" s="405"/>
      <c r="G54" s="405"/>
      <c r="H54" s="405"/>
      <c r="I54" s="405"/>
      <c r="J54" s="405"/>
      <c r="K54" s="371"/>
      <c r="L54" s="444"/>
      <c r="M54" s="407"/>
      <c r="N54" s="405"/>
      <c r="O54" s="405"/>
      <c r="P54" s="461" t="s">
        <v>609</v>
      </c>
      <c r="Q54" s="467" t="s">
        <v>11</v>
      </c>
      <c r="R54" s="462">
        <v>64</v>
      </c>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row>
    <row r="55" spans="1:406" ht="22.5" customHeight="1" thickBot="1" x14ac:dyDescent="0.3">
      <c r="A55" s="432"/>
      <c r="B55" s="432"/>
      <c r="C55" s="432"/>
      <c r="D55" s="433"/>
      <c r="E55" s="434"/>
      <c r="F55" s="433"/>
      <c r="G55" s="433"/>
      <c r="H55" s="433"/>
      <c r="I55" s="433"/>
      <c r="J55" s="433"/>
      <c r="K55" s="449"/>
      <c r="L55" s="449"/>
      <c r="M55" s="449"/>
      <c r="N55" s="433"/>
      <c r="O55" s="433"/>
      <c r="P55" s="777" t="s">
        <v>17</v>
      </c>
      <c r="Q55" s="778"/>
      <c r="R55" s="779"/>
    </row>
    <row r="56" spans="1:406" s="351" customFormat="1" ht="145" customHeight="1" thickBot="1" x14ac:dyDescent="0.3">
      <c r="A56" s="435"/>
      <c r="B56" s="435"/>
      <c r="C56" s="435"/>
      <c r="D56" s="436"/>
      <c r="E56" s="437"/>
      <c r="F56" s="436"/>
      <c r="G56" s="436"/>
      <c r="H56" s="436"/>
      <c r="I56" s="436"/>
      <c r="J56" s="436"/>
      <c r="K56" s="445"/>
      <c r="L56" s="446"/>
      <c r="M56" s="447"/>
      <c r="N56" s="436"/>
      <c r="O56" s="436"/>
      <c r="P56" s="472" t="s">
        <v>708</v>
      </c>
      <c r="Q56" s="470" t="s">
        <v>11</v>
      </c>
      <c r="R56" s="471">
        <v>64</v>
      </c>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row>
    <row r="57" spans="1:406" s="525" customFormat="1" ht="189" customHeight="1" thickBot="1" x14ac:dyDescent="0.3">
      <c r="A57" s="501"/>
      <c r="B57" s="501"/>
      <c r="C57" s="501"/>
      <c r="D57" s="502"/>
      <c r="E57" s="503"/>
      <c r="F57" s="502"/>
      <c r="G57" s="502"/>
      <c r="H57" s="502"/>
      <c r="I57" s="504"/>
      <c r="J57" s="507"/>
      <c r="K57" s="739"/>
      <c r="L57" s="500"/>
      <c r="M57" s="750"/>
      <c r="N57" s="763"/>
      <c r="O57" s="737" t="s">
        <v>81</v>
      </c>
      <c r="P57" s="737" t="s">
        <v>363</v>
      </c>
      <c r="Q57" s="500" t="s">
        <v>775</v>
      </c>
      <c r="R57" s="493" t="s">
        <v>776</v>
      </c>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row>
    <row r="58" spans="1:406" ht="24" customHeight="1" thickBot="1" x14ac:dyDescent="0.3">
      <c r="A58" s="382"/>
      <c r="B58" s="382"/>
      <c r="C58" s="382"/>
      <c r="D58" s="397"/>
      <c r="E58" s="411"/>
      <c r="F58" s="397"/>
      <c r="G58" s="397"/>
      <c r="H58" s="397"/>
      <c r="I58" s="397"/>
      <c r="J58" s="397"/>
      <c r="K58" s="448"/>
      <c r="L58" s="448"/>
      <c r="M58" s="448"/>
      <c r="N58" s="443"/>
      <c r="O58" s="443"/>
      <c r="P58" s="765" t="s">
        <v>16</v>
      </c>
      <c r="Q58" s="766"/>
      <c r="R58" s="767"/>
    </row>
    <row r="59" spans="1:406" s="351" customFormat="1" ht="177.75" customHeight="1" thickBot="1" x14ac:dyDescent="0.3">
      <c r="A59" s="404"/>
      <c r="B59" s="404"/>
      <c r="C59" s="404"/>
      <c r="D59" s="405"/>
      <c r="E59" s="406"/>
      <c r="F59" s="405"/>
      <c r="G59" s="405"/>
      <c r="H59" s="405"/>
      <c r="I59" s="405"/>
      <c r="J59" s="405"/>
      <c r="K59" s="371"/>
      <c r="L59" s="444"/>
      <c r="M59" s="407"/>
      <c r="N59" s="405"/>
      <c r="O59" s="405"/>
      <c r="P59" s="461" t="s">
        <v>779</v>
      </c>
      <c r="Q59" s="467" t="s">
        <v>775</v>
      </c>
      <c r="R59" s="462">
        <v>3</v>
      </c>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row>
    <row r="60" spans="1:406" ht="39" customHeight="1" x14ac:dyDescent="0.25">
      <c r="A60" s="398"/>
      <c r="B60" s="398"/>
      <c r="C60" s="398"/>
      <c r="D60" s="390"/>
      <c r="E60" s="412"/>
      <c r="F60" s="390"/>
      <c r="G60" s="390"/>
      <c r="H60" s="390"/>
      <c r="I60" s="390"/>
      <c r="J60" s="390"/>
      <c r="K60" s="453"/>
      <c r="L60" s="453"/>
      <c r="M60" s="453"/>
      <c r="N60" s="390"/>
      <c r="O60" s="390"/>
      <c r="P60" s="792" t="s">
        <v>17</v>
      </c>
      <c r="Q60" s="793"/>
      <c r="R60" s="794"/>
    </row>
    <row r="61" spans="1:406" s="351" customFormat="1" ht="177.75" customHeight="1" thickBot="1" x14ac:dyDescent="0.3">
      <c r="A61" s="404"/>
      <c r="B61" s="404"/>
      <c r="C61" s="404"/>
      <c r="D61" s="405"/>
      <c r="E61" s="406"/>
      <c r="F61" s="405"/>
      <c r="G61" s="405"/>
      <c r="H61" s="405"/>
      <c r="I61" s="405"/>
      <c r="J61" s="405"/>
      <c r="K61" s="371"/>
      <c r="L61" s="444"/>
      <c r="M61" s="407"/>
      <c r="N61" s="422"/>
      <c r="O61" s="405"/>
      <c r="P61" s="461" t="s">
        <v>781</v>
      </c>
      <c r="Q61" s="467" t="s">
        <v>775</v>
      </c>
      <c r="R61" s="462">
        <v>3</v>
      </c>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row>
    <row r="62" spans="1:406" s="525" customFormat="1" ht="189" customHeight="1" thickBot="1" x14ac:dyDescent="0.3">
      <c r="A62" s="501"/>
      <c r="B62" s="501"/>
      <c r="C62" s="501"/>
      <c r="D62" s="502"/>
      <c r="E62" s="503"/>
      <c r="F62" s="502"/>
      <c r="G62" s="502"/>
      <c r="H62" s="502"/>
      <c r="I62" s="504"/>
      <c r="J62" s="507"/>
      <c r="K62" s="739"/>
      <c r="L62" s="500"/>
      <c r="M62" s="750"/>
      <c r="N62" s="763"/>
      <c r="O62" s="764" t="s">
        <v>83</v>
      </c>
      <c r="P62" s="737" t="s">
        <v>777</v>
      </c>
      <c r="Q62" s="555" t="s">
        <v>578</v>
      </c>
      <c r="R62" s="747" t="s">
        <v>778</v>
      </c>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row>
    <row r="63" spans="1:406" ht="24" customHeight="1" thickBot="1" x14ac:dyDescent="0.3">
      <c r="A63" s="382"/>
      <c r="B63" s="382"/>
      <c r="C63" s="382"/>
      <c r="D63" s="397"/>
      <c r="E63" s="411"/>
      <c r="F63" s="397"/>
      <c r="G63" s="397"/>
      <c r="H63" s="397"/>
      <c r="I63" s="397"/>
      <c r="J63" s="397"/>
      <c r="K63" s="448"/>
      <c r="L63" s="448"/>
      <c r="M63" s="448"/>
      <c r="N63" s="443"/>
      <c r="O63" s="443"/>
      <c r="P63" s="765" t="s">
        <v>16</v>
      </c>
      <c r="Q63" s="766"/>
      <c r="R63" s="767"/>
    </row>
    <row r="64" spans="1:406" s="351" customFormat="1" ht="177.75" customHeight="1" thickBot="1" x14ac:dyDescent="0.3">
      <c r="A64" s="404"/>
      <c r="B64" s="404"/>
      <c r="C64" s="404"/>
      <c r="D64" s="405"/>
      <c r="E64" s="406"/>
      <c r="F64" s="405"/>
      <c r="G64" s="405"/>
      <c r="H64" s="405"/>
      <c r="I64" s="405"/>
      <c r="J64" s="405"/>
      <c r="K64" s="371"/>
      <c r="L64" s="444"/>
      <c r="M64" s="407"/>
      <c r="N64" s="422"/>
      <c r="O64" s="422"/>
      <c r="P64" s="461" t="s">
        <v>780</v>
      </c>
      <c r="Q64" s="467" t="s">
        <v>578</v>
      </c>
      <c r="R64" s="462">
        <v>5</v>
      </c>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row>
    <row r="65" spans="1:406" ht="39" customHeight="1" x14ac:dyDescent="0.25">
      <c r="A65" s="398"/>
      <c r="B65" s="398"/>
      <c r="C65" s="398"/>
      <c r="D65" s="390"/>
      <c r="E65" s="412"/>
      <c r="F65" s="390"/>
      <c r="G65" s="390"/>
      <c r="H65" s="390"/>
      <c r="I65" s="390"/>
      <c r="J65" s="390"/>
      <c r="K65" s="453"/>
      <c r="L65" s="453"/>
      <c r="M65" s="453"/>
      <c r="N65" s="390"/>
      <c r="O65" s="390"/>
      <c r="P65" s="792" t="s">
        <v>17</v>
      </c>
      <c r="Q65" s="793"/>
      <c r="R65" s="794"/>
    </row>
    <row r="66" spans="1:406" s="351" customFormat="1" ht="177.75" customHeight="1" thickBot="1" x14ac:dyDescent="0.3">
      <c r="A66" s="404"/>
      <c r="B66" s="404"/>
      <c r="C66" s="404"/>
      <c r="D66" s="405"/>
      <c r="E66" s="406"/>
      <c r="F66" s="405"/>
      <c r="G66" s="405"/>
      <c r="H66" s="405"/>
      <c r="I66" s="405"/>
      <c r="J66" s="405"/>
      <c r="K66" s="371"/>
      <c r="L66" s="444"/>
      <c r="M66" s="407"/>
      <c r="N66" s="422"/>
      <c r="O66" s="422"/>
      <c r="P66" s="461" t="s">
        <v>782</v>
      </c>
      <c r="Q66" s="467" t="s">
        <v>578</v>
      </c>
      <c r="R66" s="462">
        <v>5</v>
      </c>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row>
    <row r="67" spans="1:406" s="525" customFormat="1" ht="115.5" customHeight="1" thickBot="1" x14ac:dyDescent="0.3">
      <c r="A67" s="501"/>
      <c r="B67" s="501"/>
      <c r="C67" s="501"/>
      <c r="D67" s="502"/>
      <c r="E67" s="503"/>
      <c r="F67" s="502"/>
      <c r="G67" s="502"/>
      <c r="H67" s="502"/>
      <c r="I67" s="504" t="s">
        <v>586</v>
      </c>
      <c r="J67" s="507" t="s">
        <v>87</v>
      </c>
      <c r="K67" s="739" t="s">
        <v>89</v>
      </c>
      <c r="L67" s="500" t="s">
        <v>10</v>
      </c>
      <c r="M67" s="750">
        <v>1</v>
      </c>
      <c r="N67" s="524" t="s">
        <v>57</v>
      </c>
      <c r="O67" s="459" t="s">
        <v>88</v>
      </c>
      <c r="P67" s="737" t="s">
        <v>490</v>
      </c>
      <c r="Q67" s="555" t="s">
        <v>760</v>
      </c>
      <c r="R67" s="747" t="s">
        <v>370</v>
      </c>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row>
    <row r="68" spans="1:406" ht="39" customHeight="1" thickBot="1" x14ac:dyDescent="0.3">
      <c r="A68" s="404"/>
      <c r="B68" s="404"/>
      <c r="C68" s="404"/>
      <c r="D68" s="405"/>
      <c r="E68" s="406"/>
      <c r="F68" s="405"/>
      <c r="G68" s="405"/>
      <c r="H68" s="405"/>
      <c r="I68" s="405"/>
      <c r="J68" s="405"/>
      <c r="K68" s="450"/>
      <c r="L68" s="450"/>
      <c r="M68" s="450"/>
      <c r="N68" s="451"/>
      <c r="O68" s="451"/>
      <c r="P68" s="765" t="s">
        <v>16</v>
      </c>
      <c r="Q68" s="766"/>
      <c r="R68" s="767"/>
    </row>
    <row r="69" spans="1:406" s="351" customFormat="1" ht="105.75" customHeight="1" thickBot="1" x14ac:dyDescent="0.3">
      <c r="A69" s="408"/>
      <c r="B69" s="408"/>
      <c r="C69" s="408"/>
      <c r="D69" s="409"/>
      <c r="E69" s="410"/>
      <c r="F69" s="409"/>
      <c r="G69" s="409"/>
      <c r="H69" s="409"/>
      <c r="I69" s="409"/>
      <c r="J69" s="409"/>
      <c r="K69" s="452"/>
      <c r="L69" s="392"/>
      <c r="M69" s="393"/>
      <c r="N69" s="409"/>
      <c r="O69" s="409"/>
      <c r="P69" s="466" t="s">
        <v>85</v>
      </c>
      <c r="Q69" s="867" t="s">
        <v>12</v>
      </c>
      <c r="R69" s="868">
        <v>20</v>
      </c>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row>
    <row r="70" spans="1:406" ht="39" customHeight="1" x14ac:dyDescent="0.25">
      <c r="A70" s="398"/>
      <c r="B70" s="398"/>
      <c r="C70" s="398"/>
      <c r="D70" s="390"/>
      <c r="E70" s="412"/>
      <c r="F70" s="390"/>
      <c r="G70" s="390"/>
      <c r="H70" s="390"/>
      <c r="I70" s="390"/>
      <c r="J70" s="390"/>
      <c r="K70" s="453"/>
      <c r="L70" s="453"/>
      <c r="M70" s="453"/>
      <c r="N70" s="390"/>
      <c r="O70" s="390"/>
      <c r="P70" s="792" t="s">
        <v>17</v>
      </c>
      <c r="Q70" s="793"/>
      <c r="R70" s="794"/>
    </row>
    <row r="71" spans="1:406" s="351" customFormat="1" ht="202.5" customHeight="1" thickBot="1" x14ac:dyDescent="0.3">
      <c r="A71" s="368"/>
      <c r="B71" s="368"/>
      <c r="C71" s="368"/>
      <c r="D71" s="369"/>
      <c r="E71" s="370"/>
      <c r="F71" s="369"/>
      <c r="G71" s="369"/>
      <c r="H71" s="369"/>
      <c r="I71" s="369"/>
      <c r="J71" s="369"/>
      <c r="K71" s="389"/>
      <c r="L71" s="395"/>
      <c r="M71" s="396"/>
      <c r="N71" s="389"/>
      <c r="O71" s="389"/>
      <c r="P71" s="469" t="s">
        <v>709</v>
      </c>
      <c r="Q71" s="583" t="s">
        <v>12</v>
      </c>
      <c r="R71" s="465">
        <v>20</v>
      </c>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row>
    <row r="72" spans="1:406" s="525" customFormat="1" ht="111.75" customHeight="1" thickBot="1" x14ac:dyDescent="0.3">
      <c r="A72" s="501"/>
      <c r="B72" s="501"/>
      <c r="C72" s="501"/>
      <c r="D72" s="502"/>
      <c r="E72" s="503"/>
      <c r="F72" s="502"/>
      <c r="G72" s="502"/>
      <c r="H72" s="502"/>
      <c r="I72" s="504" t="s">
        <v>587</v>
      </c>
      <c r="J72" s="507" t="s">
        <v>91</v>
      </c>
      <c r="K72" s="739" t="s">
        <v>94</v>
      </c>
      <c r="L72" s="500" t="s">
        <v>10</v>
      </c>
      <c r="M72" s="750">
        <v>0.5</v>
      </c>
      <c r="N72" s="524" t="s">
        <v>57</v>
      </c>
      <c r="O72" s="459" t="s">
        <v>92</v>
      </c>
      <c r="P72" s="737" t="s">
        <v>755</v>
      </c>
      <c r="Q72" s="555" t="s">
        <v>14</v>
      </c>
      <c r="R72" s="747" t="s">
        <v>137</v>
      </c>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row>
    <row r="73" spans="1:406" ht="39" customHeight="1" thickBot="1" x14ac:dyDescent="0.3">
      <c r="A73" s="368"/>
      <c r="B73" s="368"/>
      <c r="C73" s="368"/>
      <c r="D73" s="369"/>
      <c r="E73" s="370"/>
      <c r="F73" s="369"/>
      <c r="G73" s="369"/>
      <c r="H73" s="369"/>
      <c r="I73" s="369"/>
      <c r="J73" s="369"/>
      <c r="K73" s="454"/>
      <c r="L73" s="454"/>
      <c r="M73" s="454"/>
      <c r="N73" s="403"/>
      <c r="O73" s="403"/>
      <c r="P73" s="783">
        <v>2</v>
      </c>
      <c r="Q73" s="784"/>
      <c r="R73" s="785"/>
    </row>
    <row r="74" spans="1:406" s="351" customFormat="1" ht="97.5" customHeight="1" thickBot="1" x14ac:dyDescent="0.3">
      <c r="A74" s="368"/>
      <c r="B74" s="368"/>
      <c r="C74" s="368"/>
      <c r="D74" s="369"/>
      <c r="E74" s="370"/>
      <c r="F74" s="369"/>
      <c r="G74" s="369"/>
      <c r="H74" s="369"/>
      <c r="I74" s="369"/>
      <c r="J74" s="369"/>
      <c r="K74" s="371"/>
      <c r="L74" s="372"/>
      <c r="M74" s="374"/>
      <c r="N74" s="369"/>
      <c r="O74" s="369"/>
      <c r="P74" s="461" t="s">
        <v>93</v>
      </c>
      <c r="Q74" s="467" t="s">
        <v>11</v>
      </c>
      <c r="R74" s="462">
        <v>20</v>
      </c>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row>
    <row r="75" spans="1:406" ht="39" customHeight="1" thickBot="1" x14ac:dyDescent="0.3">
      <c r="A75" s="417"/>
      <c r="B75" s="417"/>
      <c r="C75" s="417"/>
      <c r="D75" s="389"/>
      <c r="E75" s="418"/>
      <c r="F75" s="389"/>
      <c r="G75" s="389"/>
      <c r="H75" s="389"/>
      <c r="I75" s="389"/>
      <c r="J75" s="389"/>
      <c r="K75" s="449"/>
      <c r="L75" s="449"/>
      <c r="M75" s="449"/>
      <c r="N75" s="389"/>
      <c r="O75" s="389"/>
      <c r="P75" s="795" t="s">
        <v>17</v>
      </c>
      <c r="Q75" s="796"/>
      <c r="R75" s="797"/>
    </row>
    <row r="76" spans="1:406" s="351" customFormat="1" ht="79.5" customHeight="1" thickBot="1" x14ac:dyDescent="0.3">
      <c r="A76" s="368"/>
      <c r="B76" s="368"/>
      <c r="C76" s="368"/>
      <c r="D76" s="369"/>
      <c r="E76" s="370"/>
      <c r="F76" s="369"/>
      <c r="G76" s="369"/>
      <c r="H76" s="369"/>
      <c r="I76" s="369"/>
      <c r="J76" s="369"/>
      <c r="K76" s="390"/>
      <c r="L76" s="395"/>
      <c r="M76" s="396"/>
      <c r="N76" s="389"/>
      <c r="O76" s="389"/>
      <c r="P76" s="463" t="s">
        <v>710</v>
      </c>
      <c r="Q76" s="583" t="s">
        <v>11</v>
      </c>
      <c r="R76" s="465">
        <v>20</v>
      </c>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row>
    <row r="77" spans="1:406" s="525" customFormat="1" ht="93.75" customHeight="1" thickBot="1" x14ac:dyDescent="0.3">
      <c r="A77" s="533"/>
      <c r="B77" s="533"/>
      <c r="C77" s="533"/>
      <c r="D77" s="521"/>
      <c r="E77" s="534"/>
      <c r="F77" s="521"/>
      <c r="G77" s="520" t="s">
        <v>449</v>
      </c>
      <c r="H77" s="521" t="s">
        <v>95</v>
      </c>
      <c r="I77" s="520" t="s">
        <v>97</v>
      </c>
      <c r="J77" s="521" t="s">
        <v>96</v>
      </c>
      <c r="K77" s="739" t="s">
        <v>98</v>
      </c>
      <c r="L77" s="500" t="s">
        <v>10</v>
      </c>
      <c r="M77" s="750">
        <v>1</v>
      </c>
      <c r="N77" s="522" t="s">
        <v>450</v>
      </c>
      <c r="O77" s="500" t="s">
        <v>448</v>
      </c>
      <c r="P77" s="737" t="s">
        <v>756</v>
      </c>
      <c r="Q77" s="500" t="s">
        <v>11</v>
      </c>
      <c r="R77" s="493" t="s">
        <v>385</v>
      </c>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row>
    <row r="78" spans="1:406" ht="39" customHeight="1" thickBot="1" x14ac:dyDescent="0.3">
      <c r="A78" s="423"/>
      <c r="B78" s="423"/>
      <c r="C78" s="423"/>
      <c r="D78" s="391"/>
      <c r="E78" s="414"/>
      <c r="F78" s="391"/>
      <c r="G78" s="391"/>
      <c r="H78" s="391"/>
      <c r="I78" s="391"/>
      <c r="J78" s="391"/>
      <c r="K78" s="441"/>
      <c r="L78" s="441"/>
      <c r="M78" s="441"/>
      <c r="N78" s="455"/>
      <c r="O78" s="455"/>
      <c r="P78" s="765" t="s">
        <v>16</v>
      </c>
      <c r="Q78" s="766"/>
      <c r="R78" s="767"/>
    </row>
    <row r="79" spans="1:406" s="351" customFormat="1" ht="112.5" customHeight="1" x14ac:dyDescent="0.25">
      <c r="A79" s="382"/>
      <c r="B79" s="382"/>
      <c r="C79" s="382"/>
      <c r="D79" s="397"/>
      <c r="E79" s="411"/>
      <c r="F79" s="397"/>
      <c r="G79" s="397"/>
      <c r="H79" s="397"/>
      <c r="I79" s="397"/>
      <c r="J79" s="397"/>
      <c r="K79" s="456"/>
      <c r="L79" s="395"/>
      <c r="M79" s="411"/>
      <c r="N79" s="397"/>
      <c r="O79" s="397"/>
      <c r="P79" s="463" t="s">
        <v>610</v>
      </c>
      <c r="Q79" s="583" t="s">
        <v>100</v>
      </c>
      <c r="R79" s="465">
        <v>15</v>
      </c>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row>
    <row r="80" spans="1:406" ht="39" customHeight="1" thickBot="1" x14ac:dyDescent="0.3">
      <c r="A80" s="404"/>
      <c r="B80" s="404"/>
      <c r="C80" s="404"/>
      <c r="D80" s="405"/>
      <c r="E80" s="406"/>
      <c r="F80" s="405"/>
      <c r="G80" s="405"/>
      <c r="H80" s="405"/>
      <c r="I80" s="405"/>
      <c r="J80" s="405"/>
      <c r="K80" s="457"/>
      <c r="L80" s="457"/>
      <c r="M80" s="457"/>
      <c r="N80" s="413"/>
      <c r="O80" s="413"/>
      <c r="P80" s="789" t="s">
        <v>17</v>
      </c>
      <c r="Q80" s="790"/>
      <c r="R80" s="791"/>
    </row>
    <row r="81" spans="1:406" s="351" customFormat="1" ht="147" customHeight="1" thickBot="1" x14ac:dyDescent="0.3">
      <c r="A81" s="408"/>
      <c r="B81" s="408"/>
      <c r="C81" s="408"/>
      <c r="D81" s="409"/>
      <c r="E81" s="410"/>
      <c r="F81" s="409"/>
      <c r="G81" s="409"/>
      <c r="H81" s="409"/>
      <c r="I81" s="409"/>
      <c r="J81" s="409"/>
      <c r="K81" s="391"/>
      <c r="L81" s="392"/>
      <c r="M81" s="410"/>
      <c r="N81" s="391"/>
      <c r="O81" s="391"/>
      <c r="P81" s="466" t="s">
        <v>711</v>
      </c>
      <c r="Q81" s="867" t="s">
        <v>100</v>
      </c>
      <c r="R81" s="868">
        <v>15</v>
      </c>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row>
    <row r="82" spans="1:406" s="525" customFormat="1" ht="106.5" customHeight="1" thickBot="1" x14ac:dyDescent="0.3">
      <c r="A82" s="509"/>
      <c r="B82" s="509"/>
      <c r="C82" s="509"/>
      <c r="D82" s="510"/>
      <c r="E82" s="511"/>
      <c r="F82" s="510"/>
      <c r="G82" s="510"/>
      <c r="H82" s="510"/>
      <c r="I82" s="510"/>
      <c r="J82" s="510"/>
      <c r="K82" s="510"/>
      <c r="L82" s="510"/>
      <c r="M82" s="510"/>
      <c r="N82" s="513" t="s">
        <v>452</v>
      </c>
      <c r="O82" s="495" t="s">
        <v>451</v>
      </c>
      <c r="P82" s="737" t="s">
        <v>757</v>
      </c>
      <c r="Q82" s="891" t="s">
        <v>11</v>
      </c>
      <c r="R82" s="892" t="s">
        <v>391</v>
      </c>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row>
    <row r="83" spans="1:406" ht="39" customHeight="1" thickBot="1" x14ac:dyDescent="0.3">
      <c r="A83" s="368"/>
      <c r="B83" s="368"/>
      <c r="C83" s="368"/>
      <c r="D83" s="369"/>
      <c r="E83" s="370"/>
      <c r="F83" s="369"/>
      <c r="G83" s="369"/>
      <c r="H83" s="369"/>
      <c r="I83" s="369"/>
      <c r="J83" s="369"/>
      <c r="K83" s="369"/>
      <c r="L83" s="369"/>
      <c r="M83" s="369"/>
      <c r="N83" s="369"/>
      <c r="O83" s="379"/>
      <c r="P83" s="783" t="s">
        <v>16</v>
      </c>
      <c r="Q83" s="784"/>
      <c r="R83" s="785"/>
    </row>
    <row r="84" spans="1:406" s="351" customFormat="1" ht="125.25" customHeight="1" x14ac:dyDescent="0.25">
      <c r="A84" s="368"/>
      <c r="B84" s="368"/>
      <c r="C84" s="368"/>
      <c r="D84" s="369"/>
      <c r="E84" s="370"/>
      <c r="F84" s="369"/>
      <c r="G84" s="369"/>
      <c r="H84" s="369"/>
      <c r="I84" s="369"/>
      <c r="J84" s="369"/>
      <c r="K84" s="369"/>
      <c r="L84" s="369"/>
      <c r="M84" s="369"/>
      <c r="N84" s="369"/>
      <c r="O84" s="369"/>
      <c r="P84" s="463" t="s">
        <v>611</v>
      </c>
      <c r="Q84" s="583" t="s">
        <v>11</v>
      </c>
      <c r="R84" s="465">
        <v>500</v>
      </c>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row>
    <row r="85" spans="1:406" ht="39" customHeight="1" x14ac:dyDescent="0.25">
      <c r="A85" s="368"/>
      <c r="B85" s="368"/>
      <c r="C85" s="368"/>
      <c r="D85" s="369"/>
      <c r="E85" s="370"/>
      <c r="F85" s="369"/>
      <c r="G85" s="369"/>
      <c r="H85" s="369"/>
      <c r="I85" s="369"/>
      <c r="J85" s="369"/>
      <c r="K85" s="369"/>
      <c r="L85" s="369"/>
      <c r="M85" s="369"/>
      <c r="N85" s="369"/>
      <c r="O85" s="369"/>
      <c r="P85" s="768" t="s">
        <v>17</v>
      </c>
      <c r="Q85" s="769"/>
      <c r="R85" s="770"/>
    </row>
    <row r="86" spans="1:406" s="351" customFormat="1" ht="129.75" customHeight="1" thickBot="1" x14ac:dyDescent="0.3">
      <c r="A86" s="368"/>
      <c r="B86" s="368"/>
      <c r="C86" s="368"/>
      <c r="D86" s="369"/>
      <c r="E86" s="370"/>
      <c r="F86" s="369"/>
      <c r="G86" s="369"/>
      <c r="H86" s="369"/>
      <c r="I86" s="369"/>
      <c r="J86" s="369"/>
      <c r="K86" s="369"/>
      <c r="L86" s="369"/>
      <c r="M86" s="369"/>
      <c r="N86" s="369"/>
      <c r="O86" s="369"/>
      <c r="P86" s="584" t="s">
        <v>712</v>
      </c>
      <c r="Q86" s="585" t="s">
        <v>11</v>
      </c>
      <c r="R86" s="710">
        <v>500</v>
      </c>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row>
    <row r="87" spans="1:406" s="525" customFormat="1" ht="105" customHeight="1" x14ac:dyDescent="0.25">
      <c r="A87" s="501"/>
      <c r="B87" s="501"/>
      <c r="C87" s="501"/>
      <c r="D87" s="502"/>
      <c r="E87" s="503"/>
      <c r="F87" s="502"/>
      <c r="G87" s="502"/>
      <c r="H87" s="502"/>
      <c r="I87" s="502"/>
      <c r="J87" s="502"/>
      <c r="K87" s="502"/>
      <c r="L87" s="502"/>
      <c r="M87" s="502"/>
      <c r="N87" s="526" t="s">
        <v>454</v>
      </c>
      <c r="O87" s="459" t="s">
        <v>453</v>
      </c>
      <c r="P87" s="737" t="s">
        <v>395</v>
      </c>
      <c r="Q87" s="460" t="s">
        <v>11</v>
      </c>
      <c r="R87" s="893" t="s">
        <v>396</v>
      </c>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row>
    <row r="88" spans="1:406" ht="39" customHeight="1" thickBot="1" x14ac:dyDescent="0.3">
      <c r="A88" s="404"/>
      <c r="B88" s="404"/>
      <c r="C88" s="404"/>
      <c r="D88" s="405"/>
      <c r="E88" s="406"/>
      <c r="F88" s="405"/>
      <c r="G88" s="405"/>
      <c r="H88" s="405"/>
      <c r="I88" s="405"/>
      <c r="J88" s="405"/>
      <c r="K88" s="405"/>
      <c r="L88" s="405"/>
      <c r="M88" s="405"/>
      <c r="N88" s="405"/>
      <c r="O88" s="451"/>
      <c r="P88" s="824" t="s">
        <v>16</v>
      </c>
      <c r="Q88" s="825"/>
      <c r="R88" s="826"/>
    </row>
    <row r="89" spans="1:406" s="351" customFormat="1" ht="134.25" customHeight="1" thickBot="1" x14ac:dyDescent="0.3">
      <c r="A89" s="408"/>
      <c r="B89" s="408"/>
      <c r="C89" s="408"/>
      <c r="D89" s="409"/>
      <c r="E89" s="410"/>
      <c r="F89" s="409"/>
      <c r="G89" s="409"/>
      <c r="H89" s="409"/>
      <c r="I89" s="409"/>
      <c r="J89" s="409"/>
      <c r="K89" s="409"/>
      <c r="L89" s="409"/>
      <c r="M89" s="409"/>
      <c r="N89" s="409"/>
      <c r="O89" s="409"/>
      <c r="P89" s="466" t="s">
        <v>612</v>
      </c>
      <c r="Q89" s="867" t="s">
        <v>11</v>
      </c>
      <c r="R89" s="868">
        <v>42</v>
      </c>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row>
    <row r="90" spans="1:406" ht="39" customHeight="1" x14ac:dyDescent="0.25">
      <c r="A90" s="382"/>
      <c r="B90" s="382"/>
      <c r="C90" s="382"/>
      <c r="D90" s="397"/>
      <c r="E90" s="411"/>
      <c r="F90" s="397"/>
      <c r="G90" s="397"/>
      <c r="H90" s="397"/>
      <c r="I90" s="397"/>
      <c r="J90" s="397"/>
      <c r="K90" s="397"/>
      <c r="L90" s="397"/>
      <c r="M90" s="397"/>
      <c r="N90" s="397"/>
      <c r="O90" s="397"/>
      <c r="P90" s="792" t="s">
        <v>17</v>
      </c>
      <c r="Q90" s="793"/>
      <c r="R90" s="794"/>
    </row>
    <row r="91" spans="1:406" s="351" customFormat="1" ht="130.5" customHeight="1" thickBot="1" x14ac:dyDescent="0.3">
      <c r="A91" s="368"/>
      <c r="B91" s="368"/>
      <c r="C91" s="368"/>
      <c r="D91" s="369"/>
      <c r="E91" s="370"/>
      <c r="F91" s="369"/>
      <c r="G91" s="369"/>
      <c r="H91" s="369"/>
      <c r="I91" s="369"/>
      <c r="J91" s="369"/>
      <c r="K91" s="369"/>
      <c r="L91" s="369"/>
      <c r="M91" s="369"/>
      <c r="N91" s="369"/>
      <c r="O91" s="369"/>
      <c r="P91" s="469" t="s">
        <v>713</v>
      </c>
      <c r="Q91" s="864" t="s">
        <v>11</v>
      </c>
      <c r="R91" s="713">
        <v>42</v>
      </c>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row>
    <row r="92" spans="1:406" s="525" customFormat="1" ht="105" customHeight="1" thickBot="1" x14ac:dyDescent="0.3">
      <c r="A92" s="501"/>
      <c r="B92" s="501"/>
      <c r="C92" s="501"/>
      <c r="D92" s="502"/>
      <c r="E92" s="503"/>
      <c r="F92" s="502"/>
      <c r="G92" s="502"/>
      <c r="H92" s="502"/>
      <c r="I92" s="526" t="s">
        <v>456</v>
      </c>
      <c r="J92" s="507" t="s">
        <v>455</v>
      </c>
      <c r="K92" s="741" t="s">
        <v>400</v>
      </c>
      <c r="L92" s="500" t="s">
        <v>497</v>
      </c>
      <c r="M92" s="493" t="s">
        <v>401</v>
      </c>
      <c r="N92" s="524" t="s">
        <v>499</v>
      </c>
      <c r="O92" s="459" t="s">
        <v>457</v>
      </c>
      <c r="P92" s="742" t="s">
        <v>495</v>
      </c>
      <c r="Q92" s="555" t="s">
        <v>11</v>
      </c>
      <c r="R92" s="747" t="s">
        <v>404</v>
      </c>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row>
    <row r="93" spans="1:406" s="344" customFormat="1" ht="39" customHeight="1" thickBot="1" x14ac:dyDescent="0.3">
      <c r="A93" s="368"/>
      <c r="B93" s="368"/>
      <c r="C93" s="368"/>
      <c r="D93" s="369"/>
      <c r="E93" s="370"/>
      <c r="F93" s="369"/>
      <c r="G93" s="369"/>
      <c r="H93" s="369"/>
      <c r="I93" s="369"/>
      <c r="J93" s="369"/>
      <c r="K93" s="441"/>
      <c r="L93" s="441"/>
      <c r="M93" s="441"/>
      <c r="N93" s="379"/>
      <c r="O93" s="379"/>
      <c r="P93" s="765" t="s">
        <v>16</v>
      </c>
      <c r="Q93" s="766"/>
      <c r="R93" s="767"/>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row>
    <row r="94" spans="1:406" s="351" customFormat="1" ht="101.25" customHeight="1" thickBot="1" x14ac:dyDescent="0.3">
      <c r="A94" s="368"/>
      <c r="B94" s="368"/>
      <c r="C94" s="368"/>
      <c r="D94" s="369"/>
      <c r="E94" s="370"/>
      <c r="F94" s="369"/>
      <c r="G94" s="369"/>
      <c r="H94" s="369"/>
      <c r="I94" s="369"/>
      <c r="J94" s="369"/>
      <c r="K94" s="371"/>
      <c r="L94" s="372"/>
      <c r="M94" s="374"/>
      <c r="N94" s="405"/>
      <c r="O94" s="405"/>
      <c r="P94" s="461" t="s">
        <v>400</v>
      </c>
      <c r="Q94" s="870">
        <v>1</v>
      </c>
      <c r="R94" s="871" t="s">
        <v>497</v>
      </c>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row>
    <row r="95" spans="1:406" s="344" customFormat="1" ht="39" customHeight="1" thickBot="1" x14ac:dyDescent="0.3">
      <c r="A95" s="368"/>
      <c r="B95" s="368"/>
      <c r="C95" s="368"/>
      <c r="D95" s="369"/>
      <c r="E95" s="370"/>
      <c r="F95" s="369"/>
      <c r="G95" s="369"/>
      <c r="H95" s="369"/>
      <c r="I95" s="369"/>
      <c r="J95" s="369"/>
      <c r="K95" s="449"/>
      <c r="L95" s="449"/>
      <c r="M95" s="449"/>
      <c r="N95" s="391"/>
      <c r="O95" s="391"/>
      <c r="P95" s="777" t="s">
        <v>17</v>
      </c>
      <c r="Q95" s="778"/>
      <c r="R95" s="779"/>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row>
    <row r="96" spans="1:406" s="351" customFormat="1" ht="116.25" customHeight="1" thickBot="1" x14ac:dyDescent="0.3">
      <c r="A96" s="368"/>
      <c r="B96" s="368"/>
      <c r="C96" s="368"/>
      <c r="D96" s="369"/>
      <c r="E96" s="370"/>
      <c r="F96" s="369"/>
      <c r="G96" s="369"/>
      <c r="H96" s="369"/>
      <c r="I96" s="369"/>
      <c r="J96" s="369"/>
      <c r="K96" s="390"/>
      <c r="L96" s="372"/>
      <c r="M96" s="373"/>
      <c r="N96" s="397"/>
      <c r="O96" s="397"/>
      <c r="P96" s="463" t="s">
        <v>714</v>
      </c>
      <c r="Q96" s="467" t="s">
        <v>498</v>
      </c>
      <c r="R96" s="462">
        <v>19</v>
      </c>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row>
    <row r="97" spans="1:406" s="525" customFormat="1" ht="108" customHeight="1" thickBot="1" x14ac:dyDescent="0.3">
      <c r="A97" s="501"/>
      <c r="B97" s="501"/>
      <c r="C97" s="501"/>
      <c r="D97" s="502"/>
      <c r="E97" s="503"/>
      <c r="F97" s="502"/>
      <c r="G97" s="502"/>
      <c r="H97" s="502"/>
      <c r="I97" s="502"/>
      <c r="J97" s="502"/>
      <c r="K97" s="502"/>
      <c r="L97" s="502"/>
      <c r="M97" s="502"/>
      <c r="N97" s="526" t="s">
        <v>588</v>
      </c>
      <c r="O97" s="459" t="s">
        <v>500</v>
      </c>
      <c r="P97" s="737" t="s">
        <v>758</v>
      </c>
      <c r="Q97" s="555" t="s">
        <v>11</v>
      </c>
      <c r="R97" s="747" t="s">
        <v>410</v>
      </c>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row>
    <row r="98" spans="1:406" s="344" customFormat="1" ht="39" customHeight="1" thickBot="1" x14ac:dyDescent="0.3">
      <c r="A98" s="404"/>
      <c r="B98" s="404"/>
      <c r="C98" s="404"/>
      <c r="D98" s="405"/>
      <c r="E98" s="406"/>
      <c r="F98" s="405"/>
      <c r="G98" s="405"/>
      <c r="H98" s="405"/>
      <c r="I98" s="405"/>
      <c r="J98" s="405"/>
      <c r="K98" s="405"/>
      <c r="L98" s="405"/>
      <c r="M98" s="405"/>
      <c r="N98" s="405"/>
      <c r="O98" s="451"/>
      <c r="P98" s="765" t="s">
        <v>16</v>
      </c>
      <c r="Q98" s="766"/>
      <c r="R98" s="767"/>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row>
    <row r="99" spans="1:406" s="351" customFormat="1" ht="114" customHeight="1" thickBot="1" x14ac:dyDescent="0.3">
      <c r="A99" s="408"/>
      <c r="B99" s="408"/>
      <c r="C99" s="408"/>
      <c r="D99" s="409"/>
      <c r="E99" s="410"/>
      <c r="F99" s="409"/>
      <c r="G99" s="409"/>
      <c r="H99" s="409"/>
      <c r="I99" s="409"/>
      <c r="J99" s="409"/>
      <c r="K99" s="409"/>
      <c r="L99" s="409"/>
      <c r="M99" s="409"/>
      <c r="N99" s="409"/>
      <c r="O99" s="409"/>
      <c r="P99" s="466" t="s">
        <v>613</v>
      </c>
      <c r="Q99" s="867" t="s">
        <v>11</v>
      </c>
      <c r="R99" s="868">
        <v>530</v>
      </c>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row>
    <row r="100" spans="1:406" s="344" customFormat="1" ht="21" customHeight="1" thickBot="1" x14ac:dyDescent="0.3">
      <c r="A100" s="381"/>
      <c r="B100" s="381"/>
      <c r="C100" s="381"/>
      <c r="D100" s="422"/>
      <c r="E100" s="373"/>
      <c r="F100" s="422"/>
      <c r="G100" s="422"/>
      <c r="H100" s="422"/>
      <c r="I100" s="422"/>
      <c r="J100" s="422"/>
      <c r="K100" s="422"/>
      <c r="L100" s="422"/>
      <c r="M100" s="422"/>
      <c r="N100" s="422"/>
      <c r="O100" s="422"/>
      <c r="P100" s="777" t="s">
        <v>17</v>
      </c>
      <c r="Q100" s="778"/>
      <c r="R100" s="779"/>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row>
    <row r="101" spans="1:406" s="351" customFormat="1" ht="86.25" customHeight="1" thickBot="1" x14ac:dyDescent="0.3">
      <c r="A101" s="408"/>
      <c r="B101" s="408"/>
      <c r="C101" s="408"/>
      <c r="D101" s="409"/>
      <c r="E101" s="410"/>
      <c r="F101" s="409"/>
      <c r="G101" s="409"/>
      <c r="H101" s="409"/>
      <c r="I101" s="409"/>
      <c r="J101" s="409"/>
      <c r="K101" s="409"/>
      <c r="L101" s="409"/>
      <c r="M101" s="409"/>
      <c r="N101" s="409"/>
      <c r="O101" s="409"/>
      <c r="P101" s="466" t="s">
        <v>715</v>
      </c>
      <c r="Q101" s="867" t="s">
        <v>11</v>
      </c>
      <c r="R101" s="868">
        <v>530</v>
      </c>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row>
    <row r="102" spans="1:406" ht="360" customHeight="1" thickBot="1" x14ac:dyDescent="0.3">
      <c r="A102" s="362">
        <v>4</v>
      </c>
      <c r="B102" s="343" t="s">
        <v>517</v>
      </c>
      <c r="C102" s="363">
        <v>4.0999999999999996</v>
      </c>
      <c r="D102" s="343" t="s">
        <v>518</v>
      </c>
      <c r="E102" s="364" t="s">
        <v>10</v>
      </c>
      <c r="F102" s="343">
        <v>7</v>
      </c>
      <c r="G102" s="343"/>
      <c r="H102" s="343"/>
      <c r="I102" s="339"/>
      <c r="J102" s="343"/>
      <c r="K102" s="343"/>
      <c r="L102" s="343"/>
      <c r="M102" s="343"/>
      <c r="N102" s="343"/>
      <c r="O102" s="343"/>
      <c r="P102" s="343"/>
      <c r="Q102" s="343"/>
      <c r="R102" s="343"/>
    </row>
    <row r="103" spans="1:406" s="525" customFormat="1" ht="213.75" customHeight="1" thickBot="1" x14ac:dyDescent="0.3">
      <c r="A103" s="501"/>
      <c r="B103" s="501"/>
      <c r="C103" s="501"/>
      <c r="D103" s="502"/>
      <c r="E103" s="503"/>
      <c r="F103" s="502"/>
      <c r="G103" s="526" t="s">
        <v>502</v>
      </c>
      <c r="H103" s="507" t="s">
        <v>501</v>
      </c>
      <c r="I103" s="526" t="s">
        <v>504</v>
      </c>
      <c r="J103" s="507" t="s">
        <v>503</v>
      </c>
      <c r="K103" s="743" t="s">
        <v>416</v>
      </c>
      <c r="L103" s="500" t="s">
        <v>10</v>
      </c>
      <c r="M103" s="750">
        <v>0.15</v>
      </c>
      <c r="N103" s="535" t="s">
        <v>589</v>
      </c>
      <c r="O103" s="459" t="s">
        <v>505</v>
      </c>
      <c r="P103" s="737" t="s">
        <v>759</v>
      </c>
      <c r="Q103" s="500" t="s">
        <v>506</v>
      </c>
      <c r="R103" s="493" t="s">
        <v>761</v>
      </c>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row>
    <row r="104" spans="1:406" s="344" customFormat="1" ht="39" customHeight="1" thickBot="1" x14ac:dyDescent="0.3">
      <c r="A104" s="368"/>
      <c r="B104" s="368"/>
      <c r="C104" s="368"/>
      <c r="D104" s="369"/>
      <c r="E104" s="370"/>
      <c r="F104" s="369"/>
      <c r="G104" s="369"/>
      <c r="H104" s="369"/>
      <c r="I104" s="369"/>
      <c r="J104" s="369"/>
      <c r="K104" s="810"/>
      <c r="L104" s="811"/>
      <c r="M104" s="812"/>
      <c r="N104" s="379"/>
      <c r="O104" s="379"/>
      <c r="P104" s="765" t="s">
        <v>16</v>
      </c>
      <c r="Q104" s="766"/>
      <c r="R104" s="767"/>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row>
    <row r="105" spans="1:406" s="349" customFormat="1" ht="199.5" customHeight="1" thickBot="1" x14ac:dyDescent="0.3">
      <c r="A105" s="368"/>
      <c r="B105" s="368"/>
      <c r="C105" s="368"/>
      <c r="D105" s="369"/>
      <c r="E105" s="370"/>
      <c r="F105" s="369"/>
      <c r="G105" s="369"/>
      <c r="H105" s="369"/>
      <c r="I105" s="369"/>
      <c r="J105" s="369"/>
      <c r="K105" s="371"/>
      <c r="L105" s="372"/>
      <c r="M105" s="373"/>
      <c r="N105" s="369"/>
      <c r="O105" s="369"/>
      <c r="P105" s="461" t="s">
        <v>614</v>
      </c>
      <c r="Q105" s="467" t="s">
        <v>615</v>
      </c>
      <c r="R105" s="462">
        <v>140</v>
      </c>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row>
    <row r="106" spans="1:406" s="344" customFormat="1" ht="39" customHeight="1" thickBot="1" x14ac:dyDescent="0.3">
      <c r="A106" s="368"/>
      <c r="B106" s="368"/>
      <c r="C106" s="368"/>
      <c r="D106" s="369"/>
      <c r="E106" s="370"/>
      <c r="F106" s="369"/>
      <c r="G106" s="369"/>
      <c r="H106" s="369"/>
      <c r="I106" s="369"/>
      <c r="J106" s="369"/>
      <c r="K106" s="449"/>
      <c r="L106" s="449"/>
      <c r="M106" s="449"/>
      <c r="N106" s="389"/>
      <c r="O106" s="389"/>
      <c r="P106" s="777" t="s">
        <v>17</v>
      </c>
      <c r="Q106" s="778"/>
      <c r="R106" s="779"/>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row>
    <row r="107" spans="1:406" s="349" customFormat="1" ht="123.75" customHeight="1" thickBot="1" x14ac:dyDescent="0.3">
      <c r="A107" s="368"/>
      <c r="B107" s="368"/>
      <c r="C107" s="368"/>
      <c r="D107" s="369"/>
      <c r="E107" s="370"/>
      <c r="F107" s="369"/>
      <c r="G107" s="369"/>
      <c r="H107" s="369"/>
      <c r="I107" s="369"/>
      <c r="J107" s="369"/>
      <c r="K107" s="390"/>
      <c r="L107" s="390"/>
      <c r="M107" s="390"/>
      <c r="N107" s="389"/>
      <c r="O107" s="389"/>
      <c r="P107" s="463" t="s">
        <v>716</v>
      </c>
      <c r="Q107" s="467" t="s">
        <v>615</v>
      </c>
      <c r="R107" s="462">
        <v>140</v>
      </c>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row>
    <row r="108" spans="1:406" s="525" customFormat="1" ht="208.5" customHeight="1" thickBot="1" x14ac:dyDescent="0.3">
      <c r="A108" s="501"/>
      <c r="B108" s="501"/>
      <c r="C108" s="501"/>
      <c r="D108" s="502"/>
      <c r="E108" s="503"/>
      <c r="F108" s="502"/>
      <c r="G108" s="502"/>
      <c r="H108" s="502"/>
      <c r="I108" s="502"/>
      <c r="J108" s="502"/>
      <c r="K108" s="502"/>
      <c r="L108" s="502"/>
      <c r="M108" s="502"/>
      <c r="N108" s="526" t="s">
        <v>590</v>
      </c>
      <c r="O108" s="459" t="s">
        <v>507</v>
      </c>
      <c r="P108" s="737" t="s">
        <v>423</v>
      </c>
      <c r="Q108" s="500" t="s">
        <v>498</v>
      </c>
      <c r="R108" s="894">
        <v>3</v>
      </c>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row>
    <row r="109" spans="1:406" s="344" customFormat="1" ht="39" customHeight="1" thickBot="1" x14ac:dyDescent="0.3">
      <c r="A109" s="368"/>
      <c r="B109" s="368"/>
      <c r="C109" s="368"/>
      <c r="D109" s="369"/>
      <c r="E109" s="370"/>
      <c r="F109" s="369"/>
      <c r="G109" s="369"/>
      <c r="H109" s="369"/>
      <c r="I109" s="369"/>
      <c r="J109" s="369"/>
      <c r="K109" s="369"/>
      <c r="L109" s="369"/>
      <c r="M109" s="369"/>
      <c r="N109" s="369"/>
      <c r="O109" s="379"/>
      <c r="P109" s="783" t="s">
        <v>16</v>
      </c>
      <c r="Q109" s="784"/>
      <c r="R109" s="785"/>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row>
    <row r="110" spans="1:406" s="351" customFormat="1" ht="206.25" customHeight="1" thickBot="1" x14ac:dyDescent="0.3">
      <c r="A110" s="368"/>
      <c r="B110" s="368"/>
      <c r="C110" s="368"/>
      <c r="D110" s="369"/>
      <c r="E110" s="370"/>
      <c r="F110" s="369"/>
      <c r="G110" s="369"/>
      <c r="H110" s="369"/>
      <c r="I110" s="369"/>
      <c r="J110" s="369"/>
      <c r="K110" s="369"/>
      <c r="L110" s="369"/>
      <c r="M110" s="369"/>
      <c r="N110" s="369"/>
      <c r="O110" s="369"/>
      <c r="P110" s="461" t="s">
        <v>616</v>
      </c>
      <c r="Q110" s="467" t="s">
        <v>615</v>
      </c>
      <c r="R110" s="462">
        <v>65</v>
      </c>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row>
    <row r="111" spans="1:406" s="344" customFormat="1" ht="39" customHeight="1" thickBot="1" x14ac:dyDescent="0.3">
      <c r="A111" s="368"/>
      <c r="B111" s="368"/>
      <c r="C111" s="368"/>
      <c r="D111" s="369"/>
      <c r="E111" s="370"/>
      <c r="F111" s="369"/>
      <c r="G111" s="369"/>
      <c r="H111" s="369"/>
      <c r="I111" s="369"/>
      <c r="J111" s="369"/>
      <c r="K111" s="369"/>
      <c r="L111" s="369"/>
      <c r="M111" s="369"/>
      <c r="N111" s="369"/>
      <c r="O111" s="369"/>
      <c r="P111" s="795" t="s">
        <v>17</v>
      </c>
      <c r="Q111" s="796"/>
      <c r="R111" s="797"/>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row>
    <row r="112" spans="1:406" s="351" customFormat="1" ht="158.25" customHeight="1" thickBot="1" x14ac:dyDescent="0.3">
      <c r="A112" s="368"/>
      <c r="B112" s="368"/>
      <c r="C112" s="368"/>
      <c r="D112" s="369"/>
      <c r="E112" s="370"/>
      <c r="F112" s="369"/>
      <c r="G112" s="369"/>
      <c r="H112" s="369"/>
      <c r="I112" s="369"/>
      <c r="J112" s="369"/>
      <c r="K112" s="369"/>
      <c r="L112" s="369"/>
      <c r="M112" s="369"/>
      <c r="N112" s="369"/>
      <c r="O112" s="369"/>
      <c r="P112" s="463" t="s">
        <v>717</v>
      </c>
      <c r="Q112" s="583" t="s">
        <v>617</v>
      </c>
      <c r="R112" s="465">
        <v>65</v>
      </c>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row>
    <row r="113" spans="1:406" s="525" customFormat="1" ht="246" customHeight="1" thickBot="1" x14ac:dyDescent="0.3">
      <c r="A113" s="501"/>
      <c r="B113" s="501"/>
      <c r="C113" s="501"/>
      <c r="D113" s="502"/>
      <c r="E113" s="503"/>
      <c r="F113" s="502"/>
      <c r="G113" s="502"/>
      <c r="H113" s="502"/>
      <c r="I113" s="526" t="s">
        <v>509</v>
      </c>
      <c r="J113" s="507" t="s">
        <v>508</v>
      </c>
      <c r="K113" s="739" t="s">
        <v>428</v>
      </c>
      <c r="L113" s="500" t="s">
        <v>10</v>
      </c>
      <c r="M113" s="750">
        <v>0.15</v>
      </c>
      <c r="N113" s="535" t="s">
        <v>511</v>
      </c>
      <c r="O113" s="459" t="s">
        <v>510</v>
      </c>
      <c r="P113" s="737" t="s">
        <v>430</v>
      </c>
      <c r="Q113" s="500" t="s">
        <v>762</v>
      </c>
      <c r="R113" s="493" t="s">
        <v>431</v>
      </c>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row>
    <row r="114" spans="1:406" s="344" customFormat="1" ht="30" customHeight="1" thickBot="1" x14ac:dyDescent="0.3">
      <c r="A114" s="368"/>
      <c r="B114" s="368"/>
      <c r="C114" s="368"/>
      <c r="D114" s="369"/>
      <c r="E114" s="370"/>
      <c r="F114" s="369"/>
      <c r="G114" s="369"/>
      <c r="H114" s="369"/>
      <c r="I114" s="369"/>
      <c r="J114" s="369"/>
      <c r="K114" s="441"/>
      <c r="L114" s="441"/>
      <c r="M114" s="441"/>
      <c r="N114" s="379"/>
      <c r="O114" s="379"/>
      <c r="P114" s="783" t="s">
        <v>16</v>
      </c>
      <c r="Q114" s="784"/>
      <c r="R114" s="785"/>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row>
    <row r="115" spans="1:406" s="349" customFormat="1" ht="161.25" customHeight="1" thickBot="1" x14ac:dyDescent="0.3">
      <c r="A115" s="368"/>
      <c r="B115" s="368"/>
      <c r="C115" s="368"/>
      <c r="D115" s="369"/>
      <c r="E115" s="370"/>
      <c r="F115" s="369"/>
      <c r="G115" s="369"/>
      <c r="H115" s="369"/>
      <c r="I115" s="369"/>
      <c r="J115" s="369"/>
      <c r="K115" s="371"/>
      <c r="L115" s="372"/>
      <c r="M115" s="373"/>
      <c r="N115" s="369"/>
      <c r="O115" s="369"/>
      <c r="P115" s="461" t="s">
        <v>618</v>
      </c>
      <c r="Q115" s="467" t="s">
        <v>506</v>
      </c>
      <c r="R115" s="462">
        <v>50</v>
      </c>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row>
    <row r="116" spans="1:406" s="344" customFormat="1" ht="39" customHeight="1" thickBot="1" x14ac:dyDescent="0.3">
      <c r="A116" s="368"/>
      <c r="B116" s="368"/>
      <c r="C116" s="368"/>
      <c r="D116" s="369"/>
      <c r="E116" s="370"/>
      <c r="F116" s="369"/>
      <c r="G116" s="369"/>
      <c r="H116" s="369"/>
      <c r="I116" s="369"/>
      <c r="J116" s="369"/>
      <c r="K116" s="449"/>
      <c r="L116" s="449"/>
      <c r="M116" s="449"/>
      <c r="N116" s="389"/>
      <c r="O116" s="389"/>
      <c r="P116" s="795" t="s">
        <v>17</v>
      </c>
      <c r="Q116" s="796"/>
      <c r="R116" s="797"/>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row>
    <row r="117" spans="1:406" s="351" customFormat="1" ht="191.25" customHeight="1" thickBot="1" x14ac:dyDescent="0.3">
      <c r="A117" s="368"/>
      <c r="B117" s="368"/>
      <c r="C117" s="368"/>
      <c r="D117" s="369"/>
      <c r="E117" s="370"/>
      <c r="F117" s="369"/>
      <c r="G117" s="369"/>
      <c r="H117" s="369"/>
      <c r="I117" s="369"/>
      <c r="J117" s="369"/>
      <c r="K117" s="390"/>
      <c r="L117" s="372"/>
      <c r="M117" s="373"/>
      <c r="N117" s="369"/>
      <c r="O117" s="369"/>
      <c r="P117" s="463" t="s">
        <v>718</v>
      </c>
      <c r="Q117" s="467" t="s">
        <v>506</v>
      </c>
      <c r="R117" s="462">
        <v>50</v>
      </c>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
      <c r="LF117" s="1"/>
      <c r="LG117" s="1"/>
      <c r="LH117" s="1"/>
      <c r="LI117" s="1"/>
      <c r="LJ117" s="1"/>
      <c r="LK117" s="1"/>
      <c r="LL117" s="1"/>
      <c r="LM117" s="1"/>
      <c r="LN117" s="1"/>
      <c r="LO117" s="1"/>
      <c r="LP117" s="1"/>
      <c r="LQ117" s="1"/>
      <c r="LR117" s="1"/>
      <c r="LS117" s="1"/>
      <c r="LT117" s="1"/>
      <c r="LU117" s="1"/>
      <c r="LV117" s="1"/>
      <c r="LW117" s="1"/>
      <c r="LX117" s="1"/>
      <c r="LY117" s="1"/>
      <c r="LZ117" s="1"/>
      <c r="MA117" s="1"/>
      <c r="MB117" s="1"/>
      <c r="MC117" s="1"/>
      <c r="MD117" s="1"/>
      <c r="ME117" s="1"/>
      <c r="MF117" s="1"/>
      <c r="MG117" s="1"/>
      <c r="MH117" s="1"/>
      <c r="MI117" s="1"/>
      <c r="MJ117" s="1"/>
      <c r="MK117" s="1"/>
      <c r="ML117" s="1"/>
      <c r="MM117" s="1"/>
      <c r="MN117" s="1"/>
      <c r="MO117" s="1"/>
      <c r="MP117" s="1"/>
      <c r="MQ117" s="1"/>
      <c r="MR117" s="1"/>
      <c r="MS117" s="1"/>
      <c r="MT117" s="1"/>
      <c r="MU117" s="1"/>
      <c r="MV117" s="1"/>
      <c r="MW117" s="1"/>
      <c r="MX117" s="1"/>
      <c r="MY117" s="1"/>
      <c r="MZ117" s="1"/>
      <c r="NA117" s="1"/>
      <c r="NB117" s="1"/>
      <c r="NC117" s="1"/>
      <c r="ND117" s="1"/>
      <c r="NE117" s="1"/>
      <c r="NF117" s="1"/>
      <c r="NG117" s="1"/>
      <c r="NH117" s="1"/>
      <c r="NI117" s="1"/>
      <c r="NJ117" s="1"/>
      <c r="NK117" s="1"/>
      <c r="NL117" s="1"/>
      <c r="NM117" s="1"/>
      <c r="NN117" s="1"/>
      <c r="NO117" s="1"/>
      <c r="NP117" s="1"/>
      <c r="NQ117" s="1"/>
      <c r="NR117" s="1"/>
      <c r="NS117" s="1"/>
      <c r="NT117" s="1"/>
      <c r="NU117" s="1"/>
      <c r="NV117" s="1"/>
      <c r="NW117" s="1"/>
      <c r="NX117" s="1"/>
      <c r="NY117" s="1"/>
      <c r="NZ117" s="1"/>
      <c r="OA117" s="1"/>
      <c r="OB117" s="1"/>
      <c r="OC117" s="1"/>
      <c r="OD117" s="1"/>
      <c r="OE117" s="1"/>
      <c r="OF117" s="1"/>
      <c r="OG117" s="1"/>
      <c r="OH117" s="1"/>
      <c r="OI117" s="1"/>
      <c r="OJ117" s="1"/>
      <c r="OK117" s="1"/>
      <c r="OL117" s="1"/>
      <c r="OM117" s="1"/>
      <c r="ON117" s="1"/>
      <c r="OO117" s="1"/>
      <c r="OP117" s="1"/>
    </row>
    <row r="118" spans="1:406" s="525" customFormat="1" ht="228" customHeight="1" thickBot="1" x14ac:dyDescent="0.3">
      <c r="A118" s="501"/>
      <c r="B118" s="501"/>
      <c r="C118" s="501"/>
      <c r="D118" s="502"/>
      <c r="E118" s="503"/>
      <c r="F118" s="502"/>
      <c r="G118" s="502"/>
      <c r="H118" s="502"/>
      <c r="I118" s="502"/>
      <c r="J118" s="502"/>
      <c r="K118" s="502"/>
      <c r="L118" s="502"/>
      <c r="M118" s="502"/>
      <c r="N118" s="524" t="s">
        <v>511</v>
      </c>
      <c r="O118" s="459" t="s">
        <v>512</v>
      </c>
      <c r="P118" s="737" t="s">
        <v>436</v>
      </c>
      <c r="Q118" s="500" t="s">
        <v>763</v>
      </c>
      <c r="R118" s="493" t="s">
        <v>437</v>
      </c>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row>
    <row r="119" spans="1:406" s="344" customFormat="1" ht="39" customHeight="1" thickBot="1" x14ac:dyDescent="0.3">
      <c r="A119" s="477"/>
      <c r="B119" s="477"/>
      <c r="C119" s="477"/>
      <c r="D119" s="478"/>
      <c r="E119" s="479"/>
      <c r="F119" s="478"/>
      <c r="G119" s="478"/>
      <c r="H119" s="478"/>
      <c r="I119" s="478"/>
      <c r="J119" s="478"/>
      <c r="K119" s="478"/>
      <c r="L119" s="478"/>
      <c r="M119" s="478"/>
      <c r="N119" s="586"/>
      <c r="O119" s="586"/>
      <c r="P119" s="783" t="s">
        <v>16</v>
      </c>
      <c r="Q119" s="784"/>
      <c r="R119" s="785"/>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row>
    <row r="120" spans="1:406" s="351" customFormat="1" ht="134.25" customHeight="1" thickBot="1" x14ac:dyDescent="0.3">
      <c r="A120" s="483"/>
      <c r="B120" s="483"/>
      <c r="C120" s="483"/>
      <c r="D120" s="484"/>
      <c r="E120" s="485"/>
      <c r="F120" s="484"/>
      <c r="G120" s="484"/>
      <c r="H120" s="484"/>
      <c r="I120" s="484"/>
      <c r="J120" s="484"/>
      <c r="K120" s="484"/>
      <c r="L120" s="484"/>
      <c r="M120" s="484"/>
      <c r="N120" s="484"/>
      <c r="O120" s="484"/>
      <c r="P120" s="582" t="s">
        <v>439</v>
      </c>
      <c r="Q120" s="872" t="s">
        <v>513</v>
      </c>
      <c r="R120" s="873">
        <v>10</v>
      </c>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row>
    <row r="121" spans="1:406" s="344" customFormat="1" ht="39" customHeight="1" thickBot="1" x14ac:dyDescent="0.3">
      <c r="A121" s="487"/>
      <c r="B121" s="487"/>
      <c r="C121" s="487"/>
      <c r="D121" s="488"/>
      <c r="E121" s="489"/>
      <c r="F121" s="488"/>
      <c r="G121" s="488"/>
      <c r="H121" s="488"/>
      <c r="I121" s="488"/>
      <c r="J121" s="488"/>
      <c r="K121" s="488"/>
      <c r="L121" s="488"/>
      <c r="M121" s="488"/>
      <c r="N121" s="488"/>
      <c r="O121" s="488"/>
      <c r="P121" s="795" t="s">
        <v>17</v>
      </c>
      <c r="Q121" s="796"/>
      <c r="R121" s="797"/>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row>
    <row r="122" spans="1:406" s="349" customFormat="1" ht="227.25" customHeight="1" thickBot="1" x14ac:dyDescent="0.3">
      <c r="A122" s="587"/>
      <c r="B122" s="587"/>
      <c r="C122" s="587"/>
      <c r="D122" s="588"/>
      <c r="E122" s="589"/>
      <c r="F122" s="588"/>
      <c r="G122" s="588"/>
      <c r="H122" s="588"/>
      <c r="I122" s="588"/>
      <c r="J122" s="588"/>
      <c r="K122" s="588"/>
      <c r="L122" s="588"/>
      <c r="M122" s="588"/>
      <c r="N122" s="588"/>
      <c r="O122" s="588"/>
      <c r="P122" s="590" t="s">
        <v>719</v>
      </c>
      <c r="Q122" s="591" t="s">
        <v>513</v>
      </c>
      <c r="R122" s="711">
        <v>10</v>
      </c>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row>
    <row r="123" spans="1:406" s="525" customFormat="1" ht="140.25" customHeight="1" thickBot="1" x14ac:dyDescent="0.3">
      <c r="A123" s="501"/>
      <c r="B123" s="501"/>
      <c r="C123" s="501"/>
      <c r="D123" s="502"/>
      <c r="E123" s="503"/>
      <c r="F123" s="502"/>
      <c r="G123" s="502"/>
      <c r="H123" s="502"/>
      <c r="I123" s="502"/>
      <c r="J123" s="502"/>
      <c r="K123" s="502"/>
      <c r="L123" s="502"/>
      <c r="M123" s="502"/>
      <c r="N123" s="524" t="s">
        <v>511</v>
      </c>
      <c r="O123" s="459" t="s">
        <v>514</v>
      </c>
      <c r="P123" s="744" t="s">
        <v>442</v>
      </c>
      <c r="Q123" s="500" t="s">
        <v>760</v>
      </c>
      <c r="R123" s="493" t="s">
        <v>443</v>
      </c>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row>
    <row r="124" spans="1:406" s="344" customFormat="1" ht="39" customHeight="1" thickBot="1" x14ac:dyDescent="0.3">
      <c r="A124" s="587"/>
      <c r="B124" s="587"/>
      <c r="C124" s="587"/>
      <c r="D124" s="588"/>
      <c r="E124" s="589"/>
      <c r="F124" s="588"/>
      <c r="G124" s="588"/>
      <c r="H124" s="588"/>
      <c r="I124" s="588"/>
      <c r="J124" s="588"/>
      <c r="K124" s="588"/>
      <c r="L124" s="588"/>
      <c r="M124" s="588"/>
      <c r="N124" s="594"/>
      <c r="O124" s="594"/>
      <c r="P124" s="783" t="s">
        <v>16</v>
      </c>
      <c r="Q124" s="784"/>
      <c r="R124" s="785"/>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row>
    <row r="125" spans="1:406" s="351" customFormat="1" ht="191.25" customHeight="1" thickBot="1" x14ac:dyDescent="0.3">
      <c r="A125" s="587"/>
      <c r="B125" s="587"/>
      <c r="C125" s="587"/>
      <c r="D125" s="588"/>
      <c r="E125" s="589"/>
      <c r="F125" s="588"/>
      <c r="G125" s="588"/>
      <c r="H125" s="588"/>
      <c r="I125" s="588"/>
      <c r="J125" s="588"/>
      <c r="K125" s="588"/>
      <c r="L125" s="588"/>
      <c r="M125" s="588"/>
      <c r="N125" s="588"/>
      <c r="O125" s="588"/>
      <c r="P125" s="592" t="s">
        <v>619</v>
      </c>
      <c r="Q125" s="593" t="s">
        <v>498</v>
      </c>
      <c r="R125" s="712">
        <v>1</v>
      </c>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row>
    <row r="126" spans="1:406" s="348" customFormat="1" ht="39" customHeight="1" thickBot="1" x14ac:dyDescent="0.3">
      <c r="A126" s="595"/>
      <c r="B126" s="595"/>
      <c r="C126" s="595"/>
      <c r="D126" s="596"/>
      <c r="E126" s="597"/>
      <c r="F126" s="596"/>
      <c r="G126" s="596"/>
      <c r="H126" s="596"/>
      <c r="I126" s="596"/>
      <c r="J126" s="596"/>
      <c r="K126" s="596"/>
      <c r="L126" s="596"/>
      <c r="M126" s="596"/>
      <c r="N126" s="596"/>
      <c r="O126" s="596"/>
      <c r="P126" s="795" t="s">
        <v>17</v>
      </c>
      <c r="Q126" s="796"/>
      <c r="R126" s="797"/>
      <c r="S126" s="580"/>
      <c r="T126" s="580"/>
      <c r="U126" s="580"/>
      <c r="V126" s="580"/>
      <c r="W126" s="580"/>
      <c r="X126" s="580"/>
      <c r="Y126" s="580"/>
      <c r="Z126" s="580"/>
      <c r="AA126" s="580"/>
      <c r="AB126" s="580"/>
      <c r="AC126" s="580"/>
      <c r="AD126" s="580"/>
      <c r="AE126" s="580"/>
      <c r="AF126" s="580"/>
      <c r="AG126" s="580"/>
      <c r="AH126" s="580"/>
      <c r="AI126" s="580"/>
      <c r="AJ126" s="580"/>
      <c r="AK126" s="580"/>
      <c r="AL126" s="580"/>
      <c r="AM126" s="580"/>
      <c r="AN126" s="580"/>
      <c r="AO126" s="580"/>
      <c r="AP126" s="580"/>
      <c r="AQ126" s="580"/>
      <c r="AR126" s="580"/>
      <c r="AS126" s="580"/>
      <c r="AT126" s="580"/>
      <c r="AU126" s="580"/>
      <c r="AV126" s="580"/>
      <c r="AW126" s="580"/>
      <c r="AX126" s="580"/>
      <c r="AY126" s="580"/>
      <c r="AZ126" s="580"/>
      <c r="BA126" s="580"/>
      <c r="BB126" s="580"/>
      <c r="BC126" s="580"/>
      <c r="BD126" s="580"/>
      <c r="BE126" s="580"/>
      <c r="BF126" s="580"/>
      <c r="BG126" s="580"/>
      <c r="BH126" s="580"/>
      <c r="BI126" s="580"/>
      <c r="BJ126" s="580"/>
      <c r="BK126" s="580"/>
      <c r="BL126" s="580"/>
      <c r="BM126" s="580"/>
      <c r="BN126" s="580"/>
      <c r="BO126" s="580"/>
      <c r="BP126" s="580"/>
      <c r="BQ126" s="580"/>
      <c r="BR126" s="580"/>
      <c r="BS126" s="580"/>
      <c r="BT126" s="580"/>
      <c r="BU126" s="580"/>
      <c r="BV126" s="580"/>
      <c r="BW126" s="580"/>
      <c r="BX126" s="580"/>
      <c r="BY126" s="580"/>
      <c r="BZ126" s="580"/>
      <c r="CA126" s="580"/>
      <c r="CB126" s="580"/>
      <c r="CC126" s="580"/>
      <c r="CD126" s="580"/>
      <c r="CE126" s="580"/>
      <c r="CF126" s="580"/>
      <c r="CG126" s="580"/>
      <c r="CH126" s="580"/>
      <c r="CI126" s="580"/>
      <c r="CJ126" s="580"/>
      <c r="CK126" s="580"/>
      <c r="CL126" s="580"/>
      <c r="CM126" s="580"/>
      <c r="CN126" s="580"/>
      <c r="CO126" s="580"/>
      <c r="CP126" s="580"/>
      <c r="CQ126" s="580"/>
      <c r="CR126" s="580"/>
      <c r="CS126" s="580"/>
      <c r="CT126" s="580"/>
      <c r="CU126" s="580"/>
      <c r="CV126" s="580"/>
      <c r="CW126" s="580"/>
      <c r="CX126" s="580"/>
      <c r="CY126" s="580"/>
      <c r="CZ126" s="580"/>
      <c r="DA126" s="580"/>
      <c r="DB126" s="580"/>
      <c r="DC126" s="580"/>
      <c r="DD126" s="580"/>
      <c r="DE126" s="580"/>
      <c r="DF126" s="580"/>
      <c r="DG126" s="580"/>
      <c r="DH126" s="580"/>
      <c r="DI126" s="580"/>
      <c r="DJ126" s="580"/>
      <c r="DK126" s="580"/>
      <c r="DL126" s="580"/>
      <c r="DM126" s="580"/>
      <c r="DN126" s="580"/>
      <c r="DO126" s="580"/>
      <c r="DP126" s="580"/>
      <c r="DQ126" s="580"/>
      <c r="DR126" s="580"/>
      <c r="DS126" s="580"/>
      <c r="DT126" s="580"/>
      <c r="DU126" s="580"/>
      <c r="DV126" s="580"/>
      <c r="DW126" s="580"/>
      <c r="DX126" s="580"/>
      <c r="DY126" s="580"/>
      <c r="DZ126" s="580"/>
      <c r="EA126" s="580"/>
      <c r="EB126" s="580"/>
      <c r="EC126" s="580"/>
      <c r="ED126" s="580"/>
      <c r="EE126" s="580"/>
      <c r="EF126" s="580"/>
      <c r="EG126" s="580"/>
      <c r="EH126" s="580"/>
      <c r="EI126" s="580"/>
      <c r="EJ126" s="580"/>
      <c r="EK126" s="580"/>
      <c r="EL126" s="580"/>
      <c r="EM126" s="580"/>
      <c r="EN126" s="580"/>
      <c r="EO126" s="580"/>
      <c r="EP126" s="580"/>
      <c r="EQ126" s="580"/>
      <c r="ER126" s="580"/>
      <c r="ES126" s="580"/>
      <c r="ET126" s="580"/>
      <c r="EU126" s="580"/>
      <c r="EV126" s="580"/>
      <c r="EW126" s="580"/>
      <c r="EX126" s="580"/>
      <c r="EY126" s="580"/>
      <c r="EZ126" s="580"/>
      <c r="FA126" s="580"/>
      <c r="FB126" s="580"/>
      <c r="FC126" s="580"/>
      <c r="FD126" s="580"/>
      <c r="FE126" s="580"/>
      <c r="FF126" s="580"/>
      <c r="FG126" s="580"/>
      <c r="FH126" s="580"/>
      <c r="FI126" s="580"/>
      <c r="FJ126" s="580"/>
      <c r="FK126" s="580"/>
      <c r="FL126" s="580"/>
      <c r="FM126" s="580"/>
      <c r="FN126" s="580"/>
      <c r="FO126" s="580"/>
      <c r="FP126" s="580"/>
      <c r="FQ126" s="580"/>
      <c r="FR126" s="580"/>
      <c r="FS126" s="580"/>
      <c r="FT126" s="580"/>
      <c r="FU126" s="580"/>
      <c r="FV126" s="580"/>
      <c r="FW126" s="580"/>
      <c r="FX126" s="580"/>
      <c r="FY126" s="580"/>
      <c r="FZ126" s="580"/>
      <c r="GA126" s="580"/>
      <c r="GB126" s="580"/>
      <c r="GC126" s="580"/>
      <c r="GD126" s="580"/>
      <c r="GE126" s="580"/>
      <c r="GF126" s="580"/>
      <c r="GG126" s="580"/>
      <c r="GH126" s="580"/>
      <c r="GI126" s="580"/>
      <c r="GJ126" s="580"/>
      <c r="GK126" s="580"/>
      <c r="GL126" s="580"/>
      <c r="GM126" s="580"/>
      <c r="GN126" s="580"/>
      <c r="GO126" s="580"/>
      <c r="GP126" s="580"/>
      <c r="GQ126" s="580"/>
      <c r="GR126" s="580"/>
      <c r="GS126" s="580"/>
      <c r="GT126" s="580"/>
      <c r="GU126" s="580"/>
      <c r="GV126" s="580"/>
      <c r="GW126" s="580"/>
      <c r="GX126" s="580"/>
      <c r="GY126" s="580"/>
      <c r="GZ126" s="580"/>
      <c r="HA126" s="580"/>
      <c r="HB126" s="580"/>
      <c r="HC126" s="580"/>
      <c r="HD126" s="580"/>
      <c r="HE126" s="580"/>
      <c r="HF126" s="580"/>
      <c r="HG126" s="580"/>
      <c r="HH126" s="580"/>
      <c r="HI126" s="580"/>
      <c r="HJ126" s="580"/>
      <c r="HK126" s="580"/>
      <c r="HL126" s="580"/>
      <c r="HM126" s="580"/>
      <c r="HN126" s="580"/>
      <c r="HO126" s="580"/>
      <c r="HP126" s="580"/>
      <c r="HQ126" s="580"/>
      <c r="HR126" s="580"/>
      <c r="HS126" s="580"/>
      <c r="HT126" s="580"/>
      <c r="HU126" s="580"/>
      <c r="HV126" s="580"/>
      <c r="HW126" s="580"/>
      <c r="HX126" s="580"/>
      <c r="HY126" s="580"/>
      <c r="HZ126" s="580"/>
      <c r="IA126" s="580"/>
      <c r="IB126" s="580"/>
      <c r="IC126" s="580"/>
      <c r="ID126" s="580"/>
      <c r="IE126" s="580"/>
      <c r="IF126" s="580"/>
      <c r="IG126" s="580"/>
      <c r="IH126" s="580"/>
      <c r="II126" s="580"/>
      <c r="IJ126" s="580"/>
      <c r="IK126" s="580"/>
      <c r="IL126" s="580"/>
      <c r="IM126" s="580"/>
      <c r="IN126" s="580"/>
      <c r="IO126" s="580"/>
      <c r="IP126" s="580"/>
      <c r="IQ126" s="580"/>
      <c r="IR126" s="580"/>
      <c r="IS126" s="580"/>
      <c r="IT126" s="580"/>
      <c r="IU126" s="580"/>
      <c r="IV126" s="580"/>
      <c r="IW126" s="580"/>
      <c r="IX126" s="580"/>
      <c r="IY126" s="580"/>
      <c r="IZ126" s="580"/>
      <c r="JA126" s="580"/>
      <c r="JB126" s="580"/>
      <c r="JC126" s="580"/>
      <c r="JD126" s="580"/>
      <c r="JE126" s="580"/>
      <c r="JF126" s="580"/>
      <c r="JG126" s="580"/>
      <c r="JH126" s="580"/>
      <c r="JI126" s="580"/>
      <c r="JJ126" s="580"/>
      <c r="JK126" s="580"/>
      <c r="JL126" s="580"/>
      <c r="JM126" s="580"/>
      <c r="JN126" s="580"/>
      <c r="JO126" s="580"/>
      <c r="JP126" s="580"/>
      <c r="JQ126" s="580"/>
      <c r="JR126" s="580"/>
      <c r="JS126" s="580"/>
      <c r="JT126" s="580"/>
      <c r="JU126" s="580"/>
      <c r="JV126" s="580"/>
      <c r="JW126" s="580"/>
      <c r="JX126" s="580"/>
      <c r="JY126" s="580"/>
      <c r="JZ126" s="580"/>
      <c r="KA126" s="580"/>
      <c r="KB126" s="580"/>
      <c r="KC126" s="580"/>
      <c r="KD126" s="580"/>
      <c r="KE126" s="580"/>
      <c r="KF126" s="580"/>
      <c r="KG126" s="580"/>
      <c r="KH126" s="580"/>
      <c r="KI126" s="580"/>
      <c r="KJ126" s="580"/>
      <c r="KK126" s="580"/>
      <c r="KL126" s="580"/>
      <c r="KM126" s="580"/>
      <c r="KN126" s="580"/>
      <c r="KO126" s="580"/>
      <c r="KP126" s="580"/>
      <c r="KQ126" s="580"/>
      <c r="KR126" s="580"/>
      <c r="KS126" s="580"/>
      <c r="KT126" s="580"/>
      <c r="KU126" s="580"/>
      <c r="KV126" s="580"/>
      <c r="KW126" s="580"/>
      <c r="KX126" s="580"/>
      <c r="KY126" s="580"/>
      <c r="KZ126" s="580"/>
      <c r="LA126" s="580"/>
      <c r="LB126" s="580"/>
      <c r="LC126" s="580"/>
      <c r="LD126" s="580"/>
      <c r="LE126" s="580"/>
      <c r="LF126" s="580"/>
      <c r="LG126" s="580"/>
      <c r="LH126" s="580"/>
      <c r="LI126" s="580"/>
      <c r="LJ126" s="580"/>
      <c r="LK126" s="580"/>
      <c r="LL126" s="580"/>
      <c r="LM126" s="580"/>
      <c r="LN126" s="580"/>
      <c r="LO126" s="580"/>
      <c r="LP126" s="580"/>
      <c r="LQ126" s="580"/>
      <c r="LR126" s="580"/>
      <c r="LS126" s="580"/>
      <c r="LT126" s="580"/>
      <c r="LU126" s="580"/>
      <c r="LV126" s="580"/>
      <c r="LW126" s="580"/>
      <c r="LX126" s="580"/>
      <c r="LY126" s="580"/>
      <c r="LZ126" s="580"/>
      <c r="MA126" s="580"/>
      <c r="MB126" s="580"/>
      <c r="MC126" s="580"/>
      <c r="MD126" s="580"/>
      <c r="ME126" s="580"/>
      <c r="MF126" s="580"/>
      <c r="MG126" s="580"/>
      <c r="MH126" s="580"/>
      <c r="MI126" s="580"/>
      <c r="MJ126" s="580"/>
      <c r="MK126" s="580"/>
      <c r="ML126" s="580"/>
      <c r="MM126" s="580"/>
      <c r="MN126" s="580"/>
      <c r="MO126" s="580"/>
      <c r="MP126" s="580"/>
      <c r="MQ126" s="580"/>
      <c r="MR126" s="580"/>
      <c r="MS126" s="580"/>
      <c r="MT126" s="580"/>
      <c r="MU126" s="580"/>
      <c r="MV126" s="580"/>
      <c r="MW126" s="580"/>
      <c r="MX126" s="580"/>
      <c r="MY126" s="580"/>
      <c r="MZ126" s="580"/>
      <c r="NA126" s="580"/>
      <c r="NB126" s="580"/>
      <c r="NC126" s="580"/>
      <c r="ND126" s="580"/>
      <c r="NE126" s="580"/>
      <c r="NF126" s="580"/>
      <c r="NG126" s="580"/>
      <c r="NH126" s="580"/>
      <c r="NI126" s="580"/>
      <c r="NJ126" s="580"/>
      <c r="NK126" s="580"/>
      <c r="NL126" s="580"/>
      <c r="NM126" s="580"/>
      <c r="NN126" s="580"/>
      <c r="NO126" s="580"/>
      <c r="NP126" s="580"/>
      <c r="NQ126" s="580"/>
      <c r="NR126" s="580"/>
      <c r="NS126" s="580"/>
      <c r="NT126" s="580"/>
      <c r="NU126" s="580"/>
      <c r="NV126" s="580"/>
      <c r="NW126" s="580"/>
      <c r="NX126" s="580"/>
      <c r="NY126" s="580"/>
      <c r="NZ126" s="580"/>
      <c r="OA126" s="580"/>
      <c r="OB126" s="580"/>
      <c r="OC126" s="580"/>
      <c r="OD126" s="580"/>
      <c r="OE126" s="580"/>
      <c r="OF126" s="580"/>
      <c r="OG126" s="580"/>
      <c r="OH126" s="580"/>
      <c r="OI126" s="580"/>
      <c r="OJ126" s="580"/>
      <c r="OK126" s="580"/>
      <c r="OL126" s="580"/>
      <c r="OM126" s="580"/>
      <c r="ON126" s="580"/>
      <c r="OO126" s="580"/>
      <c r="OP126" s="580"/>
    </row>
    <row r="127" spans="1:406" s="351" customFormat="1" ht="204.75" customHeight="1" x14ac:dyDescent="0.25">
      <c r="A127" s="587"/>
      <c r="B127" s="587"/>
      <c r="C127" s="587"/>
      <c r="D127" s="588"/>
      <c r="E127" s="589"/>
      <c r="F127" s="588"/>
      <c r="G127" s="588"/>
      <c r="H127" s="588"/>
      <c r="I127" s="588"/>
      <c r="J127" s="588"/>
      <c r="K127" s="588"/>
      <c r="L127" s="588"/>
      <c r="M127" s="588"/>
      <c r="N127" s="588"/>
      <c r="O127" s="588"/>
      <c r="P127" s="590" t="s">
        <v>720</v>
      </c>
      <c r="Q127" s="591" t="s">
        <v>498</v>
      </c>
      <c r="R127" s="711">
        <v>1</v>
      </c>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row>
    <row r="128" spans="1:406" ht="201.75" customHeight="1" thickBot="1" x14ac:dyDescent="0.3">
      <c r="A128" s="341">
        <v>5</v>
      </c>
      <c r="B128" s="20" t="s">
        <v>520</v>
      </c>
      <c r="C128" s="340">
        <v>5.0999999999999996</v>
      </c>
      <c r="D128" s="20" t="s">
        <v>521</v>
      </c>
      <c r="E128" s="342" t="s">
        <v>10</v>
      </c>
      <c r="F128" s="20">
        <v>0.64</v>
      </c>
      <c r="G128" s="20"/>
      <c r="H128" s="20"/>
      <c r="I128" s="21"/>
      <c r="J128" s="20"/>
      <c r="K128" s="20"/>
      <c r="L128" s="20"/>
      <c r="M128" s="20"/>
      <c r="N128" s="20"/>
      <c r="O128" s="20"/>
      <c r="P128" s="20"/>
      <c r="Q128" s="20"/>
      <c r="R128" s="20"/>
    </row>
    <row r="129" spans="1:406" s="525" customFormat="1" ht="151.5" customHeight="1" thickBot="1" x14ac:dyDescent="0.3">
      <c r="A129" s="501"/>
      <c r="B129" s="501"/>
      <c r="C129" s="501"/>
      <c r="D129" s="502"/>
      <c r="E129" s="503"/>
      <c r="F129" s="502"/>
      <c r="G129" s="526" t="s">
        <v>523</v>
      </c>
      <c r="H129" s="507" t="s">
        <v>522</v>
      </c>
      <c r="I129" s="526" t="s">
        <v>525</v>
      </c>
      <c r="J129" s="507" t="s">
        <v>524</v>
      </c>
      <c r="K129" s="751" t="s">
        <v>121</v>
      </c>
      <c r="L129" s="500" t="s">
        <v>10</v>
      </c>
      <c r="M129" s="750">
        <v>1</v>
      </c>
      <c r="N129" s="524" t="s">
        <v>591</v>
      </c>
      <c r="O129" s="459" t="s">
        <v>526</v>
      </c>
      <c r="P129" s="752" t="s">
        <v>469</v>
      </c>
      <c r="Q129" s="500" t="s">
        <v>14</v>
      </c>
      <c r="R129" s="493" t="s">
        <v>124</v>
      </c>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row>
    <row r="130" spans="1:406" s="350" customFormat="1" ht="39" customHeight="1" thickBot="1" x14ac:dyDescent="0.3">
      <c r="A130" s="477"/>
      <c r="B130" s="477"/>
      <c r="C130" s="477"/>
      <c r="D130" s="478"/>
      <c r="E130" s="479"/>
      <c r="F130" s="478"/>
      <c r="G130" s="478"/>
      <c r="H130" s="478"/>
      <c r="I130" s="478"/>
      <c r="J130" s="478"/>
      <c r="K130" s="606"/>
      <c r="L130" s="606"/>
      <c r="M130" s="606"/>
      <c r="N130" s="586"/>
      <c r="O130" s="586"/>
      <c r="P130" s="783" t="s">
        <v>16</v>
      </c>
      <c r="Q130" s="784"/>
      <c r="R130" s="785"/>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row>
    <row r="131" spans="1:406" s="351" customFormat="1" ht="171.75" customHeight="1" thickBot="1" x14ac:dyDescent="0.3">
      <c r="A131" s="598"/>
      <c r="B131" s="598"/>
      <c r="C131" s="598"/>
      <c r="D131" s="599"/>
      <c r="E131" s="600"/>
      <c r="F131" s="599"/>
      <c r="G131" s="599"/>
      <c r="H131" s="599"/>
      <c r="I131" s="599"/>
      <c r="J131" s="599"/>
      <c r="K131" s="601"/>
      <c r="L131" s="602"/>
      <c r="M131" s="600"/>
      <c r="N131" s="599"/>
      <c r="O131" s="599"/>
      <c r="P131" s="608" t="s">
        <v>620</v>
      </c>
      <c r="Q131" s="874" t="s">
        <v>14</v>
      </c>
      <c r="R131" s="875">
        <v>8</v>
      </c>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JT131" s="1"/>
      <c r="JU131" s="1"/>
      <c r="JV131" s="1"/>
      <c r="JW131" s="1"/>
      <c r="JX131" s="1"/>
      <c r="JY131" s="1"/>
      <c r="JZ131" s="1"/>
      <c r="KA131" s="1"/>
      <c r="KB131" s="1"/>
      <c r="KC131" s="1"/>
      <c r="KD131" s="1"/>
      <c r="KE131" s="1"/>
      <c r="KF131" s="1"/>
      <c r="KG131" s="1"/>
      <c r="KH131" s="1"/>
      <c r="KI131" s="1"/>
      <c r="KJ131" s="1"/>
      <c r="KK131" s="1"/>
      <c r="KL131" s="1"/>
      <c r="KM131" s="1"/>
      <c r="KN131" s="1"/>
      <c r="KO131" s="1"/>
      <c r="KP131" s="1"/>
      <c r="KQ131" s="1"/>
      <c r="KR131" s="1"/>
      <c r="KS131" s="1"/>
      <c r="KT131" s="1"/>
      <c r="KU131" s="1"/>
      <c r="KV131" s="1"/>
      <c r="KW131" s="1"/>
      <c r="KX131" s="1"/>
      <c r="KY131" s="1"/>
      <c r="KZ131" s="1"/>
      <c r="LA131" s="1"/>
      <c r="LB131" s="1"/>
      <c r="LC131" s="1"/>
      <c r="LD131" s="1"/>
      <c r="LE131" s="1"/>
      <c r="LF131" s="1"/>
      <c r="LG131" s="1"/>
      <c r="LH131" s="1"/>
      <c r="LI131" s="1"/>
      <c r="LJ131" s="1"/>
      <c r="LK131" s="1"/>
      <c r="LL131" s="1"/>
      <c r="LM131" s="1"/>
      <c r="LN131" s="1"/>
      <c r="LO131" s="1"/>
      <c r="LP131" s="1"/>
      <c r="LQ131" s="1"/>
      <c r="LR131" s="1"/>
      <c r="LS131" s="1"/>
      <c r="LT131" s="1"/>
      <c r="LU131" s="1"/>
      <c r="LV131" s="1"/>
      <c r="LW131" s="1"/>
      <c r="LX131" s="1"/>
      <c r="LY131" s="1"/>
      <c r="LZ131" s="1"/>
      <c r="MA131" s="1"/>
      <c r="MB131" s="1"/>
      <c r="MC131" s="1"/>
      <c r="MD131" s="1"/>
      <c r="ME131" s="1"/>
      <c r="MF131" s="1"/>
      <c r="MG131" s="1"/>
      <c r="MH131" s="1"/>
      <c r="MI131" s="1"/>
      <c r="MJ131" s="1"/>
      <c r="MK131" s="1"/>
      <c r="ML131" s="1"/>
      <c r="MM131" s="1"/>
      <c r="MN131" s="1"/>
      <c r="MO131" s="1"/>
      <c r="MP131" s="1"/>
      <c r="MQ131" s="1"/>
      <c r="MR131" s="1"/>
      <c r="MS131" s="1"/>
      <c r="MT131" s="1"/>
      <c r="MU131" s="1"/>
      <c r="MV131" s="1"/>
      <c r="MW131" s="1"/>
      <c r="MX131" s="1"/>
      <c r="MY131" s="1"/>
      <c r="MZ131" s="1"/>
      <c r="NA131" s="1"/>
      <c r="NB131" s="1"/>
      <c r="NC131" s="1"/>
      <c r="ND131" s="1"/>
      <c r="NE131" s="1"/>
      <c r="NF131" s="1"/>
      <c r="NG131" s="1"/>
      <c r="NH131" s="1"/>
      <c r="NI131" s="1"/>
      <c r="NJ131" s="1"/>
      <c r="NK131" s="1"/>
      <c r="NL131" s="1"/>
      <c r="NM131" s="1"/>
      <c r="NN131" s="1"/>
      <c r="NO131" s="1"/>
      <c r="NP131" s="1"/>
      <c r="NQ131" s="1"/>
      <c r="NR131" s="1"/>
      <c r="NS131" s="1"/>
      <c r="NT131" s="1"/>
      <c r="NU131" s="1"/>
      <c r="NV131" s="1"/>
      <c r="NW131" s="1"/>
      <c r="NX131" s="1"/>
      <c r="NY131" s="1"/>
      <c r="NZ131" s="1"/>
      <c r="OA131" s="1"/>
      <c r="OB131" s="1"/>
      <c r="OC131" s="1"/>
      <c r="OD131" s="1"/>
      <c r="OE131" s="1"/>
      <c r="OF131" s="1"/>
      <c r="OG131" s="1"/>
      <c r="OH131" s="1"/>
      <c r="OI131" s="1"/>
      <c r="OJ131" s="1"/>
      <c r="OK131" s="1"/>
      <c r="OL131" s="1"/>
      <c r="OM131" s="1"/>
      <c r="ON131" s="1"/>
      <c r="OO131" s="1"/>
      <c r="OP131" s="1"/>
    </row>
    <row r="132" spans="1:406" s="366" customFormat="1" ht="21" customHeight="1" thickBot="1" x14ac:dyDescent="0.3">
      <c r="A132" s="603"/>
      <c r="B132" s="603"/>
      <c r="C132" s="603"/>
      <c r="D132" s="486"/>
      <c r="E132" s="604"/>
      <c r="F132" s="486"/>
      <c r="G132" s="486"/>
      <c r="H132" s="486"/>
      <c r="I132" s="486"/>
      <c r="J132" s="486"/>
      <c r="K132" s="607"/>
      <c r="L132" s="607"/>
      <c r="M132" s="607"/>
      <c r="N132" s="486"/>
      <c r="O132" s="486"/>
      <c r="P132" s="795" t="s">
        <v>17</v>
      </c>
      <c r="Q132" s="796"/>
      <c r="R132" s="797"/>
      <c r="S132" s="580"/>
      <c r="T132" s="580"/>
      <c r="U132" s="580"/>
      <c r="V132" s="580"/>
      <c r="W132" s="580"/>
      <c r="X132" s="580"/>
      <c r="Y132" s="580"/>
      <c r="Z132" s="580"/>
      <c r="AA132" s="580"/>
      <c r="AB132" s="580"/>
      <c r="AC132" s="580"/>
      <c r="AD132" s="580"/>
      <c r="AE132" s="580"/>
      <c r="AF132" s="580"/>
      <c r="AG132" s="580"/>
      <c r="AH132" s="580"/>
      <c r="AI132" s="580"/>
      <c r="AJ132" s="580"/>
      <c r="AK132" s="580"/>
      <c r="AL132" s="580"/>
      <c r="AM132" s="580"/>
      <c r="AN132" s="580"/>
      <c r="AO132" s="580"/>
      <c r="AP132" s="580"/>
      <c r="AQ132" s="580"/>
      <c r="AR132" s="580"/>
      <c r="AS132" s="580"/>
      <c r="AT132" s="580"/>
      <c r="AU132" s="580"/>
      <c r="AV132" s="580"/>
      <c r="AW132" s="580"/>
      <c r="AX132" s="580"/>
      <c r="AY132" s="580"/>
      <c r="AZ132" s="580"/>
      <c r="BA132" s="580"/>
      <c r="BB132" s="580"/>
      <c r="BC132" s="580"/>
      <c r="BD132" s="580"/>
      <c r="BE132" s="580"/>
      <c r="BF132" s="580"/>
      <c r="BG132" s="580"/>
      <c r="BH132" s="580"/>
      <c r="BI132" s="580"/>
      <c r="BJ132" s="580"/>
      <c r="BK132" s="580"/>
      <c r="BL132" s="580"/>
      <c r="BM132" s="580"/>
      <c r="BN132" s="580"/>
      <c r="BO132" s="580"/>
      <c r="BP132" s="580"/>
      <c r="BQ132" s="580"/>
      <c r="BR132" s="580"/>
      <c r="BS132" s="580"/>
      <c r="BT132" s="580"/>
      <c r="BU132" s="580"/>
      <c r="BV132" s="580"/>
      <c r="BW132" s="580"/>
      <c r="BX132" s="580"/>
      <c r="BY132" s="580"/>
      <c r="BZ132" s="580"/>
      <c r="CA132" s="580"/>
      <c r="CB132" s="580"/>
      <c r="CC132" s="580"/>
      <c r="CD132" s="580"/>
      <c r="CE132" s="580"/>
      <c r="CF132" s="580"/>
      <c r="CG132" s="580"/>
      <c r="CH132" s="580"/>
      <c r="CI132" s="580"/>
      <c r="CJ132" s="580"/>
      <c r="CK132" s="580"/>
      <c r="CL132" s="580"/>
      <c r="CM132" s="580"/>
      <c r="CN132" s="580"/>
      <c r="CO132" s="580"/>
      <c r="CP132" s="580"/>
      <c r="CQ132" s="580"/>
      <c r="CR132" s="580"/>
      <c r="CS132" s="580"/>
      <c r="CT132" s="580"/>
      <c r="CU132" s="580"/>
      <c r="CV132" s="580"/>
      <c r="CW132" s="580"/>
      <c r="CX132" s="580"/>
      <c r="CY132" s="580"/>
      <c r="CZ132" s="580"/>
      <c r="DA132" s="580"/>
      <c r="DB132" s="580"/>
      <c r="DC132" s="580"/>
      <c r="DD132" s="580"/>
      <c r="DE132" s="580"/>
      <c r="DF132" s="580"/>
      <c r="DG132" s="580"/>
      <c r="DH132" s="580"/>
      <c r="DI132" s="580"/>
      <c r="DJ132" s="580"/>
      <c r="DK132" s="580"/>
      <c r="DL132" s="580"/>
      <c r="DM132" s="580"/>
      <c r="DN132" s="580"/>
      <c r="DO132" s="580"/>
      <c r="DP132" s="580"/>
      <c r="DQ132" s="580"/>
      <c r="DR132" s="580"/>
      <c r="DS132" s="580"/>
      <c r="DT132" s="580"/>
      <c r="DU132" s="580"/>
      <c r="DV132" s="580"/>
      <c r="DW132" s="580"/>
      <c r="DX132" s="580"/>
      <c r="DY132" s="580"/>
      <c r="DZ132" s="580"/>
      <c r="EA132" s="580"/>
      <c r="EB132" s="580"/>
      <c r="EC132" s="580"/>
      <c r="ED132" s="580"/>
      <c r="EE132" s="580"/>
      <c r="EF132" s="580"/>
      <c r="EG132" s="580"/>
      <c r="EH132" s="580"/>
      <c r="EI132" s="580"/>
      <c r="EJ132" s="580"/>
      <c r="EK132" s="580"/>
      <c r="EL132" s="580"/>
      <c r="EM132" s="580"/>
      <c r="EN132" s="580"/>
      <c r="EO132" s="580"/>
      <c r="EP132" s="580"/>
      <c r="EQ132" s="580"/>
      <c r="ER132" s="580"/>
      <c r="ES132" s="580"/>
      <c r="ET132" s="580"/>
      <c r="EU132" s="580"/>
      <c r="EV132" s="580"/>
      <c r="EW132" s="580"/>
      <c r="EX132" s="580"/>
      <c r="EY132" s="580"/>
      <c r="EZ132" s="580"/>
      <c r="FA132" s="580"/>
      <c r="FB132" s="580"/>
      <c r="FC132" s="580"/>
      <c r="FD132" s="580"/>
      <c r="FE132" s="580"/>
      <c r="FF132" s="580"/>
      <c r="FG132" s="580"/>
      <c r="FH132" s="580"/>
      <c r="FI132" s="580"/>
      <c r="FJ132" s="580"/>
      <c r="FK132" s="580"/>
      <c r="FL132" s="580"/>
      <c r="FM132" s="580"/>
      <c r="FN132" s="580"/>
      <c r="FO132" s="580"/>
      <c r="FP132" s="580"/>
      <c r="FQ132" s="580"/>
      <c r="FR132" s="580"/>
      <c r="FS132" s="580"/>
      <c r="FT132" s="580"/>
      <c r="FU132" s="580"/>
      <c r="FV132" s="580"/>
      <c r="FW132" s="580"/>
      <c r="FX132" s="580"/>
      <c r="FY132" s="580"/>
      <c r="FZ132" s="580"/>
      <c r="GA132" s="580"/>
      <c r="GB132" s="580"/>
      <c r="GC132" s="580"/>
      <c r="GD132" s="580"/>
      <c r="GE132" s="580"/>
      <c r="GF132" s="580"/>
      <c r="GG132" s="580"/>
      <c r="GH132" s="580"/>
      <c r="GI132" s="580"/>
      <c r="GJ132" s="580"/>
      <c r="GK132" s="580"/>
      <c r="GL132" s="580"/>
      <c r="GM132" s="580"/>
      <c r="GN132" s="580"/>
      <c r="GO132" s="580"/>
      <c r="GP132" s="580"/>
      <c r="GQ132" s="580"/>
      <c r="GR132" s="580"/>
      <c r="GS132" s="580"/>
      <c r="GT132" s="580"/>
      <c r="GU132" s="580"/>
      <c r="GV132" s="580"/>
      <c r="GW132" s="580"/>
      <c r="GX132" s="580"/>
      <c r="GY132" s="580"/>
      <c r="GZ132" s="580"/>
      <c r="HA132" s="580"/>
      <c r="HB132" s="580"/>
      <c r="HC132" s="580"/>
      <c r="HD132" s="580"/>
      <c r="HE132" s="580"/>
      <c r="HF132" s="580"/>
      <c r="HG132" s="580"/>
      <c r="HH132" s="580"/>
      <c r="HI132" s="580"/>
      <c r="HJ132" s="580"/>
      <c r="HK132" s="580"/>
      <c r="HL132" s="580"/>
      <c r="HM132" s="580"/>
      <c r="HN132" s="580"/>
      <c r="HO132" s="580"/>
      <c r="HP132" s="580"/>
      <c r="HQ132" s="580"/>
      <c r="HR132" s="580"/>
      <c r="HS132" s="580"/>
      <c r="HT132" s="580"/>
      <c r="HU132" s="580"/>
      <c r="HV132" s="580"/>
      <c r="HW132" s="580"/>
      <c r="HX132" s="580"/>
      <c r="HY132" s="580"/>
      <c r="HZ132" s="580"/>
      <c r="IA132" s="580"/>
      <c r="IB132" s="580"/>
      <c r="IC132" s="580"/>
      <c r="ID132" s="580"/>
      <c r="IE132" s="580"/>
      <c r="IF132" s="580"/>
      <c r="IG132" s="580"/>
      <c r="IH132" s="580"/>
      <c r="II132" s="580"/>
      <c r="IJ132" s="580"/>
      <c r="IK132" s="580"/>
      <c r="IL132" s="580"/>
      <c r="IM132" s="580"/>
      <c r="IN132" s="580"/>
      <c r="IO132" s="580"/>
      <c r="IP132" s="580"/>
      <c r="IQ132" s="580"/>
      <c r="IR132" s="580"/>
      <c r="IS132" s="580"/>
      <c r="IT132" s="580"/>
      <c r="IU132" s="580"/>
      <c r="IV132" s="580"/>
      <c r="IW132" s="580"/>
      <c r="IX132" s="580"/>
      <c r="IY132" s="580"/>
      <c r="IZ132" s="580"/>
      <c r="JA132" s="580"/>
      <c r="JB132" s="580"/>
      <c r="JC132" s="580"/>
      <c r="JD132" s="580"/>
      <c r="JE132" s="580"/>
      <c r="JF132" s="580"/>
      <c r="JG132" s="580"/>
      <c r="JH132" s="580"/>
      <c r="JI132" s="580"/>
      <c r="JJ132" s="580"/>
      <c r="JK132" s="581"/>
      <c r="JL132" s="581"/>
      <c r="JM132" s="581"/>
      <c r="JN132" s="581"/>
      <c r="JO132" s="581"/>
      <c r="JP132" s="581"/>
      <c r="JQ132" s="581"/>
      <c r="JR132" s="581"/>
      <c r="JS132" s="581"/>
      <c r="JT132" s="581"/>
      <c r="JU132" s="581"/>
      <c r="JV132" s="581"/>
      <c r="JW132" s="581"/>
      <c r="JX132" s="581"/>
      <c r="JY132" s="581"/>
      <c r="JZ132" s="581"/>
      <c r="KA132" s="581"/>
      <c r="KB132" s="581"/>
      <c r="KC132" s="581"/>
      <c r="KD132" s="581"/>
      <c r="KE132" s="581"/>
      <c r="KF132" s="581"/>
      <c r="KG132" s="581"/>
      <c r="KH132" s="581"/>
      <c r="KI132" s="581"/>
      <c r="KJ132" s="581"/>
      <c r="KK132" s="581"/>
      <c r="KL132" s="581"/>
      <c r="KM132" s="581"/>
      <c r="KN132" s="581"/>
      <c r="KO132" s="581"/>
      <c r="KP132" s="581"/>
      <c r="KQ132" s="581"/>
      <c r="KR132" s="581"/>
      <c r="KS132" s="581"/>
      <c r="KT132" s="581"/>
      <c r="KU132" s="581"/>
      <c r="KV132" s="581"/>
      <c r="KW132" s="581"/>
      <c r="KX132" s="581"/>
      <c r="KY132" s="581"/>
      <c r="KZ132" s="581"/>
      <c r="LA132" s="581"/>
      <c r="LB132" s="581"/>
      <c r="LC132" s="581"/>
      <c r="LD132" s="581"/>
      <c r="LE132" s="581"/>
      <c r="LF132" s="581"/>
      <c r="LG132" s="581"/>
      <c r="LH132" s="581"/>
      <c r="LI132" s="581"/>
      <c r="LJ132" s="581"/>
      <c r="LK132" s="581"/>
      <c r="LL132" s="581"/>
      <c r="LM132" s="581"/>
      <c r="LN132" s="581"/>
      <c r="LO132" s="581"/>
      <c r="LP132" s="581"/>
      <c r="LQ132" s="581"/>
      <c r="LR132" s="581"/>
      <c r="LS132" s="581"/>
      <c r="LT132" s="581"/>
      <c r="LU132" s="581"/>
      <c r="LV132" s="581"/>
      <c r="LW132" s="581"/>
      <c r="LX132" s="581"/>
      <c r="LY132" s="581"/>
      <c r="LZ132" s="581"/>
      <c r="MA132" s="581"/>
      <c r="MB132" s="581"/>
      <c r="MC132" s="581"/>
      <c r="MD132" s="581"/>
      <c r="ME132" s="581"/>
      <c r="MF132" s="581"/>
      <c r="MG132" s="581"/>
      <c r="MH132" s="581"/>
      <c r="MI132" s="581"/>
      <c r="MJ132" s="581"/>
      <c r="MK132" s="581"/>
      <c r="ML132" s="581"/>
      <c r="MM132" s="581"/>
      <c r="MN132" s="581"/>
      <c r="MO132" s="581"/>
      <c r="MP132" s="581"/>
      <c r="MQ132" s="581"/>
      <c r="MR132" s="581"/>
      <c r="MS132" s="581"/>
      <c r="MT132" s="581"/>
      <c r="MU132" s="581"/>
      <c r="MV132" s="581"/>
      <c r="MW132" s="581"/>
      <c r="MX132" s="581"/>
      <c r="MY132" s="581"/>
      <c r="MZ132" s="581"/>
      <c r="NA132" s="581"/>
      <c r="NB132" s="581"/>
      <c r="NC132" s="581"/>
      <c r="ND132" s="581"/>
      <c r="NE132" s="581"/>
      <c r="NF132" s="581"/>
      <c r="NG132" s="581"/>
      <c r="NH132" s="581"/>
      <c r="NI132" s="581"/>
      <c r="NJ132" s="581"/>
      <c r="NK132" s="581"/>
      <c r="NL132" s="581"/>
      <c r="NM132" s="581"/>
      <c r="NN132" s="581"/>
      <c r="NO132" s="581"/>
      <c r="NP132" s="581"/>
      <c r="NQ132" s="581"/>
      <c r="NR132" s="581"/>
      <c r="NS132" s="581"/>
      <c r="NT132" s="581"/>
      <c r="NU132" s="581"/>
      <c r="NV132" s="581"/>
      <c r="NW132" s="581"/>
      <c r="NX132" s="581"/>
      <c r="NY132" s="581"/>
      <c r="NZ132" s="581"/>
      <c r="OA132" s="581"/>
      <c r="OB132" s="581"/>
      <c r="OC132" s="581"/>
      <c r="OD132" s="581"/>
      <c r="OE132" s="581"/>
      <c r="OF132" s="581"/>
      <c r="OG132" s="581"/>
      <c r="OH132" s="581"/>
      <c r="OI132" s="581"/>
      <c r="OJ132" s="581"/>
      <c r="OK132" s="581"/>
      <c r="OL132" s="581"/>
      <c r="OM132" s="581"/>
      <c r="ON132" s="581"/>
      <c r="OO132" s="581"/>
      <c r="OP132" s="581"/>
    </row>
    <row r="133" spans="1:406" s="351" customFormat="1" ht="150.75" customHeight="1" thickBot="1" x14ac:dyDescent="0.3">
      <c r="A133" s="487"/>
      <c r="B133" s="487"/>
      <c r="C133" s="487"/>
      <c r="D133" s="488"/>
      <c r="E133" s="489"/>
      <c r="F133" s="488"/>
      <c r="G133" s="488"/>
      <c r="H133" s="488"/>
      <c r="I133" s="488"/>
      <c r="J133" s="488"/>
      <c r="K133" s="490"/>
      <c r="L133" s="605"/>
      <c r="M133" s="491"/>
      <c r="N133" s="490"/>
      <c r="O133" s="490"/>
      <c r="P133" s="463" t="s">
        <v>721</v>
      </c>
      <c r="Q133" s="583" t="s">
        <v>14</v>
      </c>
      <c r="R133" s="465">
        <v>8</v>
      </c>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c r="JL133" s="1"/>
      <c r="JM133" s="1"/>
      <c r="JN133" s="1"/>
      <c r="JO133" s="1"/>
      <c r="JP133" s="1"/>
      <c r="JQ133" s="1"/>
      <c r="JR133" s="1"/>
      <c r="JS133" s="1"/>
      <c r="JT133" s="1"/>
      <c r="JU133" s="1"/>
      <c r="JV133" s="1"/>
      <c r="JW133" s="1"/>
      <c r="JX133" s="1"/>
      <c r="JY133" s="1"/>
      <c r="JZ133" s="1"/>
      <c r="KA133" s="1"/>
      <c r="KB133" s="1"/>
      <c r="KC133" s="1"/>
      <c r="KD133" s="1"/>
      <c r="KE133" s="1"/>
      <c r="KF133" s="1"/>
      <c r="KG133" s="1"/>
      <c r="KH133" s="1"/>
      <c r="KI133" s="1"/>
      <c r="KJ133" s="1"/>
      <c r="KK133" s="1"/>
      <c r="KL133" s="1"/>
      <c r="KM133" s="1"/>
      <c r="KN133" s="1"/>
      <c r="KO133" s="1"/>
      <c r="KP133" s="1"/>
      <c r="KQ133" s="1"/>
      <c r="KR133" s="1"/>
      <c r="KS133" s="1"/>
      <c r="KT133" s="1"/>
      <c r="KU133" s="1"/>
      <c r="KV133" s="1"/>
      <c r="KW133" s="1"/>
      <c r="KX133" s="1"/>
      <c r="KY133" s="1"/>
      <c r="KZ133" s="1"/>
      <c r="LA133" s="1"/>
      <c r="LB133" s="1"/>
      <c r="LC133" s="1"/>
      <c r="LD133" s="1"/>
      <c r="LE133" s="1"/>
      <c r="LF133" s="1"/>
      <c r="LG133" s="1"/>
      <c r="LH133" s="1"/>
      <c r="LI133" s="1"/>
      <c r="LJ133" s="1"/>
      <c r="LK133" s="1"/>
      <c r="LL133" s="1"/>
      <c r="LM133" s="1"/>
      <c r="LN133" s="1"/>
      <c r="LO133" s="1"/>
      <c r="LP133" s="1"/>
      <c r="LQ133" s="1"/>
      <c r="LR133" s="1"/>
      <c r="LS133" s="1"/>
      <c r="LT133" s="1"/>
      <c r="LU133" s="1"/>
      <c r="LV133" s="1"/>
      <c r="LW133" s="1"/>
      <c r="LX133" s="1"/>
      <c r="LY133" s="1"/>
      <c r="LZ133" s="1"/>
      <c r="MA133" s="1"/>
      <c r="MB133" s="1"/>
      <c r="MC133" s="1"/>
      <c r="MD133" s="1"/>
      <c r="ME133" s="1"/>
      <c r="MF133" s="1"/>
      <c r="MG133" s="1"/>
      <c r="MH133" s="1"/>
      <c r="MI133" s="1"/>
      <c r="MJ133" s="1"/>
      <c r="MK133" s="1"/>
      <c r="ML133" s="1"/>
      <c r="MM133" s="1"/>
      <c r="MN133" s="1"/>
      <c r="MO133" s="1"/>
      <c r="MP133" s="1"/>
      <c r="MQ133" s="1"/>
      <c r="MR133" s="1"/>
      <c r="MS133" s="1"/>
      <c r="MT133" s="1"/>
      <c r="MU133" s="1"/>
      <c r="MV133" s="1"/>
      <c r="MW133" s="1"/>
      <c r="MX133" s="1"/>
      <c r="MY133" s="1"/>
      <c r="MZ133" s="1"/>
      <c r="NA133" s="1"/>
      <c r="NB133" s="1"/>
      <c r="NC133" s="1"/>
      <c r="ND133" s="1"/>
      <c r="NE133" s="1"/>
      <c r="NF133" s="1"/>
      <c r="NG133" s="1"/>
      <c r="NH133" s="1"/>
      <c r="NI133" s="1"/>
      <c r="NJ133" s="1"/>
      <c r="NK133" s="1"/>
      <c r="NL133" s="1"/>
      <c r="NM133" s="1"/>
      <c r="NN133" s="1"/>
      <c r="NO133" s="1"/>
      <c r="NP133" s="1"/>
      <c r="NQ133" s="1"/>
      <c r="NR133" s="1"/>
      <c r="NS133" s="1"/>
      <c r="NT133" s="1"/>
      <c r="NU133" s="1"/>
      <c r="NV133" s="1"/>
      <c r="NW133" s="1"/>
      <c r="NX133" s="1"/>
      <c r="NY133" s="1"/>
      <c r="NZ133" s="1"/>
      <c r="OA133" s="1"/>
      <c r="OB133" s="1"/>
      <c r="OC133" s="1"/>
      <c r="OD133" s="1"/>
      <c r="OE133" s="1"/>
      <c r="OF133" s="1"/>
      <c r="OG133" s="1"/>
      <c r="OH133" s="1"/>
      <c r="OI133" s="1"/>
      <c r="OJ133" s="1"/>
      <c r="OK133" s="1"/>
      <c r="OL133" s="1"/>
      <c r="OM133" s="1"/>
      <c r="ON133" s="1"/>
      <c r="OO133" s="1"/>
      <c r="OP133" s="1"/>
    </row>
    <row r="134" spans="1:406" s="525" customFormat="1" ht="114" customHeight="1" thickBot="1" x14ac:dyDescent="0.3">
      <c r="A134" s="501"/>
      <c r="B134" s="501"/>
      <c r="C134" s="501"/>
      <c r="D134" s="502"/>
      <c r="E134" s="503"/>
      <c r="F134" s="502"/>
      <c r="G134" s="502"/>
      <c r="H134" s="502"/>
      <c r="I134" s="502"/>
      <c r="J134" s="502"/>
      <c r="K134" s="502"/>
      <c r="L134" s="502"/>
      <c r="M134" s="502"/>
      <c r="N134" s="524" t="s">
        <v>529</v>
      </c>
      <c r="O134" s="459" t="s">
        <v>527</v>
      </c>
      <c r="P134" s="753" t="s">
        <v>127</v>
      </c>
      <c r="Q134" s="500" t="s">
        <v>14</v>
      </c>
      <c r="R134" s="493" t="s">
        <v>128</v>
      </c>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c r="KC134" s="1"/>
      <c r="KD134" s="1"/>
      <c r="KE134" s="1"/>
      <c r="KF134" s="1"/>
      <c r="KG134" s="1"/>
      <c r="KH134" s="1"/>
      <c r="KI134" s="1"/>
      <c r="KJ134" s="1"/>
      <c r="KK134" s="1"/>
      <c r="KL134" s="1"/>
      <c r="KM134" s="1"/>
      <c r="KN134" s="1"/>
      <c r="KO134" s="1"/>
      <c r="KP134" s="1"/>
      <c r="KQ134" s="1"/>
      <c r="KR134" s="1"/>
      <c r="KS134" s="1"/>
      <c r="KT134" s="1"/>
      <c r="KU134" s="1"/>
      <c r="KV134" s="1"/>
      <c r="KW134" s="1"/>
      <c r="KX134" s="1"/>
      <c r="KY134" s="1"/>
      <c r="KZ134" s="1"/>
      <c r="LA134" s="1"/>
      <c r="LB134" s="1"/>
      <c r="LC134" s="1"/>
      <c r="LD134" s="1"/>
      <c r="LE134" s="1"/>
      <c r="LF134" s="1"/>
      <c r="LG134" s="1"/>
      <c r="LH134" s="1"/>
      <c r="LI134" s="1"/>
      <c r="LJ134" s="1"/>
      <c r="LK134" s="1"/>
      <c r="LL134" s="1"/>
      <c r="LM134" s="1"/>
      <c r="LN134" s="1"/>
      <c r="LO134" s="1"/>
      <c r="LP134" s="1"/>
      <c r="LQ134" s="1"/>
      <c r="LR134" s="1"/>
      <c r="LS134" s="1"/>
      <c r="LT134" s="1"/>
      <c r="LU134" s="1"/>
      <c r="LV134" s="1"/>
      <c r="LW134" s="1"/>
      <c r="LX134" s="1"/>
      <c r="LY134" s="1"/>
      <c r="LZ134" s="1"/>
      <c r="MA134" s="1"/>
      <c r="MB134" s="1"/>
      <c r="MC134" s="1"/>
      <c r="MD134" s="1"/>
      <c r="ME134" s="1"/>
      <c r="MF134" s="1"/>
      <c r="MG134" s="1"/>
      <c r="MH134" s="1"/>
      <c r="MI134" s="1"/>
      <c r="MJ134" s="1"/>
      <c r="MK134" s="1"/>
      <c r="ML134" s="1"/>
      <c r="MM134" s="1"/>
      <c r="MN134" s="1"/>
      <c r="MO134" s="1"/>
      <c r="MP134" s="1"/>
      <c r="MQ134" s="1"/>
      <c r="MR134" s="1"/>
      <c r="MS134" s="1"/>
      <c r="MT134" s="1"/>
      <c r="MU134" s="1"/>
      <c r="MV134" s="1"/>
      <c r="MW134" s="1"/>
      <c r="MX134" s="1"/>
      <c r="MY134" s="1"/>
      <c r="MZ134" s="1"/>
      <c r="NA134" s="1"/>
      <c r="NB134" s="1"/>
      <c r="NC134" s="1"/>
      <c r="ND134" s="1"/>
      <c r="NE134" s="1"/>
      <c r="NF134" s="1"/>
      <c r="NG134" s="1"/>
      <c r="NH134" s="1"/>
      <c r="NI134" s="1"/>
      <c r="NJ134" s="1"/>
      <c r="NK134" s="1"/>
      <c r="NL134" s="1"/>
      <c r="NM134" s="1"/>
      <c r="NN134" s="1"/>
      <c r="NO134" s="1"/>
      <c r="NP134" s="1"/>
      <c r="NQ134" s="1"/>
      <c r="NR134" s="1"/>
      <c r="NS134" s="1"/>
      <c r="NT134" s="1"/>
      <c r="NU134" s="1"/>
      <c r="NV134" s="1"/>
      <c r="NW134" s="1"/>
      <c r="NX134" s="1"/>
      <c r="NY134" s="1"/>
      <c r="NZ134" s="1"/>
      <c r="OA134" s="1"/>
      <c r="OB134" s="1"/>
      <c r="OC134" s="1"/>
      <c r="OD134" s="1"/>
      <c r="OE134" s="1"/>
      <c r="OF134" s="1"/>
      <c r="OG134" s="1"/>
      <c r="OH134" s="1"/>
      <c r="OI134" s="1"/>
      <c r="OJ134" s="1"/>
      <c r="OK134" s="1"/>
      <c r="OL134" s="1"/>
      <c r="OM134" s="1"/>
      <c r="ON134" s="1"/>
      <c r="OO134" s="1"/>
      <c r="OP134" s="1"/>
    </row>
    <row r="135" spans="1:406" s="344" customFormat="1" ht="39" customHeight="1" thickBot="1" x14ac:dyDescent="0.3">
      <c r="A135" s="587"/>
      <c r="B135" s="587"/>
      <c r="C135" s="587"/>
      <c r="D135" s="588"/>
      <c r="E135" s="589"/>
      <c r="F135" s="588"/>
      <c r="G135" s="588"/>
      <c r="H135" s="588"/>
      <c r="I135" s="588"/>
      <c r="J135" s="588"/>
      <c r="K135" s="588"/>
      <c r="L135" s="588"/>
      <c r="M135" s="588"/>
      <c r="N135" s="594"/>
      <c r="O135" s="594"/>
      <c r="P135" s="783" t="s">
        <v>16</v>
      </c>
      <c r="Q135" s="784"/>
      <c r="R135" s="785"/>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JT135" s="1"/>
      <c r="JU135" s="1"/>
      <c r="JV135" s="1"/>
      <c r="JW135" s="1"/>
      <c r="JX135" s="1"/>
      <c r="JY135" s="1"/>
      <c r="JZ135" s="1"/>
      <c r="KA135" s="1"/>
      <c r="KB135" s="1"/>
      <c r="KC135" s="1"/>
      <c r="KD135" s="1"/>
      <c r="KE135" s="1"/>
      <c r="KF135" s="1"/>
      <c r="KG135" s="1"/>
      <c r="KH135" s="1"/>
      <c r="KI135" s="1"/>
      <c r="KJ135" s="1"/>
      <c r="KK135" s="1"/>
      <c r="KL135" s="1"/>
      <c r="KM135" s="1"/>
      <c r="KN135" s="1"/>
      <c r="KO135" s="1"/>
      <c r="KP135" s="1"/>
      <c r="KQ135" s="1"/>
      <c r="KR135" s="1"/>
      <c r="KS135" s="1"/>
      <c r="KT135" s="1"/>
      <c r="KU135" s="1"/>
      <c r="KV135" s="1"/>
      <c r="KW135" s="1"/>
      <c r="KX135" s="1"/>
      <c r="KY135" s="1"/>
      <c r="KZ135" s="1"/>
      <c r="LA135" s="1"/>
      <c r="LB135" s="1"/>
      <c r="LC135" s="1"/>
      <c r="LD135" s="1"/>
      <c r="LE135" s="1"/>
      <c r="LF135" s="1"/>
      <c r="LG135" s="1"/>
      <c r="LH135" s="1"/>
      <c r="LI135" s="1"/>
      <c r="LJ135" s="1"/>
      <c r="LK135" s="1"/>
      <c r="LL135" s="1"/>
      <c r="LM135" s="1"/>
      <c r="LN135" s="1"/>
      <c r="LO135" s="1"/>
      <c r="LP135" s="1"/>
      <c r="LQ135" s="1"/>
      <c r="LR135" s="1"/>
      <c r="LS135" s="1"/>
      <c r="LT135" s="1"/>
      <c r="LU135" s="1"/>
      <c r="LV135" s="1"/>
      <c r="LW135" s="1"/>
      <c r="LX135" s="1"/>
      <c r="LY135" s="1"/>
      <c r="LZ135" s="1"/>
      <c r="MA135" s="1"/>
      <c r="MB135" s="1"/>
      <c r="MC135" s="1"/>
      <c r="MD135" s="1"/>
      <c r="ME135" s="1"/>
      <c r="MF135" s="1"/>
      <c r="MG135" s="1"/>
      <c r="MH135" s="1"/>
      <c r="MI135" s="1"/>
      <c r="MJ135" s="1"/>
      <c r="MK135" s="1"/>
      <c r="ML135" s="1"/>
      <c r="MM135" s="1"/>
      <c r="MN135" s="1"/>
      <c r="MO135" s="1"/>
      <c r="MP135" s="1"/>
      <c r="MQ135" s="1"/>
      <c r="MR135" s="1"/>
      <c r="MS135" s="1"/>
      <c r="MT135" s="1"/>
      <c r="MU135" s="1"/>
      <c r="MV135" s="1"/>
      <c r="MW135" s="1"/>
      <c r="MX135" s="1"/>
      <c r="MY135" s="1"/>
      <c r="MZ135" s="1"/>
      <c r="NA135" s="1"/>
      <c r="NB135" s="1"/>
      <c r="NC135" s="1"/>
      <c r="ND135" s="1"/>
      <c r="NE135" s="1"/>
      <c r="NF135" s="1"/>
      <c r="NG135" s="1"/>
      <c r="NH135" s="1"/>
      <c r="NI135" s="1"/>
      <c r="NJ135" s="1"/>
      <c r="NK135" s="1"/>
      <c r="NL135" s="1"/>
      <c r="NM135" s="1"/>
      <c r="NN135" s="1"/>
      <c r="NO135" s="1"/>
      <c r="NP135" s="1"/>
      <c r="NQ135" s="1"/>
      <c r="NR135" s="1"/>
      <c r="NS135" s="1"/>
      <c r="NT135" s="1"/>
      <c r="NU135" s="1"/>
      <c r="NV135" s="1"/>
      <c r="NW135" s="1"/>
      <c r="NX135" s="1"/>
      <c r="NY135" s="1"/>
      <c r="NZ135" s="1"/>
      <c r="OA135" s="1"/>
      <c r="OB135" s="1"/>
      <c r="OC135" s="1"/>
      <c r="OD135" s="1"/>
      <c r="OE135" s="1"/>
      <c r="OF135" s="1"/>
      <c r="OG135" s="1"/>
      <c r="OH135" s="1"/>
      <c r="OI135" s="1"/>
      <c r="OJ135" s="1"/>
      <c r="OK135" s="1"/>
      <c r="OL135" s="1"/>
      <c r="OM135" s="1"/>
      <c r="ON135" s="1"/>
      <c r="OO135" s="1"/>
      <c r="OP135" s="1"/>
    </row>
    <row r="136" spans="1:406" s="351" customFormat="1" ht="78" customHeight="1" thickBot="1" x14ac:dyDescent="0.3">
      <c r="A136" s="587"/>
      <c r="B136" s="587"/>
      <c r="C136" s="587"/>
      <c r="D136" s="588"/>
      <c r="E136" s="589"/>
      <c r="F136" s="588"/>
      <c r="G136" s="588"/>
      <c r="H136" s="588"/>
      <c r="I136" s="588"/>
      <c r="J136" s="588"/>
      <c r="K136" s="588"/>
      <c r="L136" s="588"/>
      <c r="M136" s="588"/>
      <c r="N136" s="588"/>
      <c r="O136" s="588"/>
      <c r="P136" s="461" t="s">
        <v>621</v>
      </c>
      <c r="Q136" s="467" t="s">
        <v>14</v>
      </c>
      <c r="R136" s="462">
        <v>1</v>
      </c>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c r="JL136" s="1"/>
      <c r="JM136" s="1"/>
      <c r="JN136" s="1"/>
      <c r="JO136" s="1"/>
      <c r="JP136" s="1"/>
      <c r="JQ136" s="1"/>
      <c r="JR136" s="1"/>
      <c r="JS136" s="1"/>
      <c r="JT136" s="1"/>
      <c r="JU136" s="1"/>
      <c r="JV136" s="1"/>
      <c r="JW136" s="1"/>
      <c r="JX136" s="1"/>
      <c r="JY136" s="1"/>
      <c r="JZ136" s="1"/>
      <c r="KA136" s="1"/>
      <c r="KB136" s="1"/>
      <c r="KC136" s="1"/>
      <c r="KD136" s="1"/>
      <c r="KE136" s="1"/>
      <c r="KF136" s="1"/>
      <c r="KG136" s="1"/>
      <c r="KH136" s="1"/>
      <c r="KI136" s="1"/>
      <c r="KJ136" s="1"/>
      <c r="KK136" s="1"/>
      <c r="KL136" s="1"/>
      <c r="KM136" s="1"/>
      <c r="KN136" s="1"/>
      <c r="KO136" s="1"/>
      <c r="KP136" s="1"/>
      <c r="KQ136" s="1"/>
      <c r="KR136" s="1"/>
      <c r="KS136" s="1"/>
      <c r="KT136" s="1"/>
      <c r="KU136" s="1"/>
      <c r="KV136" s="1"/>
      <c r="KW136" s="1"/>
      <c r="KX136" s="1"/>
      <c r="KY136" s="1"/>
      <c r="KZ136" s="1"/>
      <c r="LA136" s="1"/>
      <c r="LB136" s="1"/>
      <c r="LC136" s="1"/>
      <c r="LD136" s="1"/>
      <c r="LE136" s="1"/>
      <c r="LF136" s="1"/>
      <c r="LG136" s="1"/>
      <c r="LH136" s="1"/>
      <c r="LI136" s="1"/>
      <c r="LJ136" s="1"/>
      <c r="LK136" s="1"/>
      <c r="LL136" s="1"/>
      <c r="LM136" s="1"/>
      <c r="LN136" s="1"/>
      <c r="LO136" s="1"/>
      <c r="LP136" s="1"/>
      <c r="LQ136" s="1"/>
      <c r="LR136" s="1"/>
      <c r="LS136" s="1"/>
      <c r="LT136" s="1"/>
      <c r="LU136" s="1"/>
      <c r="LV136" s="1"/>
      <c r="LW136" s="1"/>
      <c r="LX136" s="1"/>
      <c r="LY136" s="1"/>
      <c r="LZ136" s="1"/>
      <c r="MA136" s="1"/>
      <c r="MB136" s="1"/>
      <c r="MC136" s="1"/>
      <c r="MD136" s="1"/>
      <c r="ME136" s="1"/>
      <c r="MF136" s="1"/>
      <c r="MG136" s="1"/>
      <c r="MH136" s="1"/>
      <c r="MI136" s="1"/>
      <c r="MJ136" s="1"/>
      <c r="MK136" s="1"/>
      <c r="ML136" s="1"/>
      <c r="MM136" s="1"/>
      <c r="MN136" s="1"/>
      <c r="MO136" s="1"/>
      <c r="MP136" s="1"/>
      <c r="MQ136" s="1"/>
      <c r="MR136" s="1"/>
      <c r="MS136" s="1"/>
      <c r="MT136" s="1"/>
      <c r="MU136" s="1"/>
      <c r="MV136" s="1"/>
      <c r="MW136" s="1"/>
      <c r="MX136" s="1"/>
      <c r="MY136" s="1"/>
      <c r="MZ136" s="1"/>
      <c r="NA136" s="1"/>
      <c r="NB136" s="1"/>
      <c r="NC136" s="1"/>
      <c r="ND136" s="1"/>
      <c r="NE136" s="1"/>
      <c r="NF136" s="1"/>
      <c r="NG136" s="1"/>
      <c r="NH136" s="1"/>
      <c r="NI136" s="1"/>
      <c r="NJ136" s="1"/>
      <c r="NK136" s="1"/>
      <c r="NL136" s="1"/>
      <c r="NM136" s="1"/>
      <c r="NN136" s="1"/>
      <c r="NO136" s="1"/>
      <c r="NP136" s="1"/>
      <c r="NQ136" s="1"/>
      <c r="NR136" s="1"/>
      <c r="NS136" s="1"/>
      <c r="NT136" s="1"/>
      <c r="NU136" s="1"/>
      <c r="NV136" s="1"/>
      <c r="NW136" s="1"/>
      <c r="NX136" s="1"/>
      <c r="NY136" s="1"/>
      <c r="NZ136" s="1"/>
      <c r="OA136" s="1"/>
      <c r="OB136" s="1"/>
      <c r="OC136" s="1"/>
      <c r="OD136" s="1"/>
      <c r="OE136" s="1"/>
      <c r="OF136" s="1"/>
      <c r="OG136" s="1"/>
      <c r="OH136" s="1"/>
      <c r="OI136" s="1"/>
      <c r="OJ136" s="1"/>
      <c r="OK136" s="1"/>
      <c r="OL136" s="1"/>
      <c r="OM136" s="1"/>
      <c r="ON136" s="1"/>
      <c r="OO136" s="1"/>
      <c r="OP136" s="1"/>
    </row>
    <row r="137" spans="1:406" s="344" customFormat="1" ht="39" customHeight="1" thickBot="1" x14ac:dyDescent="0.3">
      <c r="A137" s="587"/>
      <c r="B137" s="587"/>
      <c r="C137" s="587"/>
      <c r="D137" s="588"/>
      <c r="E137" s="589"/>
      <c r="F137" s="588"/>
      <c r="G137" s="588"/>
      <c r="H137" s="588"/>
      <c r="I137" s="588"/>
      <c r="J137" s="588"/>
      <c r="K137" s="588"/>
      <c r="L137" s="588"/>
      <c r="M137" s="588"/>
      <c r="N137" s="588"/>
      <c r="O137" s="588"/>
      <c r="P137" s="795" t="s">
        <v>17</v>
      </c>
      <c r="Q137" s="796"/>
      <c r="R137" s="797"/>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c r="JG137" s="1"/>
      <c r="JH137" s="1"/>
      <c r="JI137" s="1"/>
      <c r="JJ137" s="1"/>
      <c r="JK137" s="1"/>
      <c r="JL137" s="1"/>
      <c r="JM137" s="1"/>
      <c r="JN137" s="1"/>
      <c r="JO137" s="1"/>
      <c r="JP137" s="1"/>
      <c r="JQ137" s="1"/>
      <c r="JR137" s="1"/>
      <c r="JS137" s="1"/>
      <c r="JT137" s="1"/>
      <c r="JU137" s="1"/>
      <c r="JV137" s="1"/>
      <c r="JW137" s="1"/>
      <c r="JX137" s="1"/>
      <c r="JY137" s="1"/>
      <c r="JZ137" s="1"/>
      <c r="KA137" s="1"/>
      <c r="KB137" s="1"/>
      <c r="KC137" s="1"/>
      <c r="KD137" s="1"/>
      <c r="KE137" s="1"/>
      <c r="KF137" s="1"/>
      <c r="KG137" s="1"/>
      <c r="KH137" s="1"/>
      <c r="KI137" s="1"/>
      <c r="KJ137" s="1"/>
      <c r="KK137" s="1"/>
      <c r="KL137" s="1"/>
      <c r="KM137" s="1"/>
      <c r="KN137" s="1"/>
      <c r="KO137" s="1"/>
      <c r="KP137" s="1"/>
      <c r="KQ137" s="1"/>
      <c r="KR137" s="1"/>
      <c r="KS137" s="1"/>
      <c r="KT137" s="1"/>
      <c r="KU137" s="1"/>
      <c r="KV137" s="1"/>
      <c r="KW137" s="1"/>
      <c r="KX137" s="1"/>
      <c r="KY137" s="1"/>
      <c r="KZ137" s="1"/>
      <c r="LA137" s="1"/>
      <c r="LB137" s="1"/>
      <c r="LC137" s="1"/>
      <c r="LD137" s="1"/>
      <c r="LE137" s="1"/>
      <c r="LF137" s="1"/>
      <c r="LG137" s="1"/>
      <c r="LH137" s="1"/>
      <c r="LI137" s="1"/>
      <c r="LJ137" s="1"/>
      <c r="LK137" s="1"/>
      <c r="LL137" s="1"/>
      <c r="LM137" s="1"/>
      <c r="LN137" s="1"/>
      <c r="LO137" s="1"/>
      <c r="LP137" s="1"/>
      <c r="LQ137" s="1"/>
      <c r="LR137" s="1"/>
      <c r="LS137" s="1"/>
      <c r="LT137" s="1"/>
      <c r="LU137" s="1"/>
      <c r="LV137" s="1"/>
      <c r="LW137" s="1"/>
      <c r="LX137" s="1"/>
      <c r="LY137" s="1"/>
      <c r="LZ137" s="1"/>
      <c r="MA137" s="1"/>
      <c r="MB137" s="1"/>
      <c r="MC137" s="1"/>
      <c r="MD137" s="1"/>
      <c r="ME137" s="1"/>
      <c r="MF137" s="1"/>
      <c r="MG137" s="1"/>
      <c r="MH137" s="1"/>
      <c r="MI137" s="1"/>
      <c r="MJ137" s="1"/>
      <c r="MK137" s="1"/>
      <c r="ML137" s="1"/>
      <c r="MM137" s="1"/>
      <c r="MN137" s="1"/>
      <c r="MO137" s="1"/>
      <c r="MP137" s="1"/>
      <c r="MQ137" s="1"/>
      <c r="MR137" s="1"/>
      <c r="MS137" s="1"/>
      <c r="MT137" s="1"/>
      <c r="MU137" s="1"/>
      <c r="MV137" s="1"/>
      <c r="MW137" s="1"/>
      <c r="MX137" s="1"/>
      <c r="MY137" s="1"/>
      <c r="MZ137" s="1"/>
      <c r="NA137" s="1"/>
      <c r="NB137" s="1"/>
      <c r="NC137" s="1"/>
      <c r="ND137" s="1"/>
      <c r="NE137" s="1"/>
      <c r="NF137" s="1"/>
      <c r="NG137" s="1"/>
      <c r="NH137" s="1"/>
      <c r="NI137" s="1"/>
      <c r="NJ137" s="1"/>
      <c r="NK137" s="1"/>
      <c r="NL137" s="1"/>
      <c r="NM137" s="1"/>
      <c r="NN137" s="1"/>
      <c r="NO137" s="1"/>
      <c r="NP137" s="1"/>
      <c r="NQ137" s="1"/>
      <c r="NR137" s="1"/>
      <c r="NS137" s="1"/>
      <c r="NT137" s="1"/>
      <c r="NU137" s="1"/>
      <c r="NV137" s="1"/>
      <c r="NW137" s="1"/>
      <c r="NX137" s="1"/>
      <c r="NY137" s="1"/>
      <c r="NZ137" s="1"/>
      <c r="OA137" s="1"/>
      <c r="OB137" s="1"/>
      <c r="OC137" s="1"/>
      <c r="OD137" s="1"/>
      <c r="OE137" s="1"/>
      <c r="OF137" s="1"/>
      <c r="OG137" s="1"/>
      <c r="OH137" s="1"/>
      <c r="OI137" s="1"/>
      <c r="OJ137" s="1"/>
      <c r="OK137" s="1"/>
      <c r="OL137" s="1"/>
      <c r="OM137" s="1"/>
      <c r="ON137" s="1"/>
      <c r="OO137" s="1"/>
      <c r="OP137" s="1"/>
    </row>
    <row r="138" spans="1:406" s="351" customFormat="1" ht="208.5" customHeight="1" thickBot="1" x14ac:dyDescent="0.3">
      <c r="A138" s="587"/>
      <c r="B138" s="587"/>
      <c r="C138" s="587"/>
      <c r="D138" s="588"/>
      <c r="E138" s="589"/>
      <c r="F138" s="588"/>
      <c r="G138" s="588"/>
      <c r="H138" s="588"/>
      <c r="I138" s="588"/>
      <c r="J138" s="588"/>
      <c r="K138" s="588"/>
      <c r="L138" s="588"/>
      <c r="M138" s="588"/>
      <c r="N138" s="588"/>
      <c r="O138" s="588"/>
      <c r="P138" s="463" t="s">
        <v>722</v>
      </c>
      <c r="Q138" s="583" t="s">
        <v>14</v>
      </c>
      <c r="R138" s="465">
        <v>1</v>
      </c>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c r="JJ138" s="1"/>
      <c r="JK138" s="1"/>
      <c r="JL138" s="1"/>
      <c r="JM138" s="1"/>
      <c r="JN138" s="1"/>
      <c r="JO138" s="1"/>
      <c r="JP138" s="1"/>
      <c r="JQ138" s="1"/>
      <c r="JR138" s="1"/>
      <c r="JS138" s="1"/>
      <c r="JT138" s="1"/>
      <c r="JU138" s="1"/>
      <c r="JV138" s="1"/>
      <c r="JW138" s="1"/>
      <c r="JX138" s="1"/>
      <c r="JY138" s="1"/>
      <c r="JZ138" s="1"/>
      <c r="KA138" s="1"/>
      <c r="KB138" s="1"/>
      <c r="KC138" s="1"/>
      <c r="KD138" s="1"/>
      <c r="KE138" s="1"/>
      <c r="KF138" s="1"/>
      <c r="KG138" s="1"/>
      <c r="KH138" s="1"/>
      <c r="KI138" s="1"/>
      <c r="KJ138" s="1"/>
      <c r="KK138" s="1"/>
      <c r="KL138" s="1"/>
      <c r="KM138" s="1"/>
      <c r="KN138" s="1"/>
      <c r="KO138" s="1"/>
      <c r="KP138" s="1"/>
      <c r="KQ138" s="1"/>
      <c r="KR138" s="1"/>
      <c r="KS138" s="1"/>
      <c r="KT138" s="1"/>
      <c r="KU138" s="1"/>
      <c r="KV138" s="1"/>
      <c r="KW138" s="1"/>
      <c r="KX138" s="1"/>
      <c r="KY138" s="1"/>
      <c r="KZ138" s="1"/>
      <c r="LA138" s="1"/>
      <c r="LB138" s="1"/>
      <c r="LC138" s="1"/>
      <c r="LD138" s="1"/>
      <c r="LE138" s="1"/>
      <c r="LF138" s="1"/>
      <c r="LG138" s="1"/>
      <c r="LH138" s="1"/>
      <c r="LI138" s="1"/>
      <c r="LJ138" s="1"/>
      <c r="LK138" s="1"/>
      <c r="LL138" s="1"/>
      <c r="LM138" s="1"/>
      <c r="LN138" s="1"/>
      <c r="LO138" s="1"/>
      <c r="LP138" s="1"/>
      <c r="LQ138" s="1"/>
      <c r="LR138" s="1"/>
      <c r="LS138" s="1"/>
      <c r="LT138" s="1"/>
      <c r="LU138" s="1"/>
      <c r="LV138" s="1"/>
      <c r="LW138" s="1"/>
      <c r="LX138" s="1"/>
      <c r="LY138" s="1"/>
      <c r="LZ138" s="1"/>
      <c r="MA138" s="1"/>
      <c r="MB138" s="1"/>
      <c r="MC138" s="1"/>
      <c r="MD138" s="1"/>
      <c r="ME138" s="1"/>
      <c r="MF138" s="1"/>
      <c r="MG138" s="1"/>
      <c r="MH138" s="1"/>
      <c r="MI138" s="1"/>
      <c r="MJ138" s="1"/>
      <c r="MK138" s="1"/>
      <c r="ML138" s="1"/>
      <c r="MM138" s="1"/>
      <c r="MN138" s="1"/>
      <c r="MO138" s="1"/>
      <c r="MP138" s="1"/>
      <c r="MQ138" s="1"/>
      <c r="MR138" s="1"/>
      <c r="MS138" s="1"/>
      <c r="MT138" s="1"/>
      <c r="MU138" s="1"/>
      <c r="MV138" s="1"/>
      <c r="MW138" s="1"/>
      <c r="MX138" s="1"/>
      <c r="MY138" s="1"/>
      <c r="MZ138" s="1"/>
      <c r="NA138" s="1"/>
      <c r="NB138" s="1"/>
      <c r="NC138" s="1"/>
      <c r="ND138" s="1"/>
      <c r="NE138" s="1"/>
      <c r="NF138" s="1"/>
      <c r="NG138" s="1"/>
      <c r="NH138" s="1"/>
      <c r="NI138" s="1"/>
      <c r="NJ138" s="1"/>
      <c r="NK138" s="1"/>
      <c r="NL138" s="1"/>
      <c r="NM138" s="1"/>
      <c r="NN138" s="1"/>
      <c r="NO138" s="1"/>
      <c r="NP138" s="1"/>
      <c r="NQ138" s="1"/>
      <c r="NR138" s="1"/>
      <c r="NS138" s="1"/>
      <c r="NT138" s="1"/>
      <c r="NU138" s="1"/>
      <c r="NV138" s="1"/>
      <c r="NW138" s="1"/>
      <c r="NX138" s="1"/>
      <c r="NY138" s="1"/>
      <c r="NZ138" s="1"/>
      <c r="OA138" s="1"/>
      <c r="OB138" s="1"/>
      <c r="OC138" s="1"/>
      <c r="OD138" s="1"/>
      <c r="OE138" s="1"/>
      <c r="OF138" s="1"/>
      <c r="OG138" s="1"/>
      <c r="OH138" s="1"/>
      <c r="OI138" s="1"/>
      <c r="OJ138" s="1"/>
      <c r="OK138" s="1"/>
      <c r="OL138" s="1"/>
      <c r="OM138" s="1"/>
      <c r="ON138" s="1"/>
      <c r="OO138" s="1"/>
      <c r="OP138" s="1"/>
    </row>
    <row r="139" spans="1:406" s="525" customFormat="1" ht="130.5" customHeight="1" thickBot="1" x14ac:dyDescent="0.3">
      <c r="A139" s="501"/>
      <c r="B139" s="501"/>
      <c r="C139" s="501"/>
      <c r="D139" s="502"/>
      <c r="E139" s="503"/>
      <c r="F139" s="502"/>
      <c r="G139" s="502"/>
      <c r="H139" s="502"/>
      <c r="I139" s="502"/>
      <c r="J139" s="502"/>
      <c r="K139" s="502"/>
      <c r="L139" s="502"/>
      <c r="M139" s="502"/>
      <c r="N139" s="524" t="s">
        <v>530</v>
      </c>
      <c r="O139" s="459" t="s">
        <v>528</v>
      </c>
      <c r="P139" s="753" t="s">
        <v>131</v>
      </c>
      <c r="Q139" s="500" t="s">
        <v>14</v>
      </c>
      <c r="R139" s="493" t="s">
        <v>128</v>
      </c>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c r="JG139" s="1"/>
      <c r="JH139" s="1"/>
      <c r="JI139" s="1"/>
      <c r="JJ139" s="1"/>
      <c r="JK139" s="1"/>
      <c r="JL139" s="1"/>
      <c r="JM139" s="1"/>
      <c r="JN139" s="1"/>
      <c r="JO139" s="1"/>
      <c r="JP139" s="1"/>
      <c r="JQ139" s="1"/>
      <c r="JR139" s="1"/>
      <c r="JS139" s="1"/>
      <c r="JT139" s="1"/>
      <c r="JU139" s="1"/>
      <c r="JV139" s="1"/>
      <c r="JW139" s="1"/>
      <c r="JX139" s="1"/>
      <c r="JY139" s="1"/>
      <c r="JZ139" s="1"/>
      <c r="KA139" s="1"/>
      <c r="KB139" s="1"/>
      <c r="KC139" s="1"/>
      <c r="KD139" s="1"/>
      <c r="KE139" s="1"/>
      <c r="KF139" s="1"/>
      <c r="KG139" s="1"/>
      <c r="KH139" s="1"/>
      <c r="KI139" s="1"/>
      <c r="KJ139" s="1"/>
      <c r="KK139" s="1"/>
      <c r="KL139" s="1"/>
      <c r="KM139" s="1"/>
      <c r="KN139" s="1"/>
      <c r="KO139" s="1"/>
      <c r="KP139" s="1"/>
      <c r="KQ139" s="1"/>
      <c r="KR139" s="1"/>
      <c r="KS139" s="1"/>
      <c r="KT139" s="1"/>
      <c r="KU139" s="1"/>
      <c r="KV139" s="1"/>
      <c r="KW139" s="1"/>
      <c r="KX139" s="1"/>
      <c r="KY139" s="1"/>
      <c r="KZ139" s="1"/>
      <c r="LA139" s="1"/>
      <c r="LB139" s="1"/>
      <c r="LC139" s="1"/>
      <c r="LD139" s="1"/>
      <c r="LE139" s="1"/>
      <c r="LF139" s="1"/>
      <c r="LG139" s="1"/>
      <c r="LH139" s="1"/>
      <c r="LI139" s="1"/>
      <c r="LJ139" s="1"/>
      <c r="LK139" s="1"/>
      <c r="LL139" s="1"/>
      <c r="LM139" s="1"/>
      <c r="LN139" s="1"/>
      <c r="LO139" s="1"/>
      <c r="LP139" s="1"/>
      <c r="LQ139" s="1"/>
      <c r="LR139" s="1"/>
      <c r="LS139" s="1"/>
      <c r="LT139" s="1"/>
      <c r="LU139" s="1"/>
      <c r="LV139" s="1"/>
      <c r="LW139" s="1"/>
      <c r="LX139" s="1"/>
      <c r="LY139" s="1"/>
      <c r="LZ139" s="1"/>
      <c r="MA139" s="1"/>
      <c r="MB139" s="1"/>
      <c r="MC139" s="1"/>
      <c r="MD139" s="1"/>
      <c r="ME139" s="1"/>
      <c r="MF139" s="1"/>
      <c r="MG139" s="1"/>
      <c r="MH139" s="1"/>
      <c r="MI139" s="1"/>
      <c r="MJ139" s="1"/>
      <c r="MK139" s="1"/>
      <c r="ML139" s="1"/>
      <c r="MM139" s="1"/>
      <c r="MN139" s="1"/>
      <c r="MO139" s="1"/>
      <c r="MP139" s="1"/>
      <c r="MQ139" s="1"/>
      <c r="MR139" s="1"/>
      <c r="MS139" s="1"/>
      <c r="MT139" s="1"/>
      <c r="MU139" s="1"/>
      <c r="MV139" s="1"/>
      <c r="MW139" s="1"/>
      <c r="MX139" s="1"/>
      <c r="MY139" s="1"/>
      <c r="MZ139" s="1"/>
      <c r="NA139" s="1"/>
      <c r="NB139" s="1"/>
      <c r="NC139" s="1"/>
      <c r="ND139" s="1"/>
      <c r="NE139" s="1"/>
      <c r="NF139" s="1"/>
      <c r="NG139" s="1"/>
      <c r="NH139" s="1"/>
      <c r="NI139" s="1"/>
      <c r="NJ139" s="1"/>
      <c r="NK139" s="1"/>
      <c r="NL139" s="1"/>
      <c r="NM139" s="1"/>
      <c r="NN139" s="1"/>
      <c r="NO139" s="1"/>
      <c r="NP139" s="1"/>
      <c r="NQ139" s="1"/>
      <c r="NR139" s="1"/>
      <c r="NS139" s="1"/>
      <c r="NT139" s="1"/>
      <c r="NU139" s="1"/>
      <c r="NV139" s="1"/>
      <c r="NW139" s="1"/>
      <c r="NX139" s="1"/>
      <c r="NY139" s="1"/>
      <c r="NZ139" s="1"/>
      <c r="OA139" s="1"/>
      <c r="OB139" s="1"/>
      <c r="OC139" s="1"/>
      <c r="OD139" s="1"/>
      <c r="OE139" s="1"/>
      <c r="OF139" s="1"/>
      <c r="OG139" s="1"/>
      <c r="OH139" s="1"/>
      <c r="OI139" s="1"/>
      <c r="OJ139" s="1"/>
      <c r="OK139" s="1"/>
      <c r="OL139" s="1"/>
      <c r="OM139" s="1"/>
      <c r="ON139" s="1"/>
      <c r="OO139" s="1"/>
      <c r="OP139" s="1"/>
    </row>
    <row r="140" spans="1:406" s="344" customFormat="1" ht="39" customHeight="1" thickBot="1" x14ac:dyDescent="0.3">
      <c r="A140" s="587"/>
      <c r="B140" s="587"/>
      <c r="C140" s="587"/>
      <c r="D140" s="588"/>
      <c r="E140" s="589"/>
      <c r="F140" s="588"/>
      <c r="G140" s="588"/>
      <c r="H140" s="588"/>
      <c r="I140" s="588"/>
      <c r="J140" s="588"/>
      <c r="K140" s="588"/>
      <c r="L140" s="588"/>
      <c r="M140" s="588"/>
      <c r="N140" s="594"/>
      <c r="O140" s="594"/>
      <c r="P140" s="765" t="s">
        <v>16</v>
      </c>
      <c r="Q140" s="766"/>
      <c r="R140" s="767"/>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c r="JJ140" s="1"/>
      <c r="JK140" s="1"/>
      <c r="JL140" s="1"/>
      <c r="JM140" s="1"/>
      <c r="JN140" s="1"/>
      <c r="JO140" s="1"/>
      <c r="JP140" s="1"/>
      <c r="JQ140" s="1"/>
      <c r="JR140" s="1"/>
      <c r="JS140" s="1"/>
      <c r="JT140" s="1"/>
      <c r="JU140" s="1"/>
      <c r="JV140" s="1"/>
      <c r="JW140" s="1"/>
      <c r="JX140" s="1"/>
      <c r="JY140" s="1"/>
      <c r="JZ140" s="1"/>
      <c r="KA140" s="1"/>
      <c r="KB140" s="1"/>
      <c r="KC140" s="1"/>
      <c r="KD140" s="1"/>
      <c r="KE140" s="1"/>
      <c r="KF140" s="1"/>
      <c r="KG140" s="1"/>
      <c r="KH140" s="1"/>
      <c r="KI140" s="1"/>
      <c r="KJ140" s="1"/>
      <c r="KK140" s="1"/>
      <c r="KL140" s="1"/>
      <c r="KM140" s="1"/>
      <c r="KN140" s="1"/>
      <c r="KO140" s="1"/>
      <c r="KP140" s="1"/>
      <c r="KQ140" s="1"/>
      <c r="KR140" s="1"/>
      <c r="KS140" s="1"/>
      <c r="KT140" s="1"/>
      <c r="KU140" s="1"/>
      <c r="KV140" s="1"/>
      <c r="KW140" s="1"/>
      <c r="KX140" s="1"/>
      <c r="KY140" s="1"/>
      <c r="KZ140" s="1"/>
      <c r="LA140" s="1"/>
      <c r="LB140" s="1"/>
      <c r="LC140" s="1"/>
      <c r="LD140" s="1"/>
      <c r="LE140" s="1"/>
      <c r="LF140" s="1"/>
      <c r="LG140" s="1"/>
      <c r="LH140" s="1"/>
      <c r="LI140" s="1"/>
      <c r="LJ140" s="1"/>
      <c r="LK140" s="1"/>
      <c r="LL140" s="1"/>
      <c r="LM140" s="1"/>
      <c r="LN140" s="1"/>
      <c r="LO140" s="1"/>
      <c r="LP140" s="1"/>
      <c r="LQ140" s="1"/>
      <c r="LR140" s="1"/>
      <c r="LS140" s="1"/>
      <c r="LT140" s="1"/>
      <c r="LU140" s="1"/>
      <c r="LV140" s="1"/>
      <c r="LW140" s="1"/>
      <c r="LX140" s="1"/>
      <c r="LY140" s="1"/>
      <c r="LZ140" s="1"/>
      <c r="MA140" s="1"/>
      <c r="MB140" s="1"/>
      <c r="MC140" s="1"/>
      <c r="MD140" s="1"/>
      <c r="ME140" s="1"/>
      <c r="MF140" s="1"/>
      <c r="MG140" s="1"/>
      <c r="MH140" s="1"/>
      <c r="MI140" s="1"/>
      <c r="MJ140" s="1"/>
      <c r="MK140" s="1"/>
      <c r="ML140" s="1"/>
      <c r="MM140" s="1"/>
      <c r="MN140" s="1"/>
      <c r="MO140" s="1"/>
      <c r="MP140" s="1"/>
      <c r="MQ140" s="1"/>
      <c r="MR140" s="1"/>
      <c r="MS140" s="1"/>
      <c r="MT140" s="1"/>
      <c r="MU140" s="1"/>
      <c r="MV140" s="1"/>
      <c r="MW140" s="1"/>
      <c r="MX140" s="1"/>
      <c r="MY140" s="1"/>
      <c r="MZ140" s="1"/>
      <c r="NA140" s="1"/>
      <c r="NB140" s="1"/>
      <c r="NC140" s="1"/>
      <c r="ND140" s="1"/>
      <c r="NE140" s="1"/>
      <c r="NF140" s="1"/>
      <c r="NG140" s="1"/>
      <c r="NH140" s="1"/>
      <c r="NI140" s="1"/>
      <c r="NJ140" s="1"/>
      <c r="NK140" s="1"/>
      <c r="NL140" s="1"/>
      <c r="NM140" s="1"/>
      <c r="NN140" s="1"/>
      <c r="NO140" s="1"/>
      <c r="NP140" s="1"/>
      <c r="NQ140" s="1"/>
      <c r="NR140" s="1"/>
      <c r="NS140" s="1"/>
      <c r="NT140" s="1"/>
      <c r="NU140" s="1"/>
      <c r="NV140" s="1"/>
      <c r="NW140" s="1"/>
      <c r="NX140" s="1"/>
      <c r="NY140" s="1"/>
      <c r="NZ140" s="1"/>
      <c r="OA140" s="1"/>
      <c r="OB140" s="1"/>
      <c r="OC140" s="1"/>
      <c r="OD140" s="1"/>
      <c r="OE140" s="1"/>
      <c r="OF140" s="1"/>
      <c r="OG140" s="1"/>
      <c r="OH140" s="1"/>
      <c r="OI140" s="1"/>
      <c r="OJ140" s="1"/>
      <c r="OK140" s="1"/>
      <c r="OL140" s="1"/>
      <c r="OM140" s="1"/>
      <c r="ON140" s="1"/>
      <c r="OO140" s="1"/>
      <c r="OP140" s="1"/>
    </row>
    <row r="141" spans="1:406" s="351" customFormat="1" ht="91.5" customHeight="1" thickBot="1" x14ac:dyDescent="0.3">
      <c r="A141" s="587"/>
      <c r="B141" s="587"/>
      <c r="C141" s="587"/>
      <c r="D141" s="588"/>
      <c r="E141" s="589"/>
      <c r="F141" s="588"/>
      <c r="G141" s="588"/>
      <c r="H141" s="588"/>
      <c r="I141" s="588"/>
      <c r="J141" s="588"/>
      <c r="K141" s="588"/>
      <c r="L141" s="588"/>
      <c r="M141" s="588"/>
      <c r="N141" s="588"/>
      <c r="O141" s="588"/>
      <c r="P141" s="461" t="s">
        <v>622</v>
      </c>
      <c r="Q141" s="467" t="s">
        <v>14</v>
      </c>
      <c r="R141" s="462">
        <v>1</v>
      </c>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row>
    <row r="142" spans="1:406" s="348" customFormat="1" ht="39" customHeight="1" thickBot="1" x14ac:dyDescent="0.3">
      <c r="A142" s="595"/>
      <c r="B142" s="595"/>
      <c r="C142" s="595"/>
      <c r="D142" s="596"/>
      <c r="E142" s="597"/>
      <c r="F142" s="596"/>
      <c r="G142" s="596"/>
      <c r="H142" s="596"/>
      <c r="I142" s="596"/>
      <c r="J142" s="596"/>
      <c r="K142" s="596"/>
      <c r="L142" s="596"/>
      <c r="M142" s="596"/>
      <c r="N142" s="596"/>
      <c r="O142" s="596"/>
      <c r="P142" s="795" t="s">
        <v>17</v>
      </c>
      <c r="Q142" s="796"/>
      <c r="R142" s="797"/>
      <c r="S142" s="580"/>
      <c r="T142" s="580"/>
      <c r="U142" s="580"/>
      <c r="V142" s="580"/>
      <c r="W142" s="580"/>
      <c r="X142" s="580"/>
      <c r="Y142" s="580"/>
      <c r="Z142" s="580"/>
      <c r="AA142" s="580"/>
      <c r="AB142" s="580"/>
      <c r="AC142" s="580"/>
      <c r="AD142" s="580"/>
      <c r="AE142" s="580"/>
      <c r="AF142" s="580"/>
      <c r="AG142" s="580"/>
      <c r="AH142" s="580"/>
      <c r="AI142" s="580"/>
      <c r="AJ142" s="580"/>
      <c r="AK142" s="580"/>
      <c r="AL142" s="580"/>
      <c r="AM142" s="580"/>
      <c r="AN142" s="580"/>
      <c r="AO142" s="580"/>
      <c r="AP142" s="580"/>
      <c r="AQ142" s="580"/>
      <c r="AR142" s="580"/>
      <c r="AS142" s="580"/>
      <c r="AT142" s="580"/>
      <c r="AU142" s="580"/>
      <c r="AV142" s="580"/>
      <c r="AW142" s="580"/>
      <c r="AX142" s="580"/>
      <c r="AY142" s="580"/>
      <c r="AZ142" s="580"/>
      <c r="BA142" s="580"/>
      <c r="BB142" s="580"/>
      <c r="BC142" s="580"/>
      <c r="BD142" s="580"/>
      <c r="BE142" s="580"/>
      <c r="BF142" s="580"/>
      <c r="BG142" s="580"/>
      <c r="BH142" s="580"/>
      <c r="BI142" s="580"/>
      <c r="BJ142" s="580"/>
      <c r="BK142" s="580"/>
      <c r="BL142" s="580"/>
      <c r="BM142" s="580"/>
      <c r="BN142" s="580"/>
      <c r="BO142" s="580"/>
      <c r="BP142" s="580"/>
      <c r="BQ142" s="580"/>
      <c r="BR142" s="580"/>
      <c r="BS142" s="580"/>
      <c r="BT142" s="580"/>
      <c r="BU142" s="580"/>
      <c r="BV142" s="580"/>
      <c r="BW142" s="580"/>
      <c r="BX142" s="580"/>
      <c r="BY142" s="580"/>
      <c r="BZ142" s="580"/>
      <c r="CA142" s="580"/>
      <c r="CB142" s="580"/>
      <c r="CC142" s="580"/>
      <c r="CD142" s="580"/>
      <c r="CE142" s="580"/>
      <c r="CF142" s="580"/>
      <c r="CG142" s="580"/>
      <c r="CH142" s="580"/>
      <c r="CI142" s="580"/>
      <c r="CJ142" s="580"/>
      <c r="CK142" s="580"/>
      <c r="CL142" s="580"/>
      <c r="CM142" s="580"/>
      <c r="CN142" s="580"/>
      <c r="CO142" s="580"/>
      <c r="CP142" s="580"/>
      <c r="CQ142" s="580"/>
      <c r="CR142" s="580"/>
      <c r="CS142" s="580"/>
      <c r="CT142" s="580"/>
      <c r="CU142" s="580"/>
      <c r="CV142" s="580"/>
      <c r="CW142" s="580"/>
      <c r="CX142" s="580"/>
      <c r="CY142" s="580"/>
      <c r="CZ142" s="580"/>
      <c r="DA142" s="580"/>
      <c r="DB142" s="580"/>
      <c r="DC142" s="580"/>
      <c r="DD142" s="580"/>
      <c r="DE142" s="580"/>
      <c r="DF142" s="580"/>
      <c r="DG142" s="580"/>
      <c r="DH142" s="580"/>
      <c r="DI142" s="580"/>
      <c r="DJ142" s="580"/>
      <c r="DK142" s="580"/>
      <c r="DL142" s="580"/>
      <c r="DM142" s="580"/>
      <c r="DN142" s="580"/>
      <c r="DO142" s="580"/>
      <c r="DP142" s="580"/>
      <c r="DQ142" s="580"/>
      <c r="DR142" s="580"/>
      <c r="DS142" s="580"/>
      <c r="DT142" s="580"/>
      <c r="DU142" s="580"/>
      <c r="DV142" s="580"/>
      <c r="DW142" s="580"/>
      <c r="DX142" s="580"/>
      <c r="DY142" s="580"/>
      <c r="DZ142" s="580"/>
      <c r="EA142" s="580"/>
      <c r="EB142" s="580"/>
      <c r="EC142" s="580"/>
      <c r="ED142" s="580"/>
      <c r="EE142" s="580"/>
      <c r="EF142" s="580"/>
      <c r="EG142" s="580"/>
      <c r="EH142" s="580"/>
      <c r="EI142" s="580"/>
      <c r="EJ142" s="580"/>
      <c r="EK142" s="580"/>
      <c r="EL142" s="580"/>
      <c r="EM142" s="580"/>
      <c r="EN142" s="580"/>
      <c r="EO142" s="580"/>
      <c r="EP142" s="580"/>
      <c r="EQ142" s="580"/>
      <c r="ER142" s="580"/>
      <c r="ES142" s="580"/>
      <c r="ET142" s="580"/>
      <c r="EU142" s="580"/>
      <c r="EV142" s="580"/>
      <c r="EW142" s="580"/>
      <c r="EX142" s="580"/>
      <c r="EY142" s="580"/>
      <c r="EZ142" s="580"/>
      <c r="FA142" s="580"/>
      <c r="FB142" s="580"/>
      <c r="FC142" s="580"/>
      <c r="FD142" s="580"/>
      <c r="FE142" s="580"/>
      <c r="FF142" s="580"/>
      <c r="FG142" s="580"/>
      <c r="FH142" s="580"/>
      <c r="FI142" s="580"/>
      <c r="FJ142" s="580"/>
      <c r="FK142" s="580"/>
      <c r="FL142" s="580"/>
      <c r="FM142" s="580"/>
      <c r="FN142" s="580"/>
      <c r="FO142" s="580"/>
      <c r="FP142" s="580"/>
      <c r="FQ142" s="580"/>
      <c r="FR142" s="580"/>
      <c r="FS142" s="580"/>
      <c r="FT142" s="580"/>
      <c r="FU142" s="580"/>
      <c r="FV142" s="580"/>
      <c r="FW142" s="580"/>
      <c r="FX142" s="580"/>
      <c r="FY142" s="580"/>
      <c r="FZ142" s="580"/>
      <c r="GA142" s="580"/>
      <c r="GB142" s="580"/>
      <c r="GC142" s="580"/>
      <c r="GD142" s="580"/>
      <c r="GE142" s="580"/>
      <c r="GF142" s="580"/>
      <c r="GG142" s="580"/>
      <c r="GH142" s="580"/>
      <c r="GI142" s="580"/>
      <c r="GJ142" s="580"/>
      <c r="GK142" s="580"/>
      <c r="GL142" s="580"/>
      <c r="GM142" s="580"/>
      <c r="GN142" s="580"/>
      <c r="GO142" s="580"/>
      <c r="GP142" s="580"/>
      <c r="GQ142" s="580"/>
      <c r="GR142" s="580"/>
      <c r="GS142" s="580"/>
      <c r="GT142" s="580"/>
      <c r="GU142" s="580"/>
      <c r="GV142" s="580"/>
      <c r="GW142" s="580"/>
      <c r="GX142" s="580"/>
      <c r="GY142" s="580"/>
      <c r="GZ142" s="580"/>
      <c r="HA142" s="580"/>
      <c r="HB142" s="580"/>
      <c r="HC142" s="580"/>
      <c r="HD142" s="580"/>
      <c r="HE142" s="580"/>
      <c r="HF142" s="580"/>
      <c r="HG142" s="580"/>
      <c r="HH142" s="580"/>
      <c r="HI142" s="580"/>
      <c r="HJ142" s="580"/>
      <c r="HK142" s="580"/>
      <c r="HL142" s="580"/>
      <c r="HM142" s="580"/>
      <c r="HN142" s="580"/>
      <c r="HO142" s="580"/>
      <c r="HP142" s="580"/>
      <c r="HQ142" s="580"/>
      <c r="HR142" s="580"/>
      <c r="HS142" s="580"/>
      <c r="HT142" s="580"/>
      <c r="HU142" s="580"/>
      <c r="HV142" s="580"/>
      <c r="HW142" s="580"/>
      <c r="HX142" s="580"/>
      <c r="HY142" s="580"/>
      <c r="HZ142" s="580"/>
      <c r="IA142" s="580"/>
      <c r="IB142" s="580"/>
      <c r="IC142" s="580"/>
      <c r="ID142" s="580"/>
      <c r="IE142" s="580"/>
      <c r="IF142" s="580"/>
      <c r="IG142" s="580"/>
      <c r="IH142" s="580"/>
      <c r="II142" s="580"/>
      <c r="IJ142" s="580"/>
      <c r="IK142" s="580"/>
      <c r="IL142" s="580"/>
      <c r="IM142" s="580"/>
      <c r="IN142" s="580"/>
      <c r="IO142" s="580"/>
      <c r="IP142" s="580"/>
      <c r="IQ142" s="580"/>
      <c r="IR142" s="580"/>
      <c r="IS142" s="580"/>
      <c r="IT142" s="580"/>
      <c r="IU142" s="580"/>
      <c r="IV142" s="580"/>
      <c r="IW142" s="580"/>
      <c r="IX142" s="580"/>
      <c r="IY142" s="580"/>
      <c r="IZ142" s="580"/>
      <c r="JA142" s="580"/>
      <c r="JB142" s="580"/>
      <c r="JC142" s="580"/>
      <c r="JD142" s="580"/>
      <c r="JE142" s="580"/>
      <c r="JF142" s="580"/>
      <c r="JG142" s="580"/>
      <c r="JH142" s="580"/>
      <c r="JI142" s="580"/>
      <c r="JJ142" s="580"/>
      <c r="JK142" s="580"/>
      <c r="JL142" s="580"/>
      <c r="JM142" s="580"/>
      <c r="JN142" s="580"/>
      <c r="JO142" s="580"/>
      <c r="JP142" s="580"/>
      <c r="JQ142" s="580"/>
      <c r="JR142" s="580"/>
      <c r="JS142" s="580"/>
      <c r="JT142" s="580"/>
      <c r="JU142" s="580"/>
      <c r="JV142" s="580"/>
      <c r="JW142" s="580"/>
      <c r="JX142" s="580"/>
      <c r="JY142" s="580"/>
      <c r="JZ142" s="580"/>
      <c r="KA142" s="580"/>
      <c r="KB142" s="580"/>
      <c r="KC142" s="580"/>
      <c r="KD142" s="580"/>
      <c r="KE142" s="580"/>
      <c r="KF142" s="580"/>
      <c r="KG142" s="580"/>
      <c r="KH142" s="580"/>
      <c r="KI142" s="580"/>
      <c r="KJ142" s="580"/>
      <c r="KK142" s="580"/>
      <c r="KL142" s="580"/>
      <c r="KM142" s="580"/>
      <c r="KN142" s="580"/>
      <c r="KO142" s="580"/>
      <c r="KP142" s="580"/>
      <c r="KQ142" s="580"/>
      <c r="KR142" s="580"/>
      <c r="KS142" s="580"/>
      <c r="KT142" s="580"/>
      <c r="KU142" s="580"/>
      <c r="KV142" s="580"/>
      <c r="KW142" s="580"/>
      <c r="KX142" s="580"/>
      <c r="KY142" s="580"/>
      <c r="KZ142" s="580"/>
      <c r="LA142" s="580"/>
      <c r="LB142" s="580"/>
      <c r="LC142" s="580"/>
      <c r="LD142" s="580"/>
      <c r="LE142" s="580"/>
      <c r="LF142" s="580"/>
      <c r="LG142" s="580"/>
      <c r="LH142" s="580"/>
      <c r="LI142" s="580"/>
      <c r="LJ142" s="580"/>
      <c r="LK142" s="580"/>
      <c r="LL142" s="580"/>
      <c r="LM142" s="580"/>
      <c r="LN142" s="580"/>
      <c r="LO142" s="580"/>
      <c r="LP142" s="580"/>
      <c r="LQ142" s="580"/>
      <c r="LR142" s="580"/>
      <c r="LS142" s="580"/>
      <c r="LT142" s="580"/>
      <c r="LU142" s="580"/>
      <c r="LV142" s="580"/>
      <c r="LW142" s="580"/>
      <c r="LX142" s="580"/>
      <c r="LY142" s="580"/>
      <c r="LZ142" s="580"/>
      <c r="MA142" s="580"/>
      <c r="MB142" s="580"/>
      <c r="MC142" s="580"/>
      <c r="MD142" s="580"/>
      <c r="ME142" s="580"/>
      <c r="MF142" s="580"/>
      <c r="MG142" s="580"/>
      <c r="MH142" s="580"/>
      <c r="MI142" s="580"/>
      <c r="MJ142" s="580"/>
      <c r="MK142" s="580"/>
      <c r="ML142" s="580"/>
      <c r="MM142" s="580"/>
      <c r="MN142" s="580"/>
      <c r="MO142" s="580"/>
      <c r="MP142" s="580"/>
      <c r="MQ142" s="580"/>
      <c r="MR142" s="580"/>
      <c r="MS142" s="580"/>
      <c r="MT142" s="580"/>
      <c r="MU142" s="580"/>
      <c r="MV142" s="580"/>
      <c r="MW142" s="580"/>
      <c r="MX142" s="580"/>
      <c r="MY142" s="580"/>
      <c r="MZ142" s="580"/>
      <c r="NA142" s="580"/>
      <c r="NB142" s="580"/>
      <c r="NC142" s="580"/>
      <c r="ND142" s="580"/>
      <c r="NE142" s="580"/>
      <c r="NF142" s="580"/>
      <c r="NG142" s="580"/>
      <c r="NH142" s="580"/>
      <c r="NI142" s="580"/>
      <c r="NJ142" s="580"/>
      <c r="NK142" s="580"/>
      <c r="NL142" s="580"/>
      <c r="NM142" s="580"/>
      <c r="NN142" s="580"/>
      <c r="NO142" s="580"/>
      <c r="NP142" s="580"/>
      <c r="NQ142" s="580"/>
      <c r="NR142" s="580"/>
      <c r="NS142" s="580"/>
      <c r="NT142" s="580"/>
      <c r="NU142" s="580"/>
      <c r="NV142" s="580"/>
      <c r="NW142" s="580"/>
      <c r="NX142" s="580"/>
      <c r="NY142" s="580"/>
      <c r="NZ142" s="580"/>
      <c r="OA142" s="580"/>
      <c r="OB142" s="580"/>
      <c r="OC142" s="580"/>
      <c r="OD142" s="580"/>
      <c r="OE142" s="580"/>
      <c r="OF142" s="580"/>
      <c r="OG142" s="580"/>
      <c r="OH142" s="580"/>
      <c r="OI142" s="580"/>
      <c r="OJ142" s="580"/>
      <c r="OK142" s="580"/>
      <c r="OL142" s="580"/>
      <c r="OM142" s="580"/>
      <c r="ON142" s="580"/>
      <c r="OO142" s="580"/>
      <c r="OP142" s="580"/>
    </row>
    <row r="143" spans="1:406" s="351" customFormat="1" ht="276.75" customHeight="1" thickBot="1" x14ac:dyDescent="0.3">
      <c r="A143" s="587"/>
      <c r="B143" s="587"/>
      <c r="C143" s="587"/>
      <c r="D143" s="588"/>
      <c r="E143" s="589"/>
      <c r="F143" s="588"/>
      <c r="G143" s="588"/>
      <c r="H143" s="588"/>
      <c r="I143" s="588"/>
      <c r="J143" s="588"/>
      <c r="K143" s="588"/>
      <c r="L143" s="588"/>
      <c r="M143" s="588"/>
      <c r="N143" s="588"/>
      <c r="O143" s="609"/>
      <c r="P143" s="701" t="s">
        <v>723</v>
      </c>
      <c r="Q143" s="585" t="s">
        <v>14</v>
      </c>
      <c r="R143" s="710">
        <v>1</v>
      </c>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c r="JJ143" s="1"/>
      <c r="JK143" s="1"/>
      <c r="JL143" s="1"/>
      <c r="JM143" s="1"/>
      <c r="JN143" s="1"/>
      <c r="JO143" s="1"/>
      <c r="JP143" s="1"/>
      <c r="JQ143" s="1"/>
      <c r="JR143" s="1"/>
      <c r="JS143" s="1"/>
      <c r="JT143" s="1"/>
      <c r="JU143" s="1"/>
      <c r="JV143" s="1"/>
      <c r="JW143" s="1"/>
      <c r="JX143" s="1"/>
      <c r="JY143" s="1"/>
      <c r="JZ143" s="1"/>
      <c r="KA143" s="1"/>
      <c r="KB143" s="1"/>
      <c r="KC143" s="1"/>
      <c r="KD143" s="1"/>
      <c r="KE143" s="1"/>
      <c r="KF143" s="1"/>
      <c r="KG143" s="1"/>
      <c r="KH143" s="1"/>
      <c r="KI143" s="1"/>
      <c r="KJ143" s="1"/>
      <c r="KK143" s="1"/>
      <c r="KL143" s="1"/>
      <c r="KM143" s="1"/>
      <c r="KN143" s="1"/>
      <c r="KO143" s="1"/>
      <c r="KP143" s="1"/>
      <c r="KQ143" s="1"/>
      <c r="KR143" s="1"/>
      <c r="KS143" s="1"/>
      <c r="KT143" s="1"/>
      <c r="KU143" s="1"/>
      <c r="KV143" s="1"/>
      <c r="KW143" s="1"/>
      <c r="KX143" s="1"/>
      <c r="KY143" s="1"/>
      <c r="KZ143" s="1"/>
      <c r="LA143" s="1"/>
      <c r="LB143" s="1"/>
      <c r="LC143" s="1"/>
      <c r="LD143" s="1"/>
      <c r="LE143" s="1"/>
      <c r="LF143" s="1"/>
      <c r="LG143" s="1"/>
      <c r="LH143" s="1"/>
      <c r="LI143" s="1"/>
      <c r="LJ143" s="1"/>
      <c r="LK143" s="1"/>
      <c r="LL143" s="1"/>
      <c r="LM143" s="1"/>
      <c r="LN143" s="1"/>
      <c r="LO143" s="1"/>
      <c r="LP143" s="1"/>
      <c r="LQ143" s="1"/>
      <c r="LR143" s="1"/>
      <c r="LS143" s="1"/>
      <c r="LT143" s="1"/>
      <c r="LU143" s="1"/>
      <c r="LV143" s="1"/>
      <c r="LW143" s="1"/>
      <c r="LX143" s="1"/>
      <c r="LY143" s="1"/>
      <c r="LZ143" s="1"/>
      <c r="MA143" s="1"/>
      <c r="MB143" s="1"/>
      <c r="MC143" s="1"/>
      <c r="MD143" s="1"/>
      <c r="ME143" s="1"/>
      <c r="MF143" s="1"/>
      <c r="MG143" s="1"/>
      <c r="MH143" s="1"/>
      <c r="MI143" s="1"/>
      <c r="MJ143" s="1"/>
      <c r="MK143" s="1"/>
      <c r="ML143" s="1"/>
      <c r="MM143" s="1"/>
      <c r="MN143" s="1"/>
      <c r="MO143" s="1"/>
      <c r="MP143" s="1"/>
      <c r="MQ143" s="1"/>
      <c r="MR143" s="1"/>
      <c r="MS143" s="1"/>
      <c r="MT143" s="1"/>
      <c r="MU143" s="1"/>
      <c r="MV143" s="1"/>
      <c r="MW143" s="1"/>
      <c r="MX143" s="1"/>
      <c r="MY143" s="1"/>
      <c r="MZ143" s="1"/>
      <c r="NA143" s="1"/>
      <c r="NB143" s="1"/>
      <c r="NC143" s="1"/>
      <c r="ND143" s="1"/>
      <c r="NE143" s="1"/>
      <c r="NF143" s="1"/>
      <c r="NG143" s="1"/>
      <c r="NH143" s="1"/>
      <c r="NI143" s="1"/>
      <c r="NJ143" s="1"/>
      <c r="NK143" s="1"/>
      <c r="NL143" s="1"/>
      <c r="NM143" s="1"/>
      <c r="NN143" s="1"/>
      <c r="NO143" s="1"/>
      <c r="NP143" s="1"/>
      <c r="NQ143" s="1"/>
      <c r="NR143" s="1"/>
      <c r="NS143" s="1"/>
      <c r="NT143" s="1"/>
      <c r="NU143" s="1"/>
      <c r="NV143" s="1"/>
      <c r="NW143" s="1"/>
      <c r="NX143" s="1"/>
      <c r="NY143" s="1"/>
      <c r="NZ143" s="1"/>
      <c r="OA143" s="1"/>
      <c r="OB143" s="1"/>
      <c r="OC143" s="1"/>
      <c r="OD143" s="1"/>
      <c r="OE143" s="1"/>
      <c r="OF143" s="1"/>
      <c r="OG143" s="1"/>
      <c r="OH143" s="1"/>
      <c r="OI143" s="1"/>
      <c r="OJ143" s="1"/>
      <c r="OK143" s="1"/>
      <c r="OL143" s="1"/>
      <c r="OM143" s="1"/>
      <c r="ON143" s="1"/>
      <c r="OO143" s="1"/>
      <c r="OP143" s="1"/>
    </row>
    <row r="144" spans="1:406" s="525" customFormat="1" ht="187" customHeight="1" thickBot="1" x14ac:dyDescent="0.3">
      <c r="A144" s="501"/>
      <c r="B144" s="501"/>
      <c r="C144" s="501"/>
      <c r="D144" s="502"/>
      <c r="E144" s="503"/>
      <c r="F144" s="502"/>
      <c r="G144" s="502"/>
      <c r="H144" s="502"/>
      <c r="I144" s="502"/>
      <c r="J144" s="502"/>
      <c r="K144" s="502"/>
      <c r="L144" s="502"/>
      <c r="M144" s="502"/>
      <c r="N144" s="526" t="s">
        <v>532</v>
      </c>
      <c r="O144" s="507" t="s">
        <v>531</v>
      </c>
      <c r="P144" s="753" t="s">
        <v>134</v>
      </c>
      <c r="Q144" s="500" t="s">
        <v>498</v>
      </c>
      <c r="R144" s="493" t="s">
        <v>764</v>
      </c>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c r="JL144" s="1"/>
      <c r="JM144" s="1"/>
      <c r="JN144" s="1"/>
      <c r="JO144" s="1"/>
      <c r="JP144" s="1"/>
      <c r="JQ144" s="1"/>
      <c r="JR144" s="1"/>
      <c r="JS144" s="1"/>
      <c r="JT144" s="1"/>
      <c r="JU144" s="1"/>
      <c r="JV144" s="1"/>
      <c r="JW144" s="1"/>
      <c r="JX144" s="1"/>
      <c r="JY144" s="1"/>
      <c r="JZ144" s="1"/>
      <c r="KA144" s="1"/>
      <c r="KB144" s="1"/>
      <c r="KC144" s="1"/>
      <c r="KD144" s="1"/>
      <c r="KE144" s="1"/>
      <c r="KF144" s="1"/>
      <c r="KG144" s="1"/>
      <c r="KH144" s="1"/>
      <c r="KI144" s="1"/>
      <c r="KJ144" s="1"/>
      <c r="KK144" s="1"/>
      <c r="KL144" s="1"/>
      <c r="KM144" s="1"/>
      <c r="KN144" s="1"/>
      <c r="KO144" s="1"/>
      <c r="KP144" s="1"/>
      <c r="KQ144" s="1"/>
      <c r="KR144" s="1"/>
      <c r="KS144" s="1"/>
      <c r="KT144" s="1"/>
      <c r="KU144" s="1"/>
      <c r="KV144" s="1"/>
      <c r="KW144" s="1"/>
      <c r="KX144" s="1"/>
      <c r="KY144" s="1"/>
      <c r="KZ144" s="1"/>
      <c r="LA144" s="1"/>
      <c r="LB144" s="1"/>
      <c r="LC144" s="1"/>
      <c r="LD144" s="1"/>
      <c r="LE144" s="1"/>
      <c r="LF144" s="1"/>
      <c r="LG144" s="1"/>
      <c r="LH144" s="1"/>
      <c r="LI144" s="1"/>
      <c r="LJ144" s="1"/>
      <c r="LK144" s="1"/>
      <c r="LL144" s="1"/>
      <c r="LM144" s="1"/>
      <c r="LN144" s="1"/>
      <c r="LO144" s="1"/>
      <c r="LP144" s="1"/>
      <c r="LQ144" s="1"/>
      <c r="LR144" s="1"/>
      <c r="LS144" s="1"/>
      <c r="LT144" s="1"/>
      <c r="LU144" s="1"/>
      <c r="LV144" s="1"/>
      <c r="LW144" s="1"/>
      <c r="LX144" s="1"/>
      <c r="LY144" s="1"/>
      <c r="LZ144" s="1"/>
      <c r="MA144" s="1"/>
      <c r="MB144" s="1"/>
      <c r="MC144" s="1"/>
      <c r="MD144" s="1"/>
      <c r="ME144" s="1"/>
      <c r="MF144" s="1"/>
      <c r="MG144" s="1"/>
      <c r="MH144" s="1"/>
      <c r="MI144" s="1"/>
      <c r="MJ144" s="1"/>
      <c r="MK144" s="1"/>
      <c r="ML144" s="1"/>
      <c r="MM144" s="1"/>
      <c r="MN144" s="1"/>
      <c r="MO144" s="1"/>
      <c r="MP144" s="1"/>
      <c r="MQ144" s="1"/>
      <c r="MR144" s="1"/>
      <c r="MS144" s="1"/>
      <c r="MT144" s="1"/>
      <c r="MU144" s="1"/>
      <c r="MV144" s="1"/>
      <c r="MW144" s="1"/>
      <c r="MX144" s="1"/>
      <c r="MY144" s="1"/>
      <c r="MZ144" s="1"/>
      <c r="NA144" s="1"/>
      <c r="NB144" s="1"/>
      <c r="NC144" s="1"/>
      <c r="ND144" s="1"/>
      <c r="NE144" s="1"/>
      <c r="NF144" s="1"/>
      <c r="NG144" s="1"/>
      <c r="NH144" s="1"/>
      <c r="NI144" s="1"/>
      <c r="NJ144" s="1"/>
      <c r="NK144" s="1"/>
      <c r="NL144" s="1"/>
      <c r="NM144" s="1"/>
      <c r="NN144" s="1"/>
      <c r="NO144" s="1"/>
      <c r="NP144" s="1"/>
      <c r="NQ144" s="1"/>
      <c r="NR144" s="1"/>
      <c r="NS144" s="1"/>
      <c r="NT144" s="1"/>
      <c r="NU144" s="1"/>
      <c r="NV144" s="1"/>
      <c r="NW144" s="1"/>
      <c r="NX144" s="1"/>
      <c r="NY144" s="1"/>
      <c r="NZ144" s="1"/>
      <c r="OA144" s="1"/>
      <c r="OB144" s="1"/>
      <c r="OC144" s="1"/>
      <c r="OD144" s="1"/>
      <c r="OE144" s="1"/>
      <c r="OF144" s="1"/>
      <c r="OG144" s="1"/>
      <c r="OH144" s="1"/>
      <c r="OI144" s="1"/>
      <c r="OJ144" s="1"/>
      <c r="OK144" s="1"/>
      <c r="OL144" s="1"/>
      <c r="OM144" s="1"/>
      <c r="ON144" s="1"/>
      <c r="OO144" s="1"/>
      <c r="OP144" s="1"/>
    </row>
    <row r="145" spans="1:406" s="344" customFormat="1" ht="39" customHeight="1" thickBot="1" x14ac:dyDescent="0.3">
      <c r="A145" s="587"/>
      <c r="B145" s="587"/>
      <c r="C145" s="587"/>
      <c r="D145" s="588"/>
      <c r="E145" s="589"/>
      <c r="F145" s="588"/>
      <c r="G145" s="588"/>
      <c r="H145" s="588"/>
      <c r="I145" s="588"/>
      <c r="J145" s="588"/>
      <c r="K145" s="588"/>
      <c r="L145" s="588"/>
      <c r="M145" s="588"/>
      <c r="N145" s="588"/>
      <c r="O145" s="588"/>
      <c r="P145" s="783" t="s">
        <v>16</v>
      </c>
      <c r="Q145" s="784"/>
      <c r="R145" s="785"/>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c r="JD145" s="1"/>
      <c r="JE145" s="1"/>
      <c r="JF145" s="1"/>
      <c r="JG145" s="1"/>
      <c r="JH145" s="1"/>
      <c r="JI145" s="1"/>
      <c r="JJ145" s="1"/>
      <c r="JK145" s="1"/>
      <c r="JL145" s="1"/>
      <c r="JM145" s="1"/>
      <c r="JN145" s="1"/>
      <c r="JO145" s="1"/>
      <c r="JP145" s="1"/>
      <c r="JQ145" s="1"/>
      <c r="JR145" s="1"/>
      <c r="JS145" s="1"/>
      <c r="JT145" s="1"/>
      <c r="JU145" s="1"/>
      <c r="JV145" s="1"/>
      <c r="JW145" s="1"/>
      <c r="JX145" s="1"/>
      <c r="JY145" s="1"/>
      <c r="JZ145" s="1"/>
      <c r="KA145" s="1"/>
      <c r="KB145" s="1"/>
      <c r="KC145" s="1"/>
      <c r="KD145" s="1"/>
      <c r="KE145" s="1"/>
      <c r="KF145" s="1"/>
      <c r="KG145" s="1"/>
      <c r="KH145" s="1"/>
      <c r="KI145" s="1"/>
      <c r="KJ145" s="1"/>
      <c r="KK145" s="1"/>
      <c r="KL145" s="1"/>
      <c r="KM145" s="1"/>
      <c r="KN145" s="1"/>
      <c r="KO145" s="1"/>
      <c r="KP145" s="1"/>
      <c r="KQ145" s="1"/>
      <c r="KR145" s="1"/>
      <c r="KS145" s="1"/>
      <c r="KT145" s="1"/>
      <c r="KU145" s="1"/>
      <c r="KV145" s="1"/>
      <c r="KW145" s="1"/>
      <c r="KX145" s="1"/>
      <c r="KY145" s="1"/>
      <c r="KZ145" s="1"/>
      <c r="LA145" s="1"/>
      <c r="LB145" s="1"/>
      <c r="LC145" s="1"/>
      <c r="LD145" s="1"/>
      <c r="LE145" s="1"/>
      <c r="LF145" s="1"/>
      <c r="LG145" s="1"/>
      <c r="LH145" s="1"/>
      <c r="LI145" s="1"/>
      <c r="LJ145" s="1"/>
      <c r="LK145" s="1"/>
      <c r="LL145" s="1"/>
      <c r="LM145" s="1"/>
      <c r="LN145" s="1"/>
      <c r="LO145" s="1"/>
      <c r="LP145" s="1"/>
      <c r="LQ145" s="1"/>
      <c r="LR145" s="1"/>
      <c r="LS145" s="1"/>
      <c r="LT145" s="1"/>
      <c r="LU145" s="1"/>
      <c r="LV145" s="1"/>
      <c r="LW145" s="1"/>
      <c r="LX145" s="1"/>
      <c r="LY145" s="1"/>
      <c r="LZ145" s="1"/>
      <c r="MA145" s="1"/>
      <c r="MB145" s="1"/>
      <c r="MC145" s="1"/>
      <c r="MD145" s="1"/>
      <c r="ME145" s="1"/>
      <c r="MF145" s="1"/>
      <c r="MG145" s="1"/>
      <c r="MH145" s="1"/>
      <c r="MI145" s="1"/>
      <c r="MJ145" s="1"/>
      <c r="MK145" s="1"/>
      <c r="ML145" s="1"/>
      <c r="MM145" s="1"/>
      <c r="MN145" s="1"/>
      <c r="MO145" s="1"/>
      <c r="MP145" s="1"/>
      <c r="MQ145" s="1"/>
      <c r="MR145" s="1"/>
      <c r="MS145" s="1"/>
      <c r="MT145" s="1"/>
      <c r="MU145" s="1"/>
      <c r="MV145" s="1"/>
      <c r="MW145" s="1"/>
      <c r="MX145" s="1"/>
      <c r="MY145" s="1"/>
      <c r="MZ145" s="1"/>
      <c r="NA145" s="1"/>
      <c r="NB145" s="1"/>
      <c r="NC145" s="1"/>
      <c r="ND145" s="1"/>
      <c r="NE145" s="1"/>
      <c r="NF145" s="1"/>
      <c r="NG145" s="1"/>
      <c r="NH145" s="1"/>
      <c r="NI145" s="1"/>
      <c r="NJ145" s="1"/>
      <c r="NK145" s="1"/>
      <c r="NL145" s="1"/>
      <c r="NM145" s="1"/>
      <c r="NN145" s="1"/>
      <c r="NO145" s="1"/>
      <c r="NP145" s="1"/>
      <c r="NQ145" s="1"/>
      <c r="NR145" s="1"/>
      <c r="NS145" s="1"/>
      <c r="NT145" s="1"/>
      <c r="NU145" s="1"/>
      <c r="NV145" s="1"/>
      <c r="NW145" s="1"/>
      <c r="NX145" s="1"/>
      <c r="NY145" s="1"/>
      <c r="NZ145" s="1"/>
      <c r="OA145" s="1"/>
      <c r="OB145" s="1"/>
      <c r="OC145" s="1"/>
      <c r="OD145" s="1"/>
      <c r="OE145" s="1"/>
      <c r="OF145" s="1"/>
      <c r="OG145" s="1"/>
      <c r="OH145" s="1"/>
      <c r="OI145" s="1"/>
      <c r="OJ145" s="1"/>
      <c r="OK145" s="1"/>
      <c r="OL145" s="1"/>
      <c r="OM145" s="1"/>
      <c r="ON145" s="1"/>
      <c r="OO145" s="1"/>
      <c r="OP145" s="1"/>
    </row>
    <row r="146" spans="1:406" s="351" customFormat="1" ht="79.5" customHeight="1" thickBot="1" x14ac:dyDescent="0.3">
      <c r="A146" s="587"/>
      <c r="B146" s="587"/>
      <c r="C146" s="587"/>
      <c r="D146" s="588"/>
      <c r="E146" s="589"/>
      <c r="F146" s="588"/>
      <c r="G146" s="588"/>
      <c r="H146" s="588"/>
      <c r="I146" s="588"/>
      <c r="J146" s="588"/>
      <c r="K146" s="588"/>
      <c r="L146" s="588"/>
      <c r="M146" s="588"/>
      <c r="N146" s="588"/>
      <c r="O146" s="588"/>
      <c r="P146" s="461" t="s">
        <v>623</v>
      </c>
      <c r="Q146" s="467" t="s">
        <v>14</v>
      </c>
      <c r="R146" s="462">
        <v>2</v>
      </c>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c r="JJ146" s="1"/>
      <c r="JK146" s="1"/>
      <c r="JL146" s="1"/>
      <c r="JM146" s="1"/>
      <c r="JN146" s="1"/>
      <c r="JO146" s="1"/>
      <c r="JP146" s="1"/>
      <c r="JQ146" s="1"/>
      <c r="JR146" s="1"/>
      <c r="JS146" s="1"/>
      <c r="JT146" s="1"/>
      <c r="JU146" s="1"/>
      <c r="JV146" s="1"/>
      <c r="JW146" s="1"/>
      <c r="JX146" s="1"/>
      <c r="JY146" s="1"/>
      <c r="JZ146" s="1"/>
      <c r="KA146" s="1"/>
      <c r="KB146" s="1"/>
      <c r="KC146" s="1"/>
      <c r="KD146" s="1"/>
      <c r="KE146" s="1"/>
      <c r="KF146" s="1"/>
      <c r="KG146" s="1"/>
      <c r="KH146" s="1"/>
      <c r="KI146" s="1"/>
      <c r="KJ146" s="1"/>
      <c r="KK146" s="1"/>
      <c r="KL146" s="1"/>
      <c r="KM146" s="1"/>
      <c r="KN146" s="1"/>
      <c r="KO146" s="1"/>
      <c r="KP146" s="1"/>
      <c r="KQ146" s="1"/>
      <c r="KR146" s="1"/>
      <c r="KS146" s="1"/>
      <c r="KT146" s="1"/>
      <c r="KU146" s="1"/>
      <c r="KV146" s="1"/>
      <c r="KW146" s="1"/>
      <c r="KX146" s="1"/>
      <c r="KY146" s="1"/>
      <c r="KZ146" s="1"/>
      <c r="LA146" s="1"/>
      <c r="LB146" s="1"/>
      <c r="LC146" s="1"/>
      <c r="LD146" s="1"/>
      <c r="LE146" s="1"/>
      <c r="LF146" s="1"/>
      <c r="LG146" s="1"/>
      <c r="LH146" s="1"/>
      <c r="LI146" s="1"/>
      <c r="LJ146" s="1"/>
      <c r="LK146" s="1"/>
      <c r="LL146" s="1"/>
      <c r="LM146" s="1"/>
      <c r="LN146" s="1"/>
      <c r="LO146" s="1"/>
      <c r="LP146" s="1"/>
      <c r="LQ146" s="1"/>
      <c r="LR146" s="1"/>
      <c r="LS146" s="1"/>
      <c r="LT146" s="1"/>
      <c r="LU146" s="1"/>
      <c r="LV146" s="1"/>
      <c r="LW146" s="1"/>
      <c r="LX146" s="1"/>
      <c r="LY146" s="1"/>
      <c r="LZ146" s="1"/>
      <c r="MA146" s="1"/>
      <c r="MB146" s="1"/>
      <c r="MC146" s="1"/>
      <c r="MD146" s="1"/>
      <c r="ME146" s="1"/>
      <c r="MF146" s="1"/>
      <c r="MG146" s="1"/>
      <c r="MH146" s="1"/>
      <c r="MI146" s="1"/>
      <c r="MJ146" s="1"/>
      <c r="MK146" s="1"/>
      <c r="ML146" s="1"/>
      <c r="MM146" s="1"/>
      <c r="MN146" s="1"/>
      <c r="MO146" s="1"/>
      <c r="MP146" s="1"/>
      <c r="MQ146" s="1"/>
      <c r="MR146" s="1"/>
      <c r="MS146" s="1"/>
      <c r="MT146" s="1"/>
      <c r="MU146" s="1"/>
      <c r="MV146" s="1"/>
      <c r="MW146" s="1"/>
      <c r="MX146" s="1"/>
      <c r="MY146" s="1"/>
      <c r="MZ146" s="1"/>
      <c r="NA146" s="1"/>
      <c r="NB146" s="1"/>
      <c r="NC146" s="1"/>
      <c r="ND146" s="1"/>
      <c r="NE146" s="1"/>
      <c r="NF146" s="1"/>
      <c r="NG146" s="1"/>
      <c r="NH146" s="1"/>
      <c r="NI146" s="1"/>
      <c r="NJ146" s="1"/>
      <c r="NK146" s="1"/>
      <c r="NL146" s="1"/>
      <c r="NM146" s="1"/>
      <c r="NN146" s="1"/>
      <c r="NO146" s="1"/>
      <c r="NP146" s="1"/>
      <c r="NQ146" s="1"/>
      <c r="NR146" s="1"/>
      <c r="NS146" s="1"/>
      <c r="NT146" s="1"/>
      <c r="NU146" s="1"/>
      <c r="NV146" s="1"/>
      <c r="NW146" s="1"/>
      <c r="NX146" s="1"/>
      <c r="NY146" s="1"/>
      <c r="NZ146" s="1"/>
      <c r="OA146" s="1"/>
      <c r="OB146" s="1"/>
      <c r="OC146" s="1"/>
      <c r="OD146" s="1"/>
      <c r="OE146" s="1"/>
      <c r="OF146" s="1"/>
      <c r="OG146" s="1"/>
      <c r="OH146" s="1"/>
      <c r="OI146" s="1"/>
      <c r="OJ146" s="1"/>
      <c r="OK146" s="1"/>
      <c r="OL146" s="1"/>
      <c r="OM146" s="1"/>
      <c r="ON146" s="1"/>
      <c r="OO146" s="1"/>
      <c r="OP146" s="1"/>
    </row>
    <row r="147" spans="1:406" s="344" customFormat="1" ht="39" customHeight="1" thickBot="1" x14ac:dyDescent="0.3">
      <c r="A147" s="587"/>
      <c r="B147" s="587"/>
      <c r="C147" s="587"/>
      <c r="D147" s="588"/>
      <c r="E147" s="589"/>
      <c r="F147" s="588"/>
      <c r="G147" s="588"/>
      <c r="H147" s="588"/>
      <c r="I147" s="588"/>
      <c r="J147" s="588"/>
      <c r="K147" s="588"/>
      <c r="L147" s="588"/>
      <c r="M147" s="588"/>
      <c r="N147" s="588"/>
      <c r="O147" s="588"/>
      <c r="P147" s="795" t="s">
        <v>17</v>
      </c>
      <c r="Q147" s="796"/>
      <c r="R147" s="797"/>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c r="JD147" s="1"/>
      <c r="JE147" s="1"/>
      <c r="JF147" s="1"/>
      <c r="JG147" s="1"/>
      <c r="JH147" s="1"/>
      <c r="JI147" s="1"/>
      <c r="JJ147" s="1"/>
      <c r="JK147" s="1"/>
      <c r="JL147" s="1"/>
      <c r="JM147" s="1"/>
      <c r="JN147" s="1"/>
      <c r="JO147" s="1"/>
      <c r="JP147" s="1"/>
      <c r="JQ147" s="1"/>
      <c r="JR147" s="1"/>
      <c r="JS147" s="1"/>
      <c r="JT147" s="1"/>
      <c r="JU147" s="1"/>
      <c r="JV147" s="1"/>
      <c r="JW147" s="1"/>
      <c r="JX147" s="1"/>
      <c r="JY147" s="1"/>
      <c r="JZ147" s="1"/>
      <c r="KA147" s="1"/>
      <c r="KB147" s="1"/>
      <c r="KC147" s="1"/>
      <c r="KD147" s="1"/>
      <c r="KE147" s="1"/>
      <c r="KF147" s="1"/>
      <c r="KG147" s="1"/>
      <c r="KH147" s="1"/>
      <c r="KI147" s="1"/>
      <c r="KJ147" s="1"/>
      <c r="KK147" s="1"/>
      <c r="KL147" s="1"/>
      <c r="KM147" s="1"/>
      <c r="KN147" s="1"/>
      <c r="KO147" s="1"/>
      <c r="KP147" s="1"/>
      <c r="KQ147" s="1"/>
      <c r="KR147" s="1"/>
      <c r="KS147" s="1"/>
      <c r="KT147" s="1"/>
      <c r="KU147" s="1"/>
      <c r="KV147" s="1"/>
      <c r="KW147" s="1"/>
      <c r="KX147" s="1"/>
      <c r="KY147" s="1"/>
      <c r="KZ147" s="1"/>
      <c r="LA147" s="1"/>
      <c r="LB147" s="1"/>
      <c r="LC147" s="1"/>
      <c r="LD147" s="1"/>
      <c r="LE147" s="1"/>
      <c r="LF147" s="1"/>
      <c r="LG147" s="1"/>
      <c r="LH147" s="1"/>
      <c r="LI147" s="1"/>
      <c r="LJ147" s="1"/>
      <c r="LK147" s="1"/>
      <c r="LL147" s="1"/>
      <c r="LM147" s="1"/>
      <c r="LN147" s="1"/>
      <c r="LO147" s="1"/>
      <c r="LP147" s="1"/>
      <c r="LQ147" s="1"/>
      <c r="LR147" s="1"/>
      <c r="LS147" s="1"/>
      <c r="LT147" s="1"/>
      <c r="LU147" s="1"/>
      <c r="LV147" s="1"/>
      <c r="LW147" s="1"/>
      <c r="LX147" s="1"/>
      <c r="LY147" s="1"/>
      <c r="LZ147" s="1"/>
      <c r="MA147" s="1"/>
      <c r="MB147" s="1"/>
      <c r="MC147" s="1"/>
      <c r="MD147" s="1"/>
      <c r="ME147" s="1"/>
      <c r="MF147" s="1"/>
      <c r="MG147" s="1"/>
      <c r="MH147" s="1"/>
      <c r="MI147" s="1"/>
      <c r="MJ147" s="1"/>
      <c r="MK147" s="1"/>
      <c r="ML147" s="1"/>
      <c r="MM147" s="1"/>
      <c r="MN147" s="1"/>
      <c r="MO147" s="1"/>
      <c r="MP147" s="1"/>
      <c r="MQ147" s="1"/>
      <c r="MR147" s="1"/>
      <c r="MS147" s="1"/>
      <c r="MT147" s="1"/>
      <c r="MU147" s="1"/>
      <c r="MV147" s="1"/>
      <c r="MW147" s="1"/>
      <c r="MX147" s="1"/>
      <c r="MY147" s="1"/>
      <c r="MZ147" s="1"/>
      <c r="NA147" s="1"/>
      <c r="NB147" s="1"/>
      <c r="NC147" s="1"/>
      <c r="ND147" s="1"/>
      <c r="NE147" s="1"/>
      <c r="NF147" s="1"/>
      <c r="NG147" s="1"/>
      <c r="NH147" s="1"/>
      <c r="NI147" s="1"/>
      <c r="NJ147" s="1"/>
      <c r="NK147" s="1"/>
      <c r="NL147" s="1"/>
      <c r="NM147" s="1"/>
      <c r="NN147" s="1"/>
      <c r="NO147" s="1"/>
      <c r="NP147" s="1"/>
      <c r="NQ147" s="1"/>
      <c r="NR147" s="1"/>
      <c r="NS147" s="1"/>
      <c r="NT147" s="1"/>
      <c r="NU147" s="1"/>
      <c r="NV147" s="1"/>
      <c r="NW147" s="1"/>
      <c r="NX147" s="1"/>
      <c r="NY147" s="1"/>
      <c r="NZ147" s="1"/>
      <c r="OA147" s="1"/>
      <c r="OB147" s="1"/>
      <c r="OC147" s="1"/>
      <c r="OD147" s="1"/>
      <c r="OE147" s="1"/>
      <c r="OF147" s="1"/>
      <c r="OG147" s="1"/>
      <c r="OH147" s="1"/>
      <c r="OI147" s="1"/>
      <c r="OJ147" s="1"/>
      <c r="OK147" s="1"/>
      <c r="OL147" s="1"/>
      <c r="OM147" s="1"/>
      <c r="ON147" s="1"/>
      <c r="OO147" s="1"/>
      <c r="OP147" s="1"/>
    </row>
    <row r="148" spans="1:406" s="351" customFormat="1" ht="176.25" customHeight="1" thickBot="1" x14ac:dyDescent="0.3">
      <c r="A148" s="587"/>
      <c r="B148" s="587"/>
      <c r="C148" s="587"/>
      <c r="D148" s="588"/>
      <c r="E148" s="589"/>
      <c r="F148" s="588"/>
      <c r="G148" s="588"/>
      <c r="H148" s="588"/>
      <c r="I148" s="588"/>
      <c r="J148" s="588"/>
      <c r="K148" s="588"/>
      <c r="L148" s="588"/>
      <c r="M148" s="588"/>
      <c r="N148" s="588"/>
      <c r="O148" s="588"/>
      <c r="P148" s="463" t="s">
        <v>724</v>
      </c>
      <c r="Q148" s="583" t="s">
        <v>14</v>
      </c>
      <c r="R148" s="465">
        <v>2</v>
      </c>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c r="JL148" s="1"/>
      <c r="JM148" s="1"/>
      <c r="JN148" s="1"/>
      <c r="JO148" s="1"/>
      <c r="JP148" s="1"/>
      <c r="JQ148" s="1"/>
      <c r="JR148" s="1"/>
      <c r="JS148" s="1"/>
      <c r="JT148" s="1"/>
      <c r="JU148" s="1"/>
      <c r="JV148" s="1"/>
      <c r="JW148" s="1"/>
      <c r="JX148" s="1"/>
      <c r="JY148" s="1"/>
      <c r="JZ148" s="1"/>
      <c r="KA148" s="1"/>
      <c r="KB148" s="1"/>
      <c r="KC148" s="1"/>
      <c r="KD148" s="1"/>
      <c r="KE148" s="1"/>
      <c r="KF148" s="1"/>
      <c r="KG148" s="1"/>
      <c r="KH148" s="1"/>
      <c r="KI148" s="1"/>
      <c r="KJ148" s="1"/>
      <c r="KK148" s="1"/>
      <c r="KL148" s="1"/>
      <c r="KM148" s="1"/>
      <c r="KN148" s="1"/>
      <c r="KO148" s="1"/>
      <c r="KP148" s="1"/>
      <c r="KQ148" s="1"/>
      <c r="KR148" s="1"/>
      <c r="KS148" s="1"/>
      <c r="KT148" s="1"/>
      <c r="KU148" s="1"/>
      <c r="KV148" s="1"/>
      <c r="KW148" s="1"/>
      <c r="KX148" s="1"/>
      <c r="KY148" s="1"/>
      <c r="KZ148" s="1"/>
      <c r="LA148" s="1"/>
      <c r="LB148" s="1"/>
      <c r="LC148" s="1"/>
      <c r="LD148" s="1"/>
      <c r="LE148" s="1"/>
      <c r="LF148" s="1"/>
      <c r="LG148" s="1"/>
      <c r="LH148" s="1"/>
      <c r="LI148" s="1"/>
      <c r="LJ148" s="1"/>
      <c r="LK148" s="1"/>
      <c r="LL148" s="1"/>
      <c r="LM148" s="1"/>
      <c r="LN148" s="1"/>
      <c r="LO148" s="1"/>
      <c r="LP148" s="1"/>
      <c r="LQ148" s="1"/>
      <c r="LR148" s="1"/>
      <c r="LS148" s="1"/>
      <c r="LT148" s="1"/>
      <c r="LU148" s="1"/>
      <c r="LV148" s="1"/>
      <c r="LW148" s="1"/>
      <c r="LX148" s="1"/>
      <c r="LY148" s="1"/>
      <c r="LZ148" s="1"/>
      <c r="MA148" s="1"/>
      <c r="MB148" s="1"/>
      <c r="MC148" s="1"/>
      <c r="MD148" s="1"/>
      <c r="ME148" s="1"/>
      <c r="MF148" s="1"/>
      <c r="MG148" s="1"/>
      <c r="MH148" s="1"/>
      <c r="MI148" s="1"/>
      <c r="MJ148" s="1"/>
      <c r="MK148" s="1"/>
      <c r="ML148" s="1"/>
      <c r="MM148" s="1"/>
      <c r="MN148" s="1"/>
      <c r="MO148" s="1"/>
      <c r="MP148" s="1"/>
      <c r="MQ148" s="1"/>
      <c r="MR148" s="1"/>
      <c r="MS148" s="1"/>
      <c r="MT148" s="1"/>
      <c r="MU148" s="1"/>
      <c r="MV148" s="1"/>
      <c r="MW148" s="1"/>
      <c r="MX148" s="1"/>
      <c r="MY148" s="1"/>
      <c r="MZ148" s="1"/>
      <c r="NA148" s="1"/>
      <c r="NB148" s="1"/>
      <c r="NC148" s="1"/>
      <c r="ND148" s="1"/>
      <c r="NE148" s="1"/>
      <c r="NF148" s="1"/>
      <c r="NG148" s="1"/>
      <c r="NH148" s="1"/>
      <c r="NI148" s="1"/>
      <c r="NJ148" s="1"/>
      <c r="NK148" s="1"/>
      <c r="NL148" s="1"/>
      <c r="NM148" s="1"/>
      <c r="NN148" s="1"/>
      <c r="NO148" s="1"/>
      <c r="NP148" s="1"/>
      <c r="NQ148" s="1"/>
      <c r="NR148" s="1"/>
      <c r="NS148" s="1"/>
      <c r="NT148" s="1"/>
      <c r="NU148" s="1"/>
      <c r="NV148" s="1"/>
      <c r="NW148" s="1"/>
      <c r="NX148" s="1"/>
      <c r="NY148" s="1"/>
      <c r="NZ148" s="1"/>
      <c r="OA148" s="1"/>
      <c r="OB148" s="1"/>
      <c r="OC148" s="1"/>
      <c r="OD148" s="1"/>
      <c r="OE148" s="1"/>
      <c r="OF148" s="1"/>
      <c r="OG148" s="1"/>
      <c r="OH148" s="1"/>
      <c r="OI148" s="1"/>
      <c r="OJ148" s="1"/>
      <c r="OK148" s="1"/>
      <c r="OL148" s="1"/>
      <c r="OM148" s="1"/>
      <c r="ON148" s="1"/>
      <c r="OO148" s="1"/>
      <c r="OP148" s="1"/>
    </row>
    <row r="149" spans="1:406" s="525" customFormat="1" ht="76.5" customHeight="1" thickBot="1" x14ac:dyDescent="0.3">
      <c r="A149" s="501"/>
      <c r="B149" s="501"/>
      <c r="C149" s="501"/>
      <c r="D149" s="502"/>
      <c r="E149" s="503"/>
      <c r="F149" s="502"/>
      <c r="G149" s="502"/>
      <c r="H149" s="502"/>
      <c r="I149" s="502"/>
      <c r="J149" s="502"/>
      <c r="K149" s="502"/>
      <c r="L149" s="502"/>
      <c r="M149" s="502"/>
      <c r="N149" s="526" t="s">
        <v>532</v>
      </c>
      <c r="O149" s="507" t="s">
        <v>592</v>
      </c>
      <c r="P149" s="740" t="s">
        <v>470</v>
      </c>
      <c r="Q149" s="500" t="s">
        <v>498</v>
      </c>
      <c r="R149" s="493" t="s">
        <v>140</v>
      </c>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c r="JD149" s="1"/>
      <c r="JE149" s="1"/>
      <c r="JF149" s="1"/>
      <c r="JG149" s="1"/>
      <c r="JH149" s="1"/>
      <c r="JI149" s="1"/>
      <c r="JJ149" s="1"/>
      <c r="JK149" s="1"/>
      <c r="JL149" s="1"/>
      <c r="JM149" s="1"/>
      <c r="JN149" s="1"/>
      <c r="JO149" s="1"/>
      <c r="JP149" s="1"/>
      <c r="JQ149" s="1"/>
      <c r="JR149" s="1"/>
      <c r="JS149" s="1"/>
      <c r="JT149" s="1"/>
      <c r="JU149" s="1"/>
      <c r="JV149" s="1"/>
      <c r="JW149" s="1"/>
      <c r="JX149" s="1"/>
      <c r="JY149" s="1"/>
      <c r="JZ149" s="1"/>
      <c r="KA149" s="1"/>
      <c r="KB149" s="1"/>
      <c r="KC149" s="1"/>
      <c r="KD149" s="1"/>
      <c r="KE149" s="1"/>
      <c r="KF149" s="1"/>
      <c r="KG149" s="1"/>
      <c r="KH149" s="1"/>
      <c r="KI149" s="1"/>
      <c r="KJ149" s="1"/>
      <c r="KK149" s="1"/>
      <c r="KL149" s="1"/>
      <c r="KM149" s="1"/>
      <c r="KN149" s="1"/>
      <c r="KO149" s="1"/>
      <c r="KP149" s="1"/>
      <c r="KQ149" s="1"/>
      <c r="KR149" s="1"/>
      <c r="KS149" s="1"/>
      <c r="KT149" s="1"/>
      <c r="KU149" s="1"/>
      <c r="KV149" s="1"/>
      <c r="KW149" s="1"/>
      <c r="KX149" s="1"/>
      <c r="KY149" s="1"/>
      <c r="KZ149" s="1"/>
      <c r="LA149" s="1"/>
      <c r="LB149" s="1"/>
      <c r="LC149" s="1"/>
      <c r="LD149" s="1"/>
      <c r="LE149" s="1"/>
      <c r="LF149" s="1"/>
      <c r="LG149" s="1"/>
      <c r="LH149" s="1"/>
      <c r="LI149" s="1"/>
      <c r="LJ149" s="1"/>
      <c r="LK149" s="1"/>
      <c r="LL149" s="1"/>
      <c r="LM149" s="1"/>
      <c r="LN149" s="1"/>
      <c r="LO149" s="1"/>
      <c r="LP149" s="1"/>
      <c r="LQ149" s="1"/>
      <c r="LR149" s="1"/>
      <c r="LS149" s="1"/>
      <c r="LT149" s="1"/>
      <c r="LU149" s="1"/>
      <c r="LV149" s="1"/>
      <c r="LW149" s="1"/>
      <c r="LX149" s="1"/>
      <c r="LY149" s="1"/>
      <c r="LZ149" s="1"/>
      <c r="MA149" s="1"/>
      <c r="MB149" s="1"/>
      <c r="MC149" s="1"/>
      <c r="MD149" s="1"/>
      <c r="ME149" s="1"/>
      <c r="MF149" s="1"/>
      <c r="MG149" s="1"/>
      <c r="MH149" s="1"/>
      <c r="MI149" s="1"/>
      <c r="MJ149" s="1"/>
      <c r="MK149" s="1"/>
      <c r="ML149" s="1"/>
      <c r="MM149" s="1"/>
      <c r="MN149" s="1"/>
      <c r="MO149" s="1"/>
      <c r="MP149" s="1"/>
      <c r="MQ149" s="1"/>
      <c r="MR149" s="1"/>
      <c r="MS149" s="1"/>
      <c r="MT149" s="1"/>
      <c r="MU149" s="1"/>
      <c r="MV149" s="1"/>
      <c r="MW149" s="1"/>
      <c r="MX149" s="1"/>
      <c r="MY149" s="1"/>
      <c r="MZ149" s="1"/>
      <c r="NA149" s="1"/>
      <c r="NB149" s="1"/>
      <c r="NC149" s="1"/>
      <c r="ND149" s="1"/>
      <c r="NE149" s="1"/>
      <c r="NF149" s="1"/>
      <c r="NG149" s="1"/>
      <c r="NH149" s="1"/>
      <c r="NI149" s="1"/>
      <c r="NJ149" s="1"/>
      <c r="NK149" s="1"/>
      <c r="NL149" s="1"/>
      <c r="NM149" s="1"/>
      <c r="NN149" s="1"/>
      <c r="NO149" s="1"/>
      <c r="NP149" s="1"/>
      <c r="NQ149" s="1"/>
      <c r="NR149" s="1"/>
      <c r="NS149" s="1"/>
      <c r="NT149" s="1"/>
      <c r="NU149" s="1"/>
      <c r="NV149" s="1"/>
      <c r="NW149" s="1"/>
      <c r="NX149" s="1"/>
      <c r="NY149" s="1"/>
      <c r="NZ149" s="1"/>
      <c r="OA149" s="1"/>
      <c r="OB149" s="1"/>
      <c r="OC149" s="1"/>
      <c r="OD149" s="1"/>
      <c r="OE149" s="1"/>
      <c r="OF149" s="1"/>
      <c r="OG149" s="1"/>
      <c r="OH149" s="1"/>
      <c r="OI149" s="1"/>
      <c r="OJ149" s="1"/>
      <c r="OK149" s="1"/>
      <c r="OL149" s="1"/>
      <c r="OM149" s="1"/>
      <c r="ON149" s="1"/>
      <c r="OO149" s="1"/>
      <c r="OP149" s="1"/>
    </row>
    <row r="150" spans="1:406" s="344" customFormat="1" ht="39" customHeight="1" thickBot="1" x14ac:dyDescent="0.3">
      <c r="A150" s="587"/>
      <c r="B150" s="587"/>
      <c r="C150" s="587"/>
      <c r="D150" s="588"/>
      <c r="E150" s="589"/>
      <c r="F150" s="588"/>
      <c r="G150" s="588"/>
      <c r="H150" s="588"/>
      <c r="I150" s="588"/>
      <c r="J150" s="588"/>
      <c r="K150" s="588"/>
      <c r="L150" s="588"/>
      <c r="M150" s="588"/>
      <c r="N150" s="588"/>
      <c r="O150" s="588"/>
      <c r="P150" s="783" t="s">
        <v>16</v>
      </c>
      <c r="Q150" s="784"/>
      <c r="R150" s="785"/>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c r="JL150" s="1"/>
      <c r="JM150" s="1"/>
      <c r="JN150" s="1"/>
      <c r="JO150" s="1"/>
      <c r="JP150" s="1"/>
      <c r="JQ150" s="1"/>
      <c r="JR150" s="1"/>
      <c r="JS150" s="1"/>
      <c r="JT150" s="1"/>
      <c r="JU150" s="1"/>
      <c r="JV150" s="1"/>
      <c r="JW150" s="1"/>
      <c r="JX150" s="1"/>
      <c r="JY150" s="1"/>
      <c r="JZ150" s="1"/>
      <c r="KA150" s="1"/>
      <c r="KB150" s="1"/>
      <c r="KC150" s="1"/>
      <c r="KD150" s="1"/>
      <c r="KE150" s="1"/>
      <c r="KF150" s="1"/>
      <c r="KG150" s="1"/>
      <c r="KH150" s="1"/>
      <c r="KI150" s="1"/>
      <c r="KJ150" s="1"/>
      <c r="KK150" s="1"/>
      <c r="KL150" s="1"/>
      <c r="KM150" s="1"/>
      <c r="KN150" s="1"/>
      <c r="KO150" s="1"/>
      <c r="KP150" s="1"/>
      <c r="KQ150" s="1"/>
      <c r="KR150" s="1"/>
      <c r="KS150" s="1"/>
      <c r="KT150" s="1"/>
      <c r="KU150" s="1"/>
      <c r="KV150" s="1"/>
      <c r="KW150" s="1"/>
      <c r="KX150" s="1"/>
      <c r="KY150" s="1"/>
      <c r="KZ150" s="1"/>
      <c r="LA150" s="1"/>
      <c r="LB150" s="1"/>
      <c r="LC150" s="1"/>
      <c r="LD150" s="1"/>
      <c r="LE150" s="1"/>
      <c r="LF150" s="1"/>
      <c r="LG150" s="1"/>
      <c r="LH150" s="1"/>
      <c r="LI150" s="1"/>
      <c r="LJ150" s="1"/>
      <c r="LK150" s="1"/>
      <c r="LL150" s="1"/>
      <c r="LM150" s="1"/>
      <c r="LN150" s="1"/>
      <c r="LO150" s="1"/>
      <c r="LP150" s="1"/>
      <c r="LQ150" s="1"/>
      <c r="LR150" s="1"/>
      <c r="LS150" s="1"/>
      <c r="LT150" s="1"/>
      <c r="LU150" s="1"/>
      <c r="LV150" s="1"/>
      <c r="LW150" s="1"/>
      <c r="LX150" s="1"/>
      <c r="LY150" s="1"/>
      <c r="LZ150" s="1"/>
      <c r="MA150" s="1"/>
      <c r="MB150" s="1"/>
      <c r="MC150" s="1"/>
      <c r="MD150" s="1"/>
      <c r="ME150" s="1"/>
      <c r="MF150" s="1"/>
      <c r="MG150" s="1"/>
      <c r="MH150" s="1"/>
      <c r="MI150" s="1"/>
      <c r="MJ150" s="1"/>
      <c r="MK150" s="1"/>
      <c r="ML150" s="1"/>
      <c r="MM150" s="1"/>
      <c r="MN150" s="1"/>
      <c r="MO150" s="1"/>
      <c r="MP150" s="1"/>
      <c r="MQ150" s="1"/>
      <c r="MR150" s="1"/>
      <c r="MS150" s="1"/>
      <c r="MT150" s="1"/>
      <c r="MU150" s="1"/>
      <c r="MV150" s="1"/>
      <c r="MW150" s="1"/>
      <c r="MX150" s="1"/>
      <c r="MY150" s="1"/>
      <c r="MZ150" s="1"/>
      <c r="NA150" s="1"/>
      <c r="NB150" s="1"/>
      <c r="NC150" s="1"/>
      <c r="ND150" s="1"/>
      <c r="NE150" s="1"/>
      <c r="NF150" s="1"/>
      <c r="NG150" s="1"/>
      <c r="NH150" s="1"/>
      <c r="NI150" s="1"/>
      <c r="NJ150" s="1"/>
      <c r="NK150" s="1"/>
      <c r="NL150" s="1"/>
      <c r="NM150" s="1"/>
      <c r="NN150" s="1"/>
      <c r="NO150" s="1"/>
      <c r="NP150" s="1"/>
      <c r="NQ150" s="1"/>
      <c r="NR150" s="1"/>
      <c r="NS150" s="1"/>
      <c r="NT150" s="1"/>
      <c r="NU150" s="1"/>
      <c r="NV150" s="1"/>
      <c r="NW150" s="1"/>
      <c r="NX150" s="1"/>
      <c r="NY150" s="1"/>
      <c r="NZ150" s="1"/>
      <c r="OA150" s="1"/>
      <c r="OB150" s="1"/>
      <c r="OC150" s="1"/>
      <c r="OD150" s="1"/>
      <c r="OE150" s="1"/>
      <c r="OF150" s="1"/>
      <c r="OG150" s="1"/>
      <c r="OH150" s="1"/>
      <c r="OI150" s="1"/>
      <c r="OJ150" s="1"/>
      <c r="OK150" s="1"/>
      <c r="OL150" s="1"/>
      <c r="OM150" s="1"/>
      <c r="ON150" s="1"/>
      <c r="OO150" s="1"/>
      <c r="OP150" s="1"/>
    </row>
    <row r="151" spans="1:406" s="351" customFormat="1" ht="130.5" customHeight="1" thickBot="1" x14ac:dyDescent="0.3">
      <c r="A151" s="587"/>
      <c r="B151" s="587"/>
      <c r="C151" s="587"/>
      <c r="D151" s="588"/>
      <c r="E151" s="589"/>
      <c r="F151" s="588"/>
      <c r="G151" s="588"/>
      <c r="H151" s="588"/>
      <c r="I151" s="588"/>
      <c r="J151" s="588"/>
      <c r="K151" s="588"/>
      <c r="L151" s="588"/>
      <c r="M151" s="588"/>
      <c r="N151" s="588"/>
      <c r="O151" s="588"/>
      <c r="P151" s="461" t="s">
        <v>624</v>
      </c>
      <c r="Q151" s="467" t="s">
        <v>498</v>
      </c>
      <c r="R151" s="462">
        <v>3</v>
      </c>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c r="JD151" s="1"/>
      <c r="JE151" s="1"/>
      <c r="JF151" s="1"/>
      <c r="JG151" s="1"/>
      <c r="JH151" s="1"/>
      <c r="JI151" s="1"/>
      <c r="JJ151" s="1"/>
      <c r="JK151" s="1"/>
      <c r="JL151" s="1"/>
      <c r="JM151" s="1"/>
      <c r="JN151" s="1"/>
      <c r="JO151" s="1"/>
      <c r="JP151" s="1"/>
      <c r="JQ151" s="1"/>
      <c r="JR151" s="1"/>
      <c r="JS151" s="1"/>
      <c r="JT151" s="1"/>
      <c r="JU151" s="1"/>
      <c r="JV151" s="1"/>
      <c r="JW151" s="1"/>
      <c r="JX151" s="1"/>
      <c r="JY151" s="1"/>
      <c r="JZ151" s="1"/>
      <c r="KA151" s="1"/>
      <c r="KB151" s="1"/>
      <c r="KC151" s="1"/>
      <c r="KD151" s="1"/>
      <c r="KE151" s="1"/>
      <c r="KF151" s="1"/>
      <c r="KG151" s="1"/>
      <c r="KH151" s="1"/>
      <c r="KI151" s="1"/>
      <c r="KJ151" s="1"/>
      <c r="KK151" s="1"/>
      <c r="KL151" s="1"/>
      <c r="KM151" s="1"/>
      <c r="KN151" s="1"/>
      <c r="KO151" s="1"/>
      <c r="KP151" s="1"/>
      <c r="KQ151" s="1"/>
      <c r="KR151" s="1"/>
      <c r="KS151" s="1"/>
      <c r="KT151" s="1"/>
      <c r="KU151" s="1"/>
      <c r="KV151" s="1"/>
      <c r="KW151" s="1"/>
      <c r="KX151" s="1"/>
      <c r="KY151" s="1"/>
      <c r="KZ151" s="1"/>
      <c r="LA151" s="1"/>
      <c r="LB151" s="1"/>
      <c r="LC151" s="1"/>
      <c r="LD151" s="1"/>
      <c r="LE151" s="1"/>
      <c r="LF151" s="1"/>
      <c r="LG151" s="1"/>
      <c r="LH151" s="1"/>
      <c r="LI151" s="1"/>
      <c r="LJ151" s="1"/>
      <c r="LK151" s="1"/>
      <c r="LL151" s="1"/>
      <c r="LM151" s="1"/>
      <c r="LN151" s="1"/>
      <c r="LO151" s="1"/>
      <c r="LP151" s="1"/>
      <c r="LQ151" s="1"/>
      <c r="LR151" s="1"/>
      <c r="LS151" s="1"/>
      <c r="LT151" s="1"/>
      <c r="LU151" s="1"/>
      <c r="LV151" s="1"/>
      <c r="LW151" s="1"/>
      <c r="LX151" s="1"/>
      <c r="LY151" s="1"/>
      <c r="LZ151" s="1"/>
      <c r="MA151" s="1"/>
      <c r="MB151" s="1"/>
      <c r="MC151" s="1"/>
      <c r="MD151" s="1"/>
      <c r="ME151" s="1"/>
      <c r="MF151" s="1"/>
      <c r="MG151" s="1"/>
      <c r="MH151" s="1"/>
      <c r="MI151" s="1"/>
      <c r="MJ151" s="1"/>
      <c r="MK151" s="1"/>
      <c r="ML151" s="1"/>
      <c r="MM151" s="1"/>
      <c r="MN151" s="1"/>
      <c r="MO151" s="1"/>
      <c r="MP151" s="1"/>
      <c r="MQ151" s="1"/>
      <c r="MR151" s="1"/>
      <c r="MS151" s="1"/>
      <c r="MT151" s="1"/>
      <c r="MU151" s="1"/>
      <c r="MV151" s="1"/>
      <c r="MW151" s="1"/>
      <c r="MX151" s="1"/>
      <c r="MY151" s="1"/>
      <c r="MZ151" s="1"/>
      <c r="NA151" s="1"/>
      <c r="NB151" s="1"/>
      <c r="NC151" s="1"/>
      <c r="ND151" s="1"/>
      <c r="NE151" s="1"/>
      <c r="NF151" s="1"/>
      <c r="NG151" s="1"/>
      <c r="NH151" s="1"/>
      <c r="NI151" s="1"/>
      <c r="NJ151" s="1"/>
      <c r="NK151" s="1"/>
      <c r="NL151" s="1"/>
      <c r="NM151" s="1"/>
      <c r="NN151" s="1"/>
      <c r="NO151" s="1"/>
      <c r="NP151" s="1"/>
      <c r="NQ151" s="1"/>
      <c r="NR151" s="1"/>
      <c r="NS151" s="1"/>
      <c r="NT151" s="1"/>
      <c r="NU151" s="1"/>
      <c r="NV151" s="1"/>
      <c r="NW151" s="1"/>
      <c r="NX151" s="1"/>
      <c r="NY151" s="1"/>
      <c r="NZ151" s="1"/>
      <c r="OA151" s="1"/>
      <c r="OB151" s="1"/>
      <c r="OC151" s="1"/>
      <c r="OD151" s="1"/>
      <c r="OE151" s="1"/>
      <c r="OF151" s="1"/>
      <c r="OG151" s="1"/>
      <c r="OH151" s="1"/>
      <c r="OI151" s="1"/>
      <c r="OJ151" s="1"/>
      <c r="OK151" s="1"/>
      <c r="OL151" s="1"/>
      <c r="OM151" s="1"/>
      <c r="ON151" s="1"/>
      <c r="OO151" s="1"/>
      <c r="OP151" s="1"/>
    </row>
    <row r="152" spans="1:406" s="348" customFormat="1" ht="39" customHeight="1" thickBot="1" x14ac:dyDescent="0.3">
      <c r="A152" s="595"/>
      <c r="B152" s="595"/>
      <c r="C152" s="595"/>
      <c r="D152" s="596"/>
      <c r="E152" s="597"/>
      <c r="F152" s="596"/>
      <c r="G152" s="596"/>
      <c r="H152" s="596"/>
      <c r="I152" s="596"/>
      <c r="J152" s="596"/>
      <c r="K152" s="596"/>
      <c r="L152" s="596"/>
      <c r="M152" s="596"/>
      <c r="N152" s="596"/>
      <c r="O152" s="596"/>
      <c r="P152" s="795" t="s">
        <v>17</v>
      </c>
      <c r="Q152" s="796"/>
      <c r="R152" s="797"/>
      <c r="S152" s="580"/>
      <c r="T152" s="580"/>
      <c r="U152" s="580"/>
      <c r="V152" s="580"/>
      <c r="W152" s="580"/>
      <c r="X152" s="580"/>
      <c r="Y152" s="580"/>
      <c r="Z152" s="580"/>
      <c r="AA152" s="580"/>
      <c r="AB152" s="580"/>
      <c r="AC152" s="580"/>
      <c r="AD152" s="580"/>
      <c r="AE152" s="580"/>
      <c r="AF152" s="580"/>
      <c r="AG152" s="580"/>
      <c r="AH152" s="580"/>
      <c r="AI152" s="580"/>
      <c r="AJ152" s="580"/>
      <c r="AK152" s="580"/>
      <c r="AL152" s="580"/>
      <c r="AM152" s="580"/>
      <c r="AN152" s="580"/>
      <c r="AO152" s="580"/>
      <c r="AP152" s="580"/>
      <c r="AQ152" s="580"/>
      <c r="AR152" s="580"/>
      <c r="AS152" s="580"/>
      <c r="AT152" s="580"/>
      <c r="AU152" s="580"/>
      <c r="AV152" s="580"/>
      <c r="AW152" s="580"/>
      <c r="AX152" s="580"/>
      <c r="AY152" s="580"/>
      <c r="AZ152" s="580"/>
      <c r="BA152" s="580"/>
      <c r="BB152" s="580"/>
      <c r="BC152" s="580"/>
      <c r="BD152" s="580"/>
      <c r="BE152" s="580"/>
      <c r="BF152" s="580"/>
      <c r="BG152" s="580"/>
      <c r="BH152" s="580"/>
      <c r="BI152" s="580"/>
      <c r="BJ152" s="580"/>
      <c r="BK152" s="580"/>
      <c r="BL152" s="580"/>
      <c r="BM152" s="580"/>
      <c r="BN152" s="580"/>
      <c r="BO152" s="580"/>
      <c r="BP152" s="580"/>
      <c r="BQ152" s="580"/>
      <c r="BR152" s="580"/>
      <c r="BS152" s="580"/>
      <c r="BT152" s="580"/>
      <c r="BU152" s="580"/>
      <c r="BV152" s="580"/>
      <c r="BW152" s="580"/>
      <c r="BX152" s="580"/>
      <c r="BY152" s="580"/>
      <c r="BZ152" s="580"/>
      <c r="CA152" s="580"/>
      <c r="CB152" s="580"/>
      <c r="CC152" s="580"/>
      <c r="CD152" s="580"/>
      <c r="CE152" s="580"/>
      <c r="CF152" s="580"/>
      <c r="CG152" s="580"/>
      <c r="CH152" s="580"/>
      <c r="CI152" s="580"/>
      <c r="CJ152" s="580"/>
      <c r="CK152" s="580"/>
      <c r="CL152" s="580"/>
      <c r="CM152" s="580"/>
      <c r="CN152" s="580"/>
      <c r="CO152" s="580"/>
      <c r="CP152" s="580"/>
      <c r="CQ152" s="580"/>
      <c r="CR152" s="580"/>
      <c r="CS152" s="580"/>
      <c r="CT152" s="580"/>
      <c r="CU152" s="580"/>
      <c r="CV152" s="580"/>
      <c r="CW152" s="580"/>
      <c r="CX152" s="580"/>
      <c r="CY152" s="580"/>
      <c r="CZ152" s="580"/>
      <c r="DA152" s="580"/>
      <c r="DB152" s="580"/>
      <c r="DC152" s="580"/>
      <c r="DD152" s="580"/>
      <c r="DE152" s="580"/>
      <c r="DF152" s="580"/>
      <c r="DG152" s="580"/>
      <c r="DH152" s="580"/>
      <c r="DI152" s="580"/>
      <c r="DJ152" s="580"/>
      <c r="DK152" s="580"/>
      <c r="DL152" s="580"/>
      <c r="DM152" s="580"/>
      <c r="DN152" s="580"/>
      <c r="DO152" s="580"/>
      <c r="DP152" s="580"/>
      <c r="DQ152" s="580"/>
      <c r="DR152" s="580"/>
      <c r="DS152" s="580"/>
      <c r="DT152" s="580"/>
      <c r="DU152" s="580"/>
      <c r="DV152" s="580"/>
      <c r="DW152" s="580"/>
      <c r="DX152" s="580"/>
      <c r="DY152" s="580"/>
      <c r="DZ152" s="580"/>
      <c r="EA152" s="580"/>
      <c r="EB152" s="580"/>
      <c r="EC152" s="580"/>
      <c r="ED152" s="580"/>
      <c r="EE152" s="580"/>
      <c r="EF152" s="580"/>
      <c r="EG152" s="580"/>
      <c r="EH152" s="580"/>
      <c r="EI152" s="580"/>
      <c r="EJ152" s="580"/>
      <c r="EK152" s="580"/>
      <c r="EL152" s="580"/>
      <c r="EM152" s="580"/>
      <c r="EN152" s="580"/>
      <c r="EO152" s="580"/>
      <c r="EP152" s="580"/>
      <c r="EQ152" s="580"/>
      <c r="ER152" s="580"/>
      <c r="ES152" s="580"/>
      <c r="ET152" s="580"/>
      <c r="EU152" s="580"/>
      <c r="EV152" s="580"/>
      <c r="EW152" s="580"/>
      <c r="EX152" s="580"/>
      <c r="EY152" s="580"/>
      <c r="EZ152" s="580"/>
      <c r="FA152" s="580"/>
      <c r="FB152" s="580"/>
      <c r="FC152" s="580"/>
      <c r="FD152" s="580"/>
      <c r="FE152" s="580"/>
      <c r="FF152" s="580"/>
      <c r="FG152" s="580"/>
      <c r="FH152" s="580"/>
      <c r="FI152" s="580"/>
      <c r="FJ152" s="580"/>
      <c r="FK152" s="580"/>
      <c r="FL152" s="580"/>
      <c r="FM152" s="580"/>
      <c r="FN152" s="580"/>
      <c r="FO152" s="580"/>
      <c r="FP152" s="580"/>
      <c r="FQ152" s="580"/>
      <c r="FR152" s="580"/>
      <c r="FS152" s="580"/>
      <c r="FT152" s="580"/>
      <c r="FU152" s="580"/>
      <c r="FV152" s="580"/>
      <c r="FW152" s="580"/>
      <c r="FX152" s="580"/>
      <c r="FY152" s="580"/>
      <c r="FZ152" s="580"/>
      <c r="GA152" s="580"/>
      <c r="GB152" s="580"/>
      <c r="GC152" s="580"/>
      <c r="GD152" s="580"/>
      <c r="GE152" s="580"/>
      <c r="GF152" s="580"/>
      <c r="GG152" s="580"/>
      <c r="GH152" s="580"/>
      <c r="GI152" s="580"/>
      <c r="GJ152" s="580"/>
      <c r="GK152" s="580"/>
      <c r="GL152" s="580"/>
      <c r="GM152" s="580"/>
      <c r="GN152" s="580"/>
      <c r="GO152" s="580"/>
      <c r="GP152" s="580"/>
      <c r="GQ152" s="580"/>
      <c r="GR152" s="580"/>
      <c r="GS152" s="580"/>
      <c r="GT152" s="580"/>
      <c r="GU152" s="580"/>
      <c r="GV152" s="580"/>
      <c r="GW152" s="580"/>
      <c r="GX152" s="580"/>
      <c r="GY152" s="580"/>
      <c r="GZ152" s="580"/>
      <c r="HA152" s="580"/>
      <c r="HB152" s="580"/>
      <c r="HC152" s="580"/>
      <c r="HD152" s="580"/>
      <c r="HE152" s="580"/>
      <c r="HF152" s="580"/>
      <c r="HG152" s="580"/>
      <c r="HH152" s="580"/>
      <c r="HI152" s="580"/>
      <c r="HJ152" s="580"/>
      <c r="HK152" s="580"/>
      <c r="HL152" s="580"/>
      <c r="HM152" s="580"/>
      <c r="HN152" s="580"/>
      <c r="HO152" s="580"/>
      <c r="HP152" s="580"/>
      <c r="HQ152" s="580"/>
      <c r="HR152" s="580"/>
      <c r="HS152" s="580"/>
      <c r="HT152" s="580"/>
      <c r="HU152" s="580"/>
      <c r="HV152" s="580"/>
      <c r="HW152" s="580"/>
      <c r="HX152" s="580"/>
      <c r="HY152" s="580"/>
      <c r="HZ152" s="580"/>
      <c r="IA152" s="580"/>
      <c r="IB152" s="580"/>
      <c r="IC152" s="580"/>
      <c r="ID152" s="580"/>
      <c r="IE152" s="580"/>
      <c r="IF152" s="580"/>
      <c r="IG152" s="580"/>
      <c r="IH152" s="580"/>
      <c r="II152" s="580"/>
      <c r="IJ152" s="580"/>
      <c r="IK152" s="580"/>
      <c r="IL152" s="580"/>
      <c r="IM152" s="580"/>
      <c r="IN152" s="580"/>
      <c r="IO152" s="580"/>
      <c r="IP152" s="580"/>
      <c r="IQ152" s="580"/>
      <c r="IR152" s="580"/>
      <c r="IS152" s="580"/>
      <c r="IT152" s="580"/>
      <c r="IU152" s="580"/>
      <c r="IV152" s="580"/>
      <c r="IW152" s="580"/>
      <c r="IX152" s="580"/>
      <c r="IY152" s="580"/>
      <c r="IZ152" s="580"/>
      <c r="JA152" s="580"/>
      <c r="JB152" s="580"/>
      <c r="JC152" s="580"/>
      <c r="JD152" s="580"/>
      <c r="JE152" s="580"/>
      <c r="JF152" s="580"/>
      <c r="JG152" s="580"/>
      <c r="JH152" s="580"/>
      <c r="JI152" s="580"/>
      <c r="JJ152" s="580"/>
      <c r="JK152" s="580"/>
      <c r="JL152" s="580"/>
      <c r="JM152" s="580"/>
      <c r="JN152" s="580"/>
      <c r="JO152" s="580"/>
      <c r="JP152" s="580"/>
      <c r="JQ152" s="580"/>
      <c r="JR152" s="580"/>
      <c r="JS152" s="580"/>
      <c r="JT152" s="580"/>
      <c r="JU152" s="580"/>
      <c r="JV152" s="580"/>
      <c r="JW152" s="580"/>
      <c r="JX152" s="580"/>
      <c r="JY152" s="580"/>
      <c r="JZ152" s="580"/>
      <c r="KA152" s="580"/>
      <c r="KB152" s="580"/>
      <c r="KC152" s="580"/>
      <c r="KD152" s="580"/>
      <c r="KE152" s="580"/>
      <c r="KF152" s="580"/>
      <c r="KG152" s="580"/>
      <c r="KH152" s="580"/>
      <c r="KI152" s="580"/>
      <c r="KJ152" s="580"/>
      <c r="KK152" s="580"/>
      <c r="KL152" s="580"/>
      <c r="KM152" s="580"/>
      <c r="KN152" s="580"/>
      <c r="KO152" s="580"/>
      <c r="KP152" s="580"/>
      <c r="KQ152" s="580"/>
      <c r="KR152" s="580"/>
      <c r="KS152" s="580"/>
      <c r="KT152" s="580"/>
      <c r="KU152" s="580"/>
      <c r="KV152" s="580"/>
      <c r="KW152" s="580"/>
      <c r="KX152" s="580"/>
      <c r="KY152" s="580"/>
      <c r="KZ152" s="580"/>
      <c r="LA152" s="580"/>
      <c r="LB152" s="580"/>
      <c r="LC152" s="580"/>
      <c r="LD152" s="580"/>
      <c r="LE152" s="580"/>
      <c r="LF152" s="580"/>
      <c r="LG152" s="580"/>
      <c r="LH152" s="580"/>
      <c r="LI152" s="580"/>
      <c r="LJ152" s="580"/>
      <c r="LK152" s="580"/>
      <c r="LL152" s="580"/>
      <c r="LM152" s="580"/>
      <c r="LN152" s="580"/>
      <c r="LO152" s="580"/>
      <c r="LP152" s="580"/>
      <c r="LQ152" s="580"/>
      <c r="LR152" s="580"/>
      <c r="LS152" s="580"/>
      <c r="LT152" s="580"/>
      <c r="LU152" s="580"/>
      <c r="LV152" s="580"/>
      <c r="LW152" s="580"/>
      <c r="LX152" s="580"/>
      <c r="LY152" s="580"/>
      <c r="LZ152" s="580"/>
      <c r="MA152" s="580"/>
      <c r="MB152" s="580"/>
      <c r="MC152" s="580"/>
      <c r="MD152" s="580"/>
      <c r="ME152" s="580"/>
      <c r="MF152" s="580"/>
      <c r="MG152" s="580"/>
      <c r="MH152" s="580"/>
      <c r="MI152" s="580"/>
      <c r="MJ152" s="580"/>
      <c r="MK152" s="580"/>
      <c r="ML152" s="580"/>
      <c r="MM152" s="580"/>
      <c r="MN152" s="580"/>
      <c r="MO152" s="580"/>
      <c r="MP152" s="580"/>
      <c r="MQ152" s="580"/>
      <c r="MR152" s="580"/>
      <c r="MS152" s="580"/>
      <c r="MT152" s="580"/>
      <c r="MU152" s="580"/>
      <c r="MV152" s="580"/>
      <c r="MW152" s="580"/>
      <c r="MX152" s="580"/>
      <c r="MY152" s="580"/>
      <c r="MZ152" s="580"/>
      <c r="NA152" s="580"/>
      <c r="NB152" s="580"/>
      <c r="NC152" s="580"/>
      <c r="ND152" s="580"/>
      <c r="NE152" s="580"/>
      <c r="NF152" s="580"/>
      <c r="NG152" s="580"/>
      <c r="NH152" s="580"/>
      <c r="NI152" s="580"/>
      <c r="NJ152" s="580"/>
      <c r="NK152" s="580"/>
      <c r="NL152" s="580"/>
      <c r="NM152" s="580"/>
      <c r="NN152" s="580"/>
      <c r="NO152" s="580"/>
      <c r="NP152" s="580"/>
      <c r="NQ152" s="580"/>
      <c r="NR152" s="580"/>
      <c r="NS152" s="580"/>
      <c r="NT152" s="580"/>
      <c r="NU152" s="580"/>
      <c r="NV152" s="580"/>
      <c r="NW152" s="580"/>
      <c r="NX152" s="580"/>
      <c r="NY152" s="580"/>
      <c r="NZ152" s="580"/>
      <c r="OA152" s="580"/>
      <c r="OB152" s="580"/>
      <c r="OC152" s="580"/>
      <c r="OD152" s="580"/>
      <c r="OE152" s="580"/>
      <c r="OF152" s="580"/>
      <c r="OG152" s="580"/>
      <c r="OH152" s="580"/>
      <c r="OI152" s="580"/>
      <c r="OJ152" s="580"/>
      <c r="OK152" s="580"/>
      <c r="OL152" s="580"/>
      <c r="OM152" s="580"/>
      <c r="ON152" s="580"/>
      <c r="OO152" s="580"/>
      <c r="OP152" s="580"/>
    </row>
    <row r="153" spans="1:406" s="351" customFormat="1" ht="156" customHeight="1" thickBot="1" x14ac:dyDescent="0.3">
      <c r="A153" s="587"/>
      <c r="B153" s="587"/>
      <c r="C153" s="587"/>
      <c r="D153" s="588"/>
      <c r="E153" s="589"/>
      <c r="F153" s="588"/>
      <c r="G153" s="588"/>
      <c r="H153" s="588"/>
      <c r="I153" s="588"/>
      <c r="J153" s="588"/>
      <c r="K153" s="588"/>
      <c r="L153" s="588"/>
      <c r="M153" s="588"/>
      <c r="N153" s="588"/>
      <c r="O153" s="588"/>
      <c r="P153" s="463" t="s">
        <v>725</v>
      </c>
      <c r="Q153" s="583" t="s">
        <v>498</v>
      </c>
      <c r="R153" s="465">
        <v>3</v>
      </c>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c r="JD153" s="1"/>
      <c r="JE153" s="1"/>
      <c r="JF153" s="1"/>
      <c r="JG153" s="1"/>
      <c r="JH153" s="1"/>
      <c r="JI153" s="1"/>
      <c r="JJ153" s="1"/>
      <c r="JK153" s="1"/>
      <c r="JL153" s="1"/>
      <c r="JM153" s="1"/>
      <c r="JN153" s="1"/>
      <c r="JO153" s="1"/>
      <c r="JP153" s="1"/>
      <c r="JQ153" s="1"/>
      <c r="JR153" s="1"/>
      <c r="JS153" s="1"/>
      <c r="JT153" s="1"/>
      <c r="JU153" s="1"/>
      <c r="JV153" s="1"/>
      <c r="JW153" s="1"/>
      <c r="JX153" s="1"/>
      <c r="JY153" s="1"/>
      <c r="JZ153" s="1"/>
      <c r="KA153" s="1"/>
      <c r="KB153" s="1"/>
      <c r="KC153" s="1"/>
      <c r="KD153" s="1"/>
      <c r="KE153" s="1"/>
      <c r="KF153" s="1"/>
      <c r="KG153" s="1"/>
      <c r="KH153" s="1"/>
      <c r="KI153" s="1"/>
      <c r="KJ153" s="1"/>
      <c r="KK153" s="1"/>
      <c r="KL153" s="1"/>
      <c r="KM153" s="1"/>
      <c r="KN153" s="1"/>
      <c r="KO153" s="1"/>
      <c r="KP153" s="1"/>
      <c r="KQ153" s="1"/>
      <c r="KR153" s="1"/>
      <c r="KS153" s="1"/>
      <c r="KT153" s="1"/>
      <c r="KU153" s="1"/>
      <c r="KV153" s="1"/>
      <c r="KW153" s="1"/>
      <c r="KX153" s="1"/>
      <c r="KY153" s="1"/>
      <c r="KZ153" s="1"/>
      <c r="LA153" s="1"/>
      <c r="LB153" s="1"/>
      <c r="LC153" s="1"/>
      <c r="LD153" s="1"/>
      <c r="LE153" s="1"/>
      <c r="LF153" s="1"/>
      <c r="LG153" s="1"/>
      <c r="LH153" s="1"/>
      <c r="LI153" s="1"/>
      <c r="LJ153" s="1"/>
      <c r="LK153" s="1"/>
      <c r="LL153" s="1"/>
      <c r="LM153" s="1"/>
      <c r="LN153" s="1"/>
      <c r="LO153" s="1"/>
      <c r="LP153" s="1"/>
      <c r="LQ153" s="1"/>
      <c r="LR153" s="1"/>
      <c r="LS153" s="1"/>
      <c r="LT153" s="1"/>
      <c r="LU153" s="1"/>
      <c r="LV153" s="1"/>
      <c r="LW153" s="1"/>
      <c r="LX153" s="1"/>
      <c r="LY153" s="1"/>
      <c r="LZ153" s="1"/>
      <c r="MA153" s="1"/>
      <c r="MB153" s="1"/>
      <c r="MC153" s="1"/>
      <c r="MD153" s="1"/>
      <c r="ME153" s="1"/>
      <c r="MF153" s="1"/>
      <c r="MG153" s="1"/>
      <c r="MH153" s="1"/>
      <c r="MI153" s="1"/>
      <c r="MJ153" s="1"/>
      <c r="MK153" s="1"/>
      <c r="ML153" s="1"/>
      <c r="MM153" s="1"/>
      <c r="MN153" s="1"/>
      <c r="MO153" s="1"/>
      <c r="MP153" s="1"/>
      <c r="MQ153" s="1"/>
      <c r="MR153" s="1"/>
      <c r="MS153" s="1"/>
      <c r="MT153" s="1"/>
      <c r="MU153" s="1"/>
      <c r="MV153" s="1"/>
      <c r="MW153" s="1"/>
      <c r="MX153" s="1"/>
      <c r="MY153" s="1"/>
      <c r="MZ153" s="1"/>
      <c r="NA153" s="1"/>
      <c r="NB153" s="1"/>
      <c r="NC153" s="1"/>
      <c r="ND153" s="1"/>
      <c r="NE153" s="1"/>
      <c r="NF153" s="1"/>
      <c r="NG153" s="1"/>
      <c r="NH153" s="1"/>
      <c r="NI153" s="1"/>
      <c r="NJ153" s="1"/>
      <c r="NK153" s="1"/>
      <c r="NL153" s="1"/>
      <c r="NM153" s="1"/>
      <c r="NN153" s="1"/>
      <c r="NO153" s="1"/>
      <c r="NP153" s="1"/>
      <c r="NQ153" s="1"/>
      <c r="NR153" s="1"/>
      <c r="NS153" s="1"/>
      <c r="NT153" s="1"/>
      <c r="NU153" s="1"/>
      <c r="NV153" s="1"/>
      <c r="NW153" s="1"/>
      <c r="NX153" s="1"/>
      <c r="NY153" s="1"/>
      <c r="NZ153" s="1"/>
      <c r="OA153" s="1"/>
      <c r="OB153" s="1"/>
      <c r="OC153" s="1"/>
      <c r="OD153" s="1"/>
      <c r="OE153" s="1"/>
      <c r="OF153" s="1"/>
      <c r="OG153" s="1"/>
      <c r="OH153" s="1"/>
      <c r="OI153" s="1"/>
      <c r="OJ153" s="1"/>
      <c r="OK153" s="1"/>
      <c r="OL153" s="1"/>
      <c r="OM153" s="1"/>
      <c r="ON153" s="1"/>
      <c r="OO153" s="1"/>
      <c r="OP153" s="1"/>
    </row>
    <row r="154" spans="1:406" s="525" customFormat="1" ht="94.5" customHeight="1" x14ac:dyDescent="0.25">
      <c r="A154" s="501"/>
      <c r="B154" s="501"/>
      <c r="C154" s="501"/>
      <c r="D154" s="502"/>
      <c r="E154" s="503"/>
      <c r="F154" s="502"/>
      <c r="G154" s="502"/>
      <c r="H154" s="502"/>
      <c r="I154" s="526" t="s">
        <v>534</v>
      </c>
      <c r="J154" s="507" t="s">
        <v>533</v>
      </c>
      <c r="K154" s="754" t="s">
        <v>143</v>
      </c>
      <c r="L154" s="459" t="s">
        <v>10</v>
      </c>
      <c r="M154" s="755">
        <v>1</v>
      </c>
      <c r="N154" s="524" t="s">
        <v>538</v>
      </c>
      <c r="O154" s="459" t="s">
        <v>535</v>
      </c>
      <c r="P154" s="756" t="s">
        <v>472</v>
      </c>
      <c r="Q154" s="459" t="s">
        <v>765</v>
      </c>
      <c r="R154" s="523" t="s">
        <v>766</v>
      </c>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c r="JG154" s="1"/>
      <c r="JH154" s="1"/>
      <c r="JI154" s="1"/>
      <c r="JJ154" s="1"/>
      <c r="JK154" s="1"/>
      <c r="JL154" s="1"/>
      <c r="JM154" s="1"/>
      <c r="JN154" s="1"/>
      <c r="JO154" s="1"/>
      <c r="JP154" s="1"/>
      <c r="JQ154" s="1"/>
      <c r="JR154" s="1"/>
      <c r="JS154" s="1"/>
      <c r="JT154" s="1"/>
      <c r="JU154" s="1"/>
      <c r="JV154" s="1"/>
      <c r="JW154" s="1"/>
      <c r="JX154" s="1"/>
      <c r="JY154" s="1"/>
      <c r="JZ154" s="1"/>
      <c r="KA154" s="1"/>
      <c r="KB154" s="1"/>
      <c r="KC154" s="1"/>
      <c r="KD154" s="1"/>
      <c r="KE154" s="1"/>
      <c r="KF154" s="1"/>
      <c r="KG154" s="1"/>
      <c r="KH154" s="1"/>
      <c r="KI154" s="1"/>
      <c r="KJ154" s="1"/>
      <c r="KK154" s="1"/>
      <c r="KL154" s="1"/>
      <c r="KM154" s="1"/>
      <c r="KN154" s="1"/>
      <c r="KO154" s="1"/>
      <c r="KP154" s="1"/>
      <c r="KQ154" s="1"/>
      <c r="KR154" s="1"/>
      <c r="KS154" s="1"/>
      <c r="KT154" s="1"/>
      <c r="KU154" s="1"/>
      <c r="KV154" s="1"/>
      <c r="KW154" s="1"/>
      <c r="KX154" s="1"/>
      <c r="KY154" s="1"/>
      <c r="KZ154" s="1"/>
      <c r="LA154" s="1"/>
      <c r="LB154" s="1"/>
      <c r="LC154" s="1"/>
      <c r="LD154" s="1"/>
      <c r="LE154" s="1"/>
      <c r="LF154" s="1"/>
      <c r="LG154" s="1"/>
      <c r="LH154" s="1"/>
      <c r="LI154" s="1"/>
      <c r="LJ154" s="1"/>
      <c r="LK154" s="1"/>
      <c r="LL154" s="1"/>
      <c r="LM154" s="1"/>
      <c r="LN154" s="1"/>
      <c r="LO154" s="1"/>
      <c r="LP154" s="1"/>
      <c r="LQ154" s="1"/>
      <c r="LR154" s="1"/>
      <c r="LS154" s="1"/>
      <c r="LT154" s="1"/>
      <c r="LU154" s="1"/>
      <c r="LV154" s="1"/>
      <c r="LW154" s="1"/>
      <c r="LX154" s="1"/>
      <c r="LY154" s="1"/>
      <c r="LZ154" s="1"/>
      <c r="MA154" s="1"/>
      <c r="MB154" s="1"/>
      <c r="MC154" s="1"/>
      <c r="MD154" s="1"/>
      <c r="ME154" s="1"/>
      <c r="MF154" s="1"/>
      <c r="MG154" s="1"/>
      <c r="MH154" s="1"/>
      <c r="MI154" s="1"/>
      <c r="MJ154" s="1"/>
      <c r="MK154" s="1"/>
      <c r="ML154" s="1"/>
      <c r="MM154" s="1"/>
      <c r="MN154" s="1"/>
      <c r="MO154" s="1"/>
      <c r="MP154" s="1"/>
      <c r="MQ154" s="1"/>
      <c r="MR154" s="1"/>
      <c r="MS154" s="1"/>
      <c r="MT154" s="1"/>
      <c r="MU154" s="1"/>
      <c r="MV154" s="1"/>
      <c r="MW154" s="1"/>
      <c r="MX154" s="1"/>
      <c r="MY154" s="1"/>
      <c r="MZ154" s="1"/>
      <c r="NA154" s="1"/>
      <c r="NB154" s="1"/>
      <c r="NC154" s="1"/>
      <c r="ND154" s="1"/>
      <c r="NE154" s="1"/>
      <c r="NF154" s="1"/>
      <c r="NG154" s="1"/>
      <c r="NH154" s="1"/>
      <c r="NI154" s="1"/>
      <c r="NJ154" s="1"/>
      <c r="NK154" s="1"/>
      <c r="NL154" s="1"/>
      <c r="NM154" s="1"/>
      <c r="NN154" s="1"/>
      <c r="NO154" s="1"/>
      <c r="NP154" s="1"/>
      <c r="NQ154" s="1"/>
      <c r="NR154" s="1"/>
      <c r="NS154" s="1"/>
      <c r="NT154" s="1"/>
      <c r="NU154" s="1"/>
      <c r="NV154" s="1"/>
      <c r="NW154" s="1"/>
      <c r="NX154" s="1"/>
      <c r="NY154" s="1"/>
      <c r="NZ154" s="1"/>
      <c r="OA154" s="1"/>
      <c r="OB154" s="1"/>
      <c r="OC154" s="1"/>
      <c r="OD154" s="1"/>
      <c r="OE154" s="1"/>
      <c r="OF154" s="1"/>
      <c r="OG154" s="1"/>
      <c r="OH154" s="1"/>
      <c r="OI154" s="1"/>
      <c r="OJ154" s="1"/>
      <c r="OK154" s="1"/>
      <c r="OL154" s="1"/>
      <c r="OM154" s="1"/>
      <c r="ON154" s="1"/>
      <c r="OO154" s="1"/>
      <c r="OP154" s="1"/>
    </row>
    <row r="155" spans="1:406" s="344" customFormat="1" ht="25.5" customHeight="1" x14ac:dyDescent="0.25">
      <c r="A155" s="587"/>
      <c r="B155" s="587"/>
      <c r="C155" s="587"/>
      <c r="D155" s="588"/>
      <c r="E155" s="589"/>
      <c r="F155" s="588"/>
      <c r="G155" s="588"/>
      <c r="H155" s="588"/>
      <c r="I155" s="588"/>
      <c r="J155" s="588"/>
      <c r="K155" s="615"/>
      <c r="L155" s="615"/>
      <c r="M155" s="615"/>
      <c r="N155" s="594"/>
      <c r="O155" s="594"/>
      <c r="P155" s="821" t="s">
        <v>16</v>
      </c>
      <c r="Q155" s="822"/>
      <c r="R155" s="823"/>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c r="JD155" s="1"/>
      <c r="JE155" s="1"/>
      <c r="JF155" s="1"/>
      <c r="JG155" s="1"/>
      <c r="JH155" s="1"/>
      <c r="JI155" s="1"/>
      <c r="JJ155" s="1"/>
      <c r="JK155" s="1"/>
      <c r="JL155" s="1"/>
      <c r="JM155" s="1"/>
      <c r="JN155" s="1"/>
      <c r="JO155" s="1"/>
      <c r="JP155" s="1"/>
      <c r="JQ155" s="1"/>
      <c r="JR155" s="1"/>
      <c r="JS155" s="1"/>
      <c r="JT155" s="1"/>
      <c r="JU155" s="1"/>
      <c r="JV155" s="1"/>
      <c r="JW155" s="1"/>
      <c r="JX155" s="1"/>
      <c r="JY155" s="1"/>
      <c r="JZ155" s="1"/>
      <c r="KA155" s="1"/>
      <c r="KB155" s="1"/>
      <c r="KC155" s="1"/>
      <c r="KD155" s="1"/>
      <c r="KE155" s="1"/>
      <c r="KF155" s="1"/>
      <c r="KG155" s="1"/>
      <c r="KH155" s="1"/>
      <c r="KI155" s="1"/>
      <c r="KJ155" s="1"/>
      <c r="KK155" s="1"/>
      <c r="KL155" s="1"/>
      <c r="KM155" s="1"/>
      <c r="KN155" s="1"/>
      <c r="KO155" s="1"/>
      <c r="KP155" s="1"/>
      <c r="KQ155" s="1"/>
      <c r="KR155" s="1"/>
      <c r="KS155" s="1"/>
      <c r="KT155" s="1"/>
      <c r="KU155" s="1"/>
      <c r="KV155" s="1"/>
      <c r="KW155" s="1"/>
      <c r="KX155" s="1"/>
      <c r="KY155" s="1"/>
      <c r="KZ155" s="1"/>
      <c r="LA155" s="1"/>
      <c r="LB155" s="1"/>
      <c r="LC155" s="1"/>
      <c r="LD155" s="1"/>
      <c r="LE155" s="1"/>
      <c r="LF155" s="1"/>
      <c r="LG155" s="1"/>
      <c r="LH155" s="1"/>
      <c r="LI155" s="1"/>
      <c r="LJ155" s="1"/>
      <c r="LK155" s="1"/>
      <c r="LL155" s="1"/>
      <c r="LM155" s="1"/>
      <c r="LN155" s="1"/>
      <c r="LO155" s="1"/>
      <c r="LP155" s="1"/>
      <c r="LQ155" s="1"/>
      <c r="LR155" s="1"/>
      <c r="LS155" s="1"/>
      <c r="LT155" s="1"/>
      <c r="LU155" s="1"/>
      <c r="LV155" s="1"/>
      <c r="LW155" s="1"/>
      <c r="LX155" s="1"/>
      <c r="LY155" s="1"/>
      <c r="LZ155" s="1"/>
      <c r="MA155" s="1"/>
      <c r="MB155" s="1"/>
      <c r="MC155" s="1"/>
      <c r="MD155" s="1"/>
      <c r="ME155" s="1"/>
      <c r="MF155" s="1"/>
      <c r="MG155" s="1"/>
      <c r="MH155" s="1"/>
      <c r="MI155" s="1"/>
      <c r="MJ155" s="1"/>
      <c r="MK155" s="1"/>
      <c r="ML155" s="1"/>
      <c r="MM155" s="1"/>
      <c r="MN155" s="1"/>
      <c r="MO155" s="1"/>
      <c r="MP155" s="1"/>
      <c r="MQ155" s="1"/>
      <c r="MR155" s="1"/>
      <c r="MS155" s="1"/>
      <c r="MT155" s="1"/>
      <c r="MU155" s="1"/>
      <c r="MV155" s="1"/>
      <c r="MW155" s="1"/>
      <c r="MX155" s="1"/>
      <c r="MY155" s="1"/>
      <c r="MZ155" s="1"/>
      <c r="NA155" s="1"/>
      <c r="NB155" s="1"/>
      <c r="NC155" s="1"/>
      <c r="ND155" s="1"/>
      <c r="NE155" s="1"/>
      <c r="NF155" s="1"/>
      <c r="NG155" s="1"/>
      <c r="NH155" s="1"/>
      <c r="NI155" s="1"/>
      <c r="NJ155" s="1"/>
      <c r="NK155" s="1"/>
      <c r="NL155" s="1"/>
      <c r="NM155" s="1"/>
      <c r="NN155" s="1"/>
      <c r="NO155" s="1"/>
      <c r="NP155" s="1"/>
      <c r="NQ155" s="1"/>
      <c r="NR155" s="1"/>
      <c r="NS155" s="1"/>
      <c r="NT155" s="1"/>
      <c r="NU155" s="1"/>
      <c r="NV155" s="1"/>
      <c r="NW155" s="1"/>
      <c r="NX155" s="1"/>
      <c r="NY155" s="1"/>
      <c r="NZ155" s="1"/>
      <c r="OA155" s="1"/>
      <c r="OB155" s="1"/>
      <c r="OC155" s="1"/>
      <c r="OD155" s="1"/>
      <c r="OE155" s="1"/>
      <c r="OF155" s="1"/>
      <c r="OG155" s="1"/>
      <c r="OH155" s="1"/>
      <c r="OI155" s="1"/>
      <c r="OJ155" s="1"/>
      <c r="OK155" s="1"/>
      <c r="OL155" s="1"/>
      <c r="OM155" s="1"/>
      <c r="ON155" s="1"/>
      <c r="OO155" s="1"/>
      <c r="OP155" s="1"/>
    </row>
    <row r="156" spans="1:406" s="351" customFormat="1" ht="101.25" customHeight="1" x14ac:dyDescent="0.25">
      <c r="A156" s="587"/>
      <c r="B156" s="587"/>
      <c r="C156" s="587"/>
      <c r="D156" s="588"/>
      <c r="E156" s="589"/>
      <c r="F156" s="588"/>
      <c r="G156" s="588"/>
      <c r="H156" s="588"/>
      <c r="I156" s="610"/>
      <c r="J156" s="588"/>
      <c r="K156" s="611"/>
      <c r="L156" s="612"/>
      <c r="M156" s="597"/>
      <c r="N156" s="588"/>
      <c r="O156" s="588"/>
      <c r="P156" s="696" t="s">
        <v>625</v>
      </c>
      <c r="Q156" s="700" t="s">
        <v>11</v>
      </c>
      <c r="R156" s="713">
        <v>60</v>
      </c>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c r="JG156" s="1"/>
      <c r="JH156" s="1"/>
      <c r="JI156" s="1"/>
      <c r="JJ156" s="1"/>
      <c r="JK156" s="1"/>
      <c r="JL156" s="1"/>
      <c r="JM156" s="1"/>
      <c r="JN156" s="1"/>
      <c r="JO156" s="1"/>
      <c r="JP156" s="1"/>
      <c r="JQ156" s="1"/>
      <c r="JR156" s="1"/>
      <c r="JS156" s="1"/>
      <c r="JT156" s="1"/>
      <c r="JU156" s="1"/>
      <c r="JV156" s="1"/>
      <c r="JW156" s="1"/>
      <c r="JX156" s="1"/>
      <c r="JY156" s="1"/>
      <c r="JZ156" s="1"/>
      <c r="KA156" s="1"/>
      <c r="KB156" s="1"/>
      <c r="KC156" s="1"/>
      <c r="KD156" s="1"/>
      <c r="KE156" s="1"/>
      <c r="KF156" s="1"/>
      <c r="KG156" s="1"/>
      <c r="KH156" s="1"/>
      <c r="KI156" s="1"/>
      <c r="KJ156" s="1"/>
      <c r="KK156" s="1"/>
      <c r="KL156" s="1"/>
      <c r="KM156" s="1"/>
      <c r="KN156" s="1"/>
      <c r="KO156" s="1"/>
      <c r="KP156" s="1"/>
      <c r="KQ156" s="1"/>
      <c r="KR156" s="1"/>
      <c r="KS156" s="1"/>
      <c r="KT156" s="1"/>
      <c r="KU156" s="1"/>
      <c r="KV156" s="1"/>
      <c r="KW156" s="1"/>
      <c r="KX156" s="1"/>
      <c r="KY156" s="1"/>
      <c r="KZ156" s="1"/>
      <c r="LA156" s="1"/>
      <c r="LB156" s="1"/>
      <c r="LC156" s="1"/>
      <c r="LD156" s="1"/>
      <c r="LE156" s="1"/>
      <c r="LF156" s="1"/>
      <c r="LG156" s="1"/>
      <c r="LH156" s="1"/>
      <c r="LI156" s="1"/>
      <c r="LJ156" s="1"/>
      <c r="LK156" s="1"/>
      <c r="LL156" s="1"/>
      <c r="LM156" s="1"/>
      <c r="LN156" s="1"/>
      <c r="LO156" s="1"/>
      <c r="LP156" s="1"/>
      <c r="LQ156" s="1"/>
      <c r="LR156" s="1"/>
      <c r="LS156" s="1"/>
      <c r="LT156" s="1"/>
      <c r="LU156" s="1"/>
      <c r="LV156" s="1"/>
      <c r="LW156" s="1"/>
      <c r="LX156" s="1"/>
      <c r="LY156" s="1"/>
      <c r="LZ156" s="1"/>
      <c r="MA156" s="1"/>
      <c r="MB156" s="1"/>
      <c r="MC156" s="1"/>
      <c r="MD156" s="1"/>
      <c r="ME156" s="1"/>
      <c r="MF156" s="1"/>
      <c r="MG156" s="1"/>
      <c r="MH156" s="1"/>
      <c r="MI156" s="1"/>
      <c r="MJ156" s="1"/>
      <c r="MK156" s="1"/>
      <c r="ML156" s="1"/>
      <c r="MM156" s="1"/>
      <c r="MN156" s="1"/>
      <c r="MO156" s="1"/>
      <c r="MP156" s="1"/>
      <c r="MQ156" s="1"/>
      <c r="MR156" s="1"/>
      <c r="MS156" s="1"/>
      <c r="MT156" s="1"/>
      <c r="MU156" s="1"/>
      <c r="MV156" s="1"/>
      <c r="MW156" s="1"/>
      <c r="MX156" s="1"/>
      <c r="MY156" s="1"/>
      <c r="MZ156" s="1"/>
      <c r="NA156" s="1"/>
      <c r="NB156" s="1"/>
      <c r="NC156" s="1"/>
      <c r="ND156" s="1"/>
      <c r="NE156" s="1"/>
      <c r="NF156" s="1"/>
      <c r="NG156" s="1"/>
      <c r="NH156" s="1"/>
      <c r="NI156" s="1"/>
      <c r="NJ156" s="1"/>
      <c r="NK156" s="1"/>
      <c r="NL156" s="1"/>
      <c r="NM156" s="1"/>
      <c r="NN156" s="1"/>
      <c r="NO156" s="1"/>
      <c r="NP156" s="1"/>
      <c r="NQ156" s="1"/>
      <c r="NR156" s="1"/>
      <c r="NS156" s="1"/>
      <c r="NT156" s="1"/>
      <c r="NU156" s="1"/>
      <c r="NV156" s="1"/>
      <c r="NW156" s="1"/>
      <c r="NX156" s="1"/>
      <c r="NY156" s="1"/>
      <c r="NZ156" s="1"/>
      <c r="OA156" s="1"/>
      <c r="OB156" s="1"/>
      <c r="OC156" s="1"/>
      <c r="OD156" s="1"/>
      <c r="OE156" s="1"/>
      <c r="OF156" s="1"/>
      <c r="OG156" s="1"/>
      <c r="OH156" s="1"/>
      <c r="OI156" s="1"/>
      <c r="OJ156" s="1"/>
      <c r="OK156" s="1"/>
      <c r="OL156" s="1"/>
      <c r="OM156" s="1"/>
      <c r="ON156" s="1"/>
      <c r="OO156" s="1"/>
      <c r="OP156" s="1"/>
    </row>
    <row r="157" spans="1:406" s="344" customFormat="1" ht="43.5" customHeight="1" x14ac:dyDescent="0.25">
      <c r="A157" s="587"/>
      <c r="B157" s="587"/>
      <c r="C157" s="587"/>
      <c r="D157" s="588"/>
      <c r="E157" s="589"/>
      <c r="F157" s="588"/>
      <c r="G157" s="588"/>
      <c r="H157" s="588"/>
      <c r="I157" s="588"/>
      <c r="J157" s="588"/>
      <c r="K157" s="613"/>
      <c r="L157" s="614"/>
      <c r="M157" s="614"/>
      <c r="N157" s="474"/>
      <c r="O157" s="474"/>
      <c r="P157" s="818" t="s">
        <v>17</v>
      </c>
      <c r="Q157" s="819"/>
      <c r="R157" s="820"/>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c r="JD157" s="1"/>
      <c r="JE157" s="1"/>
      <c r="JF157" s="1"/>
      <c r="JG157" s="1"/>
      <c r="JH157" s="1"/>
      <c r="JI157" s="1"/>
      <c r="JJ157" s="1"/>
      <c r="JK157" s="1"/>
      <c r="JL157" s="1"/>
      <c r="JM157" s="1"/>
      <c r="JN157" s="1"/>
      <c r="JO157" s="1"/>
      <c r="JP157" s="1"/>
      <c r="JQ157" s="1"/>
      <c r="JR157" s="1"/>
      <c r="JS157" s="1"/>
      <c r="JT157" s="1"/>
      <c r="JU157" s="1"/>
      <c r="JV157" s="1"/>
      <c r="JW157" s="1"/>
      <c r="JX157" s="1"/>
      <c r="JY157" s="1"/>
      <c r="JZ157" s="1"/>
      <c r="KA157" s="1"/>
      <c r="KB157" s="1"/>
      <c r="KC157" s="1"/>
      <c r="KD157" s="1"/>
      <c r="KE157" s="1"/>
      <c r="KF157" s="1"/>
      <c r="KG157" s="1"/>
      <c r="KH157" s="1"/>
      <c r="KI157" s="1"/>
      <c r="KJ157" s="1"/>
      <c r="KK157" s="1"/>
      <c r="KL157" s="1"/>
      <c r="KM157" s="1"/>
      <c r="KN157" s="1"/>
      <c r="KO157" s="1"/>
      <c r="KP157" s="1"/>
      <c r="KQ157" s="1"/>
      <c r="KR157" s="1"/>
      <c r="KS157" s="1"/>
      <c r="KT157" s="1"/>
      <c r="KU157" s="1"/>
      <c r="KV157" s="1"/>
      <c r="KW157" s="1"/>
      <c r="KX157" s="1"/>
      <c r="KY157" s="1"/>
      <c r="KZ157" s="1"/>
      <c r="LA157" s="1"/>
      <c r="LB157" s="1"/>
      <c r="LC157" s="1"/>
      <c r="LD157" s="1"/>
      <c r="LE157" s="1"/>
      <c r="LF157" s="1"/>
      <c r="LG157" s="1"/>
      <c r="LH157" s="1"/>
      <c r="LI157" s="1"/>
      <c r="LJ157" s="1"/>
      <c r="LK157" s="1"/>
      <c r="LL157" s="1"/>
      <c r="LM157" s="1"/>
      <c r="LN157" s="1"/>
      <c r="LO157" s="1"/>
      <c r="LP157" s="1"/>
      <c r="LQ157" s="1"/>
      <c r="LR157" s="1"/>
      <c r="LS157" s="1"/>
      <c r="LT157" s="1"/>
      <c r="LU157" s="1"/>
      <c r="LV157" s="1"/>
      <c r="LW157" s="1"/>
      <c r="LX157" s="1"/>
      <c r="LY157" s="1"/>
      <c r="LZ157" s="1"/>
      <c r="MA157" s="1"/>
      <c r="MB157" s="1"/>
      <c r="MC157" s="1"/>
      <c r="MD157" s="1"/>
      <c r="ME157" s="1"/>
      <c r="MF157" s="1"/>
      <c r="MG157" s="1"/>
      <c r="MH157" s="1"/>
      <c r="MI157" s="1"/>
      <c r="MJ157" s="1"/>
      <c r="MK157" s="1"/>
      <c r="ML157" s="1"/>
      <c r="MM157" s="1"/>
      <c r="MN157" s="1"/>
      <c r="MO157" s="1"/>
      <c r="MP157" s="1"/>
      <c r="MQ157" s="1"/>
      <c r="MR157" s="1"/>
      <c r="MS157" s="1"/>
      <c r="MT157" s="1"/>
      <c r="MU157" s="1"/>
      <c r="MV157" s="1"/>
      <c r="MW157" s="1"/>
      <c r="MX157" s="1"/>
      <c r="MY157" s="1"/>
      <c r="MZ157" s="1"/>
      <c r="NA157" s="1"/>
      <c r="NB157" s="1"/>
      <c r="NC157" s="1"/>
      <c r="ND157" s="1"/>
      <c r="NE157" s="1"/>
      <c r="NF157" s="1"/>
      <c r="NG157" s="1"/>
      <c r="NH157" s="1"/>
      <c r="NI157" s="1"/>
      <c r="NJ157" s="1"/>
      <c r="NK157" s="1"/>
      <c r="NL157" s="1"/>
      <c r="NM157" s="1"/>
      <c r="NN157" s="1"/>
      <c r="NO157" s="1"/>
      <c r="NP157" s="1"/>
      <c r="NQ157" s="1"/>
      <c r="NR157" s="1"/>
      <c r="NS157" s="1"/>
      <c r="NT157" s="1"/>
      <c r="NU157" s="1"/>
      <c r="NV157" s="1"/>
      <c r="NW157" s="1"/>
      <c r="NX157" s="1"/>
      <c r="NY157" s="1"/>
      <c r="NZ157" s="1"/>
      <c r="OA157" s="1"/>
      <c r="OB157" s="1"/>
      <c r="OC157" s="1"/>
      <c r="OD157" s="1"/>
      <c r="OE157" s="1"/>
      <c r="OF157" s="1"/>
      <c r="OG157" s="1"/>
      <c r="OH157" s="1"/>
      <c r="OI157" s="1"/>
      <c r="OJ157" s="1"/>
      <c r="OK157" s="1"/>
      <c r="OL157" s="1"/>
      <c r="OM157" s="1"/>
      <c r="ON157" s="1"/>
      <c r="OO157" s="1"/>
      <c r="OP157" s="1"/>
    </row>
    <row r="158" spans="1:406" s="351" customFormat="1" ht="125.25" customHeight="1" thickBot="1" x14ac:dyDescent="0.3">
      <c r="A158" s="587"/>
      <c r="B158" s="587"/>
      <c r="C158" s="587"/>
      <c r="D158" s="587"/>
      <c r="E158" s="587"/>
      <c r="F158" s="587"/>
      <c r="G158" s="587"/>
      <c r="H158" s="587"/>
      <c r="I158" s="587"/>
      <c r="J158" s="587"/>
      <c r="K158" s="596"/>
      <c r="L158" s="588"/>
      <c r="M158" s="588"/>
      <c r="N158" s="588"/>
      <c r="O158" s="588"/>
      <c r="P158" s="469" t="s">
        <v>726</v>
      </c>
      <c r="Q158" s="700" t="s">
        <v>11</v>
      </c>
      <c r="R158" s="713">
        <v>60</v>
      </c>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row>
    <row r="159" spans="1:406" s="525" customFormat="1" ht="141" customHeight="1" thickBot="1" x14ac:dyDescent="0.3">
      <c r="A159" s="501"/>
      <c r="B159" s="536"/>
      <c r="C159" s="536"/>
      <c r="D159" s="536"/>
      <c r="E159" s="503"/>
      <c r="F159" s="537"/>
      <c r="G159" s="502"/>
      <c r="H159" s="536"/>
      <c r="I159" s="502"/>
      <c r="J159" s="536"/>
      <c r="K159" s="537"/>
      <c r="L159" s="501"/>
      <c r="M159" s="538"/>
      <c r="N159" s="524" t="s">
        <v>539</v>
      </c>
      <c r="O159" s="459" t="s">
        <v>536</v>
      </c>
      <c r="P159" s="738" t="s">
        <v>152</v>
      </c>
      <c r="Q159" s="500" t="s">
        <v>14</v>
      </c>
      <c r="R159" s="493" t="s">
        <v>128</v>
      </c>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row>
    <row r="160" spans="1:406" s="344" customFormat="1" ht="25.5" customHeight="1" thickBot="1" x14ac:dyDescent="0.3">
      <c r="A160" s="587"/>
      <c r="B160" s="616"/>
      <c r="C160" s="587"/>
      <c r="D160" s="616"/>
      <c r="E160" s="587"/>
      <c r="F160" s="617"/>
      <c r="G160" s="587"/>
      <c r="H160" s="616"/>
      <c r="I160" s="587"/>
      <c r="J160" s="616"/>
      <c r="K160" s="618"/>
      <c r="L160" s="587"/>
      <c r="M160" s="587"/>
      <c r="N160" s="594"/>
      <c r="O160" s="594"/>
      <c r="P160" s="783" t="s">
        <v>16</v>
      </c>
      <c r="Q160" s="784"/>
      <c r="R160" s="785"/>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c r="JG160" s="1"/>
      <c r="JH160" s="1"/>
      <c r="JI160" s="1"/>
      <c r="JJ160" s="1"/>
      <c r="JK160" s="1"/>
      <c r="JL160" s="1"/>
      <c r="JM160" s="1"/>
      <c r="JN160" s="1"/>
      <c r="JO160" s="1"/>
      <c r="JP160" s="1"/>
      <c r="JQ160" s="1"/>
      <c r="JR160" s="1"/>
      <c r="JS160" s="1"/>
      <c r="JT160" s="1"/>
      <c r="JU160" s="1"/>
      <c r="JV160" s="1"/>
      <c r="JW160" s="1"/>
      <c r="JX160" s="1"/>
      <c r="JY160" s="1"/>
      <c r="JZ160" s="1"/>
      <c r="KA160" s="1"/>
      <c r="KB160" s="1"/>
      <c r="KC160" s="1"/>
      <c r="KD160" s="1"/>
      <c r="KE160" s="1"/>
      <c r="KF160" s="1"/>
      <c r="KG160" s="1"/>
      <c r="KH160" s="1"/>
      <c r="KI160" s="1"/>
      <c r="KJ160" s="1"/>
      <c r="KK160" s="1"/>
      <c r="KL160" s="1"/>
      <c r="KM160" s="1"/>
      <c r="KN160" s="1"/>
      <c r="KO160" s="1"/>
      <c r="KP160" s="1"/>
      <c r="KQ160" s="1"/>
      <c r="KR160" s="1"/>
      <c r="KS160" s="1"/>
      <c r="KT160" s="1"/>
      <c r="KU160" s="1"/>
      <c r="KV160" s="1"/>
      <c r="KW160" s="1"/>
      <c r="KX160" s="1"/>
      <c r="KY160" s="1"/>
      <c r="KZ160" s="1"/>
      <c r="LA160" s="1"/>
      <c r="LB160" s="1"/>
      <c r="LC160" s="1"/>
      <c r="LD160" s="1"/>
      <c r="LE160" s="1"/>
      <c r="LF160" s="1"/>
      <c r="LG160" s="1"/>
      <c r="LH160" s="1"/>
      <c r="LI160" s="1"/>
      <c r="LJ160" s="1"/>
      <c r="LK160" s="1"/>
      <c r="LL160" s="1"/>
      <c r="LM160" s="1"/>
      <c r="LN160" s="1"/>
      <c r="LO160" s="1"/>
      <c r="LP160" s="1"/>
      <c r="LQ160" s="1"/>
      <c r="LR160" s="1"/>
      <c r="LS160" s="1"/>
      <c r="LT160" s="1"/>
      <c r="LU160" s="1"/>
      <c r="LV160" s="1"/>
      <c r="LW160" s="1"/>
      <c r="LX160" s="1"/>
      <c r="LY160" s="1"/>
      <c r="LZ160" s="1"/>
      <c r="MA160" s="1"/>
      <c r="MB160" s="1"/>
      <c r="MC160" s="1"/>
      <c r="MD160" s="1"/>
      <c r="ME160" s="1"/>
      <c r="MF160" s="1"/>
      <c r="MG160" s="1"/>
      <c r="MH160" s="1"/>
      <c r="MI160" s="1"/>
      <c r="MJ160" s="1"/>
      <c r="MK160" s="1"/>
      <c r="ML160" s="1"/>
      <c r="MM160" s="1"/>
      <c r="MN160" s="1"/>
      <c r="MO160" s="1"/>
      <c r="MP160" s="1"/>
      <c r="MQ160" s="1"/>
      <c r="MR160" s="1"/>
      <c r="MS160" s="1"/>
      <c r="MT160" s="1"/>
      <c r="MU160" s="1"/>
      <c r="MV160" s="1"/>
      <c r="MW160" s="1"/>
      <c r="MX160" s="1"/>
      <c r="MY160" s="1"/>
      <c r="MZ160" s="1"/>
      <c r="NA160" s="1"/>
      <c r="NB160" s="1"/>
      <c r="NC160" s="1"/>
      <c r="ND160" s="1"/>
      <c r="NE160" s="1"/>
      <c r="NF160" s="1"/>
      <c r="NG160" s="1"/>
      <c r="NH160" s="1"/>
      <c r="NI160" s="1"/>
      <c r="NJ160" s="1"/>
      <c r="NK160" s="1"/>
      <c r="NL160" s="1"/>
      <c r="NM160" s="1"/>
      <c r="NN160" s="1"/>
      <c r="NO160" s="1"/>
      <c r="NP160" s="1"/>
      <c r="NQ160" s="1"/>
      <c r="NR160" s="1"/>
      <c r="NS160" s="1"/>
      <c r="NT160" s="1"/>
      <c r="NU160" s="1"/>
      <c r="NV160" s="1"/>
      <c r="NW160" s="1"/>
      <c r="NX160" s="1"/>
      <c r="NY160" s="1"/>
      <c r="NZ160" s="1"/>
      <c r="OA160" s="1"/>
      <c r="OB160" s="1"/>
      <c r="OC160" s="1"/>
      <c r="OD160" s="1"/>
      <c r="OE160" s="1"/>
      <c r="OF160" s="1"/>
      <c r="OG160" s="1"/>
      <c r="OH160" s="1"/>
      <c r="OI160" s="1"/>
      <c r="OJ160" s="1"/>
      <c r="OK160" s="1"/>
      <c r="OL160" s="1"/>
      <c r="OM160" s="1"/>
      <c r="ON160" s="1"/>
      <c r="OO160" s="1"/>
      <c r="OP160" s="1"/>
    </row>
    <row r="161" spans="1:406" s="351" customFormat="1" ht="92.25" customHeight="1" x14ac:dyDescent="0.25">
      <c r="A161" s="587"/>
      <c r="B161" s="616"/>
      <c r="C161" s="587"/>
      <c r="D161" s="616"/>
      <c r="E161" s="587"/>
      <c r="F161" s="617"/>
      <c r="G161" s="587"/>
      <c r="H161" s="616"/>
      <c r="I161" s="587"/>
      <c r="J161" s="616"/>
      <c r="K161" s="616"/>
      <c r="L161" s="589"/>
      <c r="M161" s="619"/>
      <c r="N161" s="588"/>
      <c r="O161" s="588"/>
      <c r="P161" s="641" t="s">
        <v>626</v>
      </c>
      <c r="Q161" s="642" t="s">
        <v>574</v>
      </c>
      <c r="R161" s="465">
        <v>12</v>
      </c>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c r="JD161" s="1"/>
      <c r="JE161" s="1"/>
      <c r="JF161" s="1"/>
      <c r="JG161" s="1"/>
      <c r="JH161" s="1"/>
      <c r="JI161" s="1"/>
      <c r="JJ161" s="1"/>
      <c r="JK161" s="1"/>
      <c r="JL161" s="1"/>
      <c r="JM161" s="1"/>
      <c r="JN161" s="1"/>
      <c r="JO161" s="1"/>
      <c r="JP161" s="1"/>
      <c r="JQ161" s="1"/>
      <c r="JR161" s="1"/>
      <c r="JS161" s="1"/>
      <c r="JT161" s="1"/>
      <c r="JU161" s="1"/>
      <c r="JV161" s="1"/>
      <c r="JW161" s="1"/>
      <c r="JX161" s="1"/>
      <c r="JY161" s="1"/>
      <c r="JZ161" s="1"/>
      <c r="KA161" s="1"/>
      <c r="KB161" s="1"/>
      <c r="KC161" s="1"/>
      <c r="KD161" s="1"/>
      <c r="KE161" s="1"/>
      <c r="KF161" s="1"/>
      <c r="KG161" s="1"/>
      <c r="KH161" s="1"/>
      <c r="KI161" s="1"/>
      <c r="KJ161" s="1"/>
      <c r="KK161" s="1"/>
      <c r="KL161" s="1"/>
      <c r="KM161" s="1"/>
      <c r="KN161" s="1"/>
      <c r="KO161" s="1"/>
      <c r="KP161" s="1"/>
      <c r="KQ161" s="1"/>
      <c r="KR161" s="1"/>
      <c r="KS161" s="1"/>
      <c r="KT161" s="1"/>
      <c r="KU161" s="1"/>
      <c r="KV161" s="1"/>
      <c r="KW161" s="1"/>
      <c r="KX161" s="1"/>
      <c r="KY161" s="1"/>
      <c r="KZ161" s="1"/>
      <c r="LA161" s="1"/>
      <c r="LB161" s="1"/>
      <c r="LC161" s="1"/>
      <c r="LD161" s="1"/>
      <c r="LE161" s="1"/>
      <c r="LF161" s="1"/>
      <c r="LG161" s="1"/>
      <c r="LH161" s="1"/>
      <c r="LI161" s="1"/>
      <c r="LJ161" s="1"/>
      <c r="LK161" s="1"/>
      <c r="LL161" s="1"/>
      <c r="LM161" s="1"/>
      <c r="LN161" s="1"/>
      <c r="LO161" s="1"/>
      <c r="LP161" s="1"/>
      <c r="LQ161" s="1"/>
      <c r="LR161" s="1"/>
      <c r="LS161" s="1"/>
      <c r="LT161" s="1"/>
      <c r="LU161" s="1"/>
      <c r="LV161" s="1"/>
      <c r="LW161" s="1"/>
      <c r="LX161" s="1"/>
      <c r="LY161" s="1"/>
      <c r="LZ161" s="1"/>
      <c r="MA161" s="1"/>
      <c r="MB161" s="1"/>
      <c r="MC161" s="1"/>
      <c r="MD161" s="1"/>
      <c r="ME161" s="1"/>
      <c r="MF161" s="1"/>
      <c r="MG161" s="1"/>
      <c r="MH161" s="1"/>
      <c r="MI161" s="1"/>
      <c r="MJ161" s="1"/>
      <c r="MK161" s="1"/>
      <c r="ML161" s="1"/>
      <c r="MM161" s="1"/>
      <c r="MN161" s="1"/>
      <c r="MO161" s="1"/>
      <c r="MP161" s="1"/>
      <c r="MQ161" s="1"/>
      <c r="MR161" s="1"/>
      <c r="MS161" s="1"/>
      <c r="MT161" s="1"/>
      <c r="MU161" s="1"/>
      <c r="MV161" s="1"/>
      <c r="MW161" s="1"/>
      <c r="MX161" s="1"/>
      <c r="MY161" s="1"/>
      <c r="MZ161" s="1"/>
      <c r="NA161" s="1"/>
      <c r="NB161" s="1"/>
      <c r="NC161" s="1"/>
      <c r="ND161" s="1"/>
      <c r="NE161" s="1"/>
      <c r="NF161" s="1"/>
      <c r="NG161" s="1"/>
      <c r="NH161" s="1"/>
      <c r="NI161" s="1"/>
      <c r="NJ161" s="1"/>
      <c r="NK161" s="1"/>
      <c r="NL161" s="1"/>
      <c r="NM161" s="1"/>
      <c r="NN161" s="1"/>
      <c r="NO161" s="1"/>
      <c r="NP161" s="1"/>
      <c r="NQ161" s="1"/>
      <c r="NR161" s="1"/>
      <c r="NS161" s="1"/>
      <c r="NT161" s="1"/>
      <c r="NU161" s="1"/>
      <c r="NV161" s="1"/>
      <c r="NW161" s="1"/>
      <c r="NX161" s="1"/>
      <c r="NY161" s="1"/>
      <c r="NZ161" s="1"/>
      <c r="OA161" s="1"/>
      <c r="OB161" s="1"/>
      <c r="OC161" s="1"/>
      <c r="OD161" s="1"/>
      <c r="OE161" s="1"/>
      <c r="OF161" s="1"/>
      <c r="OG161" s="1"/>
      <c r="OH161" s="1"/>
      <c r="OI161" s="1"/>
      <c r="OJ161" s="1"/>
      <c r="OK161" s="1"/>
      <c r="OL161" s="1"/>
      <c r="OM161" s="1"/>
      <c r="ON161" s="1"/>
      <c r="OO161" s="1"/>
      <c r="OP161" s="1"/>
    </row>
    <row r="162" spans="1:406" s="344" customFormat="1" ht="21.75" customHeight="1" x14ac:dyDescent="0.25">
      <c r="A162" s="620"/>
      <c r="B162" s="616"/>
      <c r="C162" s="616"/>
      <c r="D162" s="588"/>
      <c r="E162" s="589"/>
      <c r="F162" s="618"/>
      <c r="G162" s="618"/>
      <c r="H162" s="620"/>
      <c r="I162" s="620"/>
      <c r="J162" s="620"/>
      <c r="K162" s="588"/>
      <c r="L162" s="587"/>
      <c r="M162" s="620"/>
      <c r="N162" s="588"/>
      <c r="O162" s="588"/>
      <c r="P162" s="768" t="s">
        <v>17</v>
      </c>
      <c r="Q162" s="769"/>
      <c r="R162" s="770"/>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c r="JJ162" s="1"/>
      <c r="JK162" s="1"/>
      <c r="JL162" s="1"/>
      <c r="JM162" s="1"/>
      <c r="JN162" s="1"/>
      <c r="JO162" s="1"/>
      <c r="JP162" s="1"/>
      <c r="JQ162" s="1"/>
      <c r="JR162" s="1"/>
      <c r="JS162" s="1"/>
      <c r="JT162" s="1"/>
      <c r="JU162" s="1"/>
      <c r="JV162" s="1"/>
      <c r="JW162" s="1"/>
      <c r="JX162" s="1"/>
      <c r="JY162" s="1"/>
      <c r="JZ162" s="1"/>
      <c r="KA162" s="1"/>
      <c r="KB162" s="1"/>
      <c r="KC162" s="1"/>
      <c r="KD162" s="1"/>
      <c r="KE162" s="1"/>
      <c r="KF162" s="1"/>
      <c r="KG162" s="1"/>
      <c r="KH162" s="1"/>
      <c r="KI162" s="1"/>
      <c r="KJ162" s="1"/>
      <c r="KK162" s="1"/>
      <c r="KL162" s="1"/>
      <c r="KM162" s="1"/>
      <c r="KN162" s="1"/>
      <c r="KO162" s="1"/>
      <c r="KP162" s="1"/>
      <c r="KQ162" s="1"/>
      <c r="KR162" s="1"/>
      <c r="KS162" s="1"/>
      <c r="KT162" s="1"/>
      <c r="KU162" s="1"/>
      <c r="KV162" s="1"/>
      <c r="KW162" s="1"/>
      <c r="KX162" s="1"/>
      <c r="KY162" s="1"/>
      <c r="KZ162" s="1"/>
      <c r="LA162" s="1"/>
      <c r="LB162" s="1"/>
      <c r="LC162" s="1"/>
      <c r="LD162" s="1"/>
      <c r="LE162" s="1"/>
      <c r="LF162" s="1"/>
      <c r="LG162" s="1"/>
      <c r="LH162" s="1"/>
      <c r="LI162" s="1"/>
      <c r="LJ162" s="1"/>
      <c r="LK162" s="1"/>
      <c r="LL162" s="1"/>
      <c r="LM162" s="1"/>
      <c r="LN162" s="1"/>
      <c r="LO162" s="1"/>
      <c r="LP162" s="1"/>
      <c r="LQ162" s="1"/>
      <c r="LR162" s="1"/>
      <c r="LS162" s="1"/>
      <c r="LT162" s="1"/>
      <c r="LU162" s="1"/>
      <c r="LV162" s="1"/>
      <c r="LW162" s="1"/>
      <c r="LX162" s="1"/>
      <c r="LY162" s="1"/>
      <c r="LZ162" s="1"/>
      <c r="MA162" s="1"/>
      <c r="MB162" s="1"/>
      <c r="MC162" s="1"/>
      <c r="MD162" s="1"/>
      <c r="ME162" s="1"/>
      <c r="MF162" s="1"/>
      <c r="MG162" s="1"/>
      <c r="MH162" s="1"/>
      <c r="MI162" s="1"/>
      <c r="MJ162" s="1"/>
      <c r="MK162" s="1"/>
      <c r="ML162" s="1"/>
      <c r="MM162" s="1"/>
      <c r="MN162" s="1"/>
      <c r="MO162" s="1"/>
      <c r="MP162" s="1"/>
      <c r="MQ162" s="1"/>
      <c r="MR162" s="1"/>
      <c r="MS162" s="1"/>
      <c r="MT162" s="1"/>
      <c r="MU162" s="1"/>
      <c r="MV162" s="1"/>
      <c r="MW162" s="1"/>
      <c r="MX162" s="1"/>
      <c r="MY162" s="1"/>
      <c r="MZ162" s="1"/>
      <c r="NA162" s="1"/>
      <c r="NB162" s="1"/>
      <c r="NC162" s="1"/>
      <c r="ND162" s="1"/>
      <c r="NE162" s="1"/>
      <c r="NF162" s="1"/>
      <c r="NG162" s="1"/>
      <c r="NH162" s="1"/>
      <c r="NI162" s="1"/>
      <c r="NJ162" s="1"/>
      <c r="NK162" s="1"/>
      <c r="NL162" s="1"/>
      <c r="NM162" s="1"/>
      <c r="NN162" s="1"/>
      <c r="NO162" s="1"/>
      <c r="NP162" s="1"/>
      <c r="NQ162" s="1"/>
      <c r="NR162" s="1"/>
      <c r="NS162" s="1"/>
      <c r="NT162" s="1"/>
      <c r="NU162" s="1"/>
      <c r="NV162" s="1"/>
      <c r="NW162" s="1"/>
      <c r="NX162" s="1"/>
      <c r="NY162" s="1"/>
      <c r="NZ162" s="1"/>
      <c r="OA162" s="1"/>
      <c r="OB162" s="1"/>
      <c r="OC162" s="1"/>
      <c r="OD162" s="1"/>
      <c r="OE162" s="1"/>
      <c r="OF162" s="1"/>
      <c r="OG162" s="1"/>
      <c r="OH162" s="1"/>
      <c r="OI162" s="1"/>
      <c r="OJ162" s="1"/>
      <c r="OK162" s="1"/>
      <c r="OL162" s="1"/>
      <c r="OM162" s="1"/>
      <c r="ON162" s="1"/>
      <c r="OO162" s="1"/>
      <c r="OP162" s="1"/>
    </row>
    <row r="163" spans="1:406" s="351" customFormat="1" ht="129" customHeight="1" thickBot="1" x14ac:dyDescent="0.3">
      <c r="A163" s="620"/>
      <c r="B163" s="616"/>
      <c r="C163" s="616"/>
      <c r="D163" s="588"/>
      <c r="E163" s="589"/>
      <c r="F163" s="618"/>
      <c r="G163" s="618"/>
      <c r="H163" s="620"/>
      <c r="I163" s="588"/>
      <c r="J163" s="616"/>
      <c r="K163" s="617"/>
      <c r="L163" s="589"/>
      <c r="M163" s="621"/>
      <c r="N163" s="588"/>
      <c r="O163" s="588"/>
      <c r="P163" s="469" t="s">
        <v>727</v>
      </c>
      <c r="Q163" s="642" t="s">
        <v>574</v>
      </c>
      <c r="R163" s="465">
        <v>12</v>
      </c>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c r="JG163" s="1"/>
      <c r="JH163" s="1"/>
      <c r="JI163" s="1"/>
      <c r="JJ163" s="1"/>
      <c r="JK163" s="1"/>
      <c r="JL163" s="1"/>
      <c r="JM163" s="1"/>
      <c r="JN163" s="1"/>
      <c r="JO163" s="1"/>
      <c r="JP163" s="1"/>
      <c r="JQ163" s="1"/>
      <c r="JR163" s="1"/>
      <c r="JS163" s="1"/>
      <c r="JT163" s="1"/>
      <c r="JU163" s="1"/>
      <c r="JV163" s="1"/>
      <c r="JW163" s="1"/>
      <c r="JX163" s="1"/>
      <c r="JY163" s="1"/>
      <c r="JZ163" s="1"/>
      <c r="KA163" s="1"/>
      <c r="KB163" s="1"/>
      <c r="KC163" s="1"/>
      <c r="KD163" s="1"/>
      <c r="KE163" s="1"/>
      <c r="KF163" s="1"/>
      <c r="KG163" s="1"/>
      <c r="KH163" s="1"/>
      <c r="KI163" s="1"/>
      <c r="KJ163" s="1"/>
      <c r="KK163" s="1"/>
      <c r="KL163" s="1"/>
      <c r="KM163" s="1"/>
      <c r="KN163" s="1"/>
      <c r="KO163" s="1"/>
      <c r="KP163" s="1"/>
      <c r="KQ163" s="1"/>
      <c r="KR163" s="1"/>
      <c r="KS163" s="1"/>
      <c r="KT163" s="1"/>
      <c r="KU163" s="1"/>
      <c r="KV163" s="1"/>
      <c r="KW163" s="1"/>
      <c r="KX163" s="1"/>
      <c r="KY163" s="1"/>
      <c r="KZ163" s="1"/>
      <c r="LA163" s="1"/>
      <c r="LB163" s="1"/>
      <c r="LC163" s="1"/>
      <c r="LD163" s="1"/>
      <c r="LE163" s="1"/>
      <c r="LF163" s="1"/>
      <c r="LG163" s="1"/>
      <c r="LH163" s="1"/>
      <c r="LI163" s="1"/>
      <c r="LJ163" s="1"/>
      <c r="LK163" s="1"/>
      <c r="LL163" s="1"/>
      <c r="LM163" s="1"/>
      <c r="LN163" s="1"/>
      <c r="LO163" s="1"/>
      <c r="LP163" s="1"/>
      <c r="LQ163" s="1"/>
      <c r="LR163" s="1"/>
      <c r="LS163" s="1"/>
      <c r="LT163" s="1"/>
      <c r="LU163" s="1"/>
      <c r="LV163" s="1"/>
      <c r="LW163" s="1"/>
      <c r="LX163" s="1"/>
      <c r="LY163" s="1"/>
      <c r="LZ163" s="1"/>
      <c r="MA163" s="1"/>
      <c r="MB163" s="1"/>
      <c r="MC163" s="1"/>
      <c r="MD163" s="1"/>
      <c r="ME163" s="1"/>
      <c r="MF163" s="1"/>
      <c r="MG163" s="1"/>
      <c r="MH163" s="1"/>
      <c r="MI163" s="1"/>
      <c r="MJ163" s="1"/>
      <c r="MK163" s="1"/>
      <c r="ML163" s="1"/>
      <c r="MM163" s="1"/>
      <c r="MN163" s="1"/>
      <c r="MO163" s="1"/>
      <c r="MP163" s="1"/>
      <c r="MQ163" s="1"/>
      <c r="MR163" s="1"/>
      <c r="MS163" s="1"/>
      <c r="MT163" s="1"/>
      <c r="MU163" s="1"/>
      <c r="MV163" s="1"/>
      <c r="MW163" s="1"/>
      <c r="MX163" s="1"/>
      <c r="MY163" s="1"/>
      <c r="MZ163" s="1"/>
      <c r="NA163" s="1"/>
      <c r="NB163" s="1"/>
      <c r="NC163" s="1"/>
      <c r="ND163" s="1"/>
      <c r="NE163" s="1"/>
      <c r="NF163" s="1"/>
      <c r="NG163" s="1"/>
      <c r="NH163" s="1"/>
      <c r="NI163" s="1"/>
      <c r="NJ163" s="1"/>
      <c r="NK163" s="1"/>
      <c r="NL163" s="1"/>
      <c r="NM163" s="1"/>
      <c r="NN163" s="1"/>
      <c r="NO163" s="1"/>
      <c r="NP163" s="1"/>
      <c r="NQ163" s="1"/>
      <c r="NR163" s="1"/>
      <c r="NS163" s="1"/>
      <c r="NT163" s="1"/>
      <c r="NU163" s="1"/>
      <c r="NV163" s="1"/>
      <c r="NW163" s="1"/>
      <c r="NX163" s="1"/>
      <c r="NY163" s="1"/>
      <c r="NZ163" s="1"/>
      <c r="OA163" s="1"/>
      <c r="OB163" s="1"/>
      <c r="OC163" s="1"/>
      <c r="OD163" s="1"/>
      <c r="OE163" s="1"/>
      <c r="OF163" s="1"/>
      <c r="OG163" s="1"/>
      <c r="OH163" s="1"/>
      <c r="OI163" s="1"/>
      <c r="OJ163" s="1"/>
      <c r="OK163" s="1"/>
      <c r="OL163" s="1"/>
      <c r="OM163" s="1"/>
      <c r="ON163" s="1"/>
      <c r="OO163" s="1"/>
      <c r="OP163" s="1"/>
    </row>
    <row r="164" spans="1:406" s="525" customFormat="1" ht="151" customHeight="1" x14ac:dyDescent="0.25">
      <c r="A164" s="539"/>
      <c r="B164" s="536"/>
      <c r="C164" s="536"/>
      <c r="D164" s="502"/>
      <c r="E164" s="503"/>
      <c r="F164" s="540"/>
      <c r="G164" s="540"/>
      <c r="H164" s="539"/>
      <c r="I164" s="502"/>
      <c r="J164" s="536"/>
      <c r="K164" s="537"/>
      <c r="L164" s="503"/>
      <c r="M164" s="541"/>
      <c r="N164" s="524" t="s">
        <v>542</v>
      </c>
      <c r="O164" s="459" t="s">
        <v>537</v>
      </c>
      <c r="P164" s="741" t="s">
        <v>155</v>
      </c>
      <c r="Q164" s="459" t="s">
        <v>498</v>
      </c>
      <c r="R164" s="523" t="s">
        <v>156</v>
      </c>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c r="JL164" s="1"/>
      <c r="JM164" s="1"/>
      <c r="JN164" s="1"/>
      <c r="JO164" s="1"/>
      <c r="JP164" s="1"/>
      <c r="JQ164" s="1"/>
      <c r="JR164" s="1"/>
      <c r="JS164" s="1"/>
      <c r="JT164" s="1"/>
      <c r="JU164" s="1"/>
      <c r="JV164" s="1"/>
      <c r="JW164" s="1"/>
      <c r="JX164" s="1"/>
      <c r="JY164" s="1"/>
      <c r="JZ164" s="1"/>
      <c r="KA164" s="1"/>
      <c r="KB164" s="1"/>
      <c r="KC164" s="1"/>
      <c r="KD164" s="1"/>
      <c r="KE164" s="1"/>
      <c r="KF164" s="1"/>
      <c r="KG164" s="1"/>
      <c r="KH164" s="1"/>
      <c r="KI164" s="1"/>
      <c r="KJ164" s="1"/>
      <c r="KK164" s="1"/>
      <c r="KL164" s="1"/>
      <c r="KM164" s="1"/>
      <c r="KN164" s="1"/>
      <c r="KO164" s="1"/>
      <c r="KP164" s="1"/>
      <c r="KQ164" s="1"/>
      <c r="KR164" s="1"/>
      <c r="KS164" s="1"/>
      <c r="KT164" s="1"/>
      <c r="KU164" s="1"/>
      <c r="KV164" s="1"/>
      <c r="KW164" s="1"/>
      <c r="KX164" s="1"/>
      <c r="KY164" s="1"/>
      <c r="KZ164" s="1"/>
      <c r="LA164" s="1"/>
      <c r="LB164" s="1"/>
      <c r="LC164" s="1"/>
      <c r="LD164" s="1"/>
      <c r="LE164" s="1"/>
      <c r="LF164" s="1"/>
      <c r="LG164" s="1"/>
      <c r="LH164" s="1"/>
      <c r="LI164" s="1"/>
      <c r="LJ164" s="1"/>
      <c r="LK164" s="1"/>
      <c r="LL164" s="1"/>
      <c r="LM164" s="1"/>
      <c r="LN164" s="1"/>
      <c r="LO164" s="1"/>
      <c r="LP164" s="1"/>
      <c r="LQ164" s="1"/>
      <c r="LR164" s="1"/>
      <c r="LS164" s="1"/>
      <c r="LT164" s="1"/>
      <c r="LU164" s="1"/>
      <c r="LV164" s="1"/>
      <c r="LW164" s="1"/>
      <c r="LX164" s="1"/>
      <c r="LY164" s="1"/>
      <c r="LZ164" s="1"/>
      <c r="MA164" s="1"/>
      <c r="MB164" s="1"/>
      <c r="MC164" s="1"/>
      <c r="MD164" s="1"/>
      <c r="ME164" s="1"/>
      <c r="MF164" s="1"/>
      <c r="MG164" s="1"/>
      <c r="MH164" s="1"/>
      <c r="MI164" s="1"/>
      <c r="MJ164" s="1"/>
      <c r="MK164" s="1"/>
      <c r="ML164" s="1"/>
      <c r="MM164" s="1"/>
      <c r="MN164" s="1"/>
      <c r="MO164" s="1"/>
      <c r="MP164" s="1"/>
      <c r="MQ164" s="1"/>
      <c r="MR164" s="1"/>
      <c r="MS164" s="1"/>
      <c r="MT164" s="1"/>
      <c r="MU164" s="1"/>
      <c r="MV164" s="1"/>
      <c r="MW164" s="1"/>
      <c r="MX164" s="1"/>
      <c r="MY164" s="1"/>
      <c r="MZ164" s="1"/>
      <c r="NA164" s="1"/>
      <c r="NB164" s="1"/>
      <c r="NC164" s="1"/>
      <c r="ND164" s="1"/>
      <c r="NE164" s="1"/>
      <c r="NF164" s="1"/>
      <c r="NG164" s="1"/>
      <c r="NH164" s="1"/>
      <c r="NI164" s="1"/>
      <c r="NJ164" s="1"/>
      <c r="NK164" s="1"/>
      <c r="NL164" s="1"/>
      <c r="NM164" s="1"/>
      <c r="NN164" s="1"/>
      <c r="NO164" s="1"/>
      <c r="NP164" s="1"/>
      <c r="NQ164" s="1"/>
      <c r="NR164" s="1"/>
      <c r="NS164" s="1"/>
      <c r="NT164" s="1"/>
      <c r="NU164" s="1"/>
      <c r="NV164" s="1"/>
      <c r="NW164" s="1"/>
      <c r="NX164" s="1"/>
      <c r="NY164" s="1"/>
      <c r="NZ164" s="1"/>
      <c r="OA164" s="1"/>
      <c r="OB164" s="1"/>
      <c r="OC164" s="1"/>
      <c r="OD164" s="1"/>
      <c r="OE164" s="1"/>
      <c r="OF164" s="1"/>
      <c r="OG164" s="1"/>
      <c r="OH164" s="1"/>
      <c r="OI164" s="1"/>
      <c r="OJ164" s="1"/>
      <c r="OK164" s="1"/>
      <c r="OL164" s="1"/>
      <c r="OM164" s="1"/>
      <c r="ON164" s="1"/>
      <c r="OO164" s="1"/>
      <c r="OP164" s="1"/>
    </row>
    <row r="165" spans="1:406" s="344" customFormat="1" ht="32.25" customHeight="1" x14ac:dyDescent="0.25">
      <c r="A165" s="620"/>
      <c r="B165" s="616"/>
      <c r="C165" s="616"/>
      <c r="D165" s="588"/>
      <c r="E165" s="589"/>
      <c r="F165" s="618"/>
      <c r="G165" s="618"/>
      <c r="H165" s="620"/>
      <c r="I165" s="620"/>
      <c r="J165" s="616"/>
      <c r="K165" s="622"/>
      <c r="L165" s="589"/>
      <c r="M165" s="587"/>
      <c r="N165" s="594"/>
      <c r="O165" s="594"/>
      <c r="P165" s="821" t="s">
        <v>16</v>
      </c>
      <c r="Q165" s="822"/>
      <c r="R165" s="823"/>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c r="JD165" s="1"/>
      <c r="JE165" s="1"/>
      <c r="JF165" s="1"/>
      <c r="JG165" s="1"/>
      <c r="JH165" s="1"/>
      <c r="JI165" s="1"/>
      <c r="JJ165" s="1"/>
      <c r="JK165" s="1"/>
      <c r="JL165" s="1"/>
      <c r="JM165" s="1"/>
      <c r="JN165" s="1"/>
      <c r="JO165" s="1"/>
      <c r="JP165" s="1"/>
      <c r="JQ165" s="1"/>
      <c r="JR165" s="1"/>
      <c r="JS165" s="1"/>
      <c r="JT165" s="1"/>
      <c r="JU165" s="1"/>
      <c r="JV165" s="1"/>
      <c r="JW165" s="1"/>
      <c r="JX165" s="1"/>
      <c r="JY165" s="1"/>
      <c r="JZ165" s="1"/>
      <c r="KA165" s="1"/>
      <c r="KB165" s="1"/>
      <c r="KC165" s="1"/>
      <c r="KD165" s="1"/>
      <c r="KE165" s="1"/>
      <c r="KF165" s="1"/>
      <c r="KG165" s="1"/>
      <c r="KH165" s="1"/>
      <c r="KI165" s="1"/>
      <c r="KJ165" s="1"/>
      <c r="KK165" s="1"/>
      <c r="KL165" s="1"/>
      <c r="KM165" s="1"/>
      <c r="KN165" s="1"/>
      <c r="KO165" s="1"/>
      <c r="KP165" s="1"/>
      <c r="KQ165" s="1"/>
      <c r="KR165" s="1"/>
      <c r="KS165" s="1"/>
      <c r="KT165" s="1"/>
      <c r="KU165" s="1"/>
      <c r="KV165" s="1"/>
      <c r="KW165" s="1"/>
      <c r="KX165" s="1"/>
      <c r="KY165" s="1"/>
      <c r="KZ165" s="1"/>
      <c r="LA165" s="1"/>
      <c r="LB165" s="1"/>
      <c r="LC165" s="1"/>
      <c r="LD165" s="1"/>
      <c r="LE165" s="1"/>
      <c r="LF165" s="1"/>
      <c r="LG165" s="1"/>
      <c r="LH165" s="1"/>
      <c r="LI165" s="1"/>
      <c r="LJ165" s="1"/>
      <c r="LK165" s="1"/>
      <c r="LL165" s="1"/>
      <c r="LM165" s="1"/>
      <c r="LN165" s="1"/>
      <c r="LO165" s="1"/>
      <c r="LP165" s="1"/>
      <c r="LQ165" s="1"/>
      <c r="LR165" s="1"/>
      <c r="LS165" s="1"/>
      <c r="LT165" s="1"/>
      <c r="LU165" s="1"/>
      <c r="LV165" s="1"/>
      <c r="LW165" s="1"/>
      <c r="LX165" s="1"/>
      <c r="LY165" s="1"/>
      <c r="LZ165" s="1"/>
      <c r="MA165" s="1"/>
      <c r="MB165" s="1"/>
      <c r="MC165" s="1"/>
      <c r="MD165" s="1"/>
      <c r="ME165" s="1"/>
      <c r="MF165" s="1"/>
      <c r="MG165" s="1"/>
      <c r="MH165" s="1"/>
      <c r="MI165" s="1"/>
      <c r="MJ165" s="1"/>
      <c r="MK165" s="1"/>
      <c r="ML165" s="1"/>
      <c r="MM165" s="1"/>
      <c r="MN165" s="1"/>
      <c r="MO165" s="1"/>
      <c r="MP165" s="1"/>
      <c r="MQ165" s="1"/>
      <c r="MR165" s="1"/>
      <c r="MS165" s="1"/>
      <c r="MT165" s="1"/>
      <c r="MU165" s="1"/>
      <c r="MV165" s="1"/>
      <c r="MW165" s="1"/>
      <c r="MX165" s="1"/>
      <c r="MY165" s="1"/>
      <c r="MZ165" s="1"/>
      <c r="NA165" s="1"/>
      <c r="NB165" s="1"/>
      <c r="NC165" s="1"/>
      <c r="ND165" s="1"/>
      <c r="NE165" s="1"/>
      <c r="NF165" s="1"/>
      <c r="NG165" s="1"/>
      <c r="NH165" s="1"/>
      <c r="NI165" s="1"/>
      <c r="NJ165" s="1"/>
      <c r="NK165" s="1"/>
      <c r="NL165" s="1"/>
      <c r="NM165" s="1"/>
      <c r="NN165" s="1"/>
      <c r="NO165" s="1"/>
      <c r="NP165" s="1"/>
      <c r="NQ165" s="1"/>
      <c r="NR165" s="1"/>
      <c r="NS165" s="1"/>
      <c r="NT165" s="1"/>
      <c r="NU165" s="1"/>
      <c r="NV165" s="1"/>
      <c r="NW165" s="1"/>
      <c r="NX165" s="1"/>
      <c r="NY165" s="1"/>
      <c r="NZ165" s="1"/>
      <c r="OA165" s="1"/>
      <c r="OB165" s="1"/>
      <c r="OC165" s="1"/>
      <c r="OD165" s="1"/>
      <c r="OE165" s="1"/>
      <c r="OF165" s="1"/>
      <c r="OG165" s="1"/>
      <c r="OH165" s="1"/>
      <c r="OI165" s="1"/>
      <c r="OJ165" s="1"/>
      <c r="OK165" s="1"/>
      <c r="OL165" s="1"/>
      <c r="OM165" s="1"/>
      <c r="ON165" s="1"/>
      <c r="OO165" s="1"/>
      <c r="OP165" s="1"/>
    </row>
    <row r="166" spans="1:406" s="351" customFormat="1" ht="82.5" customHeight="1" x14ac:dyDescent="0.25">
      <c r="A166" s="620"/>
      <c r="B166" s="616"/>
      <c r="C166" s="616"/>
      <c r="D166" s="588"/>
      <c r="E166" s="589"/>
      <c r="F166" s="618"/>
      <c r="G166" s="618"/>
      <c r="H166" s="620"/>
      <c r="I166" s="620"/>
      <c r="J166" s="616"/>
      <c r="K166" s="622"/>
      <c r="L166" s="589"/>
      <c r="M166" s="587"/>
      <c r="N166" s="588"/>
      <c r="O166" s="588"/>
      <c r="P166" s="696" t="s">
        <v>627</v>
      </c>
      <c r="Q166" s="700" t="s">
        <v>498</v>
      </c>
      <c r="R166" s="713">
        <v>1</v>
      </c>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c r="JL166" s="1"/>
      <c r="JM166" s="1"/>
      <c r="JN166" s="1"/>
      <c r="JO166" s="1"/>
      <c r="JP166" s="1"/>
      <c r="JQ166" s="1"/>
      <c r="JR166" s="1"/>
      <c r="JS166" s="1"/>
      <c r="JT166" s="1"/>
      <c r="JU166" s="1"/>
      <c r="JV166" s="1"/>
      <c r="JW166" s="1"/>
      <c r="JX166" s="1"/>
      <c r="JY166" s="1"/>
      <c r="JZ166" s="1"/>
      <c r="KA166" s="1"/>
      <c r="KB166" s="1"/>
      <c r="KC166" s="1"/>
      <c r="KD166" s="1"/>
      <c r="KE166" s="1"/>
      <c r="KF166" s="1"/>
      <c r="KG166" s="1"/>
      <c r="KH166" s="1"/>
      <c r="KI166" s="1"/>
      <c r="KJ166" s="1"/>
      <c r="KK166" s="1"/>
      <c r="KL166" s="1"/>
      <c r="KM166" s="1"/>
      <c r="KN166" s="1"/>
      <c r="KO166" s="1"/>
      <c r="KP166" s="1"/>
      <c r="KQ166" s="1"/>
      <c r="KR166" s="1"/>
      <c r="KS166" s="1"/>
      <c r="KT166" s="1"/>
      <c r="KU166" s="1"/>
      <c r="KV166" s="1"/>
      <c r="KW166" s="1"/>
      <c r="KX166" s="1"/>
      <c r="KY166" s="1"/>
      <c r="KZ166" s="1"/>
      <c r="LA166" s="1"/>
      <c r="LB166" s="1"/>
      <c r="LC166" s="1"/>
      <c r="LD166" s="1"/>
      <c r="LE166" s="1"/>
      <c r="LF166" s="1"/>
      <c r="LG166" s="1"/>
      <c r="LH166" s="1"/>
      <c r="LI166" s="1"/>
      <c r="LJ166" s="1"/>
      <c r="LK166" s="1"/>
      <c r="LL166" s="1"/>
      <c r="LM166" s="1"/>
      <c r="LN166" s="1"/>
      <c r="LO166" s="1"/>
      <c r="LP166" s="1"/>
      <c r="LQ166" s="1"/>
      <c r="LR166" s="1"/>
      <c r="LS166" s="1"/>
      <c r="LT166" s="1"/>
      <c r="LU166" s="1"/>
      <c r="LV166" s="1"/>
      <c r="LW166" s="1"/>
      <c r="LX166" s="1"/>
      <c r="LY166" s="1"/>
      <c r="LZ166" s="1"/>
      <c r="MA166" s="1"/>
      <c r="MB166" s="1"/>
      <c r="MC166" s="1"/>
      <c r="MD166" s="1"/>
      <c r="ME166" s="1"/>
      <c r="MF166" s="1"/>
      <c r="MG166" s="1"/>
      <c r="MH166" s="1"/>
      <c r="MI166" s="1"/>
      <c r="MJ166" s="1"/>
      <c r="MK166" s="1"/>
      <c r="ML166" s="1"/>
      <c r="MM166" s="1"/>
      <c r="MN166" s="1"/>
      <c r="MO166" s="1"/>
      <c r="MP166" s="1"/>
      <c r="MQ166" s="1"/>
      <c r="MR166" s="1"/>
      <c r="MS166" s="1"/>
      <c r="MT166" s="1"/>
      <c r="MU166" s="1"/>
      <c r="MV166" s="1"/>
      <c r="MW166" s="1"/>
      <c r="MX166" s="1"/>
      <c r="MY166" s="1"/>
      <c r="MZ166" s="1"/>
      <c r="NA166" s="1"/>
      <c r="NB166" s="1"/>
      <c r="NC166" s="1"/>
      <c r="ND166" s="1"/>
      <c r="NE166" s="1"/>
      <c r="NF166" s="1"/>
      <c r="NG166" s="1"/>
      <c r="NH166" s="1"/>
      <c r="NI166" s="1"/>
      <c r="NJ166" s="1"/>
      <c r="NK166" s="1"/>
      <c r="NL166" s="1"/>
      <c r="NM166" s="1"/>
      <c r="NN166" s="1"/>
      <c r="NO166" s="1"/>
      <c r="NP166" s="1"/>
      <c r="NQ166" s="1"/>
      <c r="NR166" s="1"/>
      <c r="NS166" s="1"/>
      <c r="NT166" s="1"/>
      <c r="NU166" s="1"/>
      <c r="NV166" s="1"/>
      <c r="NW166" s="1"/>
      <c r="NX166" s="1"/>
      <c r="NY166" s="1"/>
      <c r="NZ166" s="1"/>
      <c r="OA166" s="1"/>
      <c r="OB166" s="1"/>
      <c r="OC166" s="1"/>
      <c r="OD166" s="1"/>
      <c r="OE166" s="1"/>
      <c r="OF166" s="1"/>
      <c r="OG166" s="1"/>
      <c r="OH166" s="1"/>
      <c r="OI166" s="1"/>
      <c r="OJ166" s="1"/>
      <c r="OK166" s="1"/>
      <c r="OL166" s="1"/>
      <c r="OM166" s="1"/>
      <c r="ON166" s="1"/>
      <c r="OO166" s="1"/>
      <c r="OP166" s="1"/>
    </row>
    <row r="167" spans="1:406" s="348" customFormat="1" ht="26.25" customHeight="1" x14ac:dyDescent="0.25">
      <c r="A167" s="623"/>
      <c r="B167" s="624"/>
      <c r="C167" s="624"/>
      <c r="D167" s="596"/>
      <c r="E167" s="597"/>
      <c r="F167" s="625"/>
      <c r="G167" s="625"/>
      <c r="H167" s="623"/>
      <c r="I167" s="623"/>
      <c r="J167" s="624"/>
      <c r="K167" s="626"/>
      <c r="L167" s="597"/>
      <c r="M167" s="595"/>
      <c r="N167" s="596"/>
      <c r="O167" s="596"/>
      <c r="P167" s="818" t="s">
        <v>17</v>
      </c>
      <c r="Q167" s="819"/>
      <c r="R167" s="820"/>
      <c r="S167" s="580"/>
      <c r="T167" s="580"/>
      <c r="U167" s="580"/>
      <c r="V167" s="580"/>
      <c r="W167" s="580"/>
      <c r="X167" s="580"/>
      <c r="Y167" s="580"/>
      <c r="Z167" s="580"/>
      <c r="AA167" s="580"/>
      <c r="AB167" s="580"/>
      <c r="AC167" s="580"/>
      <c r="AD167" s="580"/>
      <c r="AE167" s="580"/>
      <c r="AF167" s="580"/>
      <c r="AG167" s="580"/>
      <c r="AH167" s="580"/>
      <c r="AI167" s="580"/>
      <c r="AJ167" s="580"/>
      <c r="AK167" s="580"/>
      <c r="AL167" s="580"/>
      <c r="AM167" s="580"/>
      <c r="AN167" s="580"/>
      <c r="AO167" s="580"/>
      <c r="AP167" s="580"/>
      <c r="AQ167" s="580"/>
      <c r="AR167" s="580"/>
      <c r="AS167" s="580"/>
      <c r="AT167" s="580"/>
      <c r="AU167" s="580"/>
      <c r="AV167" s="580"/>
      <c r="AW167" s="580"/>
      <c r="AX167" s="580"/>
      <c r="AY167" s="580"/>
      <c r="AZ167" s="580"/>
      <c r="BA167" s="580"/>
      <c r="BB167" s="580"/>
      <c r="BC167" s="580"/>
      <c r="BD167" s="580"/>
      <c r="BE167" s="580"/>
      <c r="BF167" s="580"/>
      <c r="BG167" s="580"/>
      <c r="BH167" s="580"/>
      <c r="BI167" s="580"/>
      <c r="BJ167" s="580"/>
      <c r="BK167" s="580"/>
      <c r="BL167" s="580"/>
      <c r="BM167" s="580"/>
      <c r="BN167" s="580"/>
      <c r="BO167" s="580"/>
      <c r="BP167" s="580"/>
      <c r="BQ167" s="580"/>
      <c r="BR167" s="580"/>
      <c r="BS167" s="580"/>
      <c r="BT167" s="580"/>
      <c r="BU167" s="580"/>
      <c r="BV167" s="580"/>
      <c r="BW167" s="580"/>
      <c r="BX167" s="580"/>
      <c r="BY167" s="580"/>
      <c r="BZ167" s="580"/>
      <c r="CA167" s="580"/>
      <c r="CB167" s="580"/>
      <c r="CC167" s="580"/>
      <c r="CD167" s="580"/>
      <c r="CE167" s="580"/>
      <c r="CF167" s="580"/>
      <c r="CG167" s="580"/>
      <c r="CH167" s="580"/>
      <c r="CI167" s="580"/>
      <c r="CJ167" s="580"/>
      <c r="CK167" s="580"/>
      <c r="CL167" s="580"/>
      <c r="CM167" s="580"/>
      <c r="CN167" s="580"/>
      <c r="CO167" s="580"/>
      <c r="CP167" s="580"/>
      <c r="CQ167" s="580"/>
      <c r="CR167" s="580"/>
      <c r="CS167" s="580"/>
      <c r="CT167" s="580"/>
      <c r="CU167" s="580"/>
      <c r="CV167" s="580"/>
      <c r="CW167" s="580"/>
      <c r="CX167" s="580"/>
      <c r="CY167" s="580"/>
      <c r="CZ167" s="580"/>
      <c r="DA167" s="580"/>
      <c r="DB167" s="580"/>
      <c r="DC167" s="580"/>
      <c r="DD167" s="580"/>
      <c r="DE167" s="580"/>
      <c r="DF167" s="580"/>
      <c r="DG167" s="580"/>
      <c r="DH167" s="580"/>
      <c r="DI167" s="580"/>
      <c r="DJ167" s="580"/>
      <c r="DK167" s="580"/>
      <c r="DL167" s="580"/>
      <c r="DM167" s="580"/>
      <c r="DN167" s="580"/>
      <c r="DO167" s="580"/>
      <c r="DP167" s="580"/>
      <c r="DQ167" s="580"/>
      <c r="DR167" s="580"/>
      <c r="DS167" s="580"/>
      <c r="DT167" s="580"/>
      <c r="DU167" s="580"/>
      <c r="DV167" s="580"/>
      <c r="DW167" s="580"/>
      <c r="DX167" s="580"/>
      <c r="DY167" s="580"/>
      <c r="DZ167" s="580"/>
      <c r="EA167" s="580"/>
      <c r="EB167" s="580"/>
      <c r="EC167" s="580"/>
      <c r="ED167" s="580"/>
      <c r="EE167" s="580"/>
      <c r="EF167" s="580"/>
      <c r="EG167" s="580"/>
      <c r="EH167" s="580"/>
      <c r="EI167" s="580"/>
      <c r="EJ167" s="580"/>
      <c r="EK167" s="580"/>
      <c r="EL167" s="580"/>
      <c r="EM167" s="580"/>
      <c r="EN167" s="580"/>
      <c r="EO167" s="580"/>
      <c r="EP167" s="580"/>
      <c r="EQ167" s="580"/>
      <c r="ER167" s="580"/>
      <c r="ES167" s="580"/>
      <c r="ET167" s="580"/>
      <c r="EU167" s="580"/>
      <c r="EV167" s="580"/>
      <c r="EW167" s="580"/>
      <c r="EX167" s="580"/>
      <c r="EY167" s="580"/>
      <c r="EZ167" s="580"/>
      <c r="FA167" s="580"/>
      <c r="FB167" s="580"/>
      <c r="FC167" s="580"/>
      <c r="FD167" s="580"/>
      <c r="FE167" s="580"/>
      <c r="FF167" s="580"/>
      <c r="FG167" s="580"/>
      <c r="FH167" s="580"/>
      <c r="FI167" s="580"/>
      <c r="FJ167" s="580"/>
      <c r="FK167" s="580"/>
      <c r="FL167" s="580"/>
      <c r="FM167" s="580"/>
      <c r="FN167" s="580"/>
      <c r="FO167" s="580"/>
      <c r="FP167" s="580"/>
      <c r="FQ167" s="580"/>
      <c r="FR167" s="580"/>
      <c r="FS167" s="580"/>
      <c r="FT167" s="580"/>
      <c r="FU167" s="580"/>
      <c r="FV167" s="580"/>
      <c r="FW167" s="580"/>
      <c r="FX167" s="580"/>
      <c r="FY167" s="580"/>
      <c r="FZ167" s="580"/>
      <c r="GA167" s="580"/>
      <c r="GB167" s="580"/>
      <c r="GC167" s="580"/>
      <c r="GD167" s="580"/>
      <c r="GE167" s="580"/>
      <c r="GF167" s="580"/>
      <c r="GG167" s="580"/>
      <c r="GH167" s="580"/>
      <c r="GI167" s="580"/>
      <c r="GJ167" s="580"/>
      <c r="GK167" s="580"/>
      <c r="GL167" s="580"/>
      <c r="GM167" s="580"/>
      <c r="GN167" s="580"/>
      <c r="GO167" s="580"/>
      <c r="GP167" s="580"/>
      <c r="GQ167" s="580"/>
      <c r="GR167" s="580"/>
      <c r="GS167" s="580"/>
      <c r="GT167" s="580"/>
      <c r="GU167" s="580"/>
      <c r="GV167" s="580"/>
      <c r="GW167" s="580"/>
      <c r="GX167" s="580"/>
      <c r="GY167" s="580"/>
      <c r="GZ167" s="580"/>
      <c r="HA167" s="580"/>
      <c r="HB167" s="580"/>
      <c r="HC167" s="580"/>
      <c r="HD167" s="580"/>
      <c r="HE167" s="580"/>
      <c r="HF167" s="580"/>
      <c r="HG167" s="580"/>
      <c r="HH167" s="580"/>
      <c r="HI167" s="580"/>
      <c r="HJ167" s="580"/>
      <c r="HK167" s="580"/>
      <c r="HL167" s="580"/>
      <c r="HM167" s="580"/>
      <c r="HN167" s="580"/>
      <c r="HO167" s="580"/>
      <c r="HP167" s="580"/>
      <c r="HQ167" s="580"/>
      <c r="HR167" s="580"/>
      <c r="HS167" s="580"/>
      <c r="HT167" s="580"/>
      <c r="HU167" s="580"/>
      <c r="HV167" s="580"/>
      <c r="HW167" s="580"/>
      <c r="HX167" s="580"/>
      <c r="HY167" s="580"/>
      <c r="HZ167" s="580"/>
      <c r="IA167" s="580"/>
      <c r="IB167" s="580"/>
      <c r="IC167" s="580"/>
      <c r="ID167" s="580"/>
      <c r="IE167" s="580"/>
      <c r="IF167" s="580"/>
      <c r="IG167" s="580"/>
      <c r="IH167" s="580"/>
      <c r="II167" s="580"/>
      <c r="IJ167" s="580"/>
      <c r="IK167" s="580"/>
      <c r="IL167" s="580"/>
      <c r="IM167" s="580"/>
      <c r="IN167" s="580"/>
      <c r="IO167" s="580"/>
      <c r="IP167" s="580"/>
      <c r="IQ167" s="580"/>
      <c r="IR167" s="580"/>
      <c r="IS167" s="580"/>
      <c r="IT167" s="580"/>
      <c r="IU167" s="580"/>
      <c r="IV167" s="580"/>
      <c r="IW167" s="580"/>
      <c r="IX167" s="580"/>
      <c r="IY167" s="580"/>
      <c r="IZ167" s="580"/>
      <c r="JA167" s="580"/>
      <c r="JB167" s="580"/>
      <c r="JC167" s="580"/>
      <c r="JD167" s="580"/>
      <c r="JE167" s="580"/>
      <c r="JF167" s="580"/>
      <c r="JG167" s="580"/>
      <c r="JH167" s="580"/>
      <c r="JI167" s="580"/>
      <c r="JJ167" s="580"/>
      <c r="JK167" s="580"/>
      <c r="JL167" s="580"/>
      <c r="JM167" s="580"/>
      <c r="JN167" s="580"/>
      <c r="JO167" s="580"/>
      <c r="JP167" s="580"/>
      <c r="JQ167" s="580"/>
      <c r="JR167" s="580"/>
      <c r="JS167" s="580"/>
      <c r="JT167" s="580"/>
      <c r="JU167" s="580"/>
      <c r="JV167" s="580"/>
      <c r="JW167" s="580"/>
      <c r="JX167" s="580"/>
      <c r="JY167" s="580"/>
      <c r="JZ167" s="580"/>
      <c r="KA167" s="580"/>
      <c r="KB167" s="580"/>
      <c r="KC167" s="580"/>
      <c r="KD167" s="580"/>
      <c r="KE167" s="580"/>
      <c r="KF167" s="580"/>
      <c r="KG167" s="580"/>
      <c r="KH167" s="580"/>
      <c r="KI167" s="580"/>
      <c r="KJ167" s="580"/>
      <c r="KK167" s="580"/>
      <c r="KL167" s="580"/>
      <c r="KM167" s="580"/>
      <c r="KN167" s="580"/>
      <c r="KO167" s="580"/>
      <c r="KP167" s="580"/>
      <c r="KQ167" s="580"/>
      <c r="KR167" s="580"/>
      <c r="KS167" s="580"/>
      <c r="KT167" s="580"/>
      <c r="KU167" s="580"/>
      <c r="KV167" s="580"/>
      <c r="KW167" s="580"/>
      <c r="KX167" s="580"/>
      <c r="KY167" s="580"/>
      <c r="KZ167" s="580"/>
      <c r="LA167" s="580"/>
      <c r="LB167" s="580"/>
      <c r="LC167" s="580"/>
      <c r="LD167" s="580"/>
      <c r="LE167" s="580"/>
      <c r="LF167" s="580"/>
      <c r="LG167" s="580"/>
      <c r="LH167" s="580"/>
      <c r="LI167" s="580"/>
      <c r="LJ167" s="580"/>
      <c r="LK167" s="580"/>
      <c r="LL167" s="580"/>
      <c r="LM167" s="580"/>
      <c r="LN167" s="580"/>
      <c r="LO167" s="580"/>
      <c r="LP167" s="580"/>
      <c r="LQ167" s="580"/>
      <c r="LR167" s="580"/>
      <c r="LS167" s="580"/>
      <c r="LT167" s="580"/>
      <c r="LU167" s="580"/>
      <c r="LV167" s="580"/>
      <c r="LW167" s="580"/>
      <c r="LX167" s="580"/>
      <c r="LY167" s="580"/>
      <c r="LZ167" s="580"/>
      <c r="MA167" s="580"/>
      <c r="MB167" s="580"/>
      <c r="MC167" s="580"/>
      <c r="MD167" s="580"/>
      <c r="ME167" s="580"/>
      <c r="MF167" s="580"/>
      <c r="MG167" s="580"/>
      <c r="MH167" s="580"/>
      <c r="MI167" s="580"/>
      <c r="MJ167" s="580"/>
      <c r="MK167" s="580"/>
      <c r="ML167" s="580"/>
      <c r="MM167" s="580"/>
      <c r="MN167" s="580"/>
      <c r="MO167" s="580"/>
      <c r="MP167" s="580"/>
      <c r="MQ167" s="580"/>
      <c r="MR167" s="580"/>
      <c r="MS167" s="580"/>
      <c r="MT167" s="580"/>
      <c r="MU167" s="580"/>
      <c r="MV167" s="580"/>
      <c r="MW167" s="580"/>
      <c r="MX167" s="580"/>
      <c r="MY167" s="580"/>
      <c r="MZ167" s="580"/>
      <c r="NA167" s="580"/>
      <c r="NB167" s="580"/>
      <c r="NC167" s="580"/>
      <c r="ND167" s="580"/>
      <c r="NE167" s="580"/>
      <c r="NF167" s="580"/>
      <c r="NG167" s="580"/>
      <c r="NH167" s="580"/>
      <c r="NI167" s="580"/>
      <c r="NJ167" s="580"/>
      <c r="NK167" s="580"/>
      <c r="NL167" s="580"/>
      <c r="NM167" s="580"/>
      <c r="NN167" s="580"/>
      <c r="NO167" s="580"/>
      <c r="NP167" s="580"/>
      <c r="NQ167" s="580"/>
      <c r="NR167" s="580"/>
      <c r="NS167" s="580"/>
      <c r="NT167" s="580"/>
      <c r="NU167" s="580"/>
      <c r="NV167" s="580"/>
      <c r="NW167" s="580"/>
      <c r="NX167" s="580"/>
      <c r="NY167" s="580"/>
      <c r="NZ167" s="580"/>
      <c r="OA167" s="580"/>
      <c r="OB167" s="580"/>
      <c r="OC167" s="580"/>
      <c r="OD167" s="580"/>
      <c r="OE167" s="580"/>
      <c r="OF167" s="580"/>
      <c r="OG167" s="580"/>
      <c r="OH167" s="580"/>
      <c r="OI167" s="580"/>
      <c r="OJ167" s="580"/>
      <c r="OK167" s="580"/>
      <c r="OL167" s="580"/>
      <c r="OM167" s="580"/>
      <c r="ON167" s="580"/>
      <c r="OO167" s="580"/>
      <c r="OP167" s="580"/>
    </row>
    <row r="168" spans="1:406" s="351" customFormat="1" ht="83.25" customHeight="1" thickBot="1" x14ac:dyDescent="0.3">
      <c r="A168" s="620"/>
      <c r="B168" s="616"/>
      <c r="C168" s="616"/>
      <c r="D168" s="588"/>
      <c r="E168" s="589"/>
      <c r="F168" s="618"/>
      <c r="G168" s="618"/>
      <c r="H168" s="616"/>
      <c r="I168" s="588"/>
      <c r="J168" s="616"/>
      <c r="K168" s="622"/>
      <c r="L168" s="589"/>
      <c r="M168" s="621"/>
      <c r="N168" s="588"/>
      <c r="O168" s="588"/>
      <c r="P168" s="469" t="s">
        <v>728</v>
      </c>
      <c r="Q168" s="700" t="s">
        <v>498</v>
      </c>
      <c r="R168" s="713">
        <v>1</v>
      </c>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c r="JL168" s="1"/>
      <c r="JM168" s="1"/>
      <c r="JN168" s="1"/>
      <c r="JO168" s="1"/>
      <c r="JP168" s="1"/>
      <c r="JQ168" s="1"/>
      <c r="JR168" s="1"/>
      <c r="JS168" s="1"/>
      <c r="JT168" s="1"/>
      <c r="JU168" s="1"/>
      <c r="JV168" s="1"/>
      <c r="JW168" s="1"/>
      <c r="JX168" s="1"/>
      <c r="JY168" s="1"/>
      <c r="JZ168" s="1"/>
      <c r="KA168" s="1"/>
      <c r="KB168" s="1"/>
      <c r="KC168" s="1"/>
      <c r="KD168" s="1"/>
      <c r="KE168" s="1"/>
      <c r="KF168" s="1"/>
      <c r="KG168" s="1"/>
      <c r="KH168" s="1"/>
      <c r="KI168" s="1"/>
      <c r="KJ168" s="1"/>
      <c r="KK168" s="1"/>
      <c r="KL168" s="1"/>
      <c r="KM168" s="1"/>
      <c r="KN168" s="1"/>
      <c r="KO168" s="1"/>
      <c r="KP168" s="1"/>
      <c r="KQ168" s="1"/>
      <c r="KR168" s="1"/>
      <c r="KS168" s="1"/>
      <c r="KT168" s="1"/>
      <c r="KU168" s="1"/>
      <c r="KV168" s="1"/>
      <c r="KW168" s="1"/>
      <c r="KX168" s="1"/>
      <c r="KY168" s="1"/>
      <c r="KZ168" s="1"/>
      <c r="LA168" s="1"/>
      <c r="LB168" s="1"/>
      <c r="LC168" s="1"/>
      <c r="LD168" s="1"/>
      <c r="LE168" s="1"/>
      <c r="LF168" s="1"/>
      <c r="LG168" s="1"/>
      <c r="LH168" s="1"/>
      <c r="LI168" s="1"/>
      <c r="LJ168" s="1"/>
      <c r="LK168" s="1"/>
      <c r="LL168" s="1"/>
      <c r="LM168" s="1"/>
      <c r="LN168" s="1"/>
      <c r="LO168" s="1"/>
      <c r="LP168" s="1"/>
      <c r="LQ168" s="1"/>
      <c r="LR168" s="1"/>
      <c r="LS168" s="1"/>
      <c r="LT168" s="1"/>
      <c r="LU168" s="1"/>
      <c r="LV168" s="1"/>
      <c r="LW168" s="1"/>
      <c r="LX168" s="1"/>
      <c r="LY168" s="1"/>
      <c r="LZ168" s="1"/>
      <c r="MA168" s="1"/>
      <c r="MB168" s="1"/>
      <c r="MC168" s="1"/>
      <c r="MD168" s="1"/>
      <c r="ME168" s="1"/>
      <c r="MF168" s="1"/>
      <c r="MG168" s="1"/>
      <c r="MH168" s="1"/>
      <c r="MI168" s="1"/>
      <c r="MJ168" s="1"/>
      <c r="MK168" s="1"/>
      <c r="ML168" s="1"/>
      <c r="MM168" s="1"/>
      <c r="MN168" s="1"/>
      <c r="MO168" s="1"/>
      <c r="MP168" s="1"/>
      <c r="MQ168" s="1"/>
      <c r="MR168" s="1"/>
      <c r="MS168" s="1"/>
      <c r="MT168" s="1"/>
      <c r="MU168" s="1"/>
      <c r="MV168" s="1"/>
      <c r="MW168" s="1"/>
      <c r="MX168" s="1"/>
      <c r="MY168" s="1"/>
      <c r="MZ168" s="1"/>
      <c r="NA168" s="1"/>
      <c r="NB168" s="1"/>
      <c r="NC168" s="1"/>
      <c r="ND168" s="1"/>
      <c r="NE168" s="1"/>
      <c r="NF168" s="1"/>
      <c r="NG168" s="1"/>
      <c r="NH168" s="1"/>
      <c r="NI168" s="1"/>
      <c r="NJ168" s="1"/>
      <c r="NK168" s="1"/>
      <c r="NL168" s="1"/>
      <c r="NM168" s="1"/>
      <c r="NN168" s="1"/>
      <c r="NO168" s="1"/>
      <c r="NP168" s="1"/>
      <c r="NQ168" s="1"/>
      <c r="NR168" s="1"/>
      <c r="NS168" s="1"/>
      <c r="NT168" s="1"/>
      <c r="NU168" s="1"/>
      <c r="NV168" s="1"/>
      <c r="NW168" s="1"/>
      <c r="NX168" s="1"/>
      <c r="NY168" s="1"/>
      <c r="NZ168" s="1"/>
      <c r="OA168" s="1"/>
      <c r="OB168" s="1"/>
      <c r="OC168" s="1"/>
      <c r="OD168" s="1"/>
      <c r="OE168" s="1"/>
      <c r="OF168" s="1"/>
      <c r="OG168" s="1"/>
      <c r="OH168" s="1"/>
      <c r="OI168" s="1"/>
      <c r="OJ168" s="1"/>
      <c r="OK168" s="1"/>
      <c r="OL168" s="1"/>
      <c r="OM168" s="1"/>
      <c r="ON168" s="1"/>
      <c r="OO168" s="1"/>
      <c r="OP168" s="1"/>
    </row>
    <row r="169" spans="1:406" s="525" customFormat="1" ht="118.5" customHeight="1" x14ac:dyDescent="0.25">
      <c r="A169" s="539"/>
      <c r="B169" s="536"/>
      <c r="C169" s="536"/>
      <c r="D169" s="502"/>
      <c r="E169" s="503"/>
      <c r="F169" s="540"/>
      <c r="G169" s="540"/>
      <c r="H169" s="536"/>
      <c r="I169" s="539"/>
      <c r="J169" s="536"/>
      <c r="K169" s="542"/>
      <c r="L169" s="503"/>
      <c r="M169" s="501"/>
      <c r="N169" s="524" t="s">
        <v>540</v>
      </c>
      <c r="O169" s="459" t="s">
        <v>541</v>
      </c>
      <c r="P169" s="741" t="s">
        <v>473</v>
      </c>
      <c r="Q169" s="459" t="s">
        <v>14</v>
      </c>
      <c r="R169" s="523" t="s">
        <v>160</v>
      </c>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c r="JD169" s="1"/>
      <c r="JE169" s="1"/>
      <c r="JF169" s="1"/>
      <c r="JG169" s="1"/>
      <c r="JH169" s="1"/>
      <c r="JI169" s="1"/>
      <c r="JJ169" s="1"/>
      <c r="JK169" s="1"/>
      <c r="JL169" s="1"/>
      <c r="JM169" s="1"/>
      <c r="JN169" s="1"/>
      <c r="JO169" s="1"/>
      <c r="JP169" s="1"/>
      <c r="JQ169" s="1"/>
      <c r="JR169" s="1"/>
      <c r="JS169" s="1"/>
      <c r="JT169" s="1"/>
      <c r="JU169" s="1"/>
      <c r="JV169" s="1"/>
      <c r="JW169" s="1"/>
      <c r="JX169" s="1"/>
      <c r="JY169" s="1"/>
      <c r="JZ169" s="1"/>
      <c r="KA169" s="1"/>
      <c r="KB169" s="1"/>
      <c r="KC169" s="1"/>
      <c r="KD169" s="1"/>
      <c r="KE169" s="1"/>
      <c r="KF169" s="1"/>
      <c r="KG169" s="1"/>
      <c r="KH169" s="1"/>
      <c r="KI169" s="1"/>
      <c r="KJ169" s="1"/>
      <c r="KK169" s="1"/>
      <c r="KL169" s="1"/>
      <c r="KM169" s="1"/>
      <c r="KN169" s="1"/>
      <c r="KO169" s="1"/>
      <c r="KP169" s="1"/>
      <c r="KQ169" s="1"/>
      <c r="KR169" s="1"/>
      <c r="KS169" s="1"/>
      <c r="KT169" s="1"/>
      <c r="KU169" s="1"/>
      <c r="KV169" s="1"/>
      <c r="KW169" s="1"/>
      <c r="KX169" s="1"/>
      <c r="KY169" s="1"/>
      <c r="KZ169" s="1"/>
      <c r="LA169" s="1"/>
      <c r="LB169" s="1"/>
      <c r="LC169" s="1"/>
      <c r="LD169" s="1"/>
      <c r="LE169" s="1"/>
      <c r="LF169" s="1"/>
      <c r="LG169" s="1"/>
      <c r="LH169" s="1"/>
      <c r="LI169" s="1"/>
      <c r="LJ169" s="1"/>
      <c r="LK169" s="1"/>
      <c r="LL169" s="1"/>
      <c r="LM169" s="1"/>
      <c r="LN169" s="1"/>
      <c r="LO169" s="1"/>
      <c r="LP169" s="1"/>
      <c r="LQ169" s="1"/>
      <c r="LR169" s="1"/>
      <c r="LS169" s="1"/>
      <c r="LT169" s="1"/>
      <c r="LU169" s="1"/>
      <c r="LV169" s="1"/>
      <c r="LW169" s="1"/>
      <c r="LX169" s="1"/>
      <c r="LY169" s="1"/>
      <c r="LZ169" s="1"/>
      <c r="MA169" s="1"/>
      <c r="MB169" s="1"/>
      <c r="MC169" s="1"/>
      <c r="MD169" s="1"/>
      <c r="ME169" s="1"/>
      <c r="MF169" s="1"/>
      <c r="MG169" s="1"/>
      <c r="MH169" s="1"/>
      <c r="MI169" s="1"/>
      <c r="MJ169" s="1"/>
      <c r="MK169" s="1"/>
      <c r="ML169" s="1"/>
      <c r="MM169" s="1"/>
      <c r="MN169" s="1"/>
      <c r="MO169" s="1"/>
      <c r="MP169" s="1"/>
      <c r="MQ169" s="1"/>
      <c r="MR169" s="1"/>
      <c r="MS169" s="1"/>
      <c r="MT169" s="1"/>
      <c r="MU169" s="1"/>
      <c r="MV169" s="1"/>
      <c r="MW169" s="1"/>
      <c r="MX169" s="1"/>
      <c r="MY169" s="1"/>
      <c r="MZ169" s="1"/>
      <c r="NA169" s="1"/>
      <c r="NB169" s="1"/>
      <c r="NC169" s="1"/>
      <c r="ND169" s="1"/>
      <c r="NE169" s="1"/>
      <c r="NF169" s="1"/>
      <c r="NG169" s="1"/>
      <c r="NH169" s="1"/>
      <c r="NI169" s="1"/>
      <c r="NJ169" s="1"/>
      <c r="NK169" s="1"/>
      <c r="NL169" s="1"/>
      <c r="NM169" s="1"/>
      <c r="NN169" s="1"/>
      <c r="NO169" s="1"/>
      <c r="NP169" s="1"/>
      <c r="NQ169" s="1"/>
      <c r="NR169" s="1"/>
      <c r="NS169" s="1"/>
      <c r="NT169" s="1"/>
      <c r="NU169" s="1"/>
      <c r="NV169" s="1"/>
      <c r="NW169" s="1"/>
      <c r="NX169" s="1"/>
      <c r="NY169" s="1"/>
      <c r="NZ169" s="1"/>
      <c r="OA169" s="1"/>
      <c r="OB169" s="1"/>
      <c r="OC169" s="1"/>
      <c r="OD169" s="1"/>
      <c r="OE169" s="1"/>
      <c r="OF169" s="1"/>
      <c r="OG169" s="1"/>
      <c r="OH169" s="1"/>
      <c r="OI169" s="1"/>
      <c r="OJ169" s="1"/>
      <c r="OK169" s="1"/>
      <c r="OL169" s="1"/>
      <c r="OM169" s="1"/>
      <c r="ON169" s="1"/>
      <c r="OO169" s="1"/>
      <c r="OP169" s="1"/>
    </row>
    <row r="170" spans="1:406" s="344" customFormat="1" ht="19.5" customHeight="1" x14ac:dyDescent="0.25">
      <c r="A170" s="620"/>
      <c r="B170" s="616"/>
      <c r="C170" s="616"/>
      <c r="D170" s="588"/>
      <c r="E170" s="589"/>
      <c r="F170" s="618"/>
      <c r="G170" s="618"/>
      <c r="H170" s="616"/>
      <c r="I170" s="620"/>
      <c r="J170" s="616"/>
      <c r="K170" s="588"/>
      <c r="L170" s="589"/>
      <c r="M170" s="587"/>
      <c r="N170" s="594"/>
      <c r="O170" s="594"/>
      <c r="P170" s="821" t="s">
        <v>16</v>
      </c>
      <c r="Q170" s="822"/>
      <c r="R170" s="823"/>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JT170" s="1"/>
      <c r="JU170" s="1"/>
      <c r="JV170" s="1"/>
      <c r="JW170" s="1"/>
      <c r="JX170" s="1"/>
      <c r="JY170" s="1"/>
      <c r="JZ170" s="1"/>
      <c r="KA170" s="1"/>
      <c r="KB170" s="1"/>
      <c r="KC170" s="1"/>
      <c r="KD170" s="1"/>
      <c r="KE170" s="1"/>
      <c r="KF170" s="1"/>
      <c r="KG170" s="1"/>
      <c r="KH170" s="1"/>
      <c r="KI170" s="1"/>
      <c r="KJ170" s="1"/>
      <c r="KK170" s="1"/>
      <c r="KL170" s="1"/>
      <c r="KM170" s="1"/>
      <c r="KN170" s="1"/>
      <c r="KO170" s="1"/>
      <c r="KP170" s="1"/>
      <c r="KQ170" s="1"/>
      <c r="KR170" s="1"/>
      <c r="KS170" s="1"/>
      <c r="KT170" s="1"/>
      <c r="KU170" s="1"/>
      <c r="KV170" s="1"/>
      <c r="KW170" s="1"/>
      <c r="KX170" s="1"/>
      <c r="KY170" s="1"/>
      <c r="KZ170" s="1"/>
      <c r="LA170" s="1"/>
      <c r="LB170" s="1"/>
      <c r="LC170" s="1"/>
      <c r="LD170" s="1"/>
      <c r="LE170" s="1"/>
      <c r="LF170" s="1"/>
      <c r="LG170" s="1"/>
      <c r="LH170" s="1"/>
      <c r="LI170" s="1"/>
      <c r="LJ170" s="1"/>
      <c r="LK170" s="1"/>
      <c r="LL170" s="1"/>
      <c r="LM170" s="1"/>
      <c r="LN170" s="1"/>
      <c r="LO170" s="1"/>
      <c r="LP170" s="1"/>
      <c r="LQ170" s="1"/>
      <c r="LR170" s="1"/>
      <c r="LS170" s="1"/>
      <c r="LT170" s="1"/>
      <c r="LU170" s="1"/>
      <c r="LV170" s="1"/>
      <c r="LW170" s="1"/>
      <c r="LX170" s="1"/>
      <c r="LY170" s="1"/>
      <c r="LZ170" s="1"/>
      <c r="MA170" s="1"/>
      <c r="MB170" s="1"/>
      <c r="MC170" s="1"/>
      <c r="MD170" s="1"/>
      <c r="ME170" s="1"/>
      <c r="MF170" s="1"/>
      <c r="MG170" s="1"/>
      <c r="MH170" s="1"/>
      <c r="MI170" s="1"/>
      <c r="MJ170" s="1"/>
      <c r="MK170" s="1"/>
      <c r="ML170" s="1"/>
      <c r="MM170" s="1"/>
      <c r="MN170" s="1"/>
      <c r="MO170" s="1"/>
      <c r="MP170" s="1"/>
      <c r="MQ170" s="1"/>
      <c r="MR170" s="1"/>
      <c r="MS170" s="1"/>
      <c r="MT170" s="1"/>
      <c r="MU170" s="1"/>
      <c r="MV170" s="1"/>
      <c r="MW170" s="1"/>
      <c r="MX170" s="1"/>
      <c r="MY170" s="1"/>
      <c r="MZ170" s="1"/>
      <c r="NA170" s="1"/>
      <c r="NB170" s="1"/>
      <c r="NC170" s="1"/>
      <c r="ND170" s="1"/>
      <c r="NE170" s="1"/>
      <c r="NF170" s="1"/>
      <c r="NG170" s="1"/>
      <c r="NH170" s="1"/>
      <c r="NI170" s="1"/>
      <c r="NJ170" s="1"/>
      <c r="NK170" s="1"/>
      <c r="NL170" s="1"/>
      <c r="NM170" s="1"/>
      <c r="NN170" s="1"/>
      <c r="NO170" s="1"/>
      <c r="NP170" s="1"/>
      <c r="NQ170" s="1"/>
      <c r="NR170" s="1"/>
      <c r="NS170" s="1"/>
      <c r="NT170" s="1"/>
      <c r="NU170" s="1"/>
      <c r="NV170" s="1"/>
      <c r="NW170" s="1"/>
      <c r="NX170" s="1"/>
      <c r="NY170" s="1"/>
      <c r="NZ170" s="1"/>
      <c r="OA170" s="1"/>
      <c r="OB170" s="1"/>
      <c r="OC170" s="1"/>
      <c r="OD170" s="1"/>
      <c r="OE170" s="1"/>
      <c r="OF170" s="1"/>
      <c r="OG170" s="1"/>
      <c r="OH170" s="1"/>
      <c r="OI170" s="1"/>
      <c r="OJ170" s="1"/>
      <c r="OK170" s="1"/>
      <c r="OL170" s="1"/>
      <c r="OM170" s="1"/>
      <c r="ON170" s="1"/>
      <c r="OO170" s="1"/>
      <c r="OP170" s="1"/>
    </row>
    <row r="171" spans="1:406" s="351" customFormat="1" ht="52.5" customHeight="1" thickBot="1" x14ac:dyDescent="0.3">
      <c r="A171" s="620"/>
      <c r="B171" s="616"/>
      <c r="C171" s="616"/>
      <c r="D171" s="588"/>
      <c r="E171" s="589"/>
      <c r="F171" s="618"/>
      <c r="G171" s="620"/>
      <c r="H171" s="620"/>
      <c r="I171" s="588"/>
      <c r="J171" s="616"/>
      <c r="K171" s="627"/>
      <c r="L171" s="587"/>
      <c r="M171" s="620"/>
      <c r="N171" s="588"/>
      <c r="O171" s="588"/>
      <c r="P171" s="876" t="s">
        <v>593</v>
      </c>
      <c r="Q171" s="695" t="s">
        <v>498</v>
      </c>
      <c r="R171" s="718">
        <v>1</v>
      </c>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c r="JL171" s="1"/>
      <c r="JM171" s="1"/>
      <c r="JN171" s="1"/>
      <c r="JO171" s="1"/>
      <c r="JP171" s="1"/>
      <c r="JQ171" s="1"/>
      <c r="JR171" s="1"/>
      <c r="JS171" s="1"/>
      <c r="JT171" s="1"/>
      <c r="JU171" s="1"/>
      <c r="JV171" s="1"/>
      <c r="JW171" s="1"/>
      <c r="JX171" s="1"/>
      <c r="JY171" s="1"/>
      <c r="JZ171" s="1"/>
      <c r="KA171" s="1"/>
      <c r="KB171" s="1"/>
      <c r="KC171" s="1"/>
      <c r="KD171" s="1"/>
      <c r="KE171" s="1"/>
      <c r="KF171" s="1"/>
      <c r="KG171" s="1"/>
      <c r="KH171" s="1"/>
      <c r="KI171" s="1"/>
      <c r="KJ171" s="1"/>
      <c r="KK171" s="1"/>
      <c r="KL171" s="1"/>
      <c r="KM171" s="1"/>
      <c r="KN171" s="1"/>
      <c r="KO171" s="1"/>
      <c r="KP171" s="1"/>
      <c r="KQ171" s="1"/>
      <c r="KR171" s="1"/>
      <c r="KS171" s="1"/>
      <c r="KT171" s="1"/>
      <c r="KU171" s="1"/>
      <c r="KV171" s="1"/>
      <c r="KW171" s="1"/>
      <c r="KX171" s="1"/>
      <c r="KY171" s="1"/>
      <c r="KZ171" s="1"/>
      <c r="LA171" s="1"/>
      <c r="LB171" s="1"/>
      <c r="LC171" s="1"/>
      <c r="LD171" s="1"/>
      <c r="LE171" s="1"/>
      <c r="LF171" s="1"/>
      <c r="LG171" s="1"/>
      <c r="LH171" s="1"/>
      <c r="LI171" s="1"/>
      <c r="LJ171" s="1"/>
      <c r="LK171" s="1"/>
      <c r="LL171" s="1"/>
      <c r="LM171" s="1"/>
      <c r="LN171" s="1"/>
      <c r="LO171" s="1"/>
      <c r="LP171" s="1"/>
      <c r="LQ171" s="1"/>
      <c r="LR171" s="1"/>
      <c r="LS171" s="1"/>
      <c r="LT171" s="1"/>
      <c r="LU171" s="1"/>
      <c r="LV171" s="1"/>
      <c r="LW171" s="1"/>
      <c r="LX171" s="1"/>
      <c r="LY171" s="1"/>
      <c r="LZ171" s="1"/>
      <c r="MA171" s="1"/>
      <c r="MB171" s="1"/>
      <c r="MC171" s="1"/>
      <c r="MD171" s="1"/>
      <c r="ME171" s="1"/>
      <c r="MF171" s="1"/>
      <c r="MG171" s="1"/>
      <c r="MH171" s="1"/>
      <c r="MI171" s="1"/>
      <c r="MJ171" s="1"/>
      <c r="MK171" s="1"/>
      <c r="ML171" s="1"/>
      <c r="MM171" s="1"/>
      <c r="MN171" s="1"/>
      <c r="MO171" s="1"/>
      <c r="MP171" s="1"/>
      <c r="MQ171" s="1"/>
      <c r="MR171" s="1"/>
      <c r="MS171" s="1"/>
      <c r="MT171" s="1"/>
      <c r="MU171" s="1"/>
      <c r="MV171" s="1"/>
      <c r="MW171" s="1"/>
      <c r="MX171" s="1"/>
      <c r="MY171" s="1"/>
      <c r="MZ171" s="1"/>
      <c r="NA171" s="1"/>
      <c r="NB171" s="1"/>
      <c r="NC171" s="1"/>
      <c r="ND171" s="1"/>
      <c r="NE171" s="1"/>
      <c r="NF171" s="1"/>
      <c r="NG171" s="1"/>
      <c r="NH171" s="1"/>
      <c r="NI171" s="1"/>
      <c r="NJ171" s="1"/>
      <c r="NK171" s="1"/>
      <c r="NL171" s="1"/>
      <c r="NM171" s="1"/>
      <c r="NN171" s="1"/>
      <c r="NO171" s="1"/>
      <c r="NP171" s="1"/>
      <c r="NQ171" s="1"/>
      <c r="NR171" s="1"/>
      <c r="NS171" s="1"/>
      <c r="NT171" s="1"/>
      <c r="NU171" s="1"/>
      <c r="NV171" s="1"/>
      <c r="NW171" s="1"/>
      <c r="NX171" s="1"/>
      <c r="NY171" s="1"/>
      <c r="NZ171" s="1"/>
      <c r="OA171" s="1"/>
      <c r="OB171" s="1"/>
      <c r="OC171" s="1"/>
      <c r="OD171" s="1"/>
      <c r="OE171" s="1"/>
      <c r="OF171" s="1"/>
      <c r="OG171" s="1"/>
      <c r="OH171" s="1"/>
      <c r="OI171" s="1"/>
      <c r="OJ171" s="1"/>
      <c r="OK171" s="1"/>
      <c r="OL171" s="1"/>
      <c r="OM171" s="1"/>
      <c r="ON171" s="1"/>
      <c r="OO171" s="1"/>
      <c r="OP171" s="1"/>
    </row>
    <row r="172" spans="1:406" s="344" customFormat="1" ht="27" customHeight="1" thickBot="1" x14ac:dyDescent="0.3">
      <c r="A172" s="620"/>
      <c r="B172" s="616"/>
      <c r="C172" s="616"/>
      <c r="D172" s="588"/>
      <c r="E172" s="589"/>
      <c r="F172" s="618"/>
      <c r="G172" s="620"/>
      <c r="H172" s="620"/>
      <c r="I172" s="588"/>
      <c r="J172" s="616"/>
      <c r="K172" s="622"/>
      <c r="L172" s="587"/>
      <c r="M172" s="620"/>
      <c r="N172" s="588"/>
      <c r="O172" s="588"/>
      <c r="P172" s="795" t="s">
        <v>17</v>
      </c>
      <c r="Q172" s="796"/>
      <c r="R172" s="797"/>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c r="JL172" s="1"/>
      <c r="JM172" s="1"/>
      <c r="JN172" s="1"/>
      <c r="JO172" s="1"/>
      <c r="JP172" s="1"/>
      <c r="JQ172" s="1"/>
      <c r="JR172" s="1"/>
      <c r="JS172" s="1"/>
      <c r="JT172" s="1"/>
      <c r="JU172" s="1"/>
      <c r="JV172" s="1"/>
      <c r="JW172" s="1"/>
      <c r="JX172" s="1"/>
      <c r="JY172" s="1"/>
      <c r="JZ172" s="1"/>
      <c r="KA172" s="1"/>
      <c r="KB172" s="1"/>
      <c r="KC172" s="1"/>
      <c r="KD172" s="1"/>
      <c r="KE172" s="1"/>
      <c r="KF172" s="1"/>
      <c r="KG172" s="1"/>
      <c r="KH172" s="1"/>
      <c r="KI172" s="1"/>
      <c r="KJ172" s="1"/>
      <c r="KK172" s="1"/>
      <c r="KL172" s="1"/>
      <c r="KM172" s="1"/>
      <c r="KN172" s="1"/>
      <c r="KO172" s="1"/>
      <c r="KP172" s="1"/>
      <c r="KQ172" s="1"/>
      <c r="KR172" s="1"/>
      <c r="KS172" s="1"/>
      <c r="KT172" s="1"/>
      <c r="KU172" s="1"/>
      <c r="KV172" s="1"/>
      <c r="KW172" s="1"/>
      <c r="KX172" s="1"/>
      <c r="KY172" s="1"/>
      <c r="KZ172" s="1"/>
      <c r="LA172" s="1"/>
      <c r="LB172" s="1"/>
      <c r="LC172" s="1"/>
      <c r="LD172" s="1"/>
      <c r="LE172" s="1"/>
      <c r="LF172" s="1"/>
      <c r="LG172" s="1"/>
      <c r="LH172" s="1"/>
      <c r="LI172" s="1"/>
      <c r="LJ172" s="1"/>
      <c r="LK172" s="1"/>
      <c r="LL172" s="1"/>
      <c r="LM172" s="1"/>
      <c r="LN172" s="1"/>
      <c r="LO172" s="1"/>
      <c r="LP172" s="1"/>
      <c r="LQ172" s="1"/>
      <c r="LR172" s="1"/>
      <c r="LS172" s="1"/>
      <c r="LT172" s="1"/>
      <c r="LU172" s="1"/>
      <c r="LV172" s="1"/>
      <c r="LW172" s="1"/>
      <c r="LX172" s="1"/>
      <c r="LY172" s="1"/>
      <c r="LZ172" s="1"/>
      <c r="MA172" s="1"/>
      <c r="MB172" s="1"/>
      <c r="MC172" s="1"/>
      <c r="MD172" s="1"/>
      <c r="ME172" s="1"/>
      <c r="MF172" s="1"/>
      <c r="MG172" s="1"/>
      <c r="MH172" s="1"/>
      <c r="MI172" s="1"/>
      <c r="MJ172" s="1"/>
      <c r="MK172" s="1"/>
      <c r="ML172" s="1"/>
      <c r="MM172" s="1"/>
      <c r="MN172" s="1"/>
      <c r="MO172" s="1"/>
      <c r="MP172" s="1"/>
      <c r="MQ172" s="1"/>
      <c r="MR172" s="1"/>
      <c r="MS172" s="1"/>
      <c r="MT172" s="1"/>
      <c r="MU172" s="1"/>
      <c r="MV172" s="1"/>
      <c r="MW172" s="1"/>
      <c r="MX172" s="1"/>
      <c r="MY172" s="1"/>
      <c r="MZ172" s="1"/>
      <c r="NA172" s="1"/>
      <c r="NB172" s="1"/>
      <c r="NC172" s="1"/>
      <c r="ND172" s="1"/>
      <c r="NE172" s="1"/>
      <c r="NF172" s="1"/>
      <c r="NG172" s="1"/>
      <c r="NH172" s="1"/>
      <c r="NI172" s="1"/>
      <c r="NJ172" s="1"/>
      <c r="NK172" s="1"/>
      <c r="NL172" s="1"/>
      <c r="NM172" s="1"/>
      <c r="NN172" s="1"/>
      <c r="NO172" s="1"/>
      <c r="NP172" s="1"/>
      <c r="NQ172" s="1"/>
      <c r="NR172" s="1"/>
      <c r="NS172" s="1"/>
      <c r="NT172" s="1"/>
      <c r="NU172" s="1"/>
      <c r="NV172" s="1"/>
      <c r="NW172" s="1"/>
      <c r="NX172" s="1"/>
      <c r="NY172" s="1"/>
      <c r="NZ172" s="1"/>
      <c r="OA172" s="1"/>
      <c r="OB172" s="1"/>
      <c r="OC172" s="1"/>
      <c r="OD172" s="1"/>
      <c r="OE172" s="1"/>
      <c r="OF172" s="1"/>
      <c r="OG172" s="1"/>
      <c r="OH172" s="1"/>
      <c r="OI172" s="1"/>
      <c r="OJ172" s="1"/>
      <c r="OK172" s="1"/>
      <c r="OL172" s="1"/>
      <c r="OM172" s="1"/>
      <c r="ON172" s="1"/>
      <c r="OO172" s="1"/>
      <c r="OP172" s="1"/>
    </row>
    <row r="173" spans="1:406" s="351" customFormat="1" ht="158.25" customHeight="1" thickBot="1" x14ac:dyDescent="0.3">
      <c r="A173" s="620"/>
      <c r="B173" s="616"/>
      <c r="C173" s="616"/>
      <c r="D173" s="588"/>
      <c r="E173" s="589"/>
      <c r="F173" s="618"/>
      <c r="G173" s="618"/>
      <c r="H173" s="620"/>
      <c r="I173" s="618"/>
      <c r="J173" s="616"/>
      <c r="K173" s="622"/>
      <c r="L173" s="589"/>
      <c r="M173" s="621"/>
      <c r="N173" s="588"/>
      <c r="O173" s="588"/>
      <c r="P173" s="463" t="s">
        <v>729</v>
      </c>
      <c r="Q173" s="695" t="s">
        <v>498</v>
      </c>
      <c r="R173" s="718">
        <v>1</v>
      </c>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c r="JJ173" s="1"/>
      <c r="JK173" s="1"/>
      <c r="JL173" s="1"/>
      <c r="JM173" s="1"/>
      <c r="JN173" s="1"/>
      <c r="JO173" s="1"/>
      <c r="JP173" s="1"/>
      <c r="JQ173" s="1"/>
      <c r="JR173" s="1"/>
      <c r="JS173" s="1"/>
      <c r="JT173" s="1"/>
      <c r="JU173" s="1"/>
      <c r="JV173" s="1"/>
      <c r="JW173" s="1"/>
      <c r="JX173" s="1"/>
      <c r="JY173" s="1"/>
      <c r="JZ173" s="1"/>
      <c r="KA173" s="1"/>
      <c r="KB173" s="1"/>
      <c r="KC173" s="1"/>
      <c r="KD173" s="1"/>
      <c r="KE173" s="1"/>
      <c r="KF173" s="1"/>
      <c r="KG173" s="1"/>
      <c r="KH173" s="1"/>
      <c r="KI173" s="1"/>
      <c r="KJ173" s="1"/>
      <c r="KK173" s="1"/>
      <c r="KL173" s="1"/>
      <c r="KM173" s="1"/>
      <c r="KN173" s="1"/>
      <c r="KO173" s="1"/>
      <c r="KP173" s="1"/>
      <c r="KQ173" s="1"/>
      <c r="KR173" s="1"/>
      <c r="KS173" s="1"/>
      <c r="KT173" s="1"/>
      <c r="KU173" s="1"/>
      <c r="KV173" s="1"/>
      <c r="KW173" s="1"/>
      <c r="KX173" s="1"/>
      <c r="KY173" s="1"/>
      <c r="KZ173" s="1"/>
      <c r="LA173" s="1"/>
      <c r="LB173" s="1"/>
      <c r="LC173" s="1"/>
      <c r="LD173" s="1"/>
      <c r="LE173" s="1"/>
      <c r="LF173" s="1"/>
      <c r="LG173" s="1"/>
      <c r="LH173" s="1"/>
      <c r="LI173" s="1"/>
      <c r="LJ173" s="1"/>
      <c r="LK173" s="1"/>
      <c r="LL173" s="1"/>
      <c r="LM173" s="1"/>
      <c r="LN173" s="1"/>
      <c r="LO173" s="1"/>
      <c r="LP173" s="1"/>
      <c r="LQ173" s="1"/>
      <c r="LR173" s="1"/>
      <c r="LS173" s="1"/>
      <c r="LT173" s="1"/>
      <c r="LU173" s="1"/>
      <c r="LV173" s="1"/>
      <c r="LW173" s="1"/>
      <c r="LX173" s="1"/>
      <c r="LY173" s="1"/>
      <c r="LZ173" s="1"/>
      <c r="MA173" s="1"/>
      <c r="MB173" s="1"/>
      <c r="MC173" s="1"/>
      <c r="MD173" s="1"/>
      <c r="ME173" s="1"/>
      <c r="MF173" s="1"/>
      <c r="MG173" s="1"/>
      <c r="MH173" s="1"/>
      <c r="MI173" s="1"/>
      <c r="MJ173" s="1"/>
      <c r="MK173" s="1"/>
      <c r="ML173" s="1"/>
      <c r="MM173" s="1"/>
      <c r="MN173" s="1"/>
      <c r="MO173" s="1"/>
      <c r="MP173" s="1"/>
      <c r="MQ173" s="1"/>
      <c r="MR173" s="1"/>
      <c r="MS173" s="1"/>
      <c r="MT173" s="1"/>
      <c r="MU173" s="1"/>
      <c r="MV173" s="1"/>
      <c r="MW173" s="1"/>
      <c r="MX173" s="1"/>
      <c r="MY173" s="1"/>
      <c r="MZ173" s="1"/>
      <c r="NA173" s="1"/>
      <c r="NB173" s="1"/>
      <c r="NC173" s="1"/>
      <c r="ND173" s="1"/>
      <c r="NE173" s="1"/>
      <c r="NF173" s="1"/>
      <c r="NG173" s="1"/>
      <c r="NH173" s="1"/>
      <c r="NI173" s="1"/>
      <c r="NJ173" s="1"/>
      <c r="NK173" s="1"/>
      <c r="NL173" s="1"/>
      <c r="NM173" s="1"/>
      <c r="NN173" s="1"/>
      <c r="NO173" s="1"/>
      <c r="NP173" s="1"/>
      <c r="NQ173" s="1"/>
      <c r="NR173" s="1"/>
      <c r="NS173" s="1"/>
      <c r="NT173" s="1"/>
      <c r="NU173" s="1"/>
      <c r="NV173" s="1"/>
      <c r="NW173" s="1"/>
      <c r="NX173" s="1"/>
      <c r="NY173" s="1"/>
      <c r="NZ173" s="1"/>
      <c r="OA173" s="1"/>
      <c r="OB173" s="1"/>
      <c r="OC173" s="1"/>
      <c r="OD173" s="1"/>
      <c r="OE173" s="1"/>
      <c r="OF173" s="1"/>
      <c r="OG173" s="1"/>
      <c r="OH173" s="1"/>
      <c r="OI173" s="1"/>
      <c r="OJ173" s="1"/>
      <c r="OK173" s="1"/>
      <c r="OL173" s="1"/>
      <c r="OM173" s="1"/>
      <c r="ON173" s="1"/>
      <c r="OO173" s="1"/>
      <c r="OP173" s="1"/>
    </row>
    <row r="174" spans="1:406" s="525" customFormat="1" ht="167" customHeight="1" thickBot="1" x14ac:dyDescent="0.3">
      <c r="A174" s="539"/>
      <c r="B174" s="536"/>
      <c r="C174" s="536"/>
      <c r="D174" s="502"/>
      <c r="E174" s="503"/>
      <c r="F174" s="540"/>
      <c r="G174" s="540"/>
      <c r="H174" s="539"/>
      <c r="I174" s="540"/>
      <c r="J174" s="536"/>
      <c r="K174" s="542"/>
      <c r="L174" s="503"/>
      <c r="M174" s="543"/>
      <c r="N174" s="524" t="s">
        <v>540</v>
      </c>
      <c r="O174" s="459" t="s">
        <v>543</v>
      </c>
      <c r="P174" s="741" t="s">
        <v>164</v>
      </c>
      <c r="Q174" s="500" t="s">
        <v>498</v>
      </c>
      <c r="R174" s="493" t="s">
        <v>767</v>
      </c>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c r="JJ174" s="1"/>
      <c r="JK174" s="1"/>
      <c r="JL174" s="1"/>
      <c r="JM174" s="1"/>
      <c r="JN174" s="1"/>
      <c r="JO174" s="1"/>
      <c r="JP174" s="1"/>
      <c r="JQ174" s="1"/>
      <c r="JR174" s="1"/>
      <c r="JS174" s="1"/>
      <c r="JT174" s="1"/>
      <c r="JU174" s="1"/>
      <c r="JV174" s="1"/>
      <c r="JW174" s="1"/>
      <c r="JX174" s="1"/>
      <c r="JY174" s="1"/>
      <c r="JZ174" s="1"/>
      <c r="KA174" s="1"/>
      <c r="KB174" s="1"/>
      <c r="KC174" s="1"/>
      <c r="KD174" s="1"/>
      <c r="KE174" s="1"/>
      <c r="KF174" s="1"/>
      <c r="KG174" s="1"/>
      <c r="KH174" s="1"/>
      <c r="KI174" s="1"/>
      <c r="KJ174" s="1"/>
      <c r="KK174" s="1"/>
      <c r="KL174" s="1"/>
      <c r="KM174" s="1"/>
      <c r="KN174" s="1"/>
      <c r="KO174" s="1"/>
      <c r="KP174" s="1"/>
      <c r="KQ174" s="1"/>
      <c r="KR174" s="1"/>
      <c r="KS174" s="1"/>
      <c r="KT174" s="1"/>
      <c r="KU174" s="1"/>
      <c r="KV174" s="1"/>
      <c r="KW174" s="1"/>
      <c r="KX174" s="1"/>
      <c r="KY174" s="1"/>
      <c r="KZ174" s="1"/>
      <c r="LA174" s="1"/>
      <c r="LB174" s="1"/>
      <c r="LC174" s="1"/>
      <c r="LD174" s="1"/>
      <c r="LE174" s="1"/>
      <c r="LF174" s="1"/>
      <c r="LG174" s="1"/>
      <c r="LH174" s="1"/>
      <c r="LI174" s="1"/>
      <c r="LJ174" s="1"/>
      <c r="LK174" s="1"/>
      <c r="LL174" s="1"/>
      <c r="LM174" s="1"/>
      <c r="LN174" s="1"/>
      <c r="LO174" s="1"/>
      <c r="LP174" s="1"/>
      <c r="LQ174" s="1"/>
      <c r="LR174" s="1"/>
      <c r="LS174" s="1"/>
      <c r="LT174" s="1"/>
      <c r="LU174" s="1"/>
      <c r="LV174" s="1"/>
      <c r="LW174" s="1"/>
      <c r="LX174" s="1"/>
      <c r="LY174" s="1"/>
      <c r="LZ174" s="1"/>
      <c r="MA174" s="1"/>
      <c r="MB174" s="1"/>
      <c r="MC174" s="1"/>
      <c r="MD174" s="1"/>
      <c r="ME174" s="1"/>
      <c r="MF174" s="1"/>
      <c r="MG174" s="1"/>
      <c r="MH174" s="1"/>
      <c r="MI174" s="1"/>
      <c r="MJ174" s="1"/>
      <c r="MK174" s="1"/>
      <c r="ML174" s="1"/>
      <c r="MM174" s="1"/>
      <c r="MN174" s="1"/>
      <c r="MO174" s="1"/>
      <c r="MP174" s="1"/>
      <c r="MQ174" s="1"/>
      <c r="MR174" s="1"/>
      <c r="MS174" s="1"/>
      <c r="MT174" s="1"/>
      <c r="MU174" s="1"/>
      <c r="MV174" s="1"/>
      <c r="MW174" s="1"/>
      <c r="MX174" s="1"/>
      <c r="MY174" s="1"/>
      <c r="MZ174" s="1"/>
      <c r="NA174" s="1"/>
      <c r="NB174" s="1"/>
      <c r="NC174" s="1"/>
      <c r="ND174" s="1"/>
      <c r="NE174" s="1"/>
      <c r="NF174" s="1"/>
      <c r="NG174" s="1"/>
      <c r="NH174" s="1"/>
      <c r="NI174" s="1"/>
      <c r="NJ174" s="1"/>
      <c r="NK174" s="1"/>
      <c r="NL174" s="1"/>
      <c r="NM174" s="1"/>
      <c r="NN174" s="1"/>
      <c r="NO174" s="1"/>
      <c r="NP174" s="1"/>
      <c r="NQ174" s="1"/>
      <c r="NR174" s="1"/>
      <c r="NS174" s="1"/>
      <c r="NT174" s="1"/>
      <c r="NU174" s="1"/>
      <c r="NV174" s="1"/>
      <c r="NW174" s="1"/>
      <c r="NX174" s="1"/>
      <c r="NY174" s="1"/>
      <c r="NZ174" s="1"/>
      <c r="OA174" s="1"/>
      <c r="OB174" s="1"/>
      <c r="OC174" s="1"/>
      <c r="OD174" s="1"/>
      <c r="OE174" s="1"/>
      <c r="OF174" s="1"/>
      <c r="OG174" s="1"/>
      <c r="OH174" s="1"/>
      <c r="OI174" s="1"/>
      <c r="OJ174" s="1"/>
      <c r="OK174" s="1"/>
      <c r="OL174" s="1"/>
      <c r="OM174" s="1"/>
      <c r="ON174" s="1"/>
      <c r="OO174" s="1"/>
      <c r="OP174" s="1"/>
    </row>
    <row r="175" spans="1:406" s="344" customFormat="1" ht="36" customHeight="1" thickBot="1" x14ac:dyDescent="0.3">
      <c r="A175" s="620"/>
      <c r="B175" s="616"/>
      <c r="C175" s="616"/>
      <c r="D175" s="588"/>
      <c r="E175" s="589"/>
      <c r="F175" s="618"/>
      <c r="G175" s="618"/>
      <c r="H175" s="620"/>
      <c r="I175" s="618"/>
      <c r="J175" s="616"/>
      <c r="K175" s="588"/>
      <c r="L175" s="589"/>
      <c r="M175" s="587"/>
      <c r="N175" s="594"/>
      <c r="O175" s="594"/>
      <c r="P175" s="783" t="s">
        <v>16</v>
      </c>
      <c r="Q175" s="784"/>
      <c r="R175" s="785"/>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c r="JJ175" s="1"/>
      <c r="JK175" s="1"/>
      <c r="JL175" s="1"/>
      <c r="JM175" s="1"/>
      <c r="JN175" s="1"/>
      <c r="JO175" s="1"/>
      <c r="JP175" s="1"/>
      <c r="JQ175" s="1"/>
      <c r="JR175" s="1"/>
      <c r="JS175" s="1"/>
      <c r="JT175" s="1"/>
      <c r="JU175" s="1"/>
      <c r="JV175" s="1"/>
      <c r="JW175" s="1"/>
      <c r="JX175" s="1"/>
      <c r="JY175" s="1"/>
      <c r="JZ175" s="1"/>
      <c r="KA175" s="1"/>
      <c r="KB175" s="1"/>
      <c r="KC175" s="1"/>
      <c r="KD175" s="1"/>
      <c r="KE175" s="1"/>
      <c r="KF175" s="1"/>
      <c r="KG175" s="1"/>
      <c r="KH175" s="1"/>
      <c r="KI175" s="1"/>
      <c r="KJ175" s="1"/>
      <c r="KK175" s="1"/>
      <c r="KL175" s="1"/>
      <c r="KM175" s="1"/>
      <c r="KN175" s="1"/>
      <c r="KO175" s="1"/>
      <c r="KP175" s="1"/>
      <c r="KQ175" s="1"/>
      <c r="KR175" s="1"/>
      <c r="KS175" s="1"/>
      <c r="KT175" s="1"/>
      <c r="KU175" s="1"/>
      <c r="KV175" s="1"/>
      <c r="KW175" s="1"/>
      <c r="KX175" s="1"/>
      <c r="KY175" s="1"/>
      <c r="KZ175" s="1"/>
      <c r="LA175" s="1"/>
      <c r="LB175" s="1"/>
      <c r="LC175" s="1"/>
      <c r="LD175" s="1"/>
      <c r="LE175" s="1"/>
      <c r="LF175" s="1"/>
      <c r="LG175" s="1"/>
      <c r="LH175" s="1"/>
      <c r="LI175" s="1"/>
      <c r="LJ175" s="1"/>
      <c r="LK175" s="1"/>
      <c r="LL175" s="1"/>
      <c r="LM175" s="1"/>
      <c r="LN175" s="1"/>
      <c r="LO175" s="1"/>
      <c r="LP175" s="1"/>
      <c r="LQ175" s="1"/>
      <c r="LR175" s="1"/>
      <c r="LS175" s="1"/>
      <c r="LT175" s="1"/>
      <c r="LU175" s="1"/>
      <c r="LV175" s="1"/>
      <c r="LW175" s="1"/>
      <c r="LX175" s="1"/>
      <c r="LY175" s="1"/>
      <c r="LZ175" s="1"/>
      <c r="MA175" s="1"/>
      <c r="MB175" s="1"/>
      <c r="MC175" s="1"/>
      <c r="MD175" s="1"/>
      <c r="ME175" s="1"/>
      <c r="MF175" s="1"/>
      <c r="MG175" s="1"/>
      <c r="MH175" s="1"/>
      <c r="MI175" s="1"/>
      <c r="MJ175" s="1"/>
      <c r="MK175" s="1"/>
      <c r="ML175" s="1"/>
      <c r="MM175" s="1"/>
      <c r="MN175" s="1"/>
      <c r="MO175" s="1"/>
      <c r="MP175" s="1"/>
      <c r="MQ175" s="1"/>
      <c r="MR175" s="1"/>
      <c r="MS175" s="1"/>
      <c r="MT175" s="1"/>
      <c r="MU175" s="1"/>
      <c r="MV175" s="1"/>
      <c r="MW175" s="1"/>
      <c r="MX175" s="1"/>
      <c r="MY175" s="1"/>
      <c r="MZ175" s="1"/>
      <c r="NA175" s="1"/>
      <c r="NB175" s="1"/>
      <c r="NC175" s="1"/>
      <c r="ND175" s="1"/>
      <c r="NE175" s="1"/>
      <c r="NF175" s="1"/>
      <c r="NG175" s="1"/>
      <c r="NH175" s="1"/>
      <c r="NI175" s="1"/>
      <c r="NJ175" s="1"/>
      <c r="NK175" s="1"/>
      <c r="NL175" s="1"/>
      <c r="NM175" s="1"/>
      <c r="NN175" s="1"/>
      <c r="NO175" s="1"/>
      <c r="NP175" s="1"/>
      <c r="NQ175" s="1"/>
      <c r="NR175" s="1"/>
      <c r="NS175" s="1"/>
      <c r="NT175" s="1"/>
      <c r="NU175" s="1"/>
      <c r="NV175" s="1"/>
      <c r="NW175" s="1"/>
      <c r="NX175" s="1"/>
      <c r="NY175" s="1"/>
      <c r="NZ175" s="1"/>
      <c r="OA175" s="1"/>
      <c r="OB175" s="1"/>
      <c r="OC175" s="1"/>
      <c r="OD175" s="1"/>
      <c r="OE175" s="1"/>
      <c r="OF175" s="1"/>
      <c r="OG175" s="1"/>
      <c r="OH175" s="1"/>
      <c r="OI175" s="1"/>
      <c r="OJ175" s="1"/>
      <c r="OK175" s="1"/>
      <c r="OL175" s="1"/>
      <c r="OM175" s="1"/>
      <c r="ON175" s="1"/>
      <c r="OO175" s="1"/>
      <c r="OP175" s="1"/>
    </row>
    <row r="176" spans="1:406" s="351" customFormat="1" ht="79.5" customHeight="1" thickBot="1" x14ac:dyDescent="0.3">
      <c r="A176" s="620"/>
      <c r="B176" s="616"/>
      <c r="C176" s="616"/>
      <c r="D176" s="588"/>
      <c r="E176" s="589"/>
      <c r="F176" s="618"/>
      <c r="G176" s="618"/>
      <c r="H176" s="620"/>
      <c r="I176" s="618"/>
      <c r="J176" s="616"/>
      <c r="K176" s="588"/>
      <c r="L176" s="589"/>
      <c r="M176" s="587"/>
      <c r="N176" s="588"/>
      <c r="O176" s="588"/>
      <c r="P176" s="694" t="s">
        <v>627</v>
      </c>
      <c r="Q176" s="692" t="s">
        <v>498</v>
      </c>
      <c r="R176" s="462">
        <v>18</v>
      </c>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c r="JD176" s="1"/>
      <c r="JE176" s="1"/>
      <c r="JF176" s="1"/>
      <c r="JG176" s="1"/>
      <c r="JH176" s="1"/>
      <c r="JI176" s="1"/>
      <c r="JJ176" s="1"/>
      <c r="JK176" s="1"/>
      <c r="JL176" s="1"/>
      <c r="JM176" s="1"/>
      <c r="JN176" s="1"/>
      <c r="JO176" s="1"/>
      <c r="JP176" s="1"/>
      <c r="JQ176" s="1"/>
      <c r="JR176" s="1"/>
      <c r="JS176" s="1"/>
      <c r="JT176" s="1"/>
      <c r="JU176" s="1"/>
      <c r="JV176" s="1"/>
      <c r="JW176" s="1"/>
      <c r="JX176" s="1"/>
      <c r="JY176" s="1"/>
      <c r="JZ176" s="1"/>
      <c r="KA176" s="1"/>
      <c r="KB176" s="1"/>
      <c r="KC176" s="1"/>
      <c r="KD176" s="1"/>
      <c r="KE176" s="1"/>
      <c r="KF176" s="1"/>
      <c r="KG176" s="1"/>
      <c r="KH176" s="1"/>
      <c r="KI176" s="1"/>
      <c r="KJ176" s="1"/>
      <c r="KK176" s="1"/>
      <c r="KL176" s="1"/>
      <c r="KM176" s="1"/>
      <c r="KN176" s="1"/>
      <c r="KO176" s="1"/>
      <c r="KP176" s="1"/>
      <c r="KQ176" s="1"/>
      <c r="KR176" s="1"/>
      <c r="KS176" s="1"/>
      <c r="KT176" s="1"/>
      <c r="KU176" s="1"/>
      <c r="KV176" s="1"/>
      <c r="KW176" s="1"/>
      <c r="KX176" s="1"/>
      <c r="KY176" s="1"/>
      <c r="KZ176" s="1"/>
      <c r="LA176" s="1"/>
      <c r="LB176" s="1"/>
      <c r="LC176" s="1"/>
      <c r="LD176" s="1"/>
      <c r="LE176" s="1"/>
      <c r="LF176" s="1"/>
      <c r="LG176" s="1"/>
      <c r="LH176" s="1"/>
      <c r="LI176" s="1"/>
      <c r="LJ176" s="1"/>
      <c r="LK176" s="1"/>
      <c r="LL176" s="1"/>
      <c r="LM176" s="1"/>
      <c r="LN176" s="1"/>
      <c r="LO176" s="1"/>
      <c r="LP176" s="1"/>
      <c r="LQ176" s="1"/>
      <c r="LR176" s="1"/>
      <c r="LS176" s="1"/>
      <c r="LT176" s="1"/>
      <c r="LU176" s="1"/>
      <c r="LV176" s="1"/>
      <c r="LW176" s="1"/>
      <c r="LX176" s="1"/>
      <c r="LY176" s="1"/>
      <c r="LZ176" s="1"/>
      <c r="MA176" s="1"/>
      <c r="MB176" s="1"/>
      <c r="MC176" s="1"/>
      <c r="MD176" s="1"/>
      <c r="ME176" s="1"/>
      <c r="MF176" s="1"/>
      <c r="MG176" s="1"/>
      <c r="MH176" s="1"/>
      <c r="MI176" s="1"/>
      <c r="MJ176" s="1"/>
      <c r="MK176" s="1"/>
      <c r="ML176" s="1"/>
      <c r="MM176" s="1"/>
      <c r="MN176" s="1"/>
      <c r="MO176" s="1"/>
      <c r="MP176" s="1"/>
      <c r="MQ176" s="1"/>
      <c r="MR176" s="1"/>
      <c r="MS176" s="1"/>
      <c r="MT176" s="1"/>
      <c r="MU176" s="1"/>
      <c r="MV176" s="1"/>
      <c r="MW176" s="1"/>
      <c r="MX176" s="1"/>
      <c r="MY176" s="1"/>
      <c r="MZ176" s="1"/>
      <c r="NA176" s="1"/>
      <c r="NB176" s="1"/>
      <c r="NC176" s="1"/>
      <c r="ND176" s="1"/>
      <c r="NE176" s="1"/>
      <c r="NF176" s="1"/>
      <c r="NG176" s="1"/>
      <c r="NH176" s="1"/>
      <c r="NI176" s="1"/>
      <c r="NJ176" s="1"/>
      <c r="NK176" s="1"/>
      <c r="NL176" s="1"/>
      <c r="NM176" s="1"/>
      <c r="NN176" s="1"/>
      <c r="NO176" s="1"/>
      <c r="NP176" s="1"/>
      <c r="NQ176" s="1"/>
      <c r="NR176" s="1"/>
      <c r="NS176" s="1"/>
      <c r="NT176" s="1"/>
      <c r="NU176" s="1"/>
      <c r="NV176" s="1"/>
      <c r="NW176" s="1"/>
      <c r="NX176" s="1"/>
      <c r="NY176" s="1"/>
      <c r="NZ176" s="1"/>
      <c r="OA176" s="1"/>
      <c r="OB176" s="1"/>
      <c r="OC176" s="1"/>
      <c r="OD176" s="1"/>
      <c r="OE176" s="1"/>
      <c r="OF176" s="1"/>
      <c r="OG176" s="1"/>
      <c r="OH176" s="1"/>
      <c r="OI176" s="1"/>
      <c r="OJ176" s="1"/>
      <c r="OK176" s="1"/>
      <c r="OL176" s="1"/>
      <c r="OM176" s="1"/>
      <c r="ON176" s="1"/>
      <c r="OO176" s="1"/>
      <c r="OP176" s="1"/>
    </row>
    <row r="177" spans="1:406" s="344" customFormat="1" ht="30.75" customHeight="1" thickBot="1" x14ac:dyDescent="0.3">
      <c r="A177" s="620"/>
      <c r="B177" s="616"/>
      <c r="C177" s="616"/>
      <c r="D177" s="588"/>
      <c r="E177" s="589"/>
      <c r="F177" s="618"/>
      <c r="G177" s="620"/>
      <c r="H177" s="620"/>
      <c r="I177" s="620"/>
      <c r="J177" s="616"/>
      <c r="K177" s="622"/>
      <c r="L177" s="587"/>
      <c r="M177" s="620"/>
      <c r="N177" s="588"/>
      <c r="O177" s="588"/>
      <c r="P177" s="795" t="s">
        <v>17</v>
      </c>
      <c r="Q177" s="796"/>
      <c r="R177" s="797"/>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c r="JL177" s="1"/>
      <c r="JM177" s="1"/>
      <c r="JN177" s="1"/>
      <c r="JO177" s="1"/>
      <c r="JP177" s="1"/>
      <c r="JQ177" s="1"/>
      <c r="JR177" s="1"/>
      <c r="JS177" s="1"/>
      <c r="JT177" s="1"/>
      <c r="JU177" s="1"/>
      <c r="JV177" s="1"/>
      <c r="JW177" s="1"/>
      <c r="JX177" s="1"/>
      <c r="JY177" s="1"/>
      <c r="JZ177" s="1"/>
      <c r="KA177" s="1"/>
      <c r="KB177" s="1"/>
      <c r="KC177" s="1"/>
      <c r="KD177" s="1"/>
      <c r="KE177" s="1"/>
      <c r="KF177" s="1"/>
      <c r="KG177" s="1"/>
      <c r="KH177" s="1"/>
      <c r="KI177" s="1"/>
      <c r="KJ177" s="1"/>
      <c r="KK177" s="1"/>
      <c r="KL177" s="1"/>
      <c r="KM177" s="1"/>
      <c r="KN177" s="1"/>
      <c r="KO177" s="1"/>
      <c r="KP177" s="1"/>
      <c r="KQ177" s="1"/>
      <c r="KR177" s="1"/>
      <c r="KS177" s="1"/>
      <c r="KT177" s="1"/>
      <c r="KU177" s="1"/>
      <c r="KV177" s="1"/>
      <c r="KW177" s="1"/>
      <c r="KX177" s="1"/>
      <c r="KY177" s="1"/>
      <c r="KZ177" s="1"/>
      <c r="LA177" s="1"/>
      <c r="LB177" s="1"/>
      <c r="LC177" s="1"/>
      <c r="LD177" s="1"/>
      <c r="LE177" s="1"/>
      <c r="LF177" s="1"/>
      <c r="LG177" s="1"/>
      <c r="LH177" s="1"/>
      <c r="LI177" s="1"/>
      <c r="LJ177" s="1"/>
      <c r="LK177" s="1"/>
      <c r="LL177" s="1"/>
      <c r="LM177" s="1"/>
      <c r="LN177" s="1"/>
      <c r="LO177" s="1"/>
      <c r="LP177" s="1"/>
      <c r="LQ177" s="1"/>
      <c r="LR177" s="1"/>
      <c r="LS177" s="1"/>
      <c r="LT177" s="1"/>
      <c r="LU177" s="1"/>
      <c r="LV177" s="1"/>
      <c r="LW177" s="1"/>
      <c r="LX177" s="1"/>
      <c r="LY177" s="1"/>
      <c r="LZ177" s="1"/>
      <c r="MA177" s="1"/>
      <c r="MB177" s="1"/>
      <c r="MC177" s="1"/>
      <c r="MD177" s="1"/>
      <c r="ME177" s="1"/>
      <c r="MF177" s="1"/>
      <c r="MG177" s="1"/>
      <c r="MH177" s="1"/>
      <c r="MI177" s="1"/>
      <c r="MJ177" s="1"/>
      <c r="MK177" s="1"/>
      <c r="ML177" s="1"/>
      <c r="MM177" s="1"/>
      <c r="MN177" s="1"/>
      <c r="MO177" s="1"/>
      <c r="MP177" s="1"/>
      <c r="MQ177" s="1"/>
      <c r="MR177" s="1"/>
      <c r="MS177" s="1"/>
      <c r="MT177" s="1"/>
      <c r="MU177" s="1"/>
      <c r="MV177" s="1"/>
      <c r="MW177" s="1"/>
      <c r="MX177" s="1"/>
      <c r="MY177" s="1"/>
      <c r="MZ177" s="1"/>
      <c r="NA177" s="1"/>
      <c r="NB177" s="1"/>
      <c r="NC177" s="1"/>
      <c r="ND177" s="1"/>
      <c r="NE177" s="1"/>
      <c r="NF177" s="1"/>
      <c r="NG177" s="1"/>
      <c r="NH177" s="1"/>
      <c r="NI177" s="1"/>
      <c r="NJ177" s="1"/>
      <c r="NK177" s="1"/>
      <c r="NL177" s="1"/>
      <c r="NM177" s="1"/>
      <c r="NN177" s="1"/>
      <c r="NO177" s="1"/>
      <c r="NP177" s="1"/>
      <c r="NQ177" s="1"/>
      <c r="NR177" s="1"/>
      <c r="NS177" s="1"/>
      <c r="NT177" s="1"/>
      <c r="NU177" s="1"/>
      <c r="NV177" s="1"/>
      <c r="NW177" s="1"/>
      <c r="NX177" s="1"/>
      <c r="NY177" s="1"/>
      <c r="NZ177" s="1"/>
      <c r="OA177" s="1"/>
      <c r="OB177" s="1"/>
      <c r="OC177" s="1"/>
      <c r="OD177" s="1"/>
      <c r="OE177" s="1"/>
      <c r="OF177" s="1"/>
      <c r="OG177" s="1"/>
      <c r="OH177" s="1"/>
      <c r="OI177" s="1"/>
      <c r="OJ177" s="1"/>
      <c r="OK177" s="1"/>
      <c r="OL177" s="1"/>
      <c r="OM177" s="1"/>
      <c r="ON177" s="1"/>
      <c r="OO177" s="1"/>
      <c r="OP177" s="1"/>
    </row>
    <row r="178" spans="1:406" s="351" customFormat="1" ht="125.25" customHeight="1" thickBot="1" x14ac:dyDescent="0.3">
      <c r="A178" s="620"/>
      <c r="B178" s="616"/>
      <c r="C178" s="616"/>
      <c r="D178" s="588"/>
      <c r="E178" s="589"/>
      <c r="F178" s="618"/>
      <c r="G178" s="620"/>
      <c r="H178" s="620"/>
      <c r="I178" s="620"/>
      <c r="J178" s="616"/>
      <c r="K178" s="622"/>
      <c r="L178" s="587"/>
      <c r="M178" s="620"/>
      <c r="N178" s="588"/>
      <c r="O178" s="588"/>
      <c r="P178" s="463" t="s">
        <v>730</v>
      </c>
      <c r="Q178" s="642" t="s">
        <v>498</v>
      </c>
      <c r="R178" s="465">
        <v>18</v>
      </c>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c r="JD178" s="1"/>
      <c r="JE178" s="1"/>
      <c r="JF178" s="1"/>
      <c r="JG178" s="1"/>
      <c r="JH178" s="1"/>
      <c r="JI178" s="1"/>
      <c r="JJ178" s="1"/>
      <c r="JK178" s="1"/>
      <c r="JL178" s="1"/>
      <c r="JM178" s="1"/>
      <c r="JN178" s="1"/>
      <c r="JO178" s="1"/>
      <c r="JP178" s="1"/>
      <c r="JQ178" s="1"/>
      <c r="JR178" s="1"/>
      <c r="JS178" s="1"/>
      <c r="JT178" s="1"/>
      <c r="JU178" s="1"/>
      <c r="JV178" s="1"/>
      <c r="JW178" s="1"/>
      <c r="JX178" s="1"/>
      <c r="JY178" s="1"/>
      <c r="JZ178" s="1"/>
      <c r="KA178" s="1"/>
      <c r="KB178" s="1"/>
      <c r="KC178" s="1"/>
      <c r="KD178" s="1"/>
      <c r="KE178" s="1"/>
      <c r="KF178" s="1"/>
      <c r="KG178" s="1"/>
      <c r="KH178" s="1"/>
      <c r="KI178" s="1"/>
      <c r="KJ178" s="1"/>
      <c r="KK178" s="1"/>
      <c r="KL178" s="1"/>
      <c r="KM178" s="1"/>
      <c r="KN178" s="1"/>
      <c r="KO178" s="1"/>
      <c r="KP178" s="1"/>
      <c r="KQ178" s="1"/>
      <c r="KR178" s="1"/>
      <c r="KS178" s="1"/>
      <c r="KT178" s="1"/>
      <c r="KU178" s="1"/>
      <c r="KV178" s="1"/>
      <c r="KW178" s="1"/>
      <c r="KX178" s="1"/>
      <c r="KY178" s="1"/>
      <c r="KZ178" s="1"/>
      <c r="LA178" s="1"/>
      <c r="LB178" s="1"/>
      <c r="LC178" s="1"/>
      <c r="LD178" s="1"/>
      <c r="LE178" s="1"/>
      <c r="LF178" s="1"/>
      <c r="LG178" s="1"/>
      <c r="LH178" s="1"/>
      <c r="LI178" s="1"/>
      <c r="LJ178" s="1"/>
      <c r="LK178" s="1"/>
      <c r="LL178" s="1"/>
      <c r="LM178" s="1"/>
      <c r="LN178" s="1"/>
      <c r="LO178" s="1"/>
      <c r="LP178" s="1"/>
      <c r="LQ178" s="1"/>
      <c r="LR178" s="1"/>
      <c r="LS178" s="1"/>
      <c r="LT178" s="1"/>
      <c r="LU178" s="1"/>
      <c r="LV178" s="1"/>
      <c r="LW178" s="1"/>
      <c r="LX178" s="1"/>
      <c r="LY178" s="1"/>
      <c r="LZ178" s="1"/>
      <c r="MA178" s="1"/>
      <c r="MB178" s="1"/>
      <c r="MC178" s="1"/>
      <c r="MD178" s="1"/>
      <c r="ME178" s="1"/>
      <c r="MF178" s="1"/>
      <c r="MG178" s="1"/>
      <c r="MH178" s="1"/>
      <c r="MI178" s="1"/>
      <c r="MJ178" s="1"/>
      <c r="MK178" s="1"/>
      <c r="ML178" s="1"/>
      <c r="MM178" s="1"/>
      <c r="MN178" s="1"/>
      <c r="MO178" s="1"/>
      <c r="MP178" s="1"/>
      <c r="MQ178" s="1"/>
      <c r="MR178" s="1"/>
      <c r="MS178" s="1"/>
      <c r="MT178" s="1"/>
      <c r="MU178" s="1"/>
      <c r="MV178" s="1"/>
      <c r="MW178" s="1"/>
      <c r="MX178" s="1"/>
      <c r="MY178" s="1"/>
      <c r="MZ178" s="1"/>
      <c r="NA178" s="1"/>
      <c r="NB178" s="1"/>
      <c r="NC178" s="1"/>
      <c r="ND178" s="1"/>
      <c r="NE178" s="1"/>
      <c r="NF178" s="1"/>
      <c r="NG178" s="1"/>
      <c r="NH178" s="1"/>
      <c r="NI178" s="1"/>
      <c r="NJ178" s="1"/>
      <c r="NK178" s="1"/>
      <c r="NL178" s="1"/>
      <c r="NM178" s="1"/>
      <c r="NN178" s="1"/>
      <c r="NO178" s="1"/>
      <c r="NP178" s="1"/>
      <c r="NQ178" s="1"/>
      <c r="NR178" s="1"/>
      <c r="NS178" s="1"/>
      <c r="NT178" s="1"/>
      <c r="NU178" s="1"/>
      <c r="NV178" s="1"/>
      <c r="NW178" s="1"/>
      <c r="NX178" s="1"/>
      <c r="NY178" s="1"/>
      <c r="NZ178" s="1"/>
      <c r="OA178" s="1"/>
      <c r="OB178" s="1"/>
      <c r="OC178" s="1"/>
      <c r="OD178" s="1"/>
      <c r="OE178" s="1"/>
      <c r="OF178" s="1"/>
      <c r="OG178" s="1"/>
      <c r="OH178" s="1"/>
      <c r="OI178" s="1"/>
      <c r="OJ178" s="1"/>
      <c r="OK178" s="1"/>
      <c r="OL178" s="1"/>
      <c r="OM178" s="1"/>
      <c r="ON178" s="1"/>
      <c r="OO178" s="1"/>
      <c r="OP178" s="1"/>
    </row>
    <row r="179" spans="1:406" s="525" customFormat="1" ht="125.25" customHeight="1" thickBot="1" x14ac:dyDescent="0.3">
      <c r="A179" s="539"/>
      <c r="B179" s="536"/>
      <c r="C179" s="536"/>
      <c r="D179" s="502"/>
      <c r="E179" s="503"/>
      <c r="F179" s="540"/>
      <c r="G179" s="539"/>
      <c r="H179" s="539"/>
      <c r="I179" s="544" t="s">
        <v>544</v>
      </c>
      <c r="J179" s="545" t="s">
        <v>168</v>
      </c>
      <c r="K179" s="741" t="s">
        <v>169</v>
      </c>
      <c r="L179" s="500" t="s">
        <v>10</v>
      </c>
      <c r="M179" s="750">
        <v>1</v>
      </c>
      <c r="N179" s="524" t="s">
        <v>538</v>
      </c>
      <c r="O179" s="459" t="s">
        <v>545</v>
      </c>
      <c r="P179" s="757" t="s">
        <v>171</v>
      </c>
      <c r="Q179" s="500" t="s">
        <v>14</v>
      </c>
      <c r="R179" s="493" t="s">
        <v>160</v>
      </c>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c r="JD179" s="1"/>
      <c r="JE179" s="1"/>
      <c r="JF179" s="1"/>
      <c r="JG179" s="1"/>
      <c r="JH179" s="1"/>
      <c r="JI179" s="1"/>
      <c r="JJ179" s="1"/>
      <c r="JK179" s="1"/>
      <c r="JL179" s="1"/>
      <c r="JM179" s="1"/>
      <c r="JN179" s="1"/>
      <c r="JO179" s="1"/>
      <c r="JP179" s="1"/>
      <c r="JQ179" s="1"/>
      <c r="JR179" s="1"/>
      <c r="JS179" s="1"/>
      <c r="JT179" s="1"/>
      <c r="JU179" s="1"/>
      <c r="JV179" s="1"/>
      <c r="JW179" s="1"/>
      <c r="JX179" s="1"/>
      <c r="JY179" s="1"/>
      <c r="JZ179" s="1"/>
      <c r="KA179" s="1"/>
      <c r="KB179" s="1"/>
      <c r="KC179" s="1"/>
      <c r="KD179" s="1"/>
      <c r="KE179" s="1"/>
      <c r="KF179" s="1"/>
      <c r="KG179" s="1"/>
      <c r="KH179" s="1"/>
      <c r="KI179" s="1"/>
      <c r="KJ179" s="1"/>
      <c r="KK179" s="1"/>
      <c r="KL179" s="1"/>
      <c r="KM179" s="1"/>
      <c r="KN179" s="1"/>
      <c r="KO179" s="1"/>
      <c r="KP179" s="1"/>
      <c r="KQ179" s="1"/>
      <c r="KR179" s="1"/>
      <c r="KS179" s="1"/>
      <c r="KT179" s="1"/>
      <c r="KU179" s="1"/>
      <c r="KV179" s="1"/>
      <c r="KW179" s="1"/>
      <c r="KX179" s="1"/>
      <c r="KY179" s="1"/>
      <c r="KZ179" s="1"/>
      <c r="LA179" s="1"/>
      <c r="LB179" s="1"/>
      <c r="LC179" s="1"/>
      <c r="LD179" s="1"/>
      <c r="LE179" s="1"/>
      <c r="LF179" s="1"/>
      <c r="LG179" s="1"/>
      <c r="LH179" s="1"/>
      <c r="LI179" s="1"/>
      <c r="LJ179" s="1"/>
      <c r="LK179" s="1"/>
      <c r="LL179" s="1"/>
      <c r="LM179" s="1"/>
      <c r="LN179" s="1"/>
      <c r="LO179" s="1"/>
      <c r="LP179" s="1"/>
      <c r="LQ179" s="1"/>
      <c r="LR179" s="1"/>
      <c r="LS179" s="1"/>
      <c r="LT179" s="1"/>
      <c r="LU179" s="1"/>
      <c r="LV179" s="1"/>
      <c r="LW179" s="1"/>
      <c r="LX179" s="1"/>
      <c r="LY179" s="1"/>
      <c r="LZ179" s="1"/>
      <c r="MA179" s="1"/>
      <c r="MB179" s="1"/>
      <c r="MC179" s="1"/>
      <c r="MD179" s="1"/>
      <c r="ME179" s="1"/>
      <c r="MF179" s="1"/>
      <c r="MG179" s="1"/>
      <c r="MH179" s="1"/>
      <c r="MI179" s="1"/>
      <c r="MJ179" s="1"/>
      <c r="MK179" s="1"/>
      <c r="ML179" s="1"/>
      <c r="MM179" s="1"/>
      <c r="MN179" s="1"/>
      <c r="MO179" s="1"/>
      <c r="MP179" s="1"/>
      <c r="MQ179" s="1"/>
      <c r="MR179" s="1"/>
      <c r="MS179" s="1"/>
      <c r="MT179" s="1"/>
      <c r="MU179" s="1"/>
      <c r="MV179" s="1"/>
      <c r="MW179" s="1"/>
      <c r="MX179" s="1"/>
      <c r="MY179" s="1"/>
      <c r="MZ179" s="1"/>
      <c r="NA179" s="1"/>
      <c r="NB179" s="1"/>
      <c r="NC179" s="1"/>
      <c r="ND179" s="1"/>
      <c r="NE179" s="1"/>
      <c r="NF179" s="1"/>
      <c r="NG179" s="1"/>
      <c r="NH179" s="1"/>
      <c r="NI179" s="1"/>
      <c r="NJ179" s="1"/>
      <c r="NK179" s="1"/>
      <c r="NL179" s="1"/>
      <c r="NM179" s="1"/>
      <c r="NN179" s="1"/>
      <c r="NO179" s="1"/>
      <c r="NP179" s="1"/>
      <c r="NQ179" s="1"/>
      <c r="NR179" s="1"/>
      <c r="NS179" s="1"/>
      <c r="NT179" s="1"/>
      <c r="NU179" s="1"/>
      <c r="NV179" s="1"/>
      <c r="NW179" s="1"/>
      <c r="NX179" s="1"/>
      <c r="NY179" s="1"/>
      <c r="NZ179" s="1"/>
      <c r="OA179" s="1"/>
      <c r="OB179" s="1"/>
      <c r="OC179" s="1"/>
      <c r="OD179" s="1"/>
      <c r="OE179" s="1"/>
      <c r="OF179" s="1"/>
      <c r="OG179" s="1"/>
      <c r="OH179" s="1"/>
      <c r="OI179" s="1"/>
      <c r="OJ179" s="1"/>
      <c r="OK179" s="1"/>
      <c r="OL179" s="1"/>
      <c r="OM179" s="1"/>
      <c r="ON179" s="1"/>
      <c r="OO179" s="1"/>
      <c r="OP179" s="1"/>
    </row>
    <row r="180" spans="1:406" s="344" customFormat="1" ht="26.25" customHeight="1" thickBot="1" x14ac:dyDescent="0.3">
      <c r="A180" s="620"/>
      <c r="B180" s="616"/>
      <c r="C180" s="616"/>
      <c r="D180" s="588"/>
      <c r="E180" s="589"/>
      <c r="F180" s="618"/>
      <c r="G180" s="620"/>
      <c r="H180" s="620"/>
      <c r="I180" s="620"/>
      <c r="J180" s="616"/>
      <c r="K180" s="643"/>
      <c r="L180" s="643"/>
      <c r="M180" s="643"/>
      <c r="N180" s="594"/>
      <c r="O180" s="594"/>
      <c r="P180" s="783" t="s">
        <v>16</v>
      </c>
      <c r="Q180" s="784"/>
      <c r="R180" s="785"/>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c r="JL180" s="1"/>
      <c r="JM180" s="1"/>
      <c r="JN180" s="1"/>
      <c r="JO180" s="1"/>
      <c r="JP180" s="1"/>
      <c r="JQ180" s="1"/>
      <c r="JR180" s="1"/>
      <c r="JS180" s="1"/>
      <c r="JT180" s="1"/>
      <c r="JU180" s="1"/>
      <c r="JV180" s="1"/>
      <c r="JW180" s="1"/>
      <c r="JX180" s="1"/>
      <c r="JY180" s="1"/>
      <c r="JZ180" s="1"/>
      <c r="KA180" s="1"/>
      <c r="KB180" s="1"/>
      <c r="KC180" s="1"/>
      <c r="KD180" s="1"/>
      <c r="KE180" s="1"/>
      <c r="KF180" s="1"/>
      <c r="KG180" s="1"/>
      <c r="KH180" s="1"/>
      <c r="KI180" s="1"/>
      <c r="KJ180" s="1"/>
      <c r="KK180" s="1"/>
      <c r="KL180" s="1"/>
      <c r="KM180" s="1"/>
      <c r="KN180" s="1"/>
      <c r="KO180" s="1"/>
      <c r="KP180" s="1"/>
      <c r="KQ180" s="1"/>
      <c r="KR180" s="1"/>
      <c r="KS180" s="1"/>
      <c r="KT180" s="1"/>
      <c r="KU180" s="1"/>
      <c r="KV180" s="1"/>
      <c r="KW180" s="1"/>
      <c r="KX180" s="1"/>
      <c r="KY180" s="1"/>
      <c r="KZ180" s="1"/>
      <c r="LA180" s="1"/>
      <c r="LB180" s="1"/>
      <c r="LC180" s="1"/>
      <c r="LD180" s="1"/>
      <c r="LE180" s="1"/>
      <c r="LF180" s="1"/>
      <c r="LG180" s="1"/>
      <c r="LH180" s="1"/>
      <c r="LI180" s="1"/>
      <c r="LJ180" s="1"/>
      <c r="LK180" s="1"/>
      <c r="LL180" s="1"/>
      <c r="LM180" s="1"/>
      <c r="LN180" s="1"/>
      <c r="LO180" s="1"/>
      <c r="LP180" s="1"/>
      <c r="LQ180" s="1"/>
      <c r="LR180" s="1"/>
      <c r="LS180" s="1"/>
      <c r="LT180" s="1"/>
      <c r="LU180" s="1"/>
      <c r="LV180" s="1"/>
      <c r="LW180" s="1"/>
      <c r="LX180" s="1"/>
      <c r="LY180" s="1"/>
      <c r="LZ180" s="1"/>
      <c r="MA180" s="1"/>
      <c r="MB180" s="1"/>
      <c r="MC180" s="1"/>
      <c r="MD180" s="1"/>
      <c r="ME180" s="1"/>
      <c r="MF180" s="1"/>
      <c r="MG180" s="1"/>
      <c r="MH180" s="1"/>
      <c r="MI180" s="1"/>
      <c r="MJ180" s="1"/>
      <c r="MK180" s="1"/>
      <c r="ML180" s="1"/>
      <c r="MM180" s="1"/>
      <c r="MN180" s="1"/>
      <c r="MO180" s="1"/>
      <c r="MP180" s="1"/>
      <c r="MQ180" s="1"/>
      <c r="MR180" s="1"/>
      <c r="MS180" s="1"/>
      <c r="MT180" s="1"/>
      <c r="MU180" s="1"/>
      <c r="MV180" s="1"/>
      <c r="MW180" s="1"/>
      <c r="MX180" s="1"/>
      <c r="MY180" s="1"/>
      <c r="MZ180" s="1"/>
      <c r="NA180" s="1"/>
      <c r="NB180" s="1"/>
      <c r="NC180" s="1"/>
      <c r="ND180" s="1"/>
      <c r="NE180" s="1"/>
      <c r="NF180" s="1"/>
      <c r="NG180" s="1"/>
      <c r="NH180" s="1"/>
      <c r="NI180" s="1"/>
      <c r="NJ180" s="1"/>
      <c r="NK180" s="1"/>
      <c r="NL180" s="1"/>
      <c r="NM180" s="1"/>
      <c r="NN180" s="1"/>
      <c r="NO180" s="1"/>
      <c r="NP180" s="1"/>
      <c r="NQ180" s="1"/>
      <c r="NR180" s="1"/>
      <c r="NS180" s="1"/>
      <c r="NT180" s="1"/>
      <c r="NU180" s="1"/>
      <c r="NV180" s="1"/>
      <c r="NW180" s="1"/>
      <c r="NX180" s="1"/>
      <c r="NY180" s="1"/>
      <c r="NZ180" s="1"/>
      <c r="OA180" s="1"/>
      <c r="OB180" s="1"/>
      <c r="OC180" s="1"/>
      <c r="OD180" s="1"/>
      <c r="OE180" s="1"/>
      <c r="OF180" s="1"/>
      <c r="OG180" s="1"/>
      <c r="OH180" s="1"/>
      <c r="OI180" s="1"/>
      <c r="OJ180" s="1"/>
      <c r="OK180" s="1"/>
      <c r="OL180" s="1"/>
      <c r="OM180" s="1"/>
      <c r="ON180" s="1"/>
      <c r="OO180" s="1"/>
      <c r="OP180" s="1"/>
    </row>
    <row r="181" spans="1:406" s="351" customFormat="1" ht="131.25" customHeight="1" x14ac:dyDescent="0.25">
      <c r="A181" s="620"/>
      <c r="B181" s="616"/>
      <c r="C181" s="616"/>
      <c r="D181" s="588"/>
      <c r="E181" s="589"/>
      <c r="F181" s="618"/>
      <c r="G181" s="620"/>
      <c r="H181" s="620"/>
      <c r="I181" s="618"/>
      <c r="J181" s="616"/>
      <c r="K181" s="628"/>
      <c r="L181" s="605"/>
      <c r="M181" s="491"/>
      <c r="N181" s="588"/>
      <c r="O181" s="588"/>
      <c r="P181" s="641" t="s">
        <v>628</v>
      </c>
      <c r="Q181" s="642" t="s">
        <v>14</v>
      </c>
      <c r="R181" s="465">
        <v>4</v>
      </c>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c r="JD181" s="1"/>
      <c r="JE181" s="1"/>
      <c r="JF181" s="1"/>
      <c r="JG181" s="1"/>
      <c r="JH181" s="1"/>
      <c r="JI181" s="1"/>
      <c r="JJ181" s="1"/>
      <c r="JK181" s="1"/>
      <c r="JL181" s="1"/>
      <c r="JM181" s="1"/>
      <c r="JN181" s="1"/>
      <c r="JO181" s="1"/>
      <c r="JP181" s="1"/>
      <c r="JQ181" s="1"/>
      <c r="JR181" s="1"/>
      <c r="JS181" s="1"/>
      <c r="JT181" s="1"/>
      <c r="JU181" s="1"/>
      <c r="JV181" s="1"/>
      <c r="JW181" s="1"/>
      <c r="JX181" s="1"/>
      <c r="JY181" s="1"/>
      <c r="JZ181" s="1"/>
      <c r="KA181" s="1"/>
      <c r="KB181" s="1"/>
      <c r="KC181" s="1"/>
      <c r="KD181" s="1"/>
      <c r="KE181" s="1"/>
      <c r="KF181" s="1"/>
      <c r="KG181" s="1"/>
      <c r="KH181" s="1"/>
      <c r="KI181" s="1"/>
      <c r="KJ181" s="1"/>
      <c r="KK181" s="1"/>
      <c r="KL181" s="1"/>
      <c r="KM181" s="1"/>
      <c r="KN181" s="1"/>
      <c r="KO181" s="1"/>
      <c r="KP181" s="1"/>
      <c r="KQ181" s="1"/>
      <c r="KR181" s="1"/>
      <c r="KS181" s="1"/>
      <c r="KT181" s="1"/>
      <c r="KU181" s="1"/>
      <c r="KV181" s="1"/>
      <c r="KW181" s="1"/>
      <c r="KX181" s="1"/>
      <c r="KY181" s="1"/>
      <c r="KZ181" s="1"/>
      <c r="LA181" s="1"/>
      <c r="LB181" s="1"/>
      <c r="LC181" s="1"/>
      <c r="LD181" s="1"/>
      <c r="LE181" s="1"/>
      <c r="LF181" s="1"/>
      <c r="LG181" s="1"/>
      <c r="LH181" s="1"/>
      <c r="LI181" s="1"/>
      <c r="LJ181" s="1"/>
      <c r="LK181" s="1"/>
      <c r="LL181" s="1"/>
      <c r="LM181" s="1"/>
      <c r="LN181" s="1"/>
      <c r="LO181" s="1"/>
      <c r="LP181" s="1"/>
      <c r="LQ181" s="1"/>
      <c r="LR181" s="1"/>
      <c r="LS181" s="1"/>
      <c r="LT181" s="1"/>
      <c r="LU181" s="1"/>
      <c r="LV181" s="1"/>
      <c r="LW181" s="1"/>
      <c r="LX181" s="1"/>
      <c r="LY181" s="1"/>
      <c r="LZ181" s="1"/>
      <c r="MA181" s="1"/>
      <c r="MB181" s="1"/>
      <c r="MC181" s="1"/>
      <c r="MD181" s="1"/>
      <c r="ME181" s="1"/>
      <c r="MF181" s="1"/>
      <c r="MG181" s="1"/>
      <c r="MH181" s="1"/>
      <c r="MI181" s="1"/>
      <c r="MJ181" s="1"/>
      <c r="MK181" s="1"/>
      <c r="ML181" s="1"/>
      <c r="MM181" s="1"/>
      <c r="MN181" s="1"/>
      <c r="MO181" s="1"/>
      <c r="MP181" s="1"/>
      <c r="MQ181" s="1"/>
      <c r="MR181" s="1"/>
      <c r="MS181" s="1"/>
      <c r="MT181" s="1"/>
      <c r="MU181" s="1"/>
      <c r="MV181" s="1"/>
      <c r="MW181" s="1"/>
      <c r="MX181" s="1"/>
      <c r="MY181" s="1"/>
      <c r="MZ181" s="1"/>
      <c r="NA181" s="1"/>
      <c r="NB181" s="1"/>
      <c r="NC181" s="1"/>
      <c r="ND181" s="1"/>
      <c r="NE181" s="1"/>
      <c r="NF181" s="1"/>
      <c r="NG181" s="1"/>
      <c r="NH181" s="1"/>
      <c r="NI181" s="1"/>
      <c r="NJ181" s="1"/>
      <c r="NK181" s="1"/>
      <c r="NL181" s="1"/>
      <c r="NM181" s="1"/>
      <c r="NN181" s="1"/>
      <c r="NO181" s="1"/>
      <c r="NP181" s="1"/>
      <c r="NQ181" s="1"/>
      <c r="NR181" s="1"/>
      <c r="NS181" s="1"/>
      <c r="NT181" s="1"/>
      <c r="NU181" s="1"/>
      <c r="NV181" s="1"/>
      <c r="NW181" s="1"/>
      <c r="NX181" s="1"/>
      <c r="NY181" s="1"/>
      <c r="NZ181" s="1"/>
      <c r="OA181" s="1"/>
      <c r="OB181" s="1"/>
      <c r="OC181" s="1"/>
      <c r="OD181" s="1"/>
      <c r="OE181" s="1"/>
      <c r="OF181" s="1"/>
      <c r="OG181" s="1"/>
      <c r="OH181" s="1"/>
      <c r="OI181" s="1"/>
      <c r="OJ181" s="1"/>
      <c r="OK181" s="1"/>
      <c r="OL181" s="1"/>
      <c r="OM181" s="1"/>
      <c r="ON181" s="1"/>
      <c r="OO181" s="1"/>
      <c r="OP181" s="1"/>
    </row>
    <row r="182" spans="1:406" s="344" customFormat="1" ht="23.25" customHeight="1" thickBot="1" x14ac:dyDescent="0.3">
      <c r="A182" s="629"/>
      <c r="B182" s="630"/>
      <c r="C182" s="630"/>
      <c r="D182" s="478"/>
      <c r="E182" s="479"/>
      <c r="F182" s="631"/>
      <c r="G182" s="629"/>
      <c r="H182" s="629"/>
      <c r="I182" s="631"/>
      <c r="J182" s="478"/>
      <c r="K182" s="632"/>
      <c r="L182" s="633"/>
      <c r="M182" s="634"/>
      <c r="N182" s="635"/>
      <c r="O182" s="635"/>
      <c r="P182" s="789" t="s">
        <v>17</v>
      </c>
      <c r="Q182" s="790"/>
      <c r="R182" s="79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c r="JL182" s="1"/>
      <c r="JM182" s="1"/>
      <c r="JN182" s="1"/>
      <c r="JO182" s="1"/>
      <c r="JP182" s="1"/>
      <c r="JQ182" s="1"/>
      <c r="JR182" s="1"/>
      <c r="JS182" s="1"/>
      <c r="JT182" s="1"/>
      <c r="JU182" s="1"/>
      <c r="JV182" s="1"/>
      <c r="JW182" s="1"/>
      <c r="JX182" s="1"/>
      <c r="JY182" s="1"/>
      <c r="JZ182" s="1"/>
      <c r="KA182" s="1"/>
      <c r="KB182" s="1"/>
      <c r="KC182" s="1"/>
      <c r="KD182" s="1"/>
      <c r="KE182" s="1"/>
      <c r="KF182" s="1"/>
      <c r="KG182" s="1"/>
      <c r="KH182" s="1"/>
      <c r="KI182" s="1"/>
      <c r="KJ182" s="1"/>
      <c r="KK182" s="1"/>
      <c r="KL182" s="1"/>
      <c r="KM182" s="1"/>
      <c r="KN182" s="1"/>
      <c r="KO182" s="1"/>
      <c r="KP182" s="1"/>
      <c r="KQ182" s="1"/>
      <c r="KR182" s="1"/>
      <c r="KS182" s="1"/>
      <c r="KT182" s="1"/>
      <c r="KU182" s="1"/>
      <c r="KV182" s="1"/>
      <c r="KW182" s="1"/>
      <c r="KX182" s="1"/>
      <c r="KY182" s="1"/>
      <c r="KZ182" s="1"/>
      <c r="LA182" s="1"/>
      <c r="LB182" s="1"/>
      <c r="LC182" s="1"/>
      <c r="LD182" s="1"/>
      <c r="LE182" s="1"/>
      <c r="LF182" s="1"/>
      <c r="LG182" s="1"/>
      <c r="LH182" s="1"/>
      <c r="LI182" s="1"/>
      <c r="LJ182" s="1"/>
      <c r="LK182" s="1"/>
      <c r="LL182" s="1"/>
      <c r="LM182" s="1"/>
      <c r="LN182" s="1"/>
      <c r="LO182" s="1"/>
      <c r="LP182" s="1"/>
      <c r="LQ182" s="1"/>
      <c r="LR182" s="1"/>
      <c r="LS182" s="1"/>
      <c r="LT182" s="1"/>
      <c r="LU182" s="1"/>
      <c r="LV182" s="1"/>
      <c r="LW182" s="1"/>
      <c r="LX182" s="1"/>
      <c r="LY182" s="1"/>
      <c r="LZ182" s="1"/>
      <c r="MA182" s="1"/>
      <c r="MB182" s="1"/>
      <c r="MC182" s="1"/>
      <c r="MD182" s="1"/>
      <c r="ME182" s="1"/>
      <c r="MF182" s="1"/>
      <c r="MG182" s="1"/>
      <c r="MH182" s="1"/>
      <c r="MI182" s="1"/>
      <c r="MJ182" s="1"/>
      <c r="MK182" s="1"/>
      <c r="ML182" s="1"/>
      <c r="MM182" s="1"/>
      <c r="MN182" s="1"/>
      <c r="MO182" s="1"/>
      <c r="MP182" s="1"/>
      <c r="MQ182" s="1"/>
      <c r="MR182" s="1"/>
      <c r="MS182" s="1"/>
      <c r="MT182" s="1"/>
      <c r="MU182" s="1"/>
      <c r="MV182" s="1"/>
      <c r="MW182" s="1"/>
      <c r="MX182" s="1"/>
      <c r="MY182" s="1"/>
      <c r="MZ182" s="1"/>
      <c r="NA182" s="1"/>
      <c r="NB182" s="1"/>
      <c r="NC182" s="1"/>
      <c r="ND182" s="1"/>
      <c r="NE182" s="1"/>
      <c r="NF182" s="1"/>
      <c r="NG182" s="1"/>
      <c r="NH182" s="1"/>
      <c r="NI182" s="1"/>
      <c r="NJ182" s="1"/>
      <c r="NK182" s="1"/>
      <c r="NL182" s="1"/>
      <c r="NM182" s="1"/>
      <c r="NN182" s="1"/>
      <c r="NO182" s="1"/>
      <c r="NP182" s="1"/>
      <c r="NQ182" s="1"/>
      <c r="NR182" s="1"/>
      <c r="NS182" s="1"/>
      <c r="NT182" s="1"/>
      <c r="NU182" s="1"/>
      <c r="NV182" s="1"/>
      <c r="NW182" s="1"/>
      <c r="NX182" s="1"/>
      <c r="NY182" s="1"/>
      <c r="NZ182" s="1"/>
      <c r="OA182" s="1"/>
      <c r="OB182" s="1"/>
      <c r="OC182" s="1"/>
      <c r="OD182" s="1"/>
      <c r="OE182" s="1"/>
      <c r="OF182" s="1"/>
      <c r="OG182" s="1"/>
      <c r="OH182" s="1"/>
      <c r="OI182" s="1"/>
      <c r="OJ182" s="1"/>
      <c r="OK182" s="1"/>
      <c r="OL182" s="1"/>
      <c r="OM182" s="1"/>
      <c r="ON182" s="1"/>
      <c r="OO182" s="1"/>
      <c r="OP182" s="1"/>
    </row>
    <row r="183" spans="1:406" s="351" customFormat="1" ht="187.5" customHeight="1" thickBot="1" x14ac:dyDescent="0.3">
      <c r="A183" s="636"/>
      <c r="B183" s="637"/>
      <c r="C183" s="637"/>
      <c r="D183" s="484"/>
      <c r="E183" s="485"/>
      <c r="F183" s="638"/>
      <c r="G183" s="636"/>
      <c r="H183" s="636"/>
      <c r="I183" s="638"/>
      <c r="J183" s="484"/>
      <c r="K183" s="486"/>
      <c r="L183" s="639"/>
      <c r="M183" s="640"/>
      <c r="N183" s="484"/>
      <c r="O183" s="484"/>
      <c r="P183" s="466" t="s">
        <v>731</v>
      </c>
      <c r="Q183" s="877" t="s">
        <v>14</v>
      </c>
      <c r="R183" s="868">
        <v>4</v>
      </c>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c r="JL183" s="1"/>
      <c r="JM183" s="1"/>
      <c r="JN183" s="1"/>
      <c r="JO183" s="1"/>
      <c r="JP183" s="1"/>
      <c r="JQ183" s="1"/>
      <c r="JR183" s="1"/>
      <c r="JS183" s="1"/>
      <c r="JT183" s="1"/>
      <c r="JU183" s="1"/>
      <c r="JV183" s="1"/>
      <c r="JW183" s="1"/>
      <c r="JX183" s="1"/>
      <c r="JY183" s="1"/>
      <c r="JZ183" s="1"/>
      <c r="KA183" s="1"/>
      <c r="KB183" s="1"/>
      <c r="KC183" s="1"/>
      <c r="KD183" s="1"/>
      <c r="KE183" s="1"/>
      <c r="KF183" s="1"/>
      <c r="KG183" s="1"/>
      <c r="KH183" s="1"/>
      <c r="KI183" s="1"/>
      <c r="KJ183" s="1"/>
      <c r="KK183" s="1"/>
      <c r="KL183" s="1"/>
      <c r="KM183" s="1"/>
      <c r="KN183" s="1"/>
      <c r="KO183" s="1"/>
      <c r="KP183" s="1"/>
      <c r="KQ183" s="1"/>
      <c r="KR183" s="1"/>
      <c r="KS183" s="1"/>
      <c r="KT183" s="1"/>
      <c r="KU183" s="1"/>
      <c r="KV183" s="1"/>
      <c r="KW183" s="1"/>
      <c r="KX183" s="1"/>
      <c r="KY183" s="1"/>
      <c r="KZ183" s="1"/>
      <c r="LA183" s="1"/>
      <c r="LB183" s="1"/>
      <c r="LC183" s="1"/>
      <c r="LD183" s="1"/>
      <c r="LE183" s="1"/>
      <c r="LF183" s="1"/>
      <c r="LG183" s="1"/>
      <c r="LH183" s="1"/>
      <c r="LI183" s="1"/>
      <c r="LJ183" s="1"/>
      <c r="LK183" s="1"/>
      <c r="LL183" s="1"/>
      <c r="LM183" s="1"/>
      <c r="LN183" s="1"/>
      <c r="LO183" s="1"/>
      <c r="LP183" s="1"/>
      <c r="LQ183" s="1"/>
      <c r="LR183" s="1"/>
      <c r="LS183" s="1"/>
      <c r="LT183" s="1"/>
      <c r="LU183" s="1"/>
      <c r="LV183" s="1"/>
      <c r="LW183" s="1"/>
      <c r="LX183" s="1"/>
      <c r="LY183" s="1"/>
      <c r="LZ183" s="1"/>
      <c r="MA183" s="1"/>
      <c r="MB183" s="1"/>
      <c r="MC183" s="1"/>
      <c r="MD183" s="1"/>
      <c r="ME183" s="1"/>
      <c r="MF183" s="1"/>
      <c r="MG183" s="1"/>
      <c r="MH183" s="1"/>
      <c r="MI183" s="1"/>
      <c r="MJ183" s="1"/>
      <c r="MK183" s="1"/>
      <c r="ML183" s="1"/>
      <c r="MM183" s="1"/>
      <c r="MN183" s="1"/>
      <c r="MO183" s="1"/>
      <c r="MP183" s="1"/>
      <c r="MQ183" s="1"/>
      <c r="MR183" s="1"/>
      <c r="MS183" s="1"/>
      <c r="MT183" s="1"/>
      <c r="MU183" s="1"/>
      <c r="MV183" s="1"/>
      <c r="MW183" s="1"/>
      <c r="MX183" s="1"/>
      <c r="MY183" s="1"/>
      <c r="MZ183" s="1"/>
      <c r="NA183" s="1"/>
      <c r="NB183" s="1"/>
      <c r="NC183" s="1"/>
      <c r="ND183" s="1"/>
      <c r="NE183" s="1"/>
      <c r="NF183" s="1"/>
      <c r="NG183" s="1"/>
      <c r="NH183" s="1"/>
      <c r="NI183" s="1"/>
      <c r="NJ183" s="1"/>
      <c r="NK183" s="1"/>
      <c r="NL183" s="1"/>
      <c r="NM183" s="1"/>
      <c r="NN183" s="1"/>
      <c r="NO183" s="1"/>
      <c r="NP183" s="1"/>
      <c r="NQ183" s="1"/>
      <c r="NR183" s="1"/>
      <c r="NS183" s="1"/>
      <c r="NT183" s="1"/>
      <c r="NU183" s="1"/>
      <c r="NV183" s="1"/>
      <c r="NW183" s="1"/>
      <c r="NX183" s="1"/>
      <c r="NY183" s="1"/>
      <c r="NZ183" s="1"/>
      <c r="OA183" s="1"/>
      <c r="OB183" s="1"/>
      <c r="OC183" s="1"/>
      <c r="OD183" s="1"/>
      <c r="OE183" s="1"/>
      <c r="OF183" s="1"/>
      <c r="OG183" s="1"/>
      <c r="OH183" s="1"/>
      <c r="OI183" s="1"/>
      <c r="OJ183" s="1"/>
      <c r="OK183" s="1"/>
      <c r="OL183" s="1"/>
      <c r="OM183" s="1"/>
      <c r="ON183" s="1"/>
      <c r="OO183" s="1"/>
      <c r="OP183" s="1"/>
    </row>
    <row r="184" spans="1:406" s="525" customFormat="1" ht="128.25" customHeight="1" thickBot="1" x14ac:dyDescent="0.3">
      <c r="A184" s="509"/>
      <c r="B184" s="546"/>
      <c r="C184" s="511"/>
      <c r="D184" s="546"/>
      <c r="E184" s="511"/>
      <c r="F184" s="509"/>
      <c r="G184" s="547"/>
      <c r="H184" s="546"/>
      <c r="I184" s="513" t="s">
        <v>547</v>
      </c>
      <c r="J184" s="548" t="s">
        <v>173</v>
      </c>
      <c r="K184" s="758" t="s">
        <v>174</v>
      </c>
      <c r="L184" s="514" t="s">
        <v>10</v>
      </c>
      <c r="M184" s="759">
        <v>1</v>
      </c>
      <c r="N184" s="516" t="s">
        <v>548</v>
      </c>
      <c r="O184" s="495" t="s">
        <v>546</v>
      </c>
      <c r="P184" s="760" t="s">
        <v>768</v>
      </c>
      <c r="Q184" s="514" t="s">
        <v>578</v>
      </c>
      <c r="R184" s="515" t="s">
        <v>177</v>
      </c>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c r="JJ184" s="1"/>
      <c r="JK184" s="1"/>
      <c r="JL184" s="1"/>
      <c r="JM184" s="1"/>
      <c r="JN184" s="1"/>
      <c r="JO184" s="1"/>
      <c r="JP184" s="1"/>
      <c r="JQ184" s="1"/>
      <c r="JR184" s="1"/>
      <c r="JS184" s="1"/>
      <c r="JT184" s="1"/>
      <c r="JU184" s="1"/>
      <c r="JV184" s="1"/>
      <c r="JW184" s="1"/>
      <c r="JX184" s="1"/>
      <c r="JY184" s="1"/>
      <c r="JZ184" s="1"/>
      <c r="KA184" s="1"/>
      <c r="KB184" s="1"/>
      <c r="KC184" s="1"/>
      <c r="KD184" s="1"/>
      <c r="KE184" s="1"/>
      <c r="KF184" s="1"/>
      <c r="KG184" s="1"/>
      <c r="KH184" s="1"/>
      <c r="KI184" s="1"/>
      <c r="KJ184" s="1"/>
      <c r="KK184" s="1"/>
      <c r="KL184" s="1"/>
      <c r="KM184" s="1"/>
      <c r="KN184" s="1"/>
      <c r="KO184" s="1"/>
      <c r="KP184" s="1"/>
      <c r="KQ184" s="1"/>
      <c r="KR184" s="1"/>
      <c r="KS184" s="1"/>
      <c r="KT184" s="1"/>
      <c r="KU184" s="1"/>
      <c r="KV184" s="1"/>
      <c r="KW184" s="1"/>
      <c r="KX184" s="1"/>
      <c r="KY184" s="1"/>
      <c r="KZ184" s="1"/>
      <c r="LA184" s="1"/>
      <c r="LB184" s="1"/>
      <c r="LC184" s="1"/>
      <c r="LD184" s="1"/>
      <c r="LE184" s="1"/>
      <c r="LF184" s="1"/>
      <c r="LG184" s="1"/>
      <c r="LH184" s="1"/>
      <c r="LI184" s="1"/>
      <c r="LJ184" s="1"/>
      <c r="LK184" s="1"/>
      <c r="LL184" s="1"/>
      <c r="LM184" s="1"/>
      <c r="LN184" s="1"/>
      <c r="LO184" s="1"/>
      <c r="LP184" s="1"/>
      <c r="LQ184" s="1"/>
      <c r="LR184" s="1"/>
      <c r="LS184" s="1"/>
      <c r="LT184" s="1"/>
      <c r="LU184" s="1"/>
      <c r="LV184" s="1"/>
      <c r="LW184" s="1"/>
      <c r="LX184" s="1"/>
      <c r="LY184" s="1"/>
      <c r="LZ184" s="1"/>
      <c r="MA184" s="1"/>
      <c r="MB184" s="1"/>
      <c r="MC184" s="1"/>
      <c r="MD184" s="1"/>
      <c r="ME184" s="1"/>
      <c r="MF184" s="1"/>
      <c r="MG184" s="1"/>
      <c r="MH184" s="1"/>
      <c r="MI184" s="1"/>
      <c r="MJ184" s="1"/>
      <c r="MK184" s="1"/>
      <c r="ML184" s="1"/>
      <c r="MM184" s="1"/>
      <c r="MN184" s="1"/>
      <c r="MO184" s="1"/>
      <c r="MP184" s="1"/>
      <c r="MQ184" s="1"/>
      <c r="MR184" s="1"/>
      <c r="MS184" s="1"/>
      <c r="MT184" s="1"/>
      <c r="MU184" s="1"/>
      <c r="MV184" s="1"/>
      <c r="MW184" s="1"/>
      <c r="MX184" s="1"/>
      <c r="MY184" s="1"/>
      <c r="MZ184" s="1"/>
      <c r="NA184" s="1"/>
      <c r="NB184" s="1"/>
      <c r="NC184" s="1"/>
      <c r="ND184" s="1"/>
      <c r="NE184" s="1"/>
      <c r="NF184" s="1"/>
      <c r="NG184" s="1"/>
      <c r="NH184" s="1"/>
      <c r="NI184" s="1"/>
      <c r="NJ184" s="1"/>
      <c r="NK184" s="1"/>
      <c r="NL184" s="1"/>
      <c r="NM184" s="1"/>
      <c r="NN184" s="1"/>
      <c r="NO184" s="1"/>
      <c r="NP184" s="1"/>
      <c r="NQ184" s="1"/>
      <c r="NR184" s="1"/>
      <c r="NS184" s="1"/>
      <c r="NT184" s="1"/>
      <c r="NU184" s="1"/>
      <c r="NV184" s="1"/>
      <c r="NW184" s="1"/>
      <c r="NX184" s="1"/>
      <c r="NY184" s="1"/>
      <c r="NZ184" s="1"/>
      <c r="OA184" s="1"/>
      <c r="OB184" s="1"/>
      <c r="OC184" s="1"/>
      <c r="OD184" s="1"/>
      <c r="OE184" s="1"/>
      <c r="OF184" s="1"/>
      <c r="OG184" s="1"/>
      <c r="OH184" s="1"/>
      <c r="OI184" s="1"/>
      <c r="OJ184" s="1"/>
      <c r="OK184" s="1"/>
      <c r="OL184" s="1"/>
      <c r="OM184" s="1"/>
      <c r="ON184" s="1"/>
      <c r="OO184" s="1"/>
      <c r="OP184" s="1"/>
    </row>
    <row r="185" spans="1:406" s="344" customFormat="1" ht="38.25" customHeight="1" thickBot="1" x14ac:dyDescent="0.3">
      <c r="A185" s="587"/>
      <c r="B185" s="616"/>
      <c r="C185" s="589"/>
      <c r="D185" s="616"/>
      <c r="E185" s="589"/>
      <c r="F185" s="587"/>
      <c r="G185" s="618"/>
      <c r="H185" s="616"/>
      <c r="I185" s="588"/>
      <c r="J185" s="616"/>
      <c r="K185" s="643"/>
      <c r="L185" s="643"/>
      <c r="M185" s="643"/>
      <c r="N185" s="594"/>
      <c r="O185" s="594"/>
      <c r="P185" s="783" t="s">
        <v>16</v>
      </c>
      <c r="Q185" s="784"/>
      <c r="R185" s="785"/>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c r="JD185" s="1"/>
      <c r="JE185" s="1"/>
      <c r="JF185" s="1"/>
      <c r="JG185" s="1"/>
      <c r="JH185" s="1"/>
      <c r="JI185" s="1"/>
      <c r="JJ185" s="1"/>
      <c r="JK185" s="1"/>
      <c r="JL185" s="1"/>
      <c r="JM185" s="1"/>
      <c r="JN185" s="1"/>
      <c r="JO185" s="1"/>
      <c r="JP185" s="1"/>
      <c r="JQ185" s="1"/>
      <c r="JR185" s="1"/>
      <c r="JS185" s="1"/>
      <c r="JT185" s="1"/>
      <c r="JU185" s="1"/>
      <c r="JV185" s="1"/>
      <c r="JW185" s="1"/>
      <c r="JX185" s="1"/>
      <c r="JY185" s="1"/>
      <c r="JZ185" s="1"/>
      <c r="KA185" s="1"/>
      <c r="KB185" s="1"/>
      <c r="KC185" s="1"/>
      <c r="KD185" s="1"/>
      <c r="KE185" s="1"/>
      <c r="KF185" s="1"/>
      <c r="KG185" s="1"/>
      <c r="KH185" s="1"/>
      <c r="KI185" s="1"/>
      <c r="KJ185" s="1"/>
      <c r="KK185" s="1"/>
      <c r="KL185" s="1"/>
      <c r="KM185" s="1"/>
      <c r="KN185" s="1"/>
      <c r="KO185" s="1"/>
      <c r="KP185" s="1"/>
      <c r="KQ185" s="1"/>
      <c r="KR185" s="1"/>
      <c r="KS185" s="1"/>
      <c r="KT185" s="1"/>
      <c r="KU185" s="1"/>
      <c r="KV185" s="1"/>
      <c r="KW185" s="1"/>
      <c r="KX185" s="1"/>
      <c r="KY185" s="1"/>
      <c r="KZ185" s="1"/>
      <c r="LA185" s="1"/>
      <c r="LB185" s="1"/>
      <c r="LC185" s="1"/>
      <c r="LD185" s="1"/>
      <c r="LE185" s="1"/>
      <c r="LF185" s="1"/>
      <c r="LG185" s="1"/>
      <c r="LH185" s="1"/>
      <c r="LI185" s="1"/>
      <c r="LJ185" s="1"/>
      <c r="LK185" s="1"/>
      <c r="LL185" s="1"/>
      <c r="LM185" s="1"/>
      <c r="LN185" s="1"/>
      <c r="LO185" s="1"/>
      <c r="LP185" s="1"/>
      <c r="LQ185" s="1"/>
      <c r="LR185" s="1"/>
      <c r="LS185" s="1"/>
      <c r="LT185" s="1"/>
      <c r="LU185" s="1"/>
      <c r="LV185" s="1"/>
      <c r="LW185" s="1"/>
      <c r="LX185" s="1"/>
      <c r="LY185" s="1"/>
      <c r="LZ185" s="1"/>
      <c r="MA185" s="1"/>
      <c r="MB185" s="1"/>
      <c r="MC185" s="1"/>
      <c r="MD185" s="1"/>
      <c r="ME185" s="1"/>
      <c r="MF185" s="1"/>
      <c r="MG185" s="1"/>
      <c r="MH185" s="1"/>
      <c r="MI185" s="1"/>
      <c r="MJ185" s="1"/>
      <c r="MK185" s="1"/>
      <c r="ML185" s="1"/>
      <c r="MM185" s="1"/>
      <c r="MN185" s="1"/>
      <c r="MO185" s="1"/>
      <c r="MP185" s="1"/>
      <c r="MQ185" s="1"/>
      <c r="MR185" s="1"/>
      <c r="MS185" s="1"/>
      <c r="MT185" s="1"/>
      <c r="MU185" s="1"/>
      <c r="MV185" s="1"/>
      <c r="MW185" s="1"/>
      <c r="MX185" s="1"/>
      <c r="MY185" s="1"/>
      <c r="MZ185" s="1"/>
      <c r="NA185" s="1"/>
      <c r="NB185" s="1"/>
      <c r="NC185" s="1"/>
      <c r="ND185" s="1"/>
      <c r="NE185" s="1"/>
      <c r="NF185" s="1"/>
      <c r="NG185" s="1"/>
      <c r="NH185" s="1"/>
      <c r="NI185" s="1"/>
      <c r="NJ185" s="1"/>
      <c r="NK185" s="1"/>
      <c r="NL185" s="1"/>
      <c r="NM185" s="1"/>
      <c r="NN185" s="1"/>
      <c r="NO185" s="1"/>
      <c r="NP185" s="1"/>
      <c r="NQ185" s="1"/>
      <c r="NR185" s="1"/>
      <c r="NS185" s="1"/>
      <c r="NT185" s="1"/>
      <c r="NU185" s="1"/>
      <c r="NV185" s="1"/>
      <c r="NW185" s="1"/>
      <c r="NX185" s="1"/>
      <c r="NY185" s="1"/>
      <c r="NZ185" s="1"/>
      <c r="OA185" s="1"/>
      <c r="OB185" s="1"/>
      <c r="OC185" s="1"/>
      <c r="OD185" s="1"/>
      <c r="OE185" s="1"/>
      <c r="OF185" s="1"/>
      <c r="OG185" s="1"/>
      <c r="OH185" s="1"/>
      <c r="OI185" s="1"/>
      <c r="OJ185" s="1"/>
      <c r="OK185" s="1"/>
      <c r="OL185" s="1"/>
      <c r="OM185" s="1"/>
      <c r="ON185" s="1"/>
      <c r="OO185" s="1"/>
      <c r="OP185" s="1"/>
    </row>
    <row r="186" spans="1:406" s="351" customFormat="1" ht="88.5" customHeight="1" x14ac:dyDescent="0.25">
      <c r="A186" s="620"/>
      <c r="B186" s="616"/>
      <c r="C186" s="620"/>
      <c r="D186" s="616"/>
      <c r="E186" s="587"/>
      <c r="F186" s="620"/>
      <c r="G186" s="620"/>
      <c r="H186" s="616"/>
      <c r="I186" s="648"/>
      <c r="J186" s="616"/>
      <c r="K186" s="628"/>
      <c r="L186" s="649"/>
      <c r="M186" s="489"/>
      <c r="N186" s="588"/>
      <c r="O186" s="588"/>
      <c r="P186" s="641" t="s">
        <v>629</v>
      </c>
      <c r="Q186" s="642" t="s">
        <v>19</v>
      </c>
      <c r="R186" s="465">
        <v>60</v>
      </c>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c r="JD186" s="1"/>
      <c r="JE186" s="1"/>
      <c r="JF186" s="1"/>
      <c r="JG186" s="1"/>
      <c r="JH186" s="1"/>
      <c r="JI186" s="1"/>
      <c r="JJ186" s="1"/>
      <c r="JK186" s="1"/>
      <c r="JL186" s="1"/>
      <c r="JM186" s="1"/>
      <c r="JN186" s="1"/>
      <c r="JO186" s="1"/>
      <c r="JP186" s="1"/>
      <c r="JQ186" s="1"/>
      <c r="JR186" s="1"/>
      <c r="JS186" s="1"/>
      <c r="JT186" s="1"/>
      <c r="JU186" s="1"/>
      <c r="JV186" s="1"/>
      <c r="JW186" s="1"/>
      <c r="JX186" s="1"/>
      <c r="JY186" s="1"/>
      <c r="JZ186" s="1"/>
      <c r="KA186" s="1"/>
      <c r="KB186" s="1"/>
      <c r="KC186" s="1"/>
      <c r="KD186" s="1"/>
      <c r="KE186" s="1"/>
      <c r="KF186" s="1"/>
      <c r="KG186" s="1"/>
      <c r="KH186" s="1"/>
      <c r="KI186" s="1"/>
      <c r="KJ186" s="1"/>
      <c r="KK186" s="1"/>
      <c r="KL186" s="1"/>
      <c r="KM186" s="1"/>
      <c r="KN186" s="1"/>
      <c r="KO186" s="1"/>
      <c r="KP186" s="1"/>
      <c r="KQ186" s="1"/>
      <c r="KR186" s="1"/>
      <c r="KS186" s="1"/>
      <c r="KT186" s="1"/>
      <c r="KU186" s="1"/>
      <c r="KV186" s="1"/>
      <c r="KW186" s="1"/>
      <c r="KX186" s="1"/>
      <c r="KY186" s="1"/>
      <c r="KZ186" s="1"/>
      <c r="LA186" s="1"/>
      <c r="LB186" s="1"/>
      <c r="LC186" s="1"/>
      <c r="LD186" s="1"/>
      <c r="LE186" s="1"/>
      <c r="LF186" s="1"/>
      <c r="LG186" s="1"/>
      <c r="LH186" s="1"/>
      <c r="LI186" s="1"/>
      <c r="LJ186" s="1"/>
      <c r="LK186" s="1"/>
      <c r="LL186" s="1"/>
      <c r="LM186" s="1"/>
      <c r="LN186" s="1"/>
      <c r="LO186" s="1"/>
      <c r="LP186" s="1"/>
      <c r="LQ186" s="1"/>
      <c r="LR186" s="1"/>
      <c r="LS186" s="1"/>
      <c r="LT186" s="1"/>
      <c r="LU186" s="1"/>
      <c r="LV186" s="1"/>
      <c r="LW186" s="1"/>
      <c r="LX186" s="1"/>
      <c r="LY186" s="1"/>
      <c r="LZ186" s="1"/>
      <c r="MA186" s="1"/>
      <c r="MB186" s="1"/>
      <c r="MC186" s="1"/>
      <c r="MD186" s="1"/>
      <c r="ME186" s="1"/>
      <c r="MF186" s="1"/>
      <c r="MG186" s="1"/>
      <c r="MH186" s="1"/>
      <c r="MI186" s="1"/>
      <c r="MJ186" s="1"/>
      <c r="MK186" s="1"/>
      <c r="ML186" s="1"/>
      <c r="MM186" s="1"/>
      <c r="MN186" s="1"/>
      <c r="MO186" s="1"/>
      <c r="MP186" s="1"/>
      <c r="MQ186" s="1"/>
      <c r="MR186" s="1"/>
      <c r="MS186" s="1"/>
      <c r="MT186" s="1"/>
      <c r="MU186" s="1"/>
      <c r="MV186" s="1"/>
      <c r="MW186" s="1"/>
      <c r="MX186" s="1"/>
      <c r="MY186" s="1"/>
      <c r="MZ186" s="1"/>
      <c r="NA186" s="1"/>
      <c r="NB186" s="1"/>
      <c r="NC186" s="1"/>
      <c r="ND186" s="1"/>
      <c r="NE186" s="1"/>
      <c r="NF186" s="1"/>
      <c r="NG186" s="1"/>
      <c r="NH186" s="1"/>
      <c r="NI186" s="1"/>
      <c r="NJ186" s="1"/>
      <c r="NK186" s="1"/>
      <c r="NL186" s="1"/>
      <c r="NM186" s="1"/>
      <c r="NN186" s="1"/>
      <c r="NO186" s="1"/>
      <c r="NP186" s="1"/>
      <c r="NQ186" s="1"/>
      <c r="NR186" s="1"/>
      <c r="NS186" s="1"/>
      <c r="NT186" s="1"/>
      <c r="NU186" s="1"/>
      <c r="NV186" s="1"/>
      <c r="NW186" s="1"/>
      <c r="NX186" s="1"/>
      <c r="NY186" s="1"/>
      <c r="NZ186" s="1"/>
      <c r="OA186" s="1"/>
      <c r="OB186" s="1"/>
      <c r="OC186" s="1"/>
      <c r="OD186" s="1"/>
      <c r="OE186" s="1"/>
      <c r="OF186" s="1"/>
      <c r="OG186" s="1"/>
      <c r="OH186" s="1"/>
      <c r="OI186" s="1"/>
      <c r="OJ186" s="1"/>
      <c r="OK186" s="1"/>
      <c r="OL186" s="1"/>
      <c r="OM186" s="1"/>
      <c r="ON186" s="1"/>
      <c r="OO186" s="1"/>
      <c r="OP186" s="1"/>
    </row>
    <row r="187" spans="1:406" s="344" customFormat="1" ht="33.75" customHeight="1" x14ac:dyDescent="0.25">
      <c r="A187" s="620"/>
      <c r="B187" s="620"/>
      <c r="C187" s="620"/>
      <c r="D187" s="620"/>
      <c r="E187" s="587"/>
      <c r="F187" s="620"/>
      <c r="G187" s="620"/>
      <c r="H187" s="620"/>
      <c r="I187" s="648"/>
      <c r="J187" s="588"/>
      <c r="K187" s="624"/>
      <c r="L187" s="612"/>
      <c r="M187" s="597"/>
      <c r="N187" s="596"/>
      <c r="O187" s="596"/>
      <c r="P187" s="818" t="s">
        <v>17</v>
      </c>
      <c r="Q187" s="819"/>
      <c r="R187" s="820"/>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c r="JD187" s="1"/>
      <c r="JE187" s="1"/>
      <c r="JF187" s="1"/>
      <c r="JG187" s="1"/>
      <c r="JH187" s="1"/>
      <c r="JI187" s="1"/>
      <c r="JJ187" s="1"/>
      <c r="JK187" s="1"/>
      <c r="JL187" s="1"/>
      <c r="JM187" s="1"/>
      <c r="JN187" s="1"/>
      <c r="JO187" s="1"/>
      <c r="JP187" s="1"/>
      <c r="JQ187" s="1"/>
      <c r="JR187" s="1"/>
      <c r="JS187" s="1"/>
      <c r="JT187" s="1"/>
      <c r="JU187" s="1"/>
      <c r="JV187" s="1"/>
      <c r="JW187" s="1"/>
      <c r="JX187" s="1"/>
      <c r="JY187" s="1"/>
      <c r="JZ187" s="1"/>
      <c r="KA187" s="1"/>
      <c r="KB187" s="1"/>
      <c r="KC187" s="1"/>
      <c r="KD187" s="1"/>
      <c r="KE187" s="1"/>
      <c r="KF187" s="1"/>
      <c r="KG187" s="1"/>
      <c r="KH187" s="1"/>
      <c r="KI187" s="1"/>
      <c r="KJ187" s="1"/>
      <c r="KK187" s="1"/>
      <c r="KL187" s="1"/>
      <c r="KM187" s="1"/>
      <c r="KN187" s="1"/>
      <c r="KO187" s="1"/>
      <c r="KP187" s="1"/>
      <c r="KQ187" s="1"/>
      <c r="KR187" s="1"/>
      <c r="KS187" s="1"/>
      <c r="KT187" s="1"/>
      <c r="KU187" s="1"/>
      <c r="KV187" s="1"/>
      <c r="KW187" s="1"/>
      <c r="KX187" s="1"/>
      <c r="KY187" s="1"/>
      <c r="KZ187" s="1"/>
      <c r="LA187" s="1"/>
      <c r="LB187" s="1"/>
      <c r="LC187" s="1"/>
      <c r="LD187" s="1"/>
      <c r="LE187" s="1"/>
      <c r="LF187" s="1"/>
      <c r="LG187" s="1"/>
      <c r="LH187" s="1"/>
      <c r="LI187" s="1"/>
      <c r="LJ187" s="1"/>
      <c r="LK187" s="1"/>
      <c r="LL187" s="1"/>
      <c r="LM187" s="1"/>
      <c r="LN187" s="1"/>
      <c r="LO187" s="1"/>
      <c r="LP187" s="1"/>
      <c r="LQ187" s="1"/>
      <c r="LR187" s="1"/>
      <c r="LS187" s="1"/>
      <c r="LT187" s="1"/>
      <c r="LU187" s="1"/>
      <c r="LV187" s="1"/>
      <c r="LW187" s="1"/>
      <c r="LX187" s="1"/>
      <c r="LY187" s="1"/>
      <c r="LZ187" s="1"/>
      <c r="MA187" s="1"/>
      <c r="MB187" s="1"/>
      <c r="MC187" s="1"/>
      <c r="MD187" s="1"/>
      <c r="ME187" s="1"/>
      <c r="MF187" s="1"/>
      <c r="MG187" s="1"/>
      <c r="MH187" s="1"/>
      <c r="MI187" s="1"/>
      <c r="MJ187" s="1"/>
      <c r="MK187" s="1"/>
      <c r="ML187" s="1"/>
      <c r="MM187" s="1"/>
      <c r="MN187" s="1"/>
      <c r="MO187" s="1"/>
      <c r="MP187" s="1"/>
      <c r="MQ187" s="1"/>
      <c r="MR187" s="1"/>
      <c r="MS187" s="1"/>
      <c r="MT187" s="1"/>
      <c r="MU187" s="1"/>
      <c r="MV187" s="1"/>
      <c r="MW187" s="1"/>
      <c r="MX187" s="1"/>
      <c r="MY187" s="1"/>
      <c r="MZ187" s="1"/>
      <c r="NA187" s="1"/>
      <c r="NB187" s="1"/>
      <c r="NC187" s="1"/>
      <c r="ND187" s="1"/>
      <c r="NE187" s="1"/>
      <c r="NF187" s="1"/>
      <c r="NG187" s="1"/>
      <c r="NH187" s="1"/>
      <c r="NI187" s="1"/>
      <c r="NJ187" s="1"/>
      <c r="NK187" s="1"/>
      <c r="NL187" s="1"/>
      <c r="NM187" s="1"/>
      <c r="NN187" s="1"/>
      <c r="NO187" s="1"/>
      <c r="NP187" s="1"/>
      <c r="NQ187" s="1"/>
      <c r="NR187" s="1"/>
      <c r="NS187" s="1"/>
      <c r="NT187" s="1"/>
      <c r="NU187" s="1"/>
      <c r="NV187" s="1"/>
      <c r="NW187" s="1"/>
      <c r="NX187" s="1"/>
      <c r="NY187" s="1"/>
      <c r="NZ187" s="1"/>
      <c r="OA187" s="1"/>
      <c r="OB187" s="1"/>
      <c r="OC187" s="1"/>
      <c r="OD187" s="1"/>
      <c r="OE187" s="1"/>
      <c r="OF187" s="1"/>
      <c r="OG187" s="1"/>
      <c r="OH187" s="1"/>
      <c r="OI187" s="1"/>
      <c r="OJ187" s="1"/>
      <c r="OK187" s="1"/>
      <c r="OL187" s="1"/>
      <c r="OM187" s="1"/>
      <c r="ON187" s="1"/>
      <c r="OO187" s="1"/>
      <c r="OP187" s="1"/>
    </row>
    <row r="188" spans="1:406" s="351" customFormat="1" ht="108" customHeight="1" thickBot="1" x14ac:dyDescent="0.3">
      <c r="A188" s="620"/>
      <c r="B188" s="620"/>
      <c r="C188" s="620"/>
      <c r="D188" s="620"/>
      <c r="E188" s="587"/>
      <c r="F188" s="620"/>
      <c r="G188" s="620"/>
      <c r="H188" s="620"/>
      <c r="I188" s="648"/>
      <c r="J188" s="588"/>
      <c r="K188" s="596"/>
      <c r="L188" s="649"/>
      <c r="M188" s="489"/>
      <c r="N188" s="596"/>
      <c r="O188" s="596"/>
      <c r="P188" s="469" t="s">
        <v>732</v>
      </c>
      <c r="Q188" s="642" t="s">
        <v>19</v>
      </c>
      <c r="R188" s="465">
        <v>60</v>
      </c>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c r="JD188" s="1"/>
      <c r="JE188" s="1"/>
      <c r="JF188" s="1"/>
      <c r="JG188" s="1"/>
      <c r="JH188" s="1"/>
      <c r="JI188" s="1"/>
      <c r="JJ188" s="1"/>
      <c r="JK188" s="1"/>
      <c r="JL188" s="1"/>
      <c r="JM188" s="1"/>
      <c r="JN188" s="1"/>
      <c r="JO188" s="1"/>
      <c r="JP188" s="1"/>
      <c r="JQ188" s="1"/>
      <c r="JR188" s="1"/>
      <c r="JS188" s="1"/>
      <c r="JT188" s="1"/>
      <c r="JU188" s="1"/>
      <c r="JV188" s="1"/>
      <c r="JW188" s="1"/>
      <c r="JX188" s="1"/>
      <c r="JY188" s="1"/>
      <c r="JZ188" s="1"/>
      <c r="KA188" s="1"/>
      <c r="KB188" s="1"/>
      <c r="KC188" s="1"/>
      <c r="KD188" s="1"/>
      <c r="KE188" s="1"/>
      <c r="KF188" s="1"/>
      <c r="KG188" s="1"/>
      <c r="KH188" s="1"/>
      <c r="KI188" s="1"/>
      <c r="KJ188" s="1"/>
      <c r="KK188" s="1"/>
      <c r="KL188" s="1"/>
      <c r="KM188" s="1"/>
      <c r="KN188" s="1"/>
      <c r="KO188" s="1"/>
      <c r="KP188" s="1"/>
      <c r="KQ188" s="1"/>
      <c r="KR188" s="1"/>
      <c r="KS188" s="1"/>
      <c r="KT188" s="1"/>
      <c r="KU188" s="1"/>
      <c r="KV188" s="1"/>
      <c r="KW188" s="1"/>
      <c r="KX188" s="1"/>
      <c r="KY188" s="1"/>
      <c r="KZ188" s="1"/>
      <c r="LA188" s="1"/>
      <c r="LB188" s="1"/>
      <c r="LC188" s="1"/>
      <c r="LD188" s="1"/>
      <c r="LE188" s="1"/>
      <c r="LF188" s="1"/>
      <c r="LG188" s="1"/>
      <c r="LH188" s="1"/>
      <c r="LI188" s="1"/>
      <c r="LJ188" s="1"/>
      <c r="LK188" s="1"/>
      <c r="LL188" s="1"/>
      <c r="LM188" s="1"/>
      <c r="LN188" s="1"/>
      <c r="LO188" s="1"/>
      <c r="LP188" s="1"/>
      <c r="LQ188" s="1"/>
      <c r="LR188" s="1"/>
      <c r="LS188" s="1"/>
      <c r="LT188" s="1"/>
      <c r="LU188" s="1"/>
      <c r="LV188" s="1"/>
      <c r="LW188" s="1"/>
      <c r="LX188" s="1"/>
      <c r="LY188" s="1"/>
      <c r="LZ188" s="1"/>
      <c r="MA188" s="1"/>
      <c r="MB188" s="1"/>
      <c r="MC188" s="1"/>
      <c r="MD188" s="1"/>
      <c r="ME188" s="1"/>
      <c r="MF188" s="1"/>
      <c r="MG188" s="1"/>
      <c r="MH188" s="1"/>
      <c r="MI188" s="1"/>
      <c r="MJ188" s="1"/>
      <c r="MK188" s="1"/>
      <c r="ML188" s="1"/>
      <c r="MM188" s="1"/>
      <c r="MN188" s="1"/>
      <c r="MO188" s="1"/>
      <c r="MP188" s="1"/>
      <c r="MQ188" s="1"/>
      <c r="MR188" s="1"/>
      <c r="MS188" s="1"/>
      <c r="MT188" s="1"/>
      <c r="MU188" s="1"/>
      <c r="MV188" s="1"/>
      <c r="MW188" s="1"/>
      <c r="MX188" s="1"/>
      <c r="MY188" s="1"/>
      <c r="MZ188" s="1"/>
      <c r="NA188" s="1"/>
      <c r="NB188" s="1"/>
      <c r="NC188" s="1"/>
      <c r="ND188" s="1"/>
      <c r="NE188" s="1"/>
      <c r="NF188" s="1"/>
      <c r="NG188" s="1"/>
      <c r="NH188" s="1"/>
      <c r="NI188" s="1"/>
      <c r="NJ188" s="1"/>
      <c r="NK188" s="1"/>
      <c r="NL188" s="1"/>
      <c r="NM188" s="1"/>
      <c r="NN188" s="1"/>
      <c r="NO188" s="1"/>
      <c r="NP188" s="1"/>
      <c r="NQ188" s="1"/>
      <c r="NR188" s="1"/>
      <c r="NS188" s="1"/>
      <c r="NT188" s="1"/>
      <c r="NU188" s="1"/>
      <c r="NV188" s="1"/>
      <c r="NW188" s="1"/>
      <c r="NX188" s="1"/>
      <c r="NY188" s="1"/>
      <c r="NZ188" s="1"/>
      <c r="OA188" s="1"/>
      <c r="OB188" s="1"/>
      <c r="OC188" s="1"/>
      <c r="OD188" s="1"/>
      <c r="OE188" s="1"/>
      <c r="OF188" s="1"/>
      <c r="OG188" s="1"/>
      <c r="OH188" s="1"/>
      <c r="OI188" s="1"/>
      <c r="OJ188" s="1"/>
      <c r="OK188" s="1"/>
      <c r="OL188" s="1"/>
      <c r="OM188" s="1"/>
      <c r="ON188" s="1"/>
      <c r="OO188" s="1"/>
      <c r="OP188" s="1"/>
    </row>
    <row r="189" spans="1:406" s="525" customFormat="1" ht="143.25" customHeight="1" thickBot="1" x14ac:dyDescent="0.3">
      <c r="A189" s="539"/>
      <c r="B189" s="536"/>
      <c r="C189" s="536"/>
      <c r="D189" s="502"/>
      <c r="E189" s="503"/>
      <c r="F189" s="540"/>
      <c r="G189" s="540"/>
      <c r="H189" s="539"/>
      <c r="I189" s="526" t="s">
        <v>549</v>
      </c>
      <c r="J189" s="549" t="s">
        <v>181</v>
      </c>
      <c r="K189" s="738" t="s">
        <v>182</v>
      </c>
      <c r="L189" s="500" t="s">
        <v>10</v>
      </c>
      <c r="M189" s="750">
        <v>1</v>
      </c>
      <c r="N189" s="524" t="s">
        <v>551</v>
      </c>
      <c r="O189" s="459" t="s">
        <v>550</v>
      </c>
      <c r="P189" s="737" t="s">
        <v>184</v>
      </c>
      <c r="Q189" s="500" t="s">
        <v>86</v>
      </c>
      <c r="R189" s="493" t="s">
        <v>185</v>
      </c>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c r="JD189" s="1"/>
      <c r="JE189" s="1"/>
      <c r="JF189" s="1"/>
      <c r="JG189" s="1"/>
      <c r="JH189" s="1"/>
      <c r="JI189" s="1"/>
      <c r="JJ189" s="1"/>
      <c r="JK189" s="1"/>
      <c r="JL189" s="1"/>
      <c r="JM189" s="1"/>
      <c r="JN189" s="1"/>
      <c r="JO189" s="1"/>
      <c r="JP189" s="1"/>
      <c r="JQ189" s="1"/>
      <c r="JR189" s="1"/>
      <c r="JS189" s="1"/>
      <c r="JT189" s="1"/>
      <c r="JU189" s="1"/>
      <c r="JV189" s="1"/>
      <c r="JW189" s="1"/>
      <c r="JX189" s="1"/>
      <c r="JY189" s="1"/>
      <c r="JZ189" s="1"/>
      <c r="KA189" s="1"/>
      <c r="KB189" s="1"/>
      <c r="KC189" s="1"/>
      <c r="KD189" s="1"/>
      <c r="KE189" s="1"/>
      <c r="KF189" s="1"/>
      <c r="KG189" s="1"/>
      <c r="KH189" s="1"/>
      <c r="KI189" s="1"/>
      <c r="KJ189" s="1"/>
      <c r="KK189" s="1"/>
      <c r="KL189" s="1"/>
      <c r="KM189" s="1"/>
      <c r="KN189" s="1"/>
      <c r="KO189" s="1"/>
      <c r="KP189" s="1"/>
      <c r="KQ189" s="1"/>
      <c r="KR189" s="1"/>
      <c r="KS189" s="1"/>
      <c r="KT189" s="1"/>
      <c r="KU189" s="1"/>
      <c r="KV189" s="1"/>
      <c r="KW189" s="1"/>
      <c r="KX189" s="1"/>
      <c r="KY189" s="1"/>
      <c r="KZ189" s="1"/>
      <c r="LA189" s="1"/>
      <c r="LB189" s="1"/>
      <c r="LC189" s="1"/>
      <c r="LD189" s="1"/>
      <c r="LE189" s="1"/>
      <c r="LF189" s="1"/>
      <c r="LG189" s="1"/>
      <c r="LH189" s="1"/>
      <c r="LI189" s="1"/>
      <c r="LJ189" s="1"/>
      <c r="LK189" s="1"/>
      <c r="LL189" s="1"/>
      <c r="LM189" s="1"/>
      <c r="LN189" s="1"/>
      <c r="LO189" s="1"/>
      <c r="LP189" s="1"/>
      <c r="LQ189" s="1"/>
      <c r="LR189" s="1"/>
      <c r="LS189" s="1"/>
      <c r="LT189" s="1"/>
      <c r="LU189" s="1"/>
      <c r="LV189" s="1"/>
      <c r="LW189" s="1"/>
      <c r="LX189" s="1"/>
      <c r="LY189" s="1"/>
      <c r="LZ189" s="1"/>
      <c r="MA189" s="1"/>
      <c r="MB189" s="1"/>
      <c r="MC189" s="1"/>
      <c r="MD189" s="1"/>
      <c r="ME189" s="1"/>
      <c r="MF189" s="1"/>
      <c r="MG189" s="1"/>
      <c r="MH189" s="1"/>
      <c r="MI189" s="1"/>
      <c r="MJ189" s="1"/>
      <c r="MK189" s="1"/>
      <c r="ML189" s="1"/>
      <c r="MM189" s="1"/>
      <c r="MN189" s="1"/>
      <c r="MO189" s="1"/>
      <c r="MP189" s="1"/>
      <c r="MQ189" s="1"/>
      <c r="MR189" s="1"/>
      <c r="MS189" s="1"/>
      <c r="MT189" s="1"/>
      <c r="MU189" s="1"/>
      <c r="MV189" s="1"/>
      <c r="MW189" s="1"/>
      <c r="MX189" s="1"/>
      <c r="MY189" s="1"/>
      <c r="MZ189" s="1"/>
      <c r="NA189" s="1"/>
      <c r="NB189" s="1"/>
      <c r="NC189" s="1"/>
      <c r="ND189" s="1"/>
      <c r="NE189" s="1"/>
      <c r="NF189" s="1"/>
      <c r="NG189" s="1"/>
      <c r="NH189" s="1"/>
      <c r="NI189" s="1"/>
      <c r="NJ189" s="1"/>
      <c r="NK189" s="1"/>
      <c r="NL189" s="1"/>
      <c r="NM189" s="1"/>
      <c r="NN189" s="1"/>
      <c r="NO189" s="1"/>
      <c r="NP189" s="1"/>
      <c r="NQ189" s="1"/>
      <c r="NR189" s="1"/>
      <c r="NS189" s="1"/>
      <c r="NT189" s="1"/>
      <c r="NU189" s="1"/>
      <c r="NV189" s="1"/>
      <c r="NW189" s="1"/>
      <c r="NX189" s="1"/>
      <c r="NY189" s="1"/>
      <c r="NZ189" s="1"/>
      <c r="OA189" s="1"/>
      <c r="OB189" s="1"/>
      <c r="OC189" s="1"/>
      <c r="OD189" s="1"/>
      <c r="OE189" s="1"/>
      <c r="OF189" s="1"/>
      <c r="OG189" s="1"/>
      <c r="OH189" s="1"/>
      <c r="OI189" s="1"/>
      <c r="OJ189" s="1"/>
      <c r="OK189" s="1"/>
      <c r="OL189" s="1"/>
      <c r="OM189" s="1"/>
      <c r="ON189" s="1"/>
      <c r="OO189" s="1"/>
      <c r="OP189" s="1"/>
    </row>
    <row r="190" spans="1:406" s="344" customFormat="1" ht="24" customHeight="1" thickBot="1" x14ac:dyDescent="0.3">
      <c r="A190" s="620"/>
      <c r="B190" s="616"/>
      <c r="C190" s="616"/>
      <c r="D190" s="588"/>
      <c r="E190" s="589"/>
      <c r="F190" s="618"/>
      <c r="G190" s="618"/>
      <c r="H190" s="620"/>
      <c r="I190" s="588"/>
      <c r="J190" s="644"/>
      <c r="K190" s="643"/>
      <c r="L190" s="643"/>
      <c r="M190" s="643"/>
      <c r="N190" s="594"/>
      <c r="O190" s="594"/>
      <c r="P190" s="783" t="s">
        <v>16</v>
      </c>
      <c r="Q190" s="784"/>
      <c r="R190" s="785"/>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c r="JD190" s="1"/>
      <c r="JE190" s="1"/>
      <c r="JF190" s="1"/>
      <c r="JG190" s="1"/>
      <c r="JH190" s="1"/>
      <c r="JI190" s="1"/>
      <c r="JJ190" s="1"/>
      <c r="JK190" s="1"/>
      <c r="JL190" s="1"/>
      <c r="JM190" s="1"/>
      <c r="JN190" s="1"/>
      <c r="JO190" s="1"/>
      <c r="JP190" s="1"/>
      <c r="JQ190" s="1"/>
      <c r="JR190" s="1"/>
      <c r="JS190" s="1"/>
      <c r="JT190" s="1"/>
      <c r="JU190" s="1"/>
      <c r="JV190" s="1"/>
      <c r="JW190" s="1"/>
      <c r="JX190" s="1"/>
      <c r="JY190" s="1"/>
      <c r="JZ190" s="1"/>
      <c r="KA190" s="1"/>
      <c r="KB190" s="1"/>
      <c r="KC190" s="1"/>
      <c r="KD190" s="1"/>
      <c r="KE190" s="1"/>
      <c r="KF190" s="1"/>
      <c r="KG190" s="1"/>
      <c r="KH190" s="1"/>
      <c r="KI190" s="1"/>
      <c r="KJ190" s="1"/>
      <c r="KK190" s="1"/>
      <c r="KL190" s="1"/>
      <c r="KM190" s="1"/>
      <c r="KN190" s="1"/>
      <c r="KO190" s="1"/>
      <c r="KP190" s="1"/>
      <c r="KQ190" s="1"/>
      <c r="KR190" s="1"/>
      <c r="KS190" s="1"/>
      <c r="KT190" s="1"/>
      <c r="KU190" s="1"/>
      <c r="KV190" s="1"/>
      <c r="KW190" s="1"/>
      <c r="KX190" s="1"/>
      <c r="KY190" s="1"/>
      <c r="KZ190" s="1"/>
      <c r="LA190" s="1"/>
      <c r="LB190" s="1"/>
      <c r="LC190" s="1"/>
      <c r="LD190" s="1"/>
      <c r="LE190" s="1"/>
      <c r="LF190" s="1"/>
      <c r="LG190" s="1"/>
      <c r="LH190" s="1"/>
      <c r="LI190" s="1"/>
      <c r="LJ190" s="1"/>
      <c r="LK190" s="1"/>
      <c r="LL190" s="1"/>
      <c r="LM190" s="1"/>
      <c r="LN190" s="1"/>
      <c r="LO190" s="1"/>
      <c r="LP190" s="1"/>
      <c r="LQ190" s="1"/>
      <c r="LR190" s="1"/>
      <c r="LS190" s="1"/>
      <c r="LT190" s="1"/>
      <c r="LU190" s="1"/>
      <c r="LV190" s="1"/>
      <c r="LW190" s="1"/>
      <c r="LX190" s="1"/>
      <c r="LY190" s="1"/>
      <c r="LZ190" s="1"/>
      <c r="MA190" s="1"/>
      <c r="MB190" s="1"/>
      <c r="MC190" s="1"/>
      <c r="MD190" s="1"/>
      <c r="ME190" s="1"/>
      <c r="MF190" s="1"/>
      <c r="MG190" s="1"/>
      <c r="MH190" s="1"/>
      <c r="MI190" s="1"/>
      <c r="MJ190" s="1"/>
      <c r="MK190" s="1"/>
      <c r="ML190" s="1"/>
      <c r="MM190" s="1"/>
      <c r="MN190" s="1"/>
      <c r="MO190" s="1"/>
      <c r="MP190" s="1"/>
      <c r="MQ190" s="1"/>
      <c r="MR190" s="1"/>
      <c r="MS190" s="1"/>
      <c r="MT190" s="1"/>
      <c r="MU190" s="1"/>
      <c r="MV190" s="1"/>
      <c r="MW190" s="1"/>
      <c r="MX190" s="1"/>
      <c r="MY190" s="1"/>
      <c r="MZ190" s="1"/>
      <c r="NA190" s="1"/>
      <c r="NB190" s="1"/>
      <c r="NC190" s="1"/>
      <c r="ND190" s="1"/>
      <c r="NE190" s="1"/>
      <c r="NF190" s="1"/>
      <c r="NG190" s="1"/>
      <c r="NH190" s="1"/>
      <c r="NI190" s="1"/>
      <c r="NJ190" s="1"/>
      <c r="NK190" s="1"/>
      <c r="NL190" s="1"/>
      <c r="NM190" s="1"/>
      <c r="NN190" s="1"/>
      <c r="NO190" s="1"/>
      <c r="NP190" s="1"/>
      <c r="NQ190" s="1"/>
      <c r="NR190" s="1"/>
      <c r="NS190" s="1"/>
      <c r="NT190" s="1"/>
      <c r="NU190" s="1"/>
      <c r="NV190" s="1"/>
      <c r="NW190" s="1"/>
      <c r="NX190" s="1"/>
      <c r="NY190" s="1"/>
      <c r="NZ190" s="1"/>
      <c r="OA190" s="1"/>
      <c r="OB190" s="1"/>
      <c r="OC190" s="1"/>
      <c r="OD190" s="1"/>
      <c r="OE190" s="1"/>
      <c r="OF190" s="1"/>
      <c r="OG190" s="1"/>
      <c r="OH190" s="1"/>
      <c r="OI190" s="1"/>
      <c r="OJ190" s="1"/>
      <c r="OK190" s="1"/>
      <c r="OL190" s="1"/>
      <c r="OM190" s="1"/>
      <c r="ON190" s="1"/>
      <c r="OO190" s="1"/>
      <c r="OP190" s="1"/>
    </row>
    <row r="191" spans="1:406" s="351" customFormat="1" ht="66.75" customHeight="1" thickBot="1" x14ac:dyDescent="0.3">
      <c r="A191" s="620"/>
      <c r="B191" s="616"/>
      <c r="C191" s="616"/>
      <c r="D191" s="588"/>
      <c r="E191" s="589"/>
      <c r="F191" s="618"/>
      <c r="G191" s="618"/>
      <c r="H191" s="620"/>
      <c r="I191" s="588"/>
      <c r="J191" s="644"/>
      <c r="K191" s="628"/>
      <c r="L191" s="605"/>
      <c r="M191" s="491"/>
      <c r="N191" s="588"/>
      <c r="O191" s="588"/>
      <c r="P191" s="694" t="s">
        <v>630</v>
      </c>
      <c r="Q191" s="692" t="s">
        <v>631</v>
      </c>
      <c r="R191" s="462">
        <v>400</v>
      </c>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c r="JD191" s="1"/>
      <c r="JE191" s="1"/>
      <c r="JF191" s="1"/>
      <c r="JG191" s="1"/>
      <c r="JH191" s="1"/>
      <c r="JI191" s="1"/>
      <c r="JJ191" s="1"/>
      <c r="JK191" s="1"/>
      <c r="JL191" s="1"/>
      <c r="JM191" s="1"/>
      <c r="JN191" s="1"/>
      <c r="JO191" s="1"/>
      <c r="JP191" s="1"/>
      <c r="JQ191" s="1"/>
      <c r="JR191" s="1"/>
      <c r="JS191" s="1"/>
      <c r="JT191" s="1"/>
      <c r="JU191" s="1"/>
      <c r="JV191" s="1"/>
      <c r="JW191" s="1"/>
      <c r="JX191" s="1"/>
      <c r="JY191" s="1"/>
      <c r="JZ191" s="1"/>
      <c r="KA191" s="1"/>
      <c r="KB191" s="1"/>
      <c r="KC191" s="1"/>
      <c r="KD191" s="1"/>
      <c r="KE191" s="1"/>
      <c r="KF191" s="1"/>
      <c r="KG191" s="1"/>
      <c r="KH191" s="1"/>
      <c r="KI191" s="1"/>
      <c r="KJ191" s="1"/>
      <c r="KK191" s="1"/>
      <c r="KL191" s="1"/>
      <c r="KM191" s="1"/>
      <c r="KN191" s="1"/>
      <c r="KO191" s="1"/>
      <c r="KP191" s="1"/>
      <c r="KQ191" s="1"/>
      <c r="KR191" s="1"/>
      <c r="KS191" s="1"/>
      <c r="KT191" s="1"/>
      <c r="KU191" s="1"/>
      <c r="KV191" s="1"/>
      <c r="KW191" s="1"/>
      <c r="KX191" s="1"/>
      <c r="KY191" s="1"/>
      <c r="KZ191" s="1"/>
      <c r="LA191" s="1"/>
      <c r="LB191" s="1"/>
      <c r="LC191" s="1"/>
      <c r="LD191" s="1"/>
      <c r="LE191" s="1"/>
      <c r="LF191" s="1"/>
      <c r="LG191" s="1"/>
      <c r="LH191" s="1"/>
      <c r="LI191" s="1"/>
      <c r="LJ191" s="1"/>
      <c r="LK191" s="1"/>
      <c r="LL191" s="1"/>
      <c r="LM191" s="1"/>
      <c r="LN191" s="1"/>
      <c r="LO191" s="1"/>
      <c r="LP191" s="1"/>
      <c r="LQ191" s="1"/>
      <c r="LR191" s="1"/>
      <c r="LS191" s="1"/>
      <c r="LT191" s="1"/>
      <c r="LU191" s="1"/>
      <c r="LV191" s="1"/>
      <c r="LW191" s="1"/>
      <c r="LX191" s="1"/>
      <c r="LY191" s="1"/>
      <c r="LZ191" s="1"/>
      <c r="MA191" s="1"/>
      <c r="MB191" s="1"/>
      <c r="MC191" s="1"/>
      <c r="MD191" s="1"/>
      <c r="ME191" s="1"/>
      <c r="MF191" s="1"/>
      <c r="MG191" s="1"/>
      <c r="MH191" s="1"/>
      <c r="MI191" s="1"/>
      <c r="MJ191" s="1"/>
      <c r="MK191" s="1"/>
      <c r="ML191" s="1"/>
      <c r="MM191" s="1"/>
      <c r="MN191" s="1"/>
      <c r="MO191" s="1"/>
      <c r="MP191" s="1"/>
      <c r="MQ191" s="1"/>
      <c r="MR191" s="1"/>
      <c r="MS191" s="1"/>
      <c r="MT191" s="1"/>
      <c r="MU191" s="1"/>
      <c r="MV191" s="1"/>
      <c r="MW191" s="1"/>
      <c r="MX191" s="1"/>
      <c r="MY191" s="1"/>
      <c r="MZ191" s="1"/>
      <c r="NA191" s="1"/>
      <c r="NB191" s="1"/>
      <c r="NC191" s="1"/>
      <c r="ND191" s="1"/>
      <c r="NE191" s="1"/>
      <c r="NF191" s="1"/>
      <c r="NG191" s="1"/>
      <c r="NH191" s="1"/>
      <c r="NI191" s="1"/>
      <c r="NJ191" s="1"/>
      <c r="NK191" s="1"/>
      <c r="NL191" s="1"/>
      <c r="NM191" s="1"/>
      <c r="NN191" s="1"/>
      <c r="NO191" s="1"/>
      <c r="NP191" s="1"/>
      <c r="NQ191" s="1"/>
      <c r="NR191" s="1"/>
      <c r="NS191" s="1"/>
      <c r="NT191" s="1"/>
      <c r="NU191" s="1"/>
      <c r="NV191" s="1"/>
      <c r="NW191" s="1"/>
      <c r="NX191" s="1"/>
      <c r="NY191" s="1"/>
      <c r="NZ191" s="1"/>
      <c r="OA191" s="1"/>
      <c r="OB191" s="1"/>
      <c r="OC191" s="1"/>
      <c r="OD191" s="1"/>
      <c r="OE191" s="1"/>
      <c r="OF191" s="1"/>
      <c r="OG191" s="1"/>
      <c r="OH191" s="1"/>
      <c r="OI191" s="1"/>
      <c r="OJ191" s="1"/>
      <c r="OK191" s="1"/>
      <c r="OL191" s="1"/>
      <c r="OM191" s="1"/>
      <c r="ON191" s="1"/>
      <c r="OO191" s="1"/>
      <c r="OP191" s="1"/>
    </row>
    <row r="192" spans="1:406" s="348" customFormat="1" ht="36" customHeight="1" thickBot="1" x14ac:dyDescent="0.3">
      <c r="A192" s="623"/>
      <c r="B192" s="624"/>
      <c r="C192" s="624"/>
      <c r="D192" s="596"/>
      <c r="E192" s="597"/>
      <c r="F192" s="625"/>
      <c r="G192" s="625"/>
      <c r="H192" s="623"/>
      <c r="I192" s="596"/>
      <c r="J192" s="626"/>
      <c r="K192" s="645"/>
      <c r="L192" s="646"/>
      <c r="M192" s="647"/>
      <c r="N192" s="596"/>
      <c r="O192" s="596"/>
      <c r="P192" s="795" t="s">
        <v>17</v>
      </c>
      <c r="Q192" s="796"/>
      <c r="R192" s="797"/>
      <c r="S192" s="580"/>
      <c r="T192" s="580"/>
      <c r="U192" s="580"/>
      <c r="V192" s="580"/>
      <c r="W192" s="580"/>
      <c r="X192" s="580"/>
      <c r="Y192" s="580"/>
      <c r="Z192" s="580"/>
      <c r="AA192" s="580"/>
      <c r="AB192" s="580"/>
      <c r="AC192" s="580"/>
      <c r="AD192" s="580"/>
      <c r="AE192" s="580"/>
      <c r="AF192" s="580"/>
      <c r="AG192" s="580"/>
      <c r="AH192" s="580"/>
      <c r="AI192" s="580"/>
      <c r="AJ192" s="580"/>
      <c r="AK192" s="580"/>
      <c r="AL192" s="580"/>
      <c r="AM192" s="580"/>
      <c r="AN192" s="580"/>
      <c r="AO192" s="580"/>
      <c r="AP192" s="580"/>
      <c r="AQ192" s="580"/>
      <c r="AR192" s="580"/>
      <c r="AS192" s="580"/>
      <c r="AT192" s="580"/>
      <c r="AU192" s="580"/>
      <c r="AV192" s="580"/>
      <c r="AW192" s="580"/>
      <c r="AX192" s="580"/>
      <c r="AY192" s="580"/>
      <c r="AZ192" s="580"/>
      <c r="BA192" s="580"/>
      <c r="BB192" s="580"/>
      <c r="BC192" s="580"/>
      <c r="BD192" s="580"/>
      <c r="BE192" s="580"/>
      <c r="BF192" s="580"/>
      <c r="BG192" s="580"/>
      <c r="BH192" s="580"/>
      <c r="BI192" s="580"/>
      <c r="BJ192" s="580"/>
      <c r="BK192" s="580"/>
      <c r="BL192" s="580"/>
      <c r="BM192" s="580"/>
      <c r="BN192" s="580"/>
      <c r="BO192" s="580"/>
      <c r="BP192" s="580"/>
      <c r="BQ192" s="580"/>
      <c r="BR192" s="580"/>
      <c r="BS192" s="580"/>
      <c r="BT192" s="580"/>
      <c r="BU192" s="580"/>
      <c r="BV192" s="580"/>
      <c r="BW192" s="580"/>
      <c r="BX192" s="580"/>
      <c r="BY192" s="580"/>
      <c r="BZ192" s="580"/>
      <c r="CA192" s="580"/>
      <c r="CB192" s="580"/>
      <c r="CC192" s="580"/>
      <c r="CD192" s="580"/>
      <c r="CE192" s="580"/>
      <c r="CF192" s="580"/>
      <c r="CG192" s="580"/>
      <c r="CH192" s="580"/>
      <c r="CI192" s="580"/>
      <c r="CJ192" s="580"/>
      <c r="CK192" s="580"/>
      <c r="CL192" s="580"/>
      <c r="CM192" s="580"/>
      <c r="CN192" s="580"/>
      <c r="CO192" s="580"/>
      <c r="CP192" s="580"/>
      <c r="CQ192" s="580"/>
      <c r="CR192" s="580"/>
      <c r="CS192" s="580"/>
      <c r="CT192" s="580"/>
      <c r="CU192" s="580"/>
      <c r="CV192" s="580"/>
      <c r="CW192" s="580"/>
      <c r="CX192" s="580"/>
      <c r="CY192" s="580"/>
      <c r="CZ192" s="580"/>
      <c r="DA192" s="580"/>
      <c r="DB192" s="580"/>
      <c r="DC192" s="580"/>
      <c r="DD192" s="580"/>
      <c r="DE192" s="580"/>
      <c r="DF192" s="580"/>
      <c r="DG192" s="580"/>
      <c r="DH192" s="580"/>
      <c r="DI192" s="580"/>
      <c r="DJ192" s="580"/>
      <c r="DK192" s="580"/>
      <c r="DL192" s="580"/>
      <c r="DM192" s="580"/>
      <c r="DN192" s="580"/>
      <c r="DO192" s="580"/>
      <c r="DP192" s="580"/>
      <c r="DQ192" s="580"/>
      <c r="DR192" s="580"/>
      <c r="DS192" s="580"/>
      <c r="DT192" s="580"/>
      <c r="DU192" s="580"/>
      <c r="DV192" s="580"/>
      <c r="DW192" s="580"/>
      <c r="DX192" s="580"/>
      <c r="DY192" s="580"/>
      <c r="DZ192" s="580"/>
      <c r="EA192" s="580"/>
      <c r="EB192" s="580"/>
      <c r="EC192" s="580"/>
      <c r="ED192" s="580"/>
      <c r="EE192" s="580"/>
      <c r="EF192" s="580"/>
      <c r="EG192" s="580"/>
      <c r="EH192" s="580"/>
      <c r="EI192" s="580"/>
      <c r="EJ192" s="580"/>
      <c r="EK192" s="580"/>
      <c r="EL192" s="580"/>
      <c r="EM192" s="580"/>
      <c r="EN192" s="580"/>
      <c r="EO192" s="580"/>
      <c r="EP192" s="580"/>
      <c r="EQ192" s="580"/>
      <c r="ER192" s="580"/>
      <c r="ES192" s="580"/>
      <c r="ET192" s="580"/>
      <c r="EU192" s="580"/>
      <c r="EV192" s="580"/>
      <c r="EW192" s="580"/>
      <c r="EX192" s="580"/>
      <c r="EY192" s="580"/>
      <c r="EZ192" s="580"/>
      <c r="FA192" s="580"/>
      <c r="FB192" s="580"/>
      <c r="FC192" s="580"/>
      <c r="FD192" s="580"/>
      <c r="FE192" s="580"/>
      <c r="FF192" s="580"/>
      <c r="FG192" s="580"/>
      <c r="FH192" s="580"/>
      <c r="FI192" s="580"/>
      <c r="FJ192" s="580"/>
      <c r="FK192" s="580"/>
      <c r="FL192" s="580"/>
      <c r="FM192" s="580"/>
      <c r="FN192" s="580"/>
      <c r="FO192" s="580"/>
      <c r="FP192" s="580"/>
      <c r="FQ192" s="580"/>
      <c r="FR192" s="580"/>
      <c r="FS192" s="580"/>
      <c r="FT192" s="580"/>
      <c r="FU192" s="580"/>
      <c r="FV192" s="580"/>
      <c r="FW192" s="580"/>
      <c r="FX192" s="580"/>
      <c r="FY192" s="580"/>
      <c r="FZ192" s="580"/>
      <c r="GA192" s="580"/>
      <c r="GB192" s="580"/>
      <c r="GC192" s="580"/>
      <c r="GD192" s="580"/>
      <c r="GE192" s="580"/>
      <c r="GF192" s="580"/>
      <c r="GG192" s="580"/>
      <c r="GH192" s="580"/>
      <c r="GI192" s="580"/>
      <c r="GJ192" s="580"/>
      <c r="GK192" s="580"/>
      <c r="GL192" s="580"/>
      <c r="GM192" s="580"/>
      <c r="GN192" s="580"/>
      <c r="GO192" s="580"/>
      <c r="GP192" s="580"/>
      <c r="GQ192" s="580"/>
      <c r="GR192" s="580"/>
      <c r="GS192" s="580"/>
      <c r="GT192" s="580"/>
      <c r="GU192" s="580"/>
      <c r="GV192" s="580"/>
      <c r="GW192" s="580"/>
      <c r="GX192" s="580"/>
      <c r="GY192" s="580"/>
      <c r="GZ192" s="580"/>
      <c r="HA192" s="580"/>
      <c r="HB192" s="580"/>
      <c r="HC192" s="580"/>
      <c r="HD192" s="580"/>
      <c r="HE192" s="580"/>
      <c r="HF192" s="580"/>
      <c r="HG192" s="580"/>
      <c r="HH192" s="580"/>
      <c r="HI192" s="580"/>
      <c r="HJ192" s="580"/>
      <c r="HK192" s="580"/>
      <c r="HL192" s="580"/>
      <c r="HM192" s="580"/>
      <c r="HN192" s="580"/>
      <c r="HO192" s="580"/>
      <c r="HP192" s="580"/>
      <c r="HQ192" s="580"/>
      <c r="HR192" s="580"/>
      <c r="HS192" s="580"/>
      <c r="HT192" s="580"/>
      <c r="HU192" s="580"/>
      <c r="HV192" s="580"/>
      <c r="HW192" s="580"/>
      <c r="HX192" s="580"/>
      <c r="HY192" s="580"/>
      <c r="HZ192" s="580"/>
      <c r="IA192" s="580"/>
      <c r="IB192" s="580"/>
      <c r="IC192" s="580"/>
      <c r="ID192" s="580"/>
      <c r="IE192" s="580"/>
      <c r="IF192" s="580"/>
      <c r="IG192" s="580"/>
      <c r="IH192" s="580"/>
      <c r="II192" s="580"/>
      <c r="IJ192" s="580"/>
      <c r="IK192" s="580"/>
      <c r="IL192" s="580"/>
      <c r="IM192" s="580"/>
      <c r="IN192" s="580"/>
      <c r="IO192" s="580"/>
      <c r="IP192" s="580"/>
      <c r="IQ192" s="580"/>
      <c r="IR192" s="580"/>
      <c r="IS192" s="580"/>
      <c r="IT192" s="580"/>
      <c r="IU192" s="580"/>
      <c r="IV192" s="580"/>
      <c r="IW192" s="580"/>
      <c r="IX192" s="580"/>
      <c r="IY192" s="580"/>
      <c r="IZ192" s="580"/>
      <c r="JA192" s="580"/>
      <c r="JB192" s="580"/>
      <c r="JC192" s="580"/>
      <c r="JD192" s="580"/>
      <c r="JE192" s="580"/>
      <c r="JF192" s="580"/>
      <c r="JG192" s="580"/>
      <c r="JH192" s="580"/>
      <c r="JI192" s="580"/>
      <c r="JJ192" s="580"/>
      <c r="JK192" s="580"/>
      <c r="JL192" s="580"/>
      <c r="JM192" s="580"/>
      <c r="JN192" s="580"/>
      <c r="JO192" s="580"/>
      <c r="JP192" s="580"/>
      <c r="JQ192" s="580"/>
      <c r="JR192" s="580"/>
      <c r="JS192" s="580"/>
      <c r="JT192" s="580"/>
      <c r="JU192" s="580"/>
      <c r="JV192" s="580"/>
      <c r="JW192" s="580"/>
      <c r="JX192" s="580"/>
      <c r="JY192" s="580"/>
      <c r="JZ192" s="580"/>
      <c r="KA192" s="580"/>
      <c r="KB192" s="580"/>
      <c r="KC192" s="580"/>
      <c r="KD192" s="580"/>
      <c r="KE192" s="580"/>
      <c r="KF192" s="580"/>
      <c r="KG192" s="580"/>
      <c r="KH192" s="580"/>
      <c r="KI192" s="580"/>
      <c r="KJ192" s="580"/>
      <c r="KK192" s="580"/>
      <c r="KL192" s="580"/>
      <c r="KM192" s="580"/>
      <c r="KN192" s="580"/>
      <c r="KO192" s="580"/>
      <c r="KP192" s="580"/>
      <c r="KQ192" s="580"/>
      <c r="KR192" s="580"/>
      <c r="KS192" s="580"/>
      <c r="KT192" s="580"/>
      <c r="KU192" s="580"/>
      <c r="KV192" s="580"/>
      <c r="KW192" s="580"/>
      <c r="KX192" s="580"/>
      <c r="KY192" s="580"/>
      <c r="KZ192" s="580"/>
      <c r="LA192" s="580"/>
      <c r="LB192" s="580"/>
      <c r="LC192" s="580"/>
      <c r="LD192" s="580"/>
      <c r="LE192" s="580"/>
      <c r="LF192" s="580"/>
      <c r="LG192" s="580"/>
      <c r="LH192" s="580"/>
      <c r="LI192" s="580"/>
      <c r="LJ192" s="580"/>
      <c r="LK192" s="580"/>
      <c r="LL192" s="580"/>
      <c r="LM192" s="580"/>
      <c r="LN192" s="580"/>
      <c r="LO192" s="580"/>
      <c r="LP192" s="580"/>
      <c r="LQ192" s="580"/>
      <c r="LR192" s="580"/>
      <c r="LS192" s="580"/>
      <c r="LT192" s="580"/>
      <c r="LU192" s="580"/>
      <c r="LV192" s="580"/>
      <c r="LW192" s="580"/>
      <c r="LX192" s="580"/>
      <c r="LY192" s="580"/>
      <c r="LZ192" s="580"/>
      <c r="MA192" s="580"/>
      <c r="MB192" s="580"/>
      <c r="MC192" s="580"/>
      <c r="MD192" s="580"/>
      <c r="ME192" s="580"/>
      <c r="MF192" s="580"/>
      <c r="MG192" s="580"/>
      <c r="MH192" s="580"/>
      <c r="MI192" s="580"/>
      <c r="MJ192" s="580"/>
      <c r="MK192" s="580"/>
      <c r="ML192" s="580"/>
      <c r="MM192" s="580"/>
      <c r="MN192" s="580"/>
      <c r="MO192" s="580"/>
      <c r="MP192" s="580"/>
      <c r="MQ192" s="580"/>
      <c r="MR192" s="580"/>
      <c r="MS192" s="580"/>
      <c r="MT192" s="580"/>
      <c r="MU192" s="580"/>
      <c r="MV192" s="580"/>
      <c r="MW192" s="580"/>
      <c r="MX192" s="580"/>
      <c r="MY192" s="580"/>
      <c r="MZ192" s="580"/>
      <c r="NA192" s="580"/>
      <c r="NB192" s="580"/>
      <c r="NC192" s="580"/>
      <c r="ND192" s="580"/>
      <c r="NE192" s="580"/>
      <c r="NF192" s="580"/>
      <c r="NG192" s="580"/>
      <c r="NH192" s="580"/>
      <c r="NI192" s="580"/>
      <c r="NJ192" s="580"/>
      <c r="NK192" s="580"/>
      <c r="NL192" s="580"/>
      <c r="NM192" s="580"/>
      <c r="NN192" s="580"/>
      <c r="NO192" s="580"/>
      <c r="NP192" s="580"/>
      <c r="NQ192" s="580"/>
      <c r="NR192" s="580"/>
      <c r="NS192" s="580"/>
      <c r="NT192" s="580"/>
      <c r="NU192" s="580"/>
      <c r="NV192" s="580"/>
      <c r="NW192" s="580"/>
      <c r="NX192" s="580"/>
      <c r="NY192" s="580"/>
      <c r="NZ192" s="580"/>
      <c r="OA192" s="580"/>
      <c r="OB192" s="580"/>
      <c r="OC192" s="580"/>
      <c r="OD192" s="580"/>
      <c r="OE192" s="580"/>
      <c r="OF192" s="580"/>
      <c r="OG192" s="580"/>
      <c r="OH192" s="580"/>
      <c r="OI192" s="580"/>
      <c r="OJ192" s="580"/>
      <c r="OK192" s="580"/>
      <c r="OL192" s="580"/>
      <c r="OM192" s="580"/>
      <c r="ON192" s="580"/>
      <c r="OO192" s="580"/>
      <c r="OP192" s="580"/>
    </row>
    <row r="193" spans="1:406" s="352" customFormat="1" ht="134.25" customHeight="1" thickBot="1" x14ac:dyDescent="0.3">
      <c r="A193" s="623"/>
      <c r="B193" s="624"/>
      <c r="C193" s="624"/>
      <c r="D193" s="596"/>
      <c r="E193" s="597"/>
      <c r="F193" s="625"/>
      <c r="G193" s="625"/>
      <c r="H193" s="623"/>
      <c r="I193" s="596"/>
      <c r="J193" s="626"/>
      <c r="K193" s="596"/>
      <c r="L193" s="605"/>
      <c r="M193" s="491"/>
      <c r="N193" s="596"/>
      <c r="O193" s="596"/>
      <c r="P193" s="463" t="s">
        <v>733</v>
      </c>
      <c r="Q193" s="642" t="s">
        <v>10</v>
      </c>
      <c r="R193" s="465">
        <v>100</v>
      </c>
      <c r="S193" s="580"/>
      <c r="T193" s="580"/>
      <c r="U193" s="580"/>
      <c r="V193" s="580"/>
      <c r="W193" s="580"/>
      <c r="X193" s="580"/>
      <c r="Y193" s="580"/>
      <c r="Z193" s="580"/>
      <c r="AA193" s="580"/>
      <c r="AB193" s="580"/>
      <c r="AC193" s="580"/>
      <c r="AD193" s="580"/>
      <c r="AE193" s="580"/>
      <c r="AF193" s="580"/>
      <c r="AG193" s="580"/>
      <c r="AH193" s="580"/>
      <c r="AI193" s="580"/>
      <c r="AJ193" s="580"/>
      <c r="AK193" s="580"/>
      <c r="AL193" s="580"/>
      <c r="AM193" s="580"/>
      <c r="AN193" s="580"/>
      <c r="AO193" s="580"/>
      <c r="AP193" s="580"/>
      <c r="AQ193" s="580"/>
      <c r="AR193" s="580"/>
      <c r="AS193" s="580"/>
      <c r="AT193" s="580"/>
      <c r="AU193" s="580"/>
      <c r="AV193" s="580"/>
      <c r="AW193" s="580"/>
      <c r="AX193" s="580"/>
      <c r="AY193" s="580"/>
      <c r="AZ193" s="580"/>
      <c r="BA193" s="580"/>
      <c r="BB193" s="580"/>
      <c r="BC193" s="580"/>
      <c r="BD193" s="580"/>
      <c r="BE193" s="580"/>
      <c r="BF193" s="580"/>
      <c r="BG193" s="580"/>
      <c r="BH193" s="580"/>
      <c r="BI193" s="580"/>
      <c r="BJ193" s="580"/>
      <c r="BK193" s="580"/>
      <c r="BL193" s="580"/>
      <c r="BM193" s="580"/>
      <c r="BN193" s="580"/>
      <c r="BO193" s="580"/>
      <c r="BP193" s="580"/>
      <c r="BQ193" s="580"/>
      <c r="BR193" s="580"/>
      <c r="BS193" s="580"/>
      <c r="BT193" s="580"/>
      <c r="BU193" s="580"/>
      <c r="BV193" s="580"/>
      <c r="BW193" s="580"/>
      <c r="BX193" s="580"/>
      <c r="BY193" s="580"/>
      <c r="BZ193" s="580"/>
      <c r="CA193" s="580"/>
      <c r="CB193" s="580"/>
      <c r="CC193" s="580"/>
      <c r="CD193" s="580"/>
      <c r="CE193" s="580"/>
      <c r="CF193" s="580"/>
      <c r="CG193" s="580"/>
      <c r="CH193" s="580"/>
      <c r="CI193" s="580"/>
      <c r="CJ193" s="580"/>
      <c r="CK193" s="580"/>
      <c r="CL193" s="580"/>
      <c r="CM193" s="580"/>
      <c r="CN193" s="580"/>
      <c r="CO193" s="580"/>
      <c r="CP193" s="580"/>
      <c r="CQ193" s="580"/>
      <c r="CR193" s="580"/>
      <c r="CS193" s="580"/>
      <c r="CT193" s="580"/>
      <c r="CU193" s="580"/>
      <c r="CV193" s="580"/>
      <c r="CW193" s="580"/>
      <c r="CX193" s="580"/>
      <c r="CY193" s="580"/>
      <c r="CZ193" s="580"/>
      <c r="DA193" s="580"/>
      <c r="DB193" s="580"/>
      <c r="DC193" s="580"/>
      <c r="DD193" s="580"/>
      <c r="DE193" s="580"/>
      <c r="DF193" s="580"/>
      <c r="DG193" s="580"/>
      <c r="DH193" s="580"/>
      <c r="DI193" s="580"/>
      <c r="DJ193" s="580"/>
      <c r="DK193" s="580"/>
      <c r="DL193" s="580"/>
      <c r="DM193" s="580"/>
      <c r="DN193" s="580"/>
      <c r="DO193" s="580"/>
      <c r="DP193" s="580"/>
      <c r="DQ193" s="580"/>
      <c r="DR193" s="580"/>
      <c r="DS193" s="580"/>
      <c r="DT193" s="580"/>
      <c r="DU193" s="580"/>
      <c r="DV193" s="580"/>
      <c r="DW193" s="580"/>
      <c r="DX193" s="580"/>
      <c r="DY193" s="580"/>
      <c r="DZ193" s="580"/>
      <c r="EA193" s="580"/>
      <c r="EB193" s="580"/>
      <c r="EC193" s="580"/>
      <c r="ED193" s="580"/>
      <c r="EE193" s="580"/>
      <c r="EF193" s="580"/>
      <c r="EG193" s="580"/>
      <c r="EH193" s="580"/>
      <c r="EI193" s="580"/>
      <c r="EJ193" s="580"/>
      <c r="EK193" s="580"/>
      <c r="EL193" s="580"/>
      <c r="EM193" s="580"/>
      <c r="EN193" s="580"/>
      <c r="EO193" s="580"/>
      <c r="EP193" s="580"/>
      <c r="EQ193" s="580"/>
      <c r="ER193" s="580"/>
      <c r="ES193" s="580"/>
      <c r="ET193" s="580"/>
      <c r="EU193" s="580"/>
      <c r="EV193" s="580"/>
      <c r="EW193" s="580"/>
      <c r="EX193" s="580"/>
      <c r="EY193" s="580"/>
      <c r="EZ193" s="580"/>
      <c r="FA193" s="580"/>
      <c r="FB193" s="580"/>
      <c r="FC193" s="580"/>
      <c r="FD193" s="580"/>
      <c r="FE193" s="580"/>
      <c r="FF193" s="580"/>
      <c r="FG193" s="580"/>
      <c r="FH193" s="580"/>
      <c r="FI193" s="580"/>
      <c r="FJ193" s="580"/>
      <c r="FK193" s="580"/>
      <c r="FL193" s="580"/>
      <c r="FM193" s="580"/>
      <c r="FN193" s="580"/>
      <c r="FO193" s="580"/>
      <c r="FP193" s="580"/>
      <c r="FQ193" s="580"/>
      <c r="FR193" s="580"/>
      <c r="FS193" s="580"/>
      <c r="FT193" s="580"/>
      <c r="FU193" s="580"/>
      <c r="FV193" s="580"/>
      <c r="FW193" s="580"/>
      <c r="FX193" s="580"/>
      <c r="FY193" s="580"/>
      <c r="FZ193" s="580"/>
      <c r="GA193" s="580"/>
      <c r="GB193" s="580"/>
      <c r="GC193" s="580"/>
      <c r="GD193" s="580"/>
      <c r="GE193" s="580"/>
      <c r="GF193" s="580"/>
      <c r="GG193" s="580"/>
      <c r="GH193" s="580"/>
      <c r="GI193" s="580"/>
      <c r="GJ193" s="580"/>
      <c r="GK193" s="580"/>
      <c r="GL193" s="580"/>
      <c r="GM193" s="580"/>
      <c r="GN193" s="580"/>
      <c r="GO193" s="580"/>
      <c r="GP193" s="580"/>
      <c r="GQ193" s="580"/>
      <c r="GR193" s="580"/>
      <c r="GS193" s="580"/>
      <c r="GT193" s="580"/>
      <c r="GU193" s="580"/>
      <c r="GV193" s="580"/>
      <c r="GW193" s="580"/>
      <c r="GX193" s="580"/>
      <c r="GY193" s="580"/>
      <c r="GZ193" s="580"/>
      <c r="HA193" s="580"/>
      <c r="HB193" s="580"/>
      <c r="HC193" s="580"/>
      <c r="HD193" s="580"/>
      <c r="HE193" s="580"/>
      <c r="HF193" s="580"/>
      <c r="HG193" s="580"/>
      <c r="HH193" s="580"/>
      <c r="HI193" s="580"/>
      <c r="HJ193" s="580"/>
      <c r="HK193" s="580"/>
      <c r="HL193" s="580"/>
      <c r="HM193" s="580"/>
      <c r="HN193" s="580"/>
      <c r="HO193" s="580"/>
      <c r="HP193" s="580"/>
      <c r="HQ193" s="580"/>
      <c r="HR193" s="580"/>
      <c r="HS193" s="580"/>
      <c r="HT193" s="580"/>
      <c r="HU193" s="580"/>
      <c r="HV193" s="580"/>
      <c r="HW193" s="580"/>
      <c r="HX193" s="580"/>
      <c r="HY193" s="580"/>
      <c r="HZ193" s="580"/>
      <c r="IA193" s="580"/>
      <c r="IB193" s="580"/>
      <c r="IC193" s="580"/>
      <c r="ID193" s="580"/>
      <c r="IE193" s="580"/>
      <c r="IF193" s="580"/>
      <c r="IG193" s="580"/>
      <c r="IH193" s="580"/>
      <c r="II193" s="580"/>
      <c r="IJ193" s="580"/>
      <c r="IK193" s="580"/>
      <c r="IL193" s="580"/>
      <c r="IM193" s="580"/>
      <c r="IN193" s="580"/>
      <c r="IO193" s="580"/>
      <c r="IP193" s="580"/>
      <c r="IQ193" s="580"/>
      <c r="IR193" s="580"/>
      <c r="IS193" s="580"/>
      <c r="IT193" s="580"/>
      <c r="IU193" s="580"/>
      <c r="IV193" s="580"/>
      <c r="IW193" s="580"/>
      <c r="IX193" s="580"/>
      <c r="IY193" s="580"/>
      <c r="IZ193" s="580"/>
      <c r="JA193" s="580"/>
      <c r="JB193" s="580"/>
      <c r="JC193" s="580"/>
      <c r="JD193" s="580"/>
      <c r="JE193" s="580"/>
      <c r="JF193" s="580"/>
      <c r="JG193" s="580"/>
      <c r="JH193" s="580"/>
      <c r="JI193" s="580"/>
      <c r="JJ193" s="580"/>
      <c r="JK193" s="580"/>
      <c r="JL193" s="580"/>
      <c r="JM193" s="580"/>
      <c r="JN193" s="580"/>
      <c r="JO193" s="580"/>
      <c r="JP193" s="580"/>
      <c r="JQ193" s="580"/>
      <c r="JR193" s="580"/>
      <c r="JS193" s="580"/>
      <c r="JT193" s="580"/>
      <c r="JU193" s="580"/>
      <c r="JV193" s="580"/>
      <c r="JW193" s="580"/>
      <c r="JX193" s="580"/>
      <c r="JY193" s="580"/>
      <c r="JZ193" s="580"/>
      <c r="KA193" s="580"/>
      <c r="KB193" s="580"/>
      <c r="KC193" s="580"/>
      <c r="KD193" s="580"/>
      <c r="KE193" s="580"/>
      <c r="KF193" s="580"/>
      <c r="KG193" s="580"/>
      <c r="KH193" s="580"/>
      <c r="KI193" s="580"/>
      <c r="KJ193" s="580"/>
      <c r="KK193" s="580"/>
      <c r="KL193" s="580"/>
      <c r="KM193" s="580"/>
      <c r="KN193" s="580"/>
      <c r="KO193" s="580"/>
      <c r="KP193" s="580"/>
      <c r="KQ193" s="580"/>
      <c r="KR193" s="580"/>
      <c r="KS193" s="580"/>
      <c r="KT193" s="580"/>
      <c r="KU193" s="580"/>
      <c r="KV193" s="580"/>
      <c r="KW193" s="580"/>
      <c r="KX193" s="580"/>
      <c r="KY193" s="580"/>
      <c r="KZ193" s="580"/>
      <c r="LA193" s="580"/>
      <c r="LB193" s="580"/>
      <c r="LC193" s="580"/>
      <c r="LD193" s="580"/>
      <c r="LE193" s="580"/>
      <c r="LF193" s="580"/>
      <c r="LG193" s="580"/>
      <c r="LH193" s="580"/>
      <c r="LI193" s="580"/>
      <c r="LJ193" s="580"/>
      <c r="LK193" s="580"/>
      <c r="LL193" s="580"/>
      <c r="LM193" s="580"/>
      <c r="LN193" s="580"/>
      <c r="LO193" s="580"/>
      <c r="LP193" s="580"/>
      <c r="LQ193" s="580"/>
      <c r="LR193" s="580"/>
      <c r="LS193" s="580"/>
      <c r="LT193" s="580"/>
      <c r="LU193" s="580"/>
      <c r="LV193" s="580"/>
      <c r="LW193" s="580"/>
      <c r="LX193" s="580"/>
      <c r="LY193" s="580"/>
      <c r="LZ193" s="580"/>
      <c r="MA193" s="580"/>
      <c r="MB193" s="580"/>
      <c r="MC193" s="580"/>
      <c r="MD193" s="580"/>
      <c r="ME193" s="580"/>
      <c r="MF193" s="580"/>
      <c r="MG193" s="580"/>
      <c r="MH193" s="580"/>
      <c r="MI193" s="580"/>
      <c r="MJ193" s="580"/>
      <c r="MK193" s="580"/>
      <c r="ML193" s="580"/>
      <c r="MM193" s="580"/>
      <c r="MN193" s="580"/>
      <c r="MO193" s="580"/>
      <c r="MP193" s="580"/>
      <c r="MQ193" s="580"/>
      <c r="MR193" s="580"/>
      <c r="MS193" s="580"/>
      <c r="MT193" s="580"/>
      <c r="MU193" s="580"/>
      <c r="MV193" s="580"/>
      <c r="MW193" s="580"/>
      <c r="MX193" s="580"/>
      <c r="MY193" s="580"/>
      <c r="MZ193" s="580"/>
      <c r="NA193" s="580"/>
      <c r="NB193" s="580"/>
      <c r="NC193" s="580"/>
      <c r="ND193" s="580"/>
      <c r="NE193" s="580"/>
      <c r="NF193" s="580"/>
      <c r="NG193" s="580"/>
      <c r="NH193" s="580"/>
      <c r="NI193" s="580"/>
      <c r="NJ193" s="580"/>
      <c r="NK193" s="580"/>
      <c r="NL193" s="580"/>
      <c r="NM193" s="580"/>
      <c r="NN193" s="580"/>
      <c r="NO193" s="580"/>
      <c r="NP193" s="580"/>
      <c r="NQ193" s="580"/>
      <c r="NR193" s="580"/>
      <c r="NS193" s="580"/>
      <c r="NT193" s="580"/>
      <c r="NU193" s="580"/>
      <c r="NV193" s="580"/>
      <c r="NW193" s="580"/>
      <c r="NX193" s="580"/>
      <c r="NY193" s="580"/>
      <c r="NZ193" s="580"/>
      <c r="OA193" s="580"/>
      <c r="OB193" s="580"/>
      <c r="OC193" s="580"/>
      <c r="OD193" s="580"/>
      <c r="OE193" s="580"/>
      <c r="OF193" s="580"/>
      <c r="OG193" s="580"/>
      <c r="OH193" s="580"/>
      <c r="OI193" s="580"/>
      <c r="OJ193" s="580"/>
      <c r="OK193" s="580"/>
      <c r="OL193" s="580"/>
      <c r="OM193" s="580"/>
      <c r="ON193" s="580"/>
      <c r="OO193" s="580"/>
      <c r="OP193" s="580"/>
    </row>
    <row r="194" spans="1:406" s="525" customFormat="1" ht="104.25" customHeight="1" x14ac:dyDescent="0.25">
      <c r="A194" s="501"/>
      <c r="B194" s="536"/>
      <c r="C194" s="536"/>
      <c r="D194" s="536"/>
      <c r="E194" s="503"/>
      <c r="F194" s="540"/>
      <c r="G194" s="540"/>
      <c r="H194" s="536"/>
      <c r="I194" s="502"/>
      <c r="J194" s="550"/>
      <c r="K194" s="542"/>
      <c r="L194" s="503"/>
      <c r="M194" s="551"/>
      <c r="N194" s="524" t="s">
        <v>553</v>
      </c>
      <c r="O194" s="459" t="s">
        <v>552</v>
      </c>
      <c r="P194" s="737" t="s">
        <v>188</v>
      </c>
      <c r="Q194" s="459" t="s">
        <v>86</v>
      </c>
      <c r="R194" s="523" t="s">
        <v>189</v>
      </c>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c r="JD194" s="1"/>
      <c r="JE194" s="1"/>
      <c r="JF194" s="1"/>
      <c r="JG194" s="1"/>
      <c r="JH194" s="1"/>
      <c r="JI194" s="1"/>
      <c r="JJ194" s="1"/>
      <c r="JK194" s="1"/>
      <c r="JL194" s="1"/>
      <c r="JM194" s="1"/>
      <c r="JN194" s="1"/>
      <c r="JO194" s="1"/>
      <c r="JP194" s="1"/>
      <c r="JQ194" s="1"/>
      <c r="JR194" s="1"/>
      <c r="JS194" s="1"/>
      <c r="JT194" s="1"/>
      <c r="JU194" s="1"/>
      <c r="JV194" s="1"/>
      <c r="JW194" s="1"/>
      <c r="JX194" s="1"/>
      <c r="JY194" s="1"/>
      <c r="JZ194" s="1"/>
      <c r="KA194" s="1"/>
      <c r="KB194" s="1"/>
      <c r="KC194" s="1"/>
      <c r="KD194" s="1"/>
      <c r="KE194" s="1"/>
      <c r="KF194" s="1"/>
      <c r="KG194" s="1"/>
      <c r="KH194" s="1"/>
      <c r="KI194" s="1"/>
      <c r="KJ194" s="1"/>
      <c r="KK194" s="1"/>
      <c r="KL194" s="1"/>
      <c r="KM194" s="1"/>
      <c r="KN194" s="1"/>
      <c r="KO194" s="1"/>
      <c r="KP194" s="1"/>
      <c r="KQ194" s="1"/>
      <c r="KR194" s="1"/>
      <c r="KS194" s="1"/>
      <c r="KT194" s="1"/>
      <c r="KU194" s="1"/>
      <c r="KV194" s="1"/>
      <c r="KW194" s="1"/>
      <c r="KX194" s="1"/>
      <c r="KY194" s="1"/>
      <c r="KZ194" s="1"/>
      <c r="LA194" s="1"/>
      <c r="LB194" s="1"/>
      <c r="LC194" s="1"/>
      <c r="LD194" s="1"/>
      <c r="LE194" s="1"/>
      <c r="LF194" s="1"/>
      <c r="LG194" s="1"/>
      <c r="LH194" s="1"/>
      <c r="LI194" s="1"/>
      <c r="LJ194" s="1"/>
      <c r="LK194" s="1"/>
      <c r="LL194" s="1"/>
      <c r="LM194" s="1"/>
      <c r="LN194" s="1"/>
      <c r="LO194" s="1"/>
      <c r="LP194" s="1"/>
      <c r="LQ194" s="1"/>
      <c r="LR194" s="1"/>
      <c r="LS194" s="1"/>
      <c r="LT194" s="1"/>
      <c r="LU194" s="1"/>
      <c r="LV194" s="1"/>
      <c r="LW194" s="1"/>
      <c r="LX194" s="1"/>
      <c r="LY194" s="1"/>
      <c r="LZ194" s="1"/>
      <c r="MA194" s="1"/>
      <c r="MB194" s="1"/>
      <c r="MC194" s="1"/>
      <c r="MD194" s="1"/>
      <c r="ME194" s="1"/>
      <c r="MF194" s="1"/>
      <c r="MG194" s="1"/>
      <c r="MH194" s="1"/>
      <c r="MI194" s="1"/>
      <c r="MJ194" s="1"/>
      <c r="MK194" s="1"/>
      <c r="ML194" s="1"/>
      <c r="MM194" s="1"/>
      <c r="MN194" s="1"/>
      <c r="MO194" s="1"/>
      <c r="MP194" s="1"/>
      <c r="MQ194" s="1"/>
      <c r="MR194" s="1"/>
      <c r="MS194" s="1"/>
      <c r="MT194" s="1"/>
      <c r="MU194" s="1"/>
      <c r="MV194" s="1"/>
      <c r="MW194" s="1"/>
      <c r="MX194" s="1"/>
      <c r="MY194" s="1"/>
      <c r="MZ194" s="1"/>
      <c r="NA194" s="1"/>
      <c r="NB194" s="1"/>
      <c r="NC194" s="1"/>
      <c r="ND194" s="1"/>
      <c r="NE194" s="1"/>
      <c r="NF194" s="1"/>
      <c r="NG194" s="1"/>
      <c r="NH194" s="1"/>
      <c r="NI194" s="1"/>
      <c r="NJ194" s="1"/>
      <c r="NK194" s="1"/>
      <c r="NL194" s="1"/>
      <c r="NM194" s="1"/>
      <c r="NN194" s="1"/>
      <c r="NO194" s="1"/>
      <c r="NP194" s="1"/>
      <c r="NQ194" s="1"/>
      <c r="NR194" s="1"/>
      <c r="NS194" s="1"/>
      <c r="NT194" s="1"/>
      <c r="NU194" s="1"/>
      <c r="NV194" s="1"/>
      <c r="NW194" s="1"/>
      <c r="NX194" s="1"/>
      <c r="NY194" s="1"/>
      <c r="NZ194" s="1"/>
      <c r="OA194" s="1"/>
      <c r="OB194" s="1"/>
      <c r="OC194" s="1"/>
      <c r="OD194" s="1"/>
      <c r="OE194" s="1"/>
      <c r="OF194" s="1"/>
      <c r="OG194" s="1"/>
      <c r="OH194" s="1"/>
      <c r="OI194" s="1"/>
      <c r="OJ194" s="1"/>
      <c r="OK194" s="1"/>
      <c r="OL194" s="1"/>
      <c r="OM194" s="1"/>
      <c r="ON194" s="1"/>
      <c r="OO194" s="1"/>
      <c r="OP194" s="1"/>
    </row>
    <row r="195" spans="1:406" s="344" customFormat="1" ht="40.5" customHeight="1" x14ac:dyDescent="0.25">
      <c r="A195" s="620"/>
      <c r="B195" s="616"/>
      <c r="C195" s="616"/>
      <c r="D195" s="616"/>
      <c r="E195" s="589"/>
      <c r="F195" s="618"/>
      <c r="G195" s="618"/>
      <c r="H195" s="616"/>
      <c r="I195" s="588"/>
      <c r="J195" s="644"/>
      <c r="K195" s="622"/>
      <c r="L195" s="589"/>
      <c r="M195" s="587"/>
      <c r="N195" s="594"/>
      <c r="O195" s="594"/>
      <c r="P195" s="786" t="s">
        <v>16</v>
      </c>
      <c r="Q195" s="787"/>
      <c r="R195" s="788"/>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c r="JD195" s="1"/>
      <c r="JE195" s="1"/>
      <c r="JF195" s="1"/>
      <c r="JG195" s="1"/>
      <c r="JH195" s="1"/>
      <c r="JI195" s="1"/>
      <c r="JJ195" s="1"/>
      <c r="JK195" s="1"/>
      <c r="JL195" s="1"/>
      <c r="JM195" s="1"/>
      <c r="JN195" s="1"/>
      <c r="JO195" s="1"/>
      <c r="JP195" s="1"/>
      <c r="JQ195" s="1"/>
      <c r="JR195" s="1"/>
      <c r="JS195" s="1"/>
      <c r="JT195" s="1"/>
      <c r="JU195" s="1"/>
      <c r="JV195" s="1"/>
      <c r="JW195" s="1"/>
      <c r="JX195" s="1"/>
      <c r="JY195" s="1"/>
      <c r="JZ195" s="1"/>
      <c r="KA195" s="1"/>
      <c r="KB195" s="1"/>
      <c r="KC195" s="1"/>
      <c r="KD195" s="1"/>
      <c r="KE195" s="1"/>
      <c r="KF195" s="1"/>
      <c r="KG195" s="1"/>
      <c r="KH195" s="1"/>
      <c r="KI195" s="1"/>
      <c r="KJ195" s="1"/>
      <c r="KK195" s="1"/>
      <c r="KL195" s="1"/>
      <c r="KM195" s="1"/>
      <c r="KN195" s="1"/>
      <c r="KO195" s="1"/>
      <c r="KP195" s="1"/>
      <c r="KQ195" s="1"/>
      <c r="KR195" s="1"/>
      <c r="KS195" s="1"/>
      <c r="KT195" s="1"/>
      <c r="KU195" s="1"/>
      <c r="KV195" s="1"/>
      <c r="KW195" s="1"/>
      <c r="KX195" s="1"/>
      <c r="KY195" s="1"/>
      <c r="KZ195" s="1"/>
      <c r="LA195" s="1"/>
      <c r="LB195" s="1"/>
      <c r="LC195" s="1"/>
      <c r="LD195" s="1"/>
      <c r="LE195" s="1"/>
      <c r="LF195" s="1"/>
      <c r="LG195" s="1"/>
      <c r="LH195" s="1"/>
      <c r="LI195" s="1"/>
      <c r="LJ195" s="1"/>
      <c r="LK195" s="1"/>
      <c r="LL195" s="1"/>
      <c r="LM195" s="1"/>
      <c r="LN195" s="1"/>
      <c r="LO195" s="1"/>
      <c r="LP195" s="1"/>
      <c r="LQ195" s="1"/>
      <c r="LR195" s="1"/>
      <c r="LS195" s="1"/>
      <c r="LT195" s="1"/>
      <c r="LU195" s="1"/>
      <c r="LV195" s="1"/>
      <c r="LW195" s="1"/>
      <c r="LX195" s="1"/>
      <c r="LY195" s="1"/>
      <c r="LZ195" s="1"/>
      <c r="MA195" s="1"/>
      <c r="MB195" s="1"/>
      <c r="MC195" s="1"/>
      <c r="MD195" s="1"/>
      <c r="ME195" s="1"/>
      <c r="MF195" s="1"/>
      <c r="MG195" s="1"/>
      <c r="MH195" s="1"/>
      <c r="MI195" s="1"/>
      <c r="MJ195" s="1"/>
      <c r="MK195" s="1"/>
      <c r="ML195" s="1"/>
      <c r="MM195" s="1"/>
      <c r="MN195" s="1"/>
      <c r="MO195" s="1"/>
      <c r="MP195" s="1"/>
      <c r="MQ195" s="1"/>
      <c r="MR195" s="1"/>
      <c r="MS195" s="1"/>
      <c r="MT195" s="1"/>
      <c r="MU195" s="1"/>
      <c r="MV195" s="1"/>
      <c r="MW195" s="1"/>
      <c r="MX195" s="1"/>
      <c r="MY195" s="1"/>
      <c r="MZ195" s="1"/>
      <c r="NA195" s="1"/>
      <c r="NB195" s="1"/>
      <c r="NC195" s="1"/>
      <c r="ND195" s="1"/>
      <c r="NE195" s="1"/>
      <c r="NF195" s="1"/>
      <c r="NG195" s="1"/>
      <c r="NH195" s="1"/>
      <c r="NI195" s="1"/>
      <c r="NJ195" s="1"/>
      <c r="NK195" s="1"/>
      <c r="NL195" s="1"/>
      <c r="NM195" s="1"/>
      <c r="NN195" s="1"/>
      <c r="NO195" s="1"/>
      <c r="NP195" s="1"/>
      <c r="NQ195" s="1"/>
      <c r="NR195" s="1"/>
      <c r="NS195" s="1"/>
      <c r="NT195" s="1"/>
      <c r="NU195" s="1"/>
      <c r="NV195" s="1"/>
      <c r="NW195" s="1"/>
      <c r="NX195" s="1"/>
      <c r="NY195" s="1"/>
      <c r="NZ195" s="1"/>
      <c r="OA195" s="1"/>
      <c r="OB195" s="1"/>
      <c r="OC195" s="1"/>
      <c r="OD195" s="1"/>
      <c r="OE195" s="1"/>
      <c r="OF195" s="1"/>
      <c r="OG195" s="1"/>
      <c r="OH195" s="1"/>
      <c r="OI195" s="1"/>
      <c r="OJ195" s="1"/>
      <c r="OK195" s="1"/>
      <c r="OL195" s="1"/>
      <c r="OM195" s="1"/>
      <c r="ON195" s="1"/>
      <c r="OO195" s="1"/>
      <c r="OP195" s="1"/>
    </row>
    <row r="196" spans="1:406" s="351" customFormat="1" ht="95.25" customHeight="1" x14ac:dyDescent="0.25">
      <c r="A196" s="620"/>
      <c r="B196" s="616"/>
      <c r="C196" s="616"/>
      <c r="D196" s="616"/>
      <c r="E196" s="589"/>
      <c r="F196" s="618"/>
      <c r="G196" s="618"/>
      <c r="H196" s="616"/>
      <c r="I196" s="588"/>
      <c r="J196" s="644"/>
      <c r="K196" s="622"/>
      <c r="L196" s="589"/>
      <c r="M196" s="587"/>
      <c r="N196" s="588"/>
      <c r="O196" s="588"/>
      <c r="P196" s="696" t="s">
        <v>632</v>
      </c>
      <c r="Q196" s="700" t="s">
        <v>578</v>
      </c>
      <c r="R196" s="713">
        <v>1</v>
      </c>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c r="JD196" s="1"/>
      <c r="JE196" s="1"/>
      <c r="JF196" s="1"/>
      <c r="JG196" s="1"/>
      <c r="JH196" s="1"/>
      <c r="JI196" s="1"/>
      <c r="JJ196" s="1"/>
      <c r="JK196" s="1"/>
      <c r="JL196" s="1"/>
      <c r="JM196" s="1"/>
      <c r="JN196" s="1"/>
      <c r="JO196" s="1"/>
      <c r="JP196" s="1"/>
      <c r="JQ196" s="1"/>
      <c r="JR196" s="1"/>
      <c r="JS196" s="1"/>
      <c r="JT196" s="1"/>
      <c r="JU196" s="1"/>
      <c r="JV196" s="1"/>
      <c r="JW196" s="1"/>
      <c r="JX196" s="1"/>
      <c r="JY196" s="1"/>
      <c r="JZ196" s="1"/>
      <c r="KA196" s="1"/>
      <c r="KB196" s="1"/>
      <c r="KC196" s="1"/>
      <c r="KD196" s="1"/>
      <c r="KE196" s="1"/>
      <c r="KF196" s="1"/>
      <c r="KG196" s="1"/>
      <c r="KH196" s="1"/>
      <c r="KI196" s="1"/>
      <c r="KJ196" s="1"/>
      <c r="KK196" s="1"/>
      <c r="KL196" s="1"/>
      <c r="KM196" s="1"/>
      <c r="KN196" s="1"/>
      <c r="KO196" s="1"/>
      <c r="KP196" s="1"/>
      <c r="KQ196" s="1"/>
      <c r="KR196" s="1"/>
      <c r="KS196" s="1"/>
      <c r="KT196" s="1"/>
      <c r="KU196" s="1"/>
      <c r="KV196" s="1"/>
      <c r="KW196" s="1"/>
      <c r="KX196" s="1"/>
      <c r="KY196" s="1"/>
      <c r="KZ196" s="1"/>
      <c r="LA196" s="1"/>
      <c r="LB196" s="1"/>
      <c r="LC196" s="1"/>
      <c r="LD196" s="1"/>
      <c r="LE196" s="1"/>
      <c r="LF196" s="1"/>
      <c r="LG196" s="1"/>
      <c r="LH196" s="1"/>
      <c r="LI196" s="1"/>
      <c r="LJ196" s="1"/>
      <c r="LK196" s="1"/>
      <c r="LL196" s="1"/>
      <c r="LM196" s="1"/>
      <c r="LN196" s="1"/>
      <c r="LO196" s="1"/>
      <c r="LP196" s="1"/>
      <c r="LQ196" s="1"/>
      <c r="LR196" s="1"/>
      <c r="LS196" s="1"/>
      <c r="LT196" s="1"/>
      <c r="LU196" s="1"/>
      <c r="LV196" s="1"/>
      <c r="LW196" s="1"/>
      <c r="LX196" s="1"/>
      <c r="LY196" s="1"/>
      <c r="LZ196" s="1"/>
      <c r="MA196" s="1"/>
      <c r="MB196" s="1"/>
      <c r="MC196" s="1"/>
      <c r="MD196" s="1"/>
      <c r="ME196" s="1"/>
      <c r="MF196" s="1"/>
      <c r="MG196" s="1"/>
      <c r="MH196" s="1"/>
      <c r="MI196" s="1"/>
      <c r="MJ196" s="1"/>
      <c r="MK196" s="1"/>
      <c r="ML196" s="1"/>
      <c r="MM196" s="1"/>
      <c r="MN196" s="1"/>
      <c r="MO196" s="1"/>
      <c r="MP196" s="1"/>
      <c r="MQ196" s="1"/>
      <c r="MR196" s="1"/>
      <c r="MS196" s="1"/>
      <c r="MT196" s="1"/>
      <c r="MU196" s="1"/>
      <c r="MV196" s="1"/>
      <c r="MW196" s="1"/>
      <c r="MX196" s="1"/>
      <c r="MY196" s="1"/>
      <c r="MZ196" s="1"/>
      <c r="NA196" s="1"/>
      <c r="NB196" s="1"/>
      <c r="NC196" s="1"/>
      <c r="ND196" s="1"/>
      <c r="NE196" s="1"/>
      <c r="NF196" s="1"/>
      <c r="NG196" s="1"/>
      <c r="NH196" s="1"/>
      <c r="NI196" s="1"/>
      <c r="NJ196" s="1"/>
      <c r="NK196" s="1"/>
      <c r="NL196" s="1"/>
      <c r="NM196" s="1"/>
      <c r="NN196" s="1"/>
      <c r="NO196" s="1"/>
      <c r="NP196" s="1"/>
      <c r="NQ196" s="1"/>
      <c r="NR196" s="1"/>
      <c r="NS196" s="1"/>
      <c r="NT196" s="1"/>
      <c r="NU196" s="1"/>
      <c r="NV196" s="1"/>
      <c r="NW196" s="1"/>
      <c r="NX196" s="1"/>
      <c r="NY196" s="1"/>
      <c r="NZ196" s="1"/>
      <c r="OA196" s="1"/>
      <c r="OB196" s="1"/>
      <c r="OC196" s="1"/>
      <c r="OD196" s="1"/>
      <c r="OE196" s="1"/>
      <c r="OF196" s="1"/>
      <c r="OG196" s="1"/>
      <c r="OH196" s="1"/>
      <c r="OI196" s="1"/>
      <c r="OJ196" s="1"/>
      <c r="OK196" s="1"/>
      <c r="OL196" s="1"/>
      <c r="OM196" s="1"/>
      <c r="ON196" s="1"/>
      <c r="OO196" s="1"/>
      <c r="OP196" s="1"/>
    </row>
    <row r="197" spans="1:406" s="348" customFormat="1" ht="24" customHeight="1" x14ac:dyDescent="0.25">
      <c r="A197" s="623"/>
      <c r="B197" s="624"/>
      <c r="C197" s="624"/>
      <c r="D197" s="596"/>
      <c r="E197" s="597"/>
      <c r="F197" s="625"/>
      <c r="G197" s="625"/>
      <c r="H197" s="623"/>
      <c r="I197" s="596"/>
      <c r="J197" s="626"/>
      <c r="K197" s="626"/>
      <c r="L197" s="597"/>
      <c r="M197" s="595"/>
      <c r="N197" s="596"/>
      <c r="O197" s="596"/>
      <c r="P197" s="702" t="s">
        <v>17</v>
      </c>
      <c r="Q197" s="66"/>
      <c r="R197" s="714"/>
      <c r="S197" s="580"/>
      <c r="T197" s="580"/>
      <c r="U197" s="580"/>
      <c r="V197" s="580"/>
      <c r="W197" s="580"/>
      <c r="X197" s="580"/>
      <c r="Y197" s="580"/>
      <c r="Z197" s="580"/>
      <c r="AA197" s="580"/>
      <c r="AB197" s="580"/>
      <c r="AC197" s="580"/>
      <c r="AD197" s="580"/>
      <c r="AE197" s="580"/>
      <c r="AF197" s="580"/>
      <c r="AG197" s="580"/>
      <c r="AH197" s="580"/>
      <c r="AI197" s="580"/>
      <c r="AJ197" s="580"/>
      <c r="AK197" s="580"/>
      <c r="AL197" s="580"/>
      <c r="AM197" s="580"/>
      <c r="AN197" s="580"/>
      <c r="AO197" s="580"/>
      <c r="AP197" s="580"/>
      <c r="AQ197" s="580"/>
      <c r="AR197" s="580"/>
      <c r="AS197" s="580"/>
      <c r="AT197" s="580"/>
      <c r="AU197" s="580"/>
      <c r="AV197" s="580"/>
      <c r="AW197" s="580"/>
      <c r="AX197" s="580"/>
      <c r="AY197" s="580"/>
      <c r="AZ197" s="580"/>
      <c r="BA197" s="580"/>
      <c r="BB197" s="580"/>
      <c r="BC197" s="580"/>
      <c r="BD197" s="580"/>
      <c r="BE197" s="580"/>
      <c r="BF197" s="580"/>
      <c r="BG197" s="580"/>
      <c r="BH197" s="580"/>
      <c r="BI197" s="580"/>
      <c r="BJ197" s="580"/>
      <c r="BK197" s="580"/>
      <c r="BL197" s="580"/>
      <c r="BM197" s="580"/>
      <c r="BN197" s="580"/>
      <c r="BO197" s="580"/>
      <c r="BP197" s="580"/>
      <c r="BQ197" s="580"/>
      <c r="BR197" s="580"/>
      <c r="BS197" s="580"/>
      <c r="BT197" s="580"/>
      <c r="BU197" s="580"/>
      <c r="BV197" s="580"/>
      <c r="BW197" s="580"/>
      <c r="BX197" s="580"/>
      <c r="BY197" s="580"/>
      <c r="BZ197" s="580"/>
      <c r="CA197" s="580"/>
      <c r="CB197" s="580"/>
      <c r="CC197" s="580"/>
      <c r="CD197" s="580"/>
      <c r="CE197" s="580"/>
      <c r="CF197" s="580"/>
      <c r="CG197" s="580"/>
      <c r="CH197" s="580"/>
      <c r="CI197" s="580"/>
      <c r="CJ197" s="580"/>
      <c r="CK197" s="580"/>
      <c r="CL197" s="580"/>
      <c r="CM197" s="580"/>
      <c r="CN197" s="580"/>
      <c r="CO197" s="580"/>
      <c r="CP197" s="580"/>
      <c r="CQ197" s="580"/>
      <c r="CR197" s="580"/>
      <c r="CS197" s="580"/>
      <c r="CT197" s="580"/>
      <c r="CU197" s="580"/>
      <c r="CV197" s="580"/>
      <c r="CW197" s="580"/>
      <c r="CX197" s="580"/>
      <c r="CY197" s="580"/>
      <c r="CZ197" s="580"/>
      <c r="DA197" s="580"/>
      <c r="DB197" s="580"/>
      <c r="DC197" s="580"/>
      <c r="DD197" s="580"/>
      <c r="DE197" s="580"/>
      <c r="DF197" s="580"/>
      <c r="DG197" s="580"/>
      <c r="DH197" s="580"/>
      <c r="DI197" s="580"/>
      <c r="DJ197" s="580"/>
      <c r="DK197" s="580"/>
      <c r="DL197" s="580"/>
      <c r="DM197" s="580"/>
      <c r="DN197" s="580"/>
      <c r="DO197" s="580"/>
      <c r="DP197" s="580"/>
      <c r="DQ197" s="580"/>
      <c r="DR197" s="580"/>
      <c r="DS197" s="580"/>
      <c r="DT197" s="580"/>
      <c r="DU197" s="580"/>
      <c r="DV197" s="580"/>
      <c r="DW197" s="580"/>
      <c r="DX197" s="580"/>
      <c r="DY197" s="580"/>
      <c r="DZ197" s="580"/>
      <c r="EA197" s="580"/>
      <c r="EB197" s="580"/>
      <c r="EC197" s="580"/>
      <c r="ED197" s="580"/>
      <c r="EE197" s="580"/>
      <c r="EF197" s="580"/>
      <c r="EG197" s="580"/>
      <c r="EH197" s="580"/>
      <c r="EI197" s="580"/>
      <c r="EJ197" s="580"/>
      <c r="EK197" s="580"/>
      <c r="EL197" s="580"/>
      <c r="EM197" s="580"/>
      <c r="EN197" s="580"/>
      <c r="EO197" s="580"/>
      <c r="EP197" s="580"/>
      <c r="EQ197" s="580"/>
      <c r="ER197" s="580"/>
      <c r="ES197" s="580"/>
      <c r="ET197" s="580"/>
      <c r="EU197" s="580"/>
      <c r="EV197" s="580"/>
      <c r="EW197" s="580"/>
      <c r="EX197" s="580"/>
      <c r="EY197" s="580"/>
      <c r="EZ197" s="580"/>
      <c r="FA197" s="580"/>
      <c r="FB197" s="580"/>
      <c r="FC197" s="580"/>
      <c r="FD197" s="580"/>
      <c r="FE197" s="580"/>
      <c r="FF197" s="580"/>
      <c r="FG197" s="580"/>
      <c r="FH197" s="580"/>
      <c r="FI197" s="580"/>
      <c r="FJ197" s="580"/>
      <c r="FK197" s="580"/>
      <c r="FL197" s="580"/>
      <c r="FM197" s="580"/>
      <c r="FN197" s="580"/>
      <c r="FO197" s="580"/>
      <c r="FP197" s="580"/>
      <c r="FQ197" s="580"/>
      <c r="FR197" s="580"/>
      <c r="FS197" s="580"/>
      <c r="FT197" s="580"/>
      <c r="FU197" s="580"/>
      <c r="FV197" s="580"/>
      <c r="FW197" s="580"/>
      <c r="FX197" s="580"/>
      <c r="FY197" s="580"/>
      <c r="FZ197" s="580"/>
      <c r="GA197" s="580"/>
      <c r="GB197" s="580"/>
      <c r="GC197" s="580"/>
      <c r="GD197" s="580"/>
      <c r="GE197" s="580"/>
      <c r="GF197" s="580"/>
      <c r="GG197" s="580"/>
      <c r="GH197" s="580"/>
      <c r="GI197" s="580"/>
      <c r="GJ197" s="580"/>
      <c r="GK197" s="580"/>
      <c r="GL197" s="580"/>
      <c r="GM197" s="580"/>
      <c r="GN197" s="580"/>
      <c r="GO197" s="580"/>
      <c r="GP197" s="580"/>
      <c r="GQ197" s="580"/>
      <c r="GR197" s="580"/>
      <c r="GS197" s="580"/>
      <c r="GT197" s="580"/>
      <c r="GU197" s="580"/>
      <c r="GV197" s="580"/>
      <c r="GW197" s="580"/>
      <c r="GX197" s="580"/>
      <c r="GY197" s="580"/>
      <c r="GZ197" s="580"/>
      <c r="HA197" s="580"/>
      <c r="HB197" s="580"/>
      <c r="HC197" s="580"/>
      <c r="HD197" s="580"/>
      <c r="HE197" s="580"/>
      <c r="HF197" s="580"/>
      <c r="HG197" s="580"/>
      <c r="HH197" s="580"/>
      <c r="HI197" s="580"/>
      <c r="HJ197" s="580"/>
      <c r="HK197" s="580"/>
      <c r="HL197" s="580"/>
      <c r="HM197" s="580"/>
      <c r="HN197" s="580"/>
      <c r="HO197" s="580"/>
      <c r="HP197" s="580"/>
      <c r="HQ197" s="580"/>
      <c r="HR197" s="580"/>
      <c r="HS197" s="580"/>
      <c r="HT197" s="580"/>
      <c r="HU197" s="580"/>
      <c r="HV197" s="580"/>
      <c r="HW197" s="580"/>
      <c r="HX197" s="580"/>
      <c r="HY197" s="580"/>
      <c r="HZ197" s="580"/>
      <c r="IA197" s="580"/>
      <c r="IB197" s="580"/>
      <c r="IC197" s="580"/>
      <c r="ID197" s="580"/>
      <c r="IE197" s="580"/>
      <c r="IF197" s="580"/>
      <c r="IG197" s="580"/>
      <c r="IH197" s="580"/>
      <c r="II197" s="580"/>
      <c r="IJ197" s="580"/>
      <c r="IK197" s="580"/>
      <c r="IL197" s="580"/>
      <c r="IM197" s="580"/>
      <c r="IN197" s="580"/>
      <c r="IO197" s="580"/>
      <c r="IP197" s="580"/>
      <c r="IQ197" s="580"/>
      <c r="IR197" s="580"/>
      <c r="IS197" s="580"/>
      <c r="IT197" s="580"/>
      <c r="IU197" s="580"/>
      <c r="IV197" s="580"/>
      <c r="IW197" s="580"/>
      <c r="IX197" s="580"/>
      <c r="IY197" s="580"/>
      <c r="IZ197" s="580"/>
      <c r="JA197" s="580"/>
      <c r="JB197" s="580"/>
      <c r="JC197" s="580"/>
      <c r="JD197" s="580"/>
      <c r="JE197" s="580"/>
      <c r="JF197" s="580"/>
      <c r="JG197" s="580"/>
      <c r="JH197" s="580"/>
      <c r="JI197" s="580"/>
      <c r="JJ197" s="580"/>
      <c r="JK197" s="580"/>
      <c r="JL197" s="580"/>
      <c r="JM197" s="580"/>
      <c r="JN197" s="580"/>
      <c r="JO197" s="580"/>
      <c r="JP197" s="580"/>
      <c r="JQ197" s="580"/>
      <c r="JR197" s="580"/>
      <c r="JS197" s="580"/>
      <c r="JT197" s="580"/>
      <c r="JU197" s="580"/>
      <c r="JV197" s="580"/>
      <c r="JW197" s="580"/>
      <c r="JX197" s="580"/>
      <c r="JY197" s="580"/>
      <c r="JZ197" s="580"/>
      <c r="KA197" s="580"/>
      <c r="KB197" s="580"/>
      <c r="KC197" s="580"/>
      <c r="KD197" s="580"/>
      <c r="KE197" s="580"/>
      <c r="KF197" s="580"/>
      <c r="KG197" s="580"/>
      <c r="KH197" s="580"/>
      <c r="KI197" s="580"/>
      <c r="KJ197" s="580"/>
      <c r="KK197" s="580"/>
      <c r="KL197" s="580"/>
      <c r="KM197" s="580"/>
      <c r="KN197" s="580"/>
      <c r="KO197" s="580"/>
      <c r="KP197" s="580"/>
      <c r="KQ197" s="580"/>
      <c r="KR197" s="580"/>
      <c r="KS197" s="580"/>
      <c r="KT197" s="580"/>
      <c r="KU197" s="580"/>
      <c r="KV197" s="580"/>
      <c r="KW197" s="580"/>
      <c r="KX197" s="580"/>
      <c r="KY197" s="580"/>
      <c r="KZ197" s="580"/>
      <c r="LA197" s="580"/>
      <c r="LB197" s="580"/>
      <c r="LC197" s="580"/>
      <c r="LD197" s="580"/>
      <c r="LE197" s="580"/>
      <c r="LF197" s="580"/>
      <c r="LG197" s="580"/>
      <c r="LH197" s="580"/>
      <c r="LI197" s="580"/>
      <c r="LJ197" s="580"/>
      <c r="LK197" s="580"/>
      <c r="LL197" s="580"/>
      <c r="LM197" s="580"/>
      <c r="LN197" s="580"/>
      <c r="LO197" s="580"/>
      <c r="LP197" s="580"/>
      <c r="LQ197" s="580"/>
      <c r="LR197" s="580"/>
      <c r="LS197" s="580"/>
      <c r="LT197" s="580"/>
      <c r="LU197" s="580"/>
      <c r="LV197" s="580"/>
      <c r="LW197" s="580"/>
      <c r="LX197" s="580"/>
      <c r="LY197" s="580"/>
      <c r="LZ197" s="580"/>
      <c r="MA197" s="580"/>
      <c r="MB197" s="580"/>
      <c r="MC197" s="580"/>
      <c r="MD197" s="580"/>
      <c r="ME197" s="580"/>
      <c r="MF197" s="580"/>
      <c r="MG197" s="580"/>
      <c r="MH197" s="580"/>
      <c r="MI197" s="580"/>
      <c r="MJ197" s="580"/>
      <c r="MK197" s="580"/>
      <c r="ML197" s="580"/>
      <c r="MM197" s="580"/>
      <c r="MN197" s="580"/>
      <c r="MO197" s="580"/>
      <c r="MP197" s="580"/>
      <c r="MQ197" s="580"/>
      <c r="MR197" s="580"/>
      <c r="MS197" s="580"/>
      <c r="MT197" s="580"/>
      <c r="MU197" s="580"/>
      <c r="MV197" s="580"/>
      <c r="MW197" s="580"/>
      <c r="MX197" s="580"/>
      <c r="MY197" s="580"/>
      <c r="MZ197" s="580"/>
      <c r="NA197" s="580"/>
      <c r="NB197" s="580"/>
      <c r="NC197" s="580"/>
      <c r="ND197" s="580"/>
      <c r="NE197" s="580"/>
      <c r="NF197" s="580"/>
      <c r="NG197" s="580"/>
      <c r="NH197" s="580"/>
      <c r="NI197" s="580"/>
      <c r="NJ197" s="580"/>
      <c r="NK197" s="580"/>
      <c r="NL197" s="580"/>
      <c r="NM197" s="580"/>
      <c r="NN197" s="580"/>
      <c r="NO197" s="580"/>
      <c r="NP197" s="580"/>
      <c r="NQ197" s="580"/>
      <c r="NR197" s="580"/>
      <c r="NS197" s="580"/>
      <c r="NT197" s="580"/>
      <c r="NU197" s="580"/>
      <c r="NV197" s="580"/>
      <c r="NW197" s="580"/>
      <c r="NX197" s="580"/>
      <c r="NY197" s="580"/>
      <c r="NZ197" s="580"/>
      <c r="OA197" s="580"/>
      <c r="OB197" s="580"/>
      <c r="OC197" s="580"/>
      <c r="OD197" s="580"/>
      <c r="OE197" s="580"/>
      <c r="OF197" s="580"/>
      <c r="OG197" s="580"/>
      <c r="OH197" s="580"/>
      <c r="OI197" s="580"/>
      <c r="OJ197" s="580"/>
      <c r="OK197" s="580"/>
      <c r="OL197" s="580"/>
      <c r="OM197" s="580"/>
      <c r="ON197" s="580"/>
      <c r="OO197" s="580"/>
      <c r="OP197" s="580"/>
    </row>
    <row r="198" spans="1:406" s="351" customFormat="1" ht="99.75" customHeight="1" thickBot="1" x14ac:dyDescent="0.3">
      <c r="A198" s="620"/>
      <c r="B198" s="616"/>
      <c r="C198" s="616"/>
      <c r="D198" s="588"/>
      <c r="E198" s="589"/>
      <c r="F198" s="618"/>
      <c r="G198" s="618"/>
      <c r="H198" s="620"/>
      <c r="I198" s="588"/>
      <c r="J198" s="622"/>
      <c r="K198" s="622"/>
      <c r="L198" s="589"/>
      <c r="M198" s="587"/>
      <c r="N198" s="588"/>
      <c r="O198" s="588"/>
      <c r="P198" s="469" t="s">
        <v>734</v>
      </c>
      <c r="Q198" s="700" t="s">
        <v>578</v>
      </c>
      <c r="R198" s="713">
        <v>1</v>
      </c>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c r="JL198" s="1"/>
      <c r="JM198" s="1"/>
      <c r="JN198" s="1"/>
      <c r="JO198" s="1"/>
      <c r="JP198" s="1"/>
      <c r="JQ198" s="1"/>
      <c r="JR198" s="1"/>
      <c r="JS198" s="1"/>
      <c r="JT198" s="1"/>
      <c r="JU198" s="1"/>
      <c r="JV198" s="1"/>
      <c r="JW198" s="1"/>
      <c r="JX198" s="1"/>
      <c r="JY198" s="1"/>
      <c r="JZ198" s="1"/>
      <c r="KA198" s="1"/>
      <c r="KB198" s="1"/>
      <c r="KC198" s="1"/>
      <c r="KD198" s="1"/>
      <c r="KE198" s="1"/>
      <c r="KF198" s="1"/>
      <c r="KG198" s="1"/>
      <c r="KH198" s="1"/>
      <c r="KI198" s="1"/>
      <c r="KJ198" s="1"/>
      <c r="KK198" s="1"/>
      <c r="KL198" s="1"/>
      <c r="KM198" s="1"/>
      <c r="KN198" s="1"/>
      <c r="KO198" s="1"/>
      <c r="KP198" s="1"/>
      <c r="KQ198" s="1"/>
      <c r="KR198" s="1"/>
      <c r="KS198" s="1"/>
      <c r="KT198" s="1"/>
      <c r="KU198" s="1"/>
      <c r="KV198" s="1"/>
      <c r="KW198" s="1"/>
      <c r="KX198" s="1"/>
      <c r="KY198" s="1"/>
      <c r="KZ198" s="1"/>
      <c r="LA198" s="1"/>
      <c r="LB198" s="1"/>
      <c r="LC198" s="1"/>
      <c r="LD198" s="1"/>
      <c r="LE198" s="1"/>
      <c r="LF198" s="1"/>
      <c r="LG198" s="1"/>
      <c r="LH198" s="1"/>
      <c r="LI198" s="1"/>
      <c r="LJ198" s="1"/>
      <c r="LK198" s="1"/>
      <c r="LL198" s="1"/>
      <c r="LM198" s="1"/>
      <c r="LN198" s="1"/>
      <c r="LO198" s="1"/>
      <c r="LP198" s="1"/>
      <c r="LQ198" s="1"/>
      <c r="LR198" s="1"/>
      <c r="LS198" s="1"/>
      <c r="LT198" s="1"/>
      <c r="LU198" s="1"/>
      <c r="LV198" s="1"/>
      <c r="LW198" s="1"/>
      <c r="LX198" s="1"/>
      <c r="LY198" s="1"/>
      <c r="LZ198" s="1"/>
      <c r="MA198" s="1"/>
      <c r="MB198" s="1"/>
      <c r="MC198" s="1"/>
      <c r="MD198" s="1"/>
      <c r="ME198" s="1"/>
      <c r="MF198" s="1"/>
      <c r="MG198" s="1"/>
      <c r="MH198" s="1"/>
      <c r="MI198" s="1"/>
      <c r="MJ198" s="1"/>
      <c r="MK198" s="1"/>
      <c r="ML198" s="1"/>
      <c r="MM198" s="1"/>
      <c r="MN198" s="1"/>
      <c r="MO198" s="1"/>
      <c r="MP198" s="1"/>
      <c r="MQ198" s="1"/>
      <c r="MR198" s="1"/>
      <c r="MS198" s="1"/>
      <c r="MT198" s="1"/>
      <c r="MU198" s="1"/>
      <c r="MV198" s="1"/>
      <c r="MW198" s="1"/>
      <c r="MX198" s="1"/>
      <c r="MY198" s="1"/>
      <c r="MZ198" s="1"/>
      <c r="NA198" s="1"/>
      <c r="NB198" s="1"/>
      <c r="NC198" s="1"/>
      <c r="ND198" s="1"/>
      <c r="NE198" s="1"/>
      <c r="NF198" s="1"/>
      <c r="NG198" s="1"/>
      <c r="NH198" s="1"/>
      <c r="NI198" s="1"/>
      <c r="NJ198" s="1"/>
      <c r="NK198" s="1"/>
      <c r="NL198" s="1"/>
      <c r="NM198" s="1"/>
      <c r="NN198" s="1"/>
      <c r="NO198" s="1"/>
      <c r="NP198" s="1"/>
      <c r="NQ198" s="1"/>
      <c r="NR198" s="1"/>
      <c r="NS198" s="1"/>
      <c r="NT198" s="1"/>
      <c r="NU198" s="1"/>
      <c r="NV198" s="1"/>
      <c r="NW198" s="1"/>
      <c r="NX198" s="1"/>
      <c r="NY198" s="1"/>
      <c r="NZ198" s="1"/>
      <c r="OA198" s="1"/>
      <c r="OB198" s="1"/>
      <c r="OC198" s="1"/>
      <c r="OD198" s="1"/>
      <c r="OE198" s="1"/>
      <c r="OF198" s="1"/>
      <c r="OG198" s="1"/>
      <c r="OH198" s="1"/>
      <c r="OI198" s="1"/>
      <c r="OJ198" s="1"/>
      <c r="OK198" s="1"/>
      <c r="OL198" s="1"/>
      <c r="OM198" s="1"/>
      <c r="ON198" s="1"/>
      <c r="OO198" s="1"/>
      <c r="OP198" s="1"/>
    </row>
    <row r="199" spans="1:406" s="525" customFormat="1" ht="77.25" customHeight="1" x14ac:dyDescent="0.25">
      <c r="A199" s="539"/>
      <c r="B199" s="536"/>
      <c r="C199" s="536"/>
      <c r="D199" s="502"/>
      <c r="E199" s="503"/>
      <c r="F199" s="540"/>
      <c r="G199" s="540"/>
      <c r="H199" s="552"/>
      <c r="I199" s="553"/>
      <c r="J199" s="554"/>
      <c r="K199" s="542"/>
      <c r="L199" s="503"/>
      <c r="M199" s="541"/>
      <c r="N199" s="524" t="s">
        <v>555</v>
      </c>
      <c r="O199" s="459" t="s">
        <v>554</v>
      </c>
      <c r="P199" s="737" t="s">
        <v>769</v>
      </c>
      <c r="Q199" s="459" t="s">
        <v>86</v>
      </c>
      <c r="R199" s="523" t="s">
        <v>189</v>
      </c>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c r="JD199" s="1"/>
      <c r="JE199" s="1"/>
      <c r="JF199" s="1"/>
      <c r="JG199" s="1"/>
      <c r="JH199" s="1"/>
      <c r="JI199" s="1"/>
      <c r="JJ199" s="1"/>
      <c r="JK199" s="1"/>
      <c r="JL199" s="1"/>
      <c r="JM199" s="1"/>
      <c r="JN199" s="1"/>
      <c r="JO199" s="1"/>
      <c r="JP199" s="1"/>
      <c r="JQ199" s="1"/>
      <c r="JR199" s="1"/>
      <c r="JS199" s="1"/>
      <c r="JT199" s="1"/>
      <c r="JU199" s="1"/>
      <c r="JV199" s="1"/>
      <c r="JW199" s="1"/>
      <c r="JX199" s="1"/>
      <c r="JY199" s="1"/>
      <c r="JZ199" s="1"/>
      <c r="KA199" s="1"/>
      <c r="KB199" s="1"/>
      <c r="KC199" s="1"/>
      <c r="KD199" s="1"/>
      <c r="KE199" s="1"/>
      <c r="KF199" s="1"/>
      <c r="KG199" s="1"/>
      <c r="KH199" s="1"/>
      <c r="KI199" s="1"/>
      <c r="KJ199" s="1"/>
      <c r="KK199" s="1"/>
      <c r="KL199" s="1"/>
      <c r="KM199" s="1"/>
      <c r="KN199" s="1"/>
      <c r="KO199" s="1"/>
      <c r="KP199" s="1"/>
      <c r="KQ199" s="1"/>
      <c r="KR199" s="1"/>
      <c r="KS199" s="1"/>
      <c r="KT199" s="1"/>
      <c r="KU199" s="1"/>
      <c r="KV199" s="1"/>
      <c r="KW199" s="1"/>
      <c r="KX199" s="1"/>
      <c r="KY199" s="1"/>
      <c r="KZ199" s="1"/>
      <c r="LA199" s="1"/>
      <c r="LB199" s="1"/>
      <c r="LC199" s="1"/>
      <c r="LD199" s="1"/>
      <c r="LE199" s="1"/>
      <c r="LF199" s="1"/>
      <c r="LG199" s="1"/>
      <c r="LH199" s="1"/>
      <c r="LI199" s="1"/>
      <c r="LJ199" s="1"/>
      <c r="LK199" s="1"/>
      <c r="LL199" s="1"/>
      <c r="LM199" s="1"/>
      <c r="LN199" s="1"/>
      <c r="LO199" s="1"/>
      <c r="LP199" s="1"/>
      <c r="LQ199" s="1"/>
      <c r="LR199" s="1"/>
      <c r="LS199" s="1"/>
      <c r="LT199" s="1"/>
      <c r="LU199" s="1"/>
      <c r="LV199" s="1"/>
      <c r="LW199" s="1"/>
      <c r="LX199" s="1"/>
      <c r="LY199" s="1"/>
      <c r="LZ199" s="1"/>
      <c r="MA199" s="1"/>
      <c r="MB199" s="1"/>
      <c r="MC199" s="1"/>
      <c r="MD199" s="1"/>
      <c r="ME199" s="1"/>
      <c r="MF199" s="1"/>
      <c r="MG199" s="1"/>
      <c r="MH199" s="1"/>
      <c r="MI199" s="1"/>
      <c r="MJ199" s="1"/>
      <c r="MK199" s="1"/>
      <c r="ML199" s="1"/>
      <c r="MM199" s="1"/>
      <c r="MN199" s="1"/>
      <c r="MO199" s="1"/>
      <c r="MP199" s="1"/>
      <c r="MQ199" s="1"/>
      <c r="MR199" s="1"/>
      <c r="MS199" s="1"/>
      <c r="MT199" s="1"/>
      <c r="MU199" s="1"/>
      <c r="MV199" s="1"/>
      <c r="MW199" s="1"/>
      <c r="MX199" s="1"/>
      <c r="MY199" s="1"/>
      <c r="MZ199" s="1"/>
      <c r="NA199" s="1"/>
      <c r="NB199" s="1"/>
      <c r="NC199" s="1"/>
      <c r="ND199" s="1"/>
      <c r="NE199" s="1"/>
      <c r="NF199" s="1"/>
      <c r="NG199" s="1"/>
      <c r="NH199" s="1"/>
      <c r="NI199" s="1"/>
      <c r="NJ199" s="1"/>
      <c r="NK199" s="1"/>
      <c r="NL199" s="1"/>
      <c r="NM199" s="1"/>
      <c r="NN199" s="1"/>
      <c r="NO199" s="1"/>
      <c r="NP199" s="1"/>
      <c r="NQ199" s="1"/>
      <c r="NR199" s="1"/>
      <c r="NS199" s="1"/>
      <c r="NT199" s="1"/>
      <c r="NU199" s="1"/>
      <c r="NV199" s="1"/>
      <c r="NW199" s="1"/>
      <c r="NX199" s="1"/>
      <c r="NY199" s="1"/>
      <c r="NZ199" s="1"/>
      <c r="OA199" s="1"/>
      <c r="OB199" s="1"/>
      <c r="OC199" s="1"/>
      <c r="OD199" s="1"/>
      <c r="OE199" s="1"/>
      <c r="OF199" s="1"/>
      <c r="OG199" s="1"/>
      <c r="OH199" s="1"/>
      <c r="OI199" s="1"/>
      <c r="OJ199" s="1"/>
      <c r="OK199" s="1"/>
      <c r="OL199" s="1"/>
      <c r="OM199" s="1"/>
      <c r="ON199" s="1"/>
      <c r="OO199" s="1"/>
      <c r="OP199" s="1"/>
    </row>
    <row r="200" spans="1:406" s="344" customFormat="1" ht="25.5" customHeight="1" x14ac:dyDescent="0.25">
      <c r="A200" s="620"/>
      <c r="B200" s="616"/>
      <c r="C200" s="616"/>
      <c r="D200" s="588"/>
      <c r="E200" s="589"/>
      <c r="F200" s="618"/>
      <c r="G200" s="618"/>
      <c r="H200" s="650"/>
      <c r="I200" s="651"/>
      <c r="J200" s="651"/>
      <c r="K200" s="622"/>
      <c r="L200" s="589"/>
      <c r="M200" s="587"/>
      <c r="N200" s="594"/>
      <c r="O200" s="594"/>
      <c r="P200" s="786" t="s">
        <v>16</v>
      </c>
      <c r="Q200" s="787"/>
      <c r="R200" s="788"/>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c r="JL200" s="1"/>
      <c r="JM200" s="1"/>
      <c r="JN200" s="1"/>
      <c r="JO200" s="1"/>
      <c r="JP200" s="1"/>
      <c r="JQ200" s="1"/>
      <c r="JR200" s="1"/>
      <c r="JS200" s="1"/>
      <c r="JT200" s="1"/>
      <c r="JU200" s="1"/>
      <c r="JV200" s="1"/>
      <c r="JW200" s="1"/>
      <c r="JX200" s="1"/>
      <c r="JY200" s="1"/>
      <c r="JZ200" s="1"/>
      <c r="KA200" s="1"/>
      <c r="KB200" s="1"/>
      <c r="KC200" s="1"/>
      <c r="KD200" s="1"/>
      <c r="KE200" s="1"/>
      <c r="KF200" s="1"/>
      <c r="KG200" s="1"/>
      <c r="KH200" s="1"/>
      <c r="KI200" s="1"/>
      <c r="KJ200" s="1"/>
      <c r="KK200" s="1"/>
      <c r="KL200" s="1"/>
      <c r="KM200" s="1"/>
      <c r="KN200" s="1"/>
      <c r="KO200" s="1"/>
      <c r="KP200" s="1"/>
      <c r="KQ200" s="1"/>
      <c r="KR200" s="1"/>
      <c r="KS200" s="1"/>
      <c r="KT200" s="1"/>
      <c r="KU200" s="1"/>
      <c r="KV200" s="1"/>
      <c r="KW200" s="1"/>
      <c r="KX200" s="1"/>
      <c r="KY200" s="1"/>
      <c r="KZ200" s="1"/>
      <c r="LA200" s="1"/>
      <c r="LB200" s="1"/>
      <c r="LC200" s="1"/>
      <c r="LD200" s="1"/>
      <c r="LE200" s="1"/>
      <c r="LF200" s="1"/>
      <c r="LG200" s="1"/>
      <c r="LH200" s="1"/>
      <c r="LI200" s="1"/>
      <c r="LJ200" s="1"/>
      <c r="LK200" s="1"/>
      <c r="LL200" s="1"/>
      <c r="LM200" s="1"/>
      <c r="LN200" s="1"/>
      <c r="LO200" s="1"/>
      <c r="LP200" s="1"/>
      <c r="LQ200" s="1"/>
      <c r="LR200" s="1"/>
      <c r="LS200" s="1"/>
      <c r="LT200" s="1"/>
      <c r="LU200" s="1"/>
      <c r="LV200" s="1"/>
      <c r="LW200" s="1"/>
      <c r="LX200" s="1"/>
      <c r="LY200" s="1"/>
      <c r="LZ200" s="1"/>
      <c r="MA200" s="1"/>
      <c r="MB200" s="1"/>
      <c r="MC200" s="1"/>
      <c r="MD200" s="1"/>
      <c r="ME200" s="1"/>
      <c r="MF200" s="1"/>
      <c r="MG200" s="1"/>
      <c r="MH200" s="1"/>
      <c r="MI200" s="1"/>
      <c r="MJ200" s="1"/>
      <c r="MK200" s="1"/>
      <c r="ML200" s="1"/>
      <c r="MM200" s="1"/>
      <c r="MN200" s="1"/>
      <c r="MO200" s="1"/>
      <c r="MP200" s="1"/>
      <c r="MQ200" s="1"/>
      <c r="MR200" s="1"/>
      <c r="MS200" s="1"/>
      <c r="MT200" s="1"/>
      <c r="MU200" s="1"/>
      <c r="MV200" s="1"/>
      <c r="MW200" s="1"/>
      <c r="MX200" s="1"/>
      <c r="MY200" s="1"/>
      <c r="MZ200" s="1"/>
      <c r="NA200" s="1"/>
      <c r="NB200" s="1"/>
      <c r="NC200" s="1"/>
      <c r="ND200" s="1"/>
      <c r="NE200" s="1"/>
      <c r="NF200" s="1"/>
      <c r="NG200" s="1"/>
      <c r="NH200" s="1"/>
      <c r="NI200" s="1"/>
      <c r="NJ200" s="1"/>
      <c r="NK200" s="1"/>
      <c r="NL200" s="1"/>
      <c r="NM200" s="1"/>
      <c r="NN200" s="1"/>
      <c r="NO200" s="1"/>
      <c r="NP200" s="1"/>
      <c r="NQ200" s="1"/>
      <c r="NR200" s="1"/>
      <c r="NS200" s="1"/>
      <c r="NT200" s="1"/>
      <c r="NU200" s="1"/>
      <c r="NV200" s="1"/>
      <c r="NW200" s="1"/>
      <c r="NX200" s="1"/>
      <c r="NY200" s="1"/>
      <c r="NZ200" s="1"/>
      <c r="OA200" s="1"/>
      <c r="OB200" s="1"/>
      <c r="OC200" s="1"/>
      <c r="OD200" s="1"/>
      <c r="OE200" s="1"/>
      <c r="OF200" s="1"/>
      <c r="OG200" s="1"/>
      <c r="OH200" s="1"/>
      <c r="OI200" s="1"/>
      <c r="OJ200" s="1"/>
      <c r="OK200" s="1"/>
      <c r="OL200" s="1"/>
      <c r="OM200" s="1"/>
      <c r="ON200" s="1"/>
      <c r="OO200" s="1"/>
      <c r="OP200" s="1"/>
    </row>
    <row r="201" spans="1:406" s="351" customFormat="1" ht="80.25" customHeight="1" thickBot="1" x14ac:dyDescent="0.3">
      <c r="A201" s="620"/>
      <c r="B201" s="616"/>
      <c r="C201" s="616"/>
      <c r="D201" s="588"/>
      <c r="E201" s="589"/>
      <c r="F201" s="618"/>
      <c r="G201" s="618"/>
      <c r="H201" s="652"/>
      <c r="I201" s="653"/>
      <c r="J201" s="653"/>
      <c r="K201" s="622"/>
      <c r="L201" s="589"/>
      <c r="M201" s="587"/>
      <c r="N201" s="588"/>
      <c r="O201" s="588"/>
      <c r="P201" s="876" t="s">
        <v>633</v>
      </c>
      <c r="Q201" s="695" t="s">
        <v>10</v>
      </c>
      <c r="R201" s="718">
        <v>100</v>
      </c>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row>
    <row r="202" spans="1:406" s="348" customFormat="1" ht="22.5" customHeight="1" thickBot="1" x14ac:dyDescent="0.3">
      <c r="A202" s="623"/>
      <c r="B202" s="624"/>
      <c r="C202" s="624"/>
      <c r="D202" s="596"/>
      <c r="E202" s="597"/>
      <c r="F202" s="625"/>
      <c r="G202" s="625"/>
      <c r="H202" s="623"/>
      <c r="I202" s="596"/>
      <c r="J202" s="654"/>
      <c r="K202" s="626"/>
      <c r="L202" s="597"/>
      <c r="M202" s="595"/>
      <c r="N202" s="596"/>
      <c r="O202" s="596"/>
      <c r="P202" s="777" t="s">
        <v>17</v>
      </c>
      <c r="Q202" s="778"/>
      <c r="R202" s="779"/>
      <c r="S202" s="580"/>
      <c r="T202" s="580"/>
      <c r="U202" s="580"/>
      <c r="V202" s="580"/>
      <c r="W202" s="580"/>
      <c r="X202" s="580"/>
      <c r="Y202" s="580"/>
      <c r="Z202" s="580"/>
      <c r="AA202" s="580"/>
      <c r="AB202" s="580"/>
      <c r="AC202" s="580"/>
      <c r="AD202" s="580"/>
      <c r="AE202" s="580"/>
      <c r="AF202" s="580"/>
      <c r="AG202" s="580"/>
      <c r="AH202" s="580"/>
      <c r="AI202" s="580"/>
      <c r="AJ202" s="580"/>
      <c r="AK202" s="580"/>
      <c r="AL202" s="580"/>
      <c r="AM202" s="580"/>
      <c r="AN202" s="580"/>
      <c r="AO202" s="580"/>
      <c r="AP202" s="580"/>
      <c r="AQ202" s="580"/>
      <c r="AR202" s="580"/>
      <c r="AS202" s="580"/>
      <c r="AT202" s="580"/>
      <c r="AU202" s="580"/>
      <c r="AV202" s="580"/>
      <c r="AW202" s="580"/>
      <c r="AX202" s="580"/>
      <c r="AY202" s="580"/>
      <c r="AZ202" s="580"/>
      <c r="BA202" s="580"/>
      <c r="BB202" s="580"/>
      <c r="BC202" s="580"/>
      <c r="BD202" s="580"/>
      <c r="BE202" s="580"/>
      <c r="BF202" s="580"/>
      <c r="BG202" s="580"/>
      <c r="BH202" s="580"/>
      <c r="BI202" s="580"/>
      <c r="BJ202" s="580"/>
      <c r="BK202" s="580"/>
      <c r="BL202" s="580"/>
      <c r="BM202" s="580"/>
      <c r="BN202" s="580"/>
      <c r="BO202" s="580"/>
      <c r="BP202" s="580"/>
      <c r="BQ202" s="580"/>
      <c r="BR202" s="580"/>
      <c r="BS202" s="580"/>
      <c r="BT202" s="580"/>
      <c r="BU202" s="580"/>
      <c r="BV202" s="580"/>
      <c r="BW202" s="580"/>
      <c r="BX202" s="580"/>
      <c r="BY202" s="580"/>
      <c r="BZ202" s="580"/>
      <c r="CA202" s="580"/>
      <c r="CB202" s="580"/>
      <c r="CC202" s="580"/>
      <c r="CD202" s="580"/>
      <c r="CE202" s="580"/>
      <c r="CF202" s="580"/>
      <c r="CG202" s="580"/>
      <c r="CH202" s="580"/>
      <c r="CI202" s="580"/>
      <c r="CJ202" s="580"/>
      <c r="CK202" s="580"/>
      <c r="CL202" s="580"/>
      <c r="CM202" s="580"/>
      <c r="CN202" s="580"/>
      <c r="CO202" s="580"/>
      <c r="CP202" s="580"/>
      <c r="CQ202" s="580"/>
      <c r="CR202" s="580"/>
      <c r="CS202" s="580"/>
      <c r="CT202" s="580"/>
      <c r="CU202" s="580"/>
      <c r="CV202" s="580"/>
      <c r="CW202" s="580"/>
      <c r="CX202" s="580"/>
      <c r="CY202" s="580"/>
      <c r="CZ202" s="580"/>
      <c r="DA202" s="580"/>
      <c r="DB202" s="580"/>
      <c r="DC202" s="580"/>
      <c r="DD202" s="580"/>
      <c r="DE202" s="580"/>
      <c r="DF202" s="580"/>
      <c r="DG202" s="580"/>
      <c r="DH202" s="580"/>
      <c r="DI202" s="580"/>
      <c r="DJ202" s="580"/>
      <c r="DK202" s="580"/>
      <c r="DL202" s="580"/>
      <c r="DM202" s="580"/>
      <c r="DN202" s="580"/>
      <c r="DO202" s="580"/>
      <c r="DP202" s="580"/>
      <c r="DQ202" s="580"/>
      <c r="DR202" s="580"/>
      <c r="DS202" s="580"/>
      <c r="DT202" s="580"/>
      <c r="DU202" s="580"/>
      <c r="DV202" s="580"/>
      <c r="DW202" s="580"/>
      <c r="DX202" s="580"/>
      <c r="DY202" s="580"/>
      <c r="DZ202" s="580"/>
      <c r="EA202" s="580"/>
      <c r="EB202" s="580"/>
      <c r="EC202" s="580"/>
      <c r="ED202" s="580"/>
      <c r="EE202" s="580"/>
      <c r="EF202" s="580"/>
      <c r="EG202" s="580"/>
      <c r="EH202" s="580"/>
      <c r="EI202" s="580"/>
      <c r="EJ202" s="580"/>
      <c r="EK202" s="580"/>
      <c r="EL202" s="580"/>
      <c r="EM202" s="580"/>
      <c r="EN202" s="580"/>
      <c r="EO202" s="580"/>
      <c r="EP202" s="580"/>
      <c r="EQ202" s="580"/>
      <c r="ER202" s="580"/>
      <c r="ES202" s="580"/>
      <c r="ET202" s="580"/>
      <c r="EU202" s="580"/>
      <c r="EV202" s="580"/>
      <c r="EW202" s="580"/>
      <c r="EX202" s="580"/>
      <c r="EY202" s="580"/>
      <c r="EZ202" s="580"/>
      <c r="FA202" s="580"/>
      <c r="FB202" s="580"/>
      <c r="FC202" s="580"/>
      <c r="FD202" s="580"/>
      <c r="FE202" s="580"/>
      <c r="FF202" s="580"/>
      <c r="FG202" s="580"/>
      <c r="FH202" s="580"/>
      <c r="FI202" s="580"/>
      <c r="FJ202" s="580"/>
      <c r="FK202" s="580"/>
      <c r="FL202" s="580"/>
      <c r="FM202" s="580"/>
      <c r="FN202" s="580"/>
      <c r="FO202" s="580"/>
      <c r="FP202" s="580"/>
      <c r="FQ202" s="580"/>
      <c r="FR202" s="580"/>
      <c r="FS202" s="580"/>
      <c r="FT202" s="580"/>
      <c r="FU202" s="580"/>
      <c r="FV202" s="580"/>
      <c r="FW202" s="580"/>
      <c r="FX202" s="580"/>
      <c r="FY202" s="580"/>
      <c r="FZ202" s="580"/>
      <c r="GA202" s="580"/>
      <c r="GB202" s="580"/>
      <c r="GC202" s="580"/>
      <c r="GD202" s="580"/>
      <c r="GE202" s="580"/>
      <c r="GF202" s="580"/>
      <c r="GG202" s="580"/>
      <c r="GH202" s="580"/>
      <c r="GI202" s="580"/>
      <c r="GJ202" s="580"/>
      <c r="GK202" s="580"/>
      <c r="GL202" s="580"/>
      <c r="GM202" s="580"/>
      <c r="GN202" s="580"/>
      <c r="GO202" s="580"/>
      <c r="GP202" s="580"/>
      <c r="GQ202" s="580"/>
      <c r="GR202" s="580"/>
      <c r="GS202" s="580"/>
      <c r="GT202" s="580"/>
      <c r="GU202" s="580"/>
      <c r="GV202" s="580"/>
      <c r="GW202" s="580"/>
      <c r="GX202" s="580"/>
      <c r="GY202" s="580"/>
      <c r="GZ202" s="580"/>
      <c r="HA202" s="580"/>
      <c r="HB202" s="580"/>
      <c r="HC202" s="580"/>
      <c r="HD202" s="580"/>
      <c r="HE202" s="580"/>
      <c r="HF202" s="580"/>
      <c r="HG202" s="580"/>
      <c r="HH202" s="580"/>
      <c r="HI202" s="580"/>
      <c r="HJ202" s="580"/>
      <c r="HK202" s="580"/>
      <c r="HL202" s="580"/>
      <c r="HM202" s="580"/>
      <c r="HN202" s="580"/>
      <c r="HO202" s="580"/>
      <c r="HP202" s="580"/>
      <c r="HQ202" s="580"/>
      <c r="HR202" s="580"/>
      <c r="HS202" s="580"/>
      <c r="HT202" s="580"/>
      <c r="HU202" s="580"/>
      <c r="HV202" s="580"/>
      <c r="HW202" s="580"/>
      <c r="HX202" s="580"/>
      <c r="HY202" s="580"/>
      <c r="HZ202" s="580"/>
      <c r="IA202" s="580"/>
      <c r="IB202" s="580"/>
      <c r="IC202" s="580"/>
      <c r="ID202" s="580"/>
      <c r="IE202" s="580"/>
      <c r="IF202" s="580"/>
      <c r="IG202" s="580"/>
      <c r="IH202" s="580"/>
      <c r="II202" s="580"/>
      <c r="IJ202" s="580"/>
      <c r="IK202" s="580"/>
      <c r="IL202" s="580"/>
      <c r="IM202" s="580"/>
      <c r="IN202" s="580"/>
      <c r="IO202" s="580"/>
      <c r="IP202" s="580"/>
      <c r="IQ202" s="580"/>
      <c r="IR202" s="580"/>
      <c r="IS202" s="580"/>
      <c r="IT202" s="580"/>
      <c r="IU202" s="580"/>
      <c r="IV202" s="580"/>
      <c r="IW202" s="580"/>
      <c r="IX202" s="580"/>
      <c r="IY202" s="580"/>
      <c r="IZ202" s="580"/>
      <c r="JA202" s="580"/>
      <c r="JB202" s="580"/>
      <c r="JC202" s="580"/>
      <c r="JD202" s="580"/>
      <c r="JE202" s="580"/>
      <c r="JF202" s="580"/>
      <c r="JG202" s="580"/>
      <c r="JH202" s="580"/>
      <c r="JI202" s="580"/>
      <c r="JJ202" s="580"/>
      <c r="JK202" s="580"/>
      <c r="JL202" s="580"/>
      <c r="JM202" s="580"/>
      <c r="JN202" s="580"/>
      <c r="JO202" s="580"/>
      <c r="JP202" s="580"/>
      <c r="JQ202" s="580"/>
      <c r="JR202" s="580"/>
      <c r="JS202" s="580"/>
      <c r="JT202" s="580"/>
      <c r="JU202" s="580"/>
      <c r="JV202" s="580"/>
      <c r="JW202" s="580"/>
      <c r="JX202" s="580"/>
      <c r="JY202" s="580"/>
      <c r="JZ202" s="580"/>
      <c r="KA202" s="580"/>
      <c r="KB202" s="580"/>
      <c r="KC202" s="580"/>
      <c r="KD202" s="580"/>
      <c r="KE202" s="580"/>
      <c r="KF202" s="580"/>
      <c r="KG202" s="580"/>
      <c r="KH202" s="580"/>
      <c r="KI202" s="580"/>
      <c r="KJ202" s="580"/>
      <c r="KK202" s="580"/>
      <c r="KL202" s="580"/>
      <c r="KM202" s="580"/>
      <c r="KN202" s="580"/>
      <c r="KO202" s="580"/>
      <c r="KP202" s="580"/>
      <c r="KQ202" s="580"/>
      <c r="KR202" s="580"/>
      <c r="KS202" s="580"/>
      <c r="KT202" s="580"/>
      <c r="KU202" s="580"/>
      <c r="KV202" s="580"/>
      <c r="KW202" s="580"/>
      <c r="KX202" s="580"/>
      <c r="KY202" s="580"/>
      <c r="KZ202" s="580"/>
      <c r="LA202" s="580"/>
      <c r="LB202" s="580"/>
      <c r="LC202" s="580"/>
      <c r="LD202" s="580"/>
      <c r="LE202" s="580"/>
      <c r="LF202" s="580"/>
      <c r="LG202" s="580"/>
      <c r="LH202" s="580"/>
      <c r="LI202" s="580"/>
      <c r="LJ202" s="580"/>
      <c r="LK202" s="580"/>
      <c r="LL202" s="580"/>
      <c r="LM202" s="580"/>
      <c r="LN202" s="580"/>
      <c r="LO202" s="580"/>
      <c r="LP202" s="580"/>
      <c r="LQ202" s="580"/>
      <c r="LR202" s="580"/>
      <c r="LS202" s="580"/>
      <c r="LT202" s="580"/>
      <c r="LU202" s="580"/>
      <c r="LV202" s="580"/>
      <c r="LW202" s="580"/>
      <c r="LX202" s="580"/>
      <c r="LY202" s="580"/>
      <c r="LZ202" s="580"/>
      <c r="MA202" s="580"/>
      <c r="MB202" s="580"/>
      <c r="MC202" s="580"/>
      <c r="MD202" s="580"/>
      <c r="ME202" s="580"/>
      <c r="MF202" s="580"/>
      <c r="MG202" s="580"/>
      <c r="MH202" s="580"/>
      <c r="MI202" s="580"/>
      <c r="MJ202" s="580"/>
      <c r="MK202" s="580"/>
      <c r="ML202" s="580"/>
      <c r="MM202" s="580"/>
      <c r="MN202" s="580"/>
      <c r="MO202" s="580"/>
      <c r="MP202" s="580"/>
      <c r="MQ202" s="580"/>
      <c r="MR202" s="580"/>
      <c r="MS202" s="580"/>
      <c r="MT202" s="580"/>
      <c r="MU202" s="580"/>
      <c r="MV202" s="580"/>
      <c r="MW202" s="580"/>
      <c r="MX202" s="580"/>
      <c r="MY202" s="580"/>
      <c r="MZ202" s="580"/>
      <c r="NA202" s="580"/>
      <c r="NB202" s="580"/>
      <c r="NC202" s="580"/>
      <c r="ND202" s="580"/>
      <c r="NE202" s="580"/>
      <c r="NF202" s="580"/>
      <c r="NG202" s="580"/>
      <c r="NH202" s="580"/>
      <c r="NI202" s="580"/>
      <c r="NJ202" s="580"/>
      <c r="NK202" s="580"/>
      <c r="NL202" s="580"/>
      <c r="NM202" s="580"/>
      <c r="NN202" s="580"/>
      <c r="NO202" s="580"/>
      <c r="NP202" s="580"/>
      <c r="NQ202" s="580"/>
      <c r="NR202" s="580"/>
      <c r="NS202" s="580"/>
      <c r="NT202" s="580"/>
      <c r="NU202" s="580"/>
      <c r="NV202" s="580"/>
      <c r="NW202" s="580"/>
      <c r="NX202" s="580"/>
      <c r="NY202" s="580"/>
      <c r="NZ202" s="580"/>
      <c r="OA202" s="580"/>
      <c r="OB202" s="580"/>
      <c r="OC202" s="580"/>
      <c r="OD202" s="580"/>
      <c r="OE202" s="580"/>
      <c r="OF202" s="580"/>
      <c r="OG202" s="580"/>
      <c r="OH202" s="580"/>
      <c r="OI202" s="580"/>
      <c r="OJ202" s="580"/>
      <c r="OK202" s="580"/>
      <c r="OL202" s="580"/>
      <c r="OM202" s="580"/>
      <c r="ON202" s="580"/>
      <c r="OO202" s="580"/>
      <c r="OP202" s="580"/>
    </row>
    <row r="203" spans="1:406" s="351" customFormat="1" ht="69" customHeight="1" thickBot="1" x14ac:dyDescent="0.3">
      <c r="A203" s="620"/>
      <c r="B203" s="616"/>
      <c r="C203" s="616"/>
      <c r="D203" s="588"/>
      <c r="E203" s="589"/>
      <c r="F203" s="618"/>
      <c r="G203" s="618"/>
      <c r="H203" s="620"/>
      <c r="I203" s="588"/>
      <c r="J203" s="644"/>
      <c r="K203" s="622"/>
      <c r="L203" s="589"/>
      <c r="M203" s="587"/>
      <c r="N203" s="588"/>
      <c r="O203" s="588"/>
      <c r="P203" s="463" t="s">
        <v>735</v>
      </c>
      <c r="Q203" s="642" t="s">
        <v>10</v>
      </c>
      <c r="R203" s="465">
        <v>100</v>
      </c>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c r="JD203" s="1"/>
      <c r="JE203" s="1"/>
      <c r="JF203" s="1"/>
      <c r="JG203" s="1"/>
      <c r="JH203" s="1"/>
      <c r="JI203" s="1"/>
      <c r="JJ203" s="1"/>
      <c r="JK203" s="1"/>
      <c r="JL203" s="1"/>
      <c r="JM203" s="1"/>
      <c r="JN203" s="1"/>
      <c r="JO203" s="1"/>
      <c r="JP203" s="1"/>
      <c r="JQ203" s="1"/>
      <c r="JR203" s="1"/>
      <c r="JS203" s="1"/>
      <c r="JT203" s="1"/>
      <c r="JU203" s="1"/>
      <c r="JV203" s="1"/>
      <c r="JW203" s="1"/>
      <c r="JX203" s="1"/>
      <c r="JY203" s="1"/>
      <c r="JZ203" s="1"/>
      <c r="KA203" s="1"/>
      <c r="KB203" s="1"/>
      <c r="KC203" s="1"/>
      <c r="KD203" s="1"/>
      <c r="KE203" s="1"/>
      <c r="KF203" s="1"/>
      <c r="KG203" s="1"/>
      <c r="KH203" s="1"/>
      <c r="KI203" s="1"/>
      <c r="KJ203" s="1"/>
      <c r="KK203" s="1"/>
      <c r="KL203" s="1"/>
      <c r="KM203" s="1"/>
      <c r="KN203" s="1"/>
      <c r="KO203" s="1"/>
      <c r="KP203" s="1"/>
      <c r="KQ203" s="1"/>
      <c r="KR203" s="1"/>
      <c r="KS203" s="1"/>
      <c r="KT203" s="1"/>
      <c r="KU203" s="1"/>
      <c r="KV203" s="1"/>
      <c r="KW203" s="1"/>
      <c r="KX203" s="1"/>
      <c r="KY203" s="1"/>
      <c r="KZ203" s="1"/>
      <c r="LA203" s="1"/>
      <c r="LB203" s="1"/>
      <c r="LC203" s="1"/>
      <c r="LD203" s="1"/>
      <c r="LE203" s="1"/>
      <c r="LF203" s="1"/>
      <c r="LG203" s="1"/>
      <c r="LH203" s="1"/>
      <c r="LI203" s="1"/>
      <c r="LJ203" s="1"/>
      <c r="LK203" s="1"/>
      <c r="LL203" s="1"/>
      <c r="LM203" s="1"/>
      <c r="LN203" s="1"/>
      <c r="LO203" s="1"/>
      <c r="LP203" s="1"/>
      <c r="LQ203" s="1"/>
      <c r="LR203" s="1"/>
      <c r="LS203" s="1"/>
      <c r="LT203" s="1"/>
      <c r="LU203" s="1"/>
      <c r="LV203" s="1"/>
      <c r="LW203" s="1"/>
      <c r="LX203" s="1"/>
      <c r="LY203" s="1"/>
      <c r="LZ203" s="1"/>
      <c r="MA203" s="1"/>
      <c r="MB203" s="1"/>
      <c r="MC203" s="1"/>
      <c r="MD203" s="1"/>
      <c r="ME203" s="1"/>
      <c r="MF203" s="1"/>
      <c r="MG203" s="1"/>
      <c r="MH203" s="1"/>
      <c r="MI203" s="1"/>
      <c r="MJ203" s="1"/>
      <c r="MK203" s="1"/>
      <c r="ML203" s="1"/>
      <c r="MM203" s="1"/>
      <c r="MN203" s="1"/>
      <c r="MO203" s="1"/>
      <c r="MP203" s="1"/>
      <c r="MQ203" s="1"/>
      <c r="MR203" s="1"/>
      <c r="MS203" s="1"/>
      <c r="MT203" s="1"/>
      <c r="MU203" s="1"/>
      <c r="MV203" s="1"/>
      <c r="MW203" s="1"/>
      <c r="MX203" s="1"/>
      <c r="MY203" s="1"/>
      <c r="MZ203" s="1"/>
      <c r="NA203" s="1"/>
      <c r="NB203" s="1"/>
      <c r="NC203" s="1"/>
      <c r="ND203" s="1"/>
      <c r="NE203" s="1"/>
      <c r="NF203" s="1"/>
      <c r="NG203" s="1"/>
      <c r="NH203" s="1"/>
      <c r="NI203" s="1"/>
      <c r="NJ203" s="1"/>
      <c r="NK203" s="1"/>
      <c r="NL203" s="1"/>
      <c r="NM203" s="1"/>
      <c r="NN203" s="1"/>
      <c r="NO203" s="1"/>
      <c r="NP203" s="1"/>
      <c r="NQ203" s="1"/>
      <c r="NR203" s="1"/>
      <c r="NS203" s="1"/>
      <c r="NT203" s="1"/>
      <c r="NU203" s="1"/>
      <c r="NV203" s="1"/>
      <c r="NW203" s="1"/>
      <c r="NX203" s="1"/>
      <c r="NY203" s="1"/>
      <c r="NZ203" s="1"/>
      <c r="OA203" s="1"/>
      <c r="OB203" s="1"/>
      <c r="OC203" s="1"/>
      <c r="OD203" s="1"/>
      <c r="OE203" s="1"/>
      <c r="OF203" s="1"/>
      <c r="OG203" s="1"/>
      <c r="OH203" s="1"/>
      <c r="OI203" s="1"/>
      <c r="OJ203" s="1"/>
      <c r="OK203" s="1"/>
      <c r="OL203" s="1"/>
      <c r="OM203" s="1"/>
      <c r="ON203" s="1"/>
      <c r="OO203" s="1"/>
      <c r="OP203" s="1"/>
    </row>
    <row r="204" spans="1:406" s="525" customFormat="1" ht="75.75" customHeight="1" thickBot="1" x14ac:dyDescent="0.3">
      <c r="A204" s="539"/>
      <c r="B204" s="536"/>
      <c r="C204" s="536"/>
      <c r="D204" s="502"/>
      <c r="E204" s="503"/>
      <c r="F204" s="540"/>
      <c r="G204" s="540"/>
      <c r="H204" s="539"/>
      <c r="I204" s="502"/>
      <c r="J204" s="550"/>
      <c r="K204" s="542"/>
      <c r="L204" s="503"/>
      <c r="M204" s="501"/>
      <c r="N204" s="524" t="s">
        <v>557</v>
      </c>
      <c r="O204" s="459" t="s">
        <v>556</v>
      </c>
      <c r="P204" s="737" t="s">
        <v>770</v>
      </c>
      <c r="Q204" s="555" t="s">
        <v>86</v>
      </c>
      <c r="R204" s="493" t="s">
        <v>189</v>
      </c>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c r="JD204" s="1"/>
      <c r="JE204" s="1"/>
      <c r="JF204" s="1"/>
      <c r="JG204" s="1"/>
      <c r="JH204" s="1"/>
      <c r="JI204" s="1"/>
      <c r="JJ204" s="1"/>
      <c r="JK204" s="1"/>
      <c r="JL204" s="1"/>
      <c r="JM204" s="1"/>
      <c r="JN204" s="1"/>
      <c r="JO204" s="1"/>
      <c r="JP204" s="1"/>
      <c r="JQ204" s="1"/>
      <c r="JR204" s="1"/>
      <c r="JS204" s="1"/>
      <c r="JT204" s="1"/>
      <c r="JU204" s="1"/>
      <c r="JV204" s="1"/>
      <c r="JW204" s="1"/>
      <c r="JX204" s="1"/>
      <c r="JY204" s="1"/>
      <c r="JZ204" s="1"/>
      <c r="KA204" s="1"/>
      <c r="KB204" s="1"/>
      <c r="KC204" s="1"/>
      <c r="KD204" s="1"/>
      <c r="KE204" s="1"/>
      <c r="KF204" s="1"/>
      <c r="KG204" s="1"/>
      <c r="KH204" s="1"/>
      <c r="KI204" s="1"/>
      <c r="KJ204" s="1"/>
      <c r="KK204" s="1"/>
      <c r="KL204" s="1"/>
      <c r="KM204" s="1"/>
      <c r="KN204" s="1"/>
      <c r="KO204" s="1"/>
      <c r="KP204" s="1"/>
      <c r="KQ204" s="1"/>
      <c r="KR204" s="1"/>
      <c r="KS204" s="1"/>
      <c r="KT204" s="1"/>
      <c r="KU204" s="1"/>
      <c r="KV204" s="1"/>
      <c r="KW204" s="1"/>
      <c r="KX204" s="1"/>
      <c r="KY204" s="1"/>
      <c r="KZ204" s="1"/>
      <c r="LA204" s="1"/>
      <c r="LB204" s="1"/>
      <c r="LC204" s="1"/>
      <c r="LD204" s="1"/>
      <c r="LE204" s="1"/>
      <c r="LF204" s="1"/>
      <c r="LG204" s="1"/>
      <c r="LH204" s="1"/>
      <c r="LI204" s="1"/>
      <c r="LJ204" s="1"/>
      <c r="LK204" s="1"/>
      <c r="LL204" s="1"/>
      <c r="LM204" s="1"/>
      <c r="LN204" s="1"/>
      <c r="LO204" s="1"/>
      <c r="LP204" s="1"/>
      <c r="LQ204" s="1"/>
      <c r="LR204" s="1"/>
      <c r="LS204" s="1"/>
      <c r="LT204" s="1"/>
      <c r="LU204" s="1"/>
      <c r="LV204" s="1"/>
      <c r="LW204" s="1"/>
      <c r="LX204" s="1"/>
      <c r="LY204" s="1"/>
      <c r="LZ204" s="1"/>
      <c r="MA204" s="1"/>
      <c r="MB204" s="1"/>
      <c r="MC204" s="1"/>
      <c r="MD204" s="1"/>
      <c r="ME204" s="1"/>
      <c r="MF204" s="1"/>
      <c r="MG204" s="1"/>
      <c r="MH204" s="1"/>
      <c r="MI204" s="1"/>
      <c r="MJ204" s="1"/>
      <c r="MK204" s="1"/>
      <c r="ML204" s="1"/>
      <c r="MM204" s="1"/>
      <c r="MN204" s="1"/>
      <c r="MO204" s="1"/>
      <c r="MP204" s="1"/>
      <c r="MQ204" s="1"/>
      <c r="MR204" s="1"/>
      <c r="MS204" s="1"/>
      <c r="MT204" s="1"/>
      <c r="MU204" s="1"/>
      <c r="MV204" s="1"/>
      <c r="MW204" s="1"/>
      <c r="MX204" s="1"/>
      <c r="MY204" s="1"/>
      <c r="MZ204" s="1"/>
      <c r="NA204" s="1"/>
      <c r="NB204" s="1"/>
      <c r="NC204" s="1"/>
      <c r="ND204" s="1"/>
      <c r="NE204" s="1"/>
      <c r="NF204" s="1"/>
      <c r="NG204" s="1"/>
      <c r="NH204" s="1"/>
      <c r="NI204" s="1"/>
      <c r="NJ204" s="1"/>
      <c r="NK204" s="1"/>
      <c r="NL204" s="1"/>
      <c r="NM204" s="1"/>
      <c r="NN204" s="1"/>
      <c r="NO204" s="1"/>
      <c r="NP204" s="1"/>
      <c r="NQ204" s="1"/>
      <c r="NR204" s="1"/>
      <c r="NS204" s="1"/>
      <c r="NT204" s="1"/>
      <c r="NU204" s="1"/>
      <c r="NV204" s="1"/>
      <c r="NW204" s="1"/>
      <c r="NX204" s="1"/>
      <c r="NY204" s="1"/>
      <c r="NZ204" s="1"/>
      <c r="OA204" s="1"/>
      <c r="OB204" s="1"/>
      <c r="OC204" s="1"/>
      <c r="OD204" s="1"/>
      <c r="OE204" s="1"/>
      <c r="OF204" s="1"/>
      <c r="OG204" s="1"/>
      <c r="OH204" s="1"/>
      <c r="OI204" s="1"/>
      <c r="OJ204" s="1"/>
      <c r="OK204" s="1"/>
      <c r="OL204" s="1"/>
      <c r="OM204" s="1"/>
      <c r="ON204" s="1"/>
      <c r="OO204" s="1"/>
      <c r="OP204" s="1"/>
    </row>
    <row r="205" spans="1:406" s="344" customFormat="1" ht="30" customHeight="1" thickBot="1" x14ac:dyDescent="0.3">
      <c r="A205" s="620"/>
      <c r="B205" s="616"/>
      <c r="C205" s="616"/>
      <c r="D205" s="588"/>
      <c r="E205" s="589"/>
      <c r="F205" s="618"/>
      <c r="G205" s="618"/>
      <c r="H205" s="620"/>
      <c r="I205" s="618"/>
      <c r="J205" s="644"/>
      <c r="K205" s="622"/>
      <c r="L205" s="589"/>
      <c r="M205" s="621"/>
      <c r="N205" s="594"/>
      <c r="O205" s="594"/>
      <c r="P205" s="765" t="s">
        <v>16</v>
      </c>
      <c r="Q205" s="766"/>
      <c r="R205" s="767"/>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c r="JD205" s="1"/>
      <c r="JE205" s="1"/>
      <c r="JF205" s="1"/>
      <c r="JG205" s="1"/>
      <c r="JH205" s="1"/>
      <c r="JI205" s="1"/>
      <c r="JJ205" s="1"/>
      <c r="JK205" s="1"/>
      <c r="JL205" s="1"/>
      <c r="JM205" s="1"/>
      <c r="JN205" s="1"/>
      <c r="JO205" s="1"/>
      <c r="JP205" s="1"/>
      <c r="JQ205" s="1"/>
      <c r="JR205" s="1"/>
      <c r="JS205" s="1"/>
      <c r="JT205" s="1"/>
      <c r="JU205" s="1"/>
      <c r="JV205" s="1"/>
      <c r="JW205" s="1"/>
      <c r="JX205" s="1"/>
      <c r="JY205" s="1"/>
      <c r="JZ205" s="1"/>
      <c r="KA205" s="1"/>
      <c r="KB205" s="1"/>
      <c r="KC205" s="1"/>
      <c r="KD205" s="1"/>
      <c r="KE205" s="1"/>
      <c r="KF205" s="1"/>
      <c r="KG205" s="1"/>
      <c r="KH205" s="1"/>
      <c r="KI205" s="1"/>
      <c r="KJ205" s="1"/>
      <c r="KK205" s="1"/>
      <c r="KL205" s="1"/>
      <c r="KM205" s="1"/>
      <c r="KN205" s="1"/>
      <c r="KO205" s="1"/>
      <c r="KP205" s="1"/>
      <c r="KQ205" s="1"/>
      <c r="KR205" s="1"/>
      <c r="KS205" s="1"/>
      <c r="KT205" s="1"/>
      <c r="KU205" s="1"/>
      <c r="KV205" s="1"/>
      <c r="KW205" s="1"/>
      <c r="KX205" s="1"/>
      <c r="KY205" s="1"/>
      <c r="KZ205" s="1"/>
      <c r="LA205" s="1"/>
      <c r="LB205" s="1"/>
      <c r="LC205" s="1"/>
      <c r="LD205" s="1"/>
      <c r="LE205" s="1"/>
      <c r="LF205" s="1"/>
      <c r="LG205" s="1"/>
      <c r="LH205" s="1"/>
      <c r="LI205" s="1"/>
      <c r="LJ205" s="1"/>
      <c r="LK205" s="1"/>
      <c r="LL205" s="1"/>
      <c r="LM205" s="1"/>
      <c r="LN205" s="1"/>
      <c r="LO205" s="1"/>
      <c r="LP205" s="1"/>
      <c r="LQ205" s="1"/>
      <c r="LR205" s="1"/>
      <c r="LS205" s="1"/>
      <c r="LT205" s="1"/>
      <c r="LU205" s="1"/>
      <c r="LV205" s="1"/>
      <c r="LW205" s="1"/>
      <c r="LX205" s="1"/>
      <c r="LY205" s="1"/>
      <c r="LZ205" s="1"/>
      <c r="MA205" s="1"/>
      <c r="MB205" s="1"/>
      <c r="MC205" s="1"/>
      <c r="MD205" s="1"/>
      <c r="ME205" s="1"/>
      <c r="MF205" s="1"/>
      <c r="MG205" s="1"/>
      <c r="MH205" s="1"/>
      <c r="MI205" s="1"/>
      <c r="MJ205" s="1"/>
      <c r="MK205" s="1"/>
      <c r="ML205" s="1"/>
      <c r="MM205" s="1"/>
      <c r="MN205" s="1"/>
      <c r="MO205" s="1"/>
      <c r="MP205" s="1"/>
      <c r="MQ205" s="1"/>
      <c r="MR205" s="1"/>
      <c r="MS205" s="1"/>
      <c r="MT205" s="1"/>
      <c r="MU205" s="1"/>
      <c r="MV205" s="1"/>
      <c r="MW205" s="1"/>
      <c r="MX205" s="1"/>
      <c r="MY205" s="1"/>
      <c r="MZ205" s="1"/>
      <c r="NA205" s="1"/>
      <c r="NB205" s="1"/>
      <c r="NC205" s="1"/>
      <c r="ND205" s="1"/>
      <c r="NE205" s="1"/>
      <c r="NF205" s="1"/>
      <c r="NG205" s="1"/>
      <c r="NH205" s="1"/>
      <c r="NI205" s="1"/>
      <c r="NJ205" s="1"/>
      <c r="NK205" s="1"/>
      <c r="NL205" s="1"/>
      <c r="NM205" s="1"/>
      <c r="NN205" s="1"/>
      <c r="NO205" s="1"/>
      <c r="NP205" s="1"/>
      <c r="NQ205" s="1"/>
      <c r="NR205" s="1"/>
      <c r="NS205" s="1"/>
      <c r="NT205" s="1"/>
      <c r="NU205" s="1"/>
      <c r="NV205" s="1"/>
      <c r="NW205" s="1"/>
      <c r="NX205" s="1"/>
      <c r="NY205" s="1"/>
      <c r="NZ205" s="1"/>
      <c r="OA205" s="1"/>
      <c r="OB205" s="1"/>
      <c r="OC205" s="1"/>
      <c r="OD205" s="1"/>
      <c r="OE205" s="1"/>
      <c r="OF205" s="1"/>
      <c r="OG205" s="1"/>
      <c r="OH205" s="1"/>
      <c r="OI205" s="1"/>
      <c r="OJ205" s="1"/>
      <c r="OK205" s="1"/>
      <c r="OL205" s="1"/>
      <c r="OM205" s="1"/>
      <c r="ON205" s="1"/>
      <c r="OO205" s="1"/>
      <c r="OP205" s="1"/>
    </row>
    <row r="206" spans="1:406" s="380" customFormat="1" ht="42.75" customHeight="1" x14ac:dyDescent="0.25">
      <c r="A206" s="620"/>
      <c r="B206" s="616"/>
      <c r="C206" s="616"/>
      <c r="D206" s="588"/>
      <c r="E206" s="589"/>
      <c r="F206" s="618"/>
      <c r="G206" s="618"/>
      <c r="H206" s="620"/>
      <c r="I206" s="618"/>
      <c r="J206" s="644"/>
      <c r="K206" s="622"/>
      <c r="L206" s="589"/>
      <c r="M206" s="621"/>
      <c r="N206" s="594"/>
      <c r="O206" s="594"/>
      <c r="P206" s="881" t="s">
        <v>634</v>
      </c>
      <c r="Q206" s="882" t="s">
        <v>673</v>
      </c>
      <c r="R206" s="715">
        <v>168</v>
      </c>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c r="JD206" s="1"/>
      <c r="JE206" s="1"/>
      <c r="JF206" s="1"/>
      <c r="JG206" s="1"/>
      <c r="JH206" s="1"/>
      <c r="JI206" s="1"/>
      <c r="JJ206" s="1"/>
      <c r="JK206" s="1"/>
      <c r="JL206" s="1"/>
      <c r="JM206" s="1"/>
      <c r="JN206" s="1"/>
      <c r="JO206" s="1"/>
      <c r="JP206" s="1"/>
      <c r="JQ206" s="1"/>
      <c r="JR206" s="1"/>
      <c r="JS206" s="1"/>
      <c r="JT206" s="1"/>
      <c r="JU206" s="1"/>
      <c r="JV206" s="1"/>
      <c r="JW206" s="1"/>
      <c r="JX206" s="1"/>
      <c r="JY206" s="1"/>
      <c r="JZ206" s="1"/>
      <c r="KA206" s="1"/>
      <c r="KB206" s="1"/>
      <c r="KC206" s="1"/>
      <c r="KD206" s="1"/>
      <c r="KE206" s="1"/>
      <c r="KF206" s="1"/>
      <c r="KG206" s="1"/>
      <c r="KH206" s="1"/>
      <c r="KI206" s="1"/>
      <c r="KJ206" s="1"/>
      <c r="KK206" s="1"/>
      <c r="KL206" s="1"/>
      <c r="KM206" s="1"/>
      <c r="KN206" s="1"/>
      <c r="KO206" s="1"/>
      <c r="KP206" s="1"/>
      <c r="KQ206" s="1"/>
      <c r="KR206" s="1"/>
      <c r="KS206" s="1"/>
      <c r="KT206" s="1"/>
      <c r="KU206" s="1"/>
      <c r="KV206" s="1"/>
      <c r="KW206" s="1"/>
      <c r="KX206" s="1"/>
      <c r="KY206" s="1"/>
      <c r="KZ206" s="1"/>
      <c r="LA206" s="1"/>
      <c r="LB206" s="1"/>
      <c r="LC206" s="1"/>
      <c r="LD206" s="1"/>
      <c r="LE206" s="1"/>
      <c r="LF206" s="1"/>
      <c r="LG206" s="1"/>
      <c r="LH206" s="1"/>
      <c r="LI206" s="1"/>
      <c r="LJ206" s="1"/>
      <c r="LK206" s="1"/>
      <c r="LL206" s="1"/>
      <c r="LM206" s="1"/>
      <c r="LN206" s="1"/>
      <c r="LO206" s="1"/>
      <c r="LP206" s="1"/>
      <c r="LQ206" s="1"/>
      <c r="LR206" s="1"/>
      <c r="LS206" s="1"/>
      <c r="LT206" s="1"/>
      <c r="LU206" s="1"/>
      <c r="LV206" s="1"/>
      <c r="LW206" s="1"/>
      <c r="LX206" s="1"/>
      <c r="LY206" s="1"/>
      <c r="LZ206" s="1"/>
      <c r="MA206" s="1"/>
      <c r="MB206" s="1"/>
      <c r="MC206" s="1"/>
      <c r="MD206" s="1"/>
      <c r="ME206" s="1"/>
      <c r="MF206" s="1"/>
      <c r="MG206" s="1"/>
      <c r="MH206" s="1"/>
      <c r="MI206" s="1"/>
      <c r="MJ206" s="1"/>
      <c r="MK206" s="1"/>
      <c r="ML206" s="1"/>
      <c r="MM206" s="1"/>
      <c r="MN206" s="1"/>
      <c r="MO206" s="1"/>
      <c r="MP206" s="1"/>
      <c r="MQ206" s="1"/>
      <c r="MR206" s="1"/>
      <c r="MS206" s="1"/>
      <c r="MT206" s="1"/>
      <c r="MU206" s="1"/>
      <c r="MV206" s="1"/>
      <c r="MW206" s="1"/>
      <c r="MX206" s="1"/>
      <c r="MY206" s="1"/>
      <c r="MZ206" s="1"/>
      <c r="NA206" s="1"/>
      <c r="NB206" s="1"/>
      <c r="NC206" s="1"/>
      <c r="ND206" s="1"/>
      <c r="NE206" s="1"/>
      <c r="NF206" s="1"/>
      <c r="NG206" s="1"/>
      <c r="NH206" s="1"/>
      <c r="NI206" s="1"/>
      <c r="NJ206" s="1"/>
      <c r="NK206" s="1"/>
      <c r="NL206" s="1"/>
      <c r="NM206" s="1"/>
      <c r="NN206" s="1"/>
      <c r="NO206" s="1"/>
      <c r="NP206" s="1"/>
      <c r="NQ206" s="1"/>
      <c r="NR206" s="1"/>
      <c r="NS206" s="1"/>
      <c r="NT206" s="1"/>
      <c r="NU206" s="1"/>
      <c r="NV206" s="1"/>
      <c r="NW206" s="1"/>
      <c r="NX206" s="1"/>
      <c r="NY206" s="1"/>
      <c r="NZ206" s="1"/>
      <c r="OA206" s="1"/>
      <c r="OB206" s="1"/>
      <c r="OC206" s="1"/>
      <c r="OD206" s="1"/>
      <c r="OE206" s="1"/>
      <c r="OF206" s="1"/>
      <c r="OG206" s="1"/>
      <c r="OH206" s="1"/>
      <c r="OI206" s="1"/>
      <c r="OJ206" s="1"/>
      <c r="OK206" s="1"/>
      <c r="OL206" s="1"/>
      <c r="OM206" s="1"/>
      <c r="ON206" s="1"/>
      <c r="OO206" s="1"/>
      <c r="OP206" s="1"/>
    </row>
    <row r="207" spans="1:406" s="380" customFormat="1" ht="45" customHeight="1" x14ac:dyDescent="0.25">
      <c r="A207" s="620"/>
      <c r="B207" s="616"/>
      <c r="C207" s="616"/>
      <c r="D207" s="588"/>
      <c r="E207" s="589"/>
      <c r="F207" s="618"/>
      <c r="G207" s="618"/>
      <c r="H207" s="620"/>
      <c r="I207" s="618"/>
      <c r="J207" s="644"/>
      <c r="K207" s="622"/>
      <c r="L207" s="589"/>
      <c r="M207" s="621"/>
      <c r="N207" s="594"/>
      <c r="O207" s="594"/>
      <c r="P207" s="883" t="s">
        <v>635</v>
      </c>
      <c r="Q207" s="882" t="s">
        <v>631</v>
      </c>
      <c r="R207" s="715">
        <v>168</v>
      </c>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c r="JD207" s="1"/>
      <c r="JE207" s="1"/>
      <c r="JF207" s="1"/>
      <c r="JG207" s="1"/>
      <c r="JH207" s="1"/>
      <c r="JI207" s="1"/>
      <c r="JJ207" s="1"/>
      <c r="JK207" s="1"/>
      <c r="JL207" s="1"/>
      <c r="JM207" s="1"/>
      <c r="JN207" s="1"/>
      <c r="JO207" s="1"/>
      <c r="JP207" s="1"/>
      <c r="JQ207" s="1"/>
      <c r="JR207" s="1"/>
      <c r="JS207" s="1"/>
      <c r="JT207" s="1"/>
      <c r="JU207" s="1"/>
      <c r="JV207" s="1"/>
      <c r="JW207" s="1"/>
      <c r="JX207" s="1"/>
      <c r="JY207" s="1"/>
      <c r="JZ207" s="1"/>
      <c r="KA207" s="1"/>
      <c r="KB207" s="1"/>
      <c r="KC207" s="1"/>
      <c r="KD207" s="1"/>
      <c r="KE207" s="1"/>
      <c r="KF207" s="1"/>
      <c r="KG207" s="1"/>
      <c r="KH207" s="1"/>
      <c r="KI207" s="1"/>
      <c r="KJ207" s="1"/>
      <c r="KK207" s="1"/>
      <c r="KL207" s="1"/>
      <c r="KM207" s="1"/>
      <c r="KN207" s="1"/>
      <c r="KO207" s="1"/>
      <c r="KP207" s="1"/>
      <c r="KQ207" s="1"/>
      <c r="KR207" s="1"/>
      <c r="KS207" s="1"/>
      <c r="KT207" s="1"/>
      <c r="KU207" s="1"/>
      <c r="KV207" s="1"/>
      <c r="KW207" s="1"/>
      <c r="KX207" s="1"/>
      <c r="KY207" s="1"/>
      <c r="KZ207" s="1"/>
      <c r="LA207" s="1"/>
      <c r="LB207" s="1"/>
      <c r="LC207" s="1"/>
      <c r="LD207" s="1"/>
      <c r="LE207" s="1"/>
      <c r="LF207" s="1"/>
      <c r="LG207" s="1"/>
      <c r="LH207" s="1"/>
      <c r="LI207" s="1"/>
      <c r="LJ207" s="1"/>
      <c r="LK207" s="1"/>
      <c r="LL207" s="1"/>
      <c r="LM207" s="1"/>
      <c r="LN207" s="1"/>
      <c r="LO207" s="1"/>
      <c r="LP207" s="1"/>
      <c r="LQ207" s="1"/>
      <c r="LR207" s="1"/>
      <c r="LS207" s="1"/>
      <c r="LT207" s="1"/>
      <c r="LU207" s="1"/>
      <c r="LV207" s="1"/>
      <c r="LW207" s="1"/>
      <c r="LX207" s="1"/>
      <c r="LY207" s="1"/>
      <c r="LZ207" s="1"/>
      <c r="MA207" s="1"/>
      <c r="MB207" s="1"/>
      <c r="MC207" s="1"/>
      <c r="MD207" s="1"/>
      <c r="ME207" s="1"/>
      <c r="MF207" s="1"/>
      <c r="MG207" s="1"/>
      <c r="MH207" s="1"/>
      <c r="MI207" s="1"/>
      <c r="MJ207" s="1"/>
      <c r="MK207" s="1"/>
      <c r="ML207" s="1"/>
      <c r="MM207" s="1"/>
      <c r="MN207" s="1"/>
      <c r="MO207" s="1"/>
      <c r="MP207" s="1"/>
      <c r="MQ207" s="1"/>
      <c r="MR207" s="1"/>
      <c r="MS207" s="1"/>
      <c r="MT207" s="1"/>
      <c r="MU207" s="1"/>
      <c r="MV207" s="1"/>
      <c r="MW207" s="1"/>
      <c r="MX207" s="1"/>
      <c r="MY207" s="1"/>
      <c r="MZ207" s="1"/>
      <c r="NA207" s="1"/>
      <c r="NB207" s="1"/>
      <c r="NC207" s="1"/>
      <c r="ND207" s="1"/>
      <c r="NE207" s="1"/>
      <c r="NF207" s="1"/>
      <c r="NG207" s="1"/>
      <c r="NH207" s="1"/>
      <c r="NI207" s="1"/>
      <c r="NJ207" s="1"/>
      <c r="NK207" s="1"/>
      <c r="NL207" s="1"/>
      <c r="NM207" s="1"/>
      <c r="NN207" s="1"/>
      <c r="NO207" s="1"/>
      <c r="NP207" s="1"/>
      <c r="NQ207" s="1"/>
      <c r="NR207" s="1"/>
      <c r="NS207" s="1"/>
      <c r="NT207" s="1"/>
      <c r="NU207" s="1"/>
      <c r="NV207" s="1"/>
      <c r="NW207" s="1"/>
      <c r="NX207" s="1"/>
      <c r="NY207" s="1"/>
      <c r="NZ207" s="1"/>
      <c r="OA207" s="1"/>
      <c r="OB207" s="1"/>
      <c r="OC207" s="1"/>
      <c r="OD207" s="1"/>
      <c r="OE207" s="1"/>
      <c r="OF207" s="1"/>
      <c r="OG207" s="1"/>
      <c r="OH207" s="1"/>
      <c r="OI207" s="1"/>
      <c r="OJ207" s="1"/>
      <c r="OK207" s="1"/>
      <c r="OL207" s="1"/>
      <c r="OM207" s="1"/>
      <c r="ON207" s="1"/>
      <c r="OO207" s="1"/>
      <c r="OP207" s="1"/>
    </row>
    <row r="208" spans="1:406" s="380" customFormat="1" ht="30" customHeight="1" x14ac:dyDescent="0.25">
      <c r="A208" s="620"/>
      <c r="B208" s="616"/>
      <c r="C208" s="616"/>
      <c r="D208" s="588"/>
      <c r="E208" s="589"/>
      <c r="F208" s="618"/>
      <c r="G208" s="618"/>
      <c r="H208" s="620"/>
      <c r="I208" s="618"/>
      <c r="J208" s="644"/>
      <c r="K208" s="622"/>
      <c r="L208" s="589"/>
      <c r="M208" s="621"/>
      <c r="N208" s="594"/>
      <c r="O208" s="594"/>
      <c r="P208" s="883" t="s">
        <v>636</v>
      </c>
      <c r="Q208" s="882" t="s">
        <v>631</v>
      </c>
      <c r="R208" s="715">
        <v>20</v>
      </c>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c r="JJ208" s="1"/>
      <c r="JK208" s="1"/>
      <c r="JL208" s="1"/>
      <c r="JM208" s="1"/>
      <c r="JN208" s="1"/>
      <c r="JO208" s="1"/>
      <c r="JP208" s="1"/>
      <c r="JQ208" s="1"/>
      <c r="JR208" s="1"/>
      <c r="JS208" s="1"/>
      <c r="JT208" s="1"/>
      <c r="JU208" s="1"/>
      <c r="JV208" s="1"/>
      <c r="JW208" s="1"/>
      <c r="JX208" s="1"/>
      <c r="JY208" s="1"/>
      <c r="JZ208" s="1"/>
      <c r="KA208" s="1"/>
      <c r="KB208" s="1"/>
      <c r="KC208" s="1"/>
      <c r="KD208" s="1"/>
      <c r="KE208" s="1"/>
      <c r="KF208" s="1"/>
      <c r="KG208" s="1"/>
      <c r="KH208" s="1"/>
      <c r="KI208" s="1"/>
      <c r="KJ208" s="1"/>
      <c r="KK208" s="1"/>
      <c r="KL208" s="1"/>
      <c r="KM208" s="1"/>
      <c r="KN208" s="1"/>
      <c r="KO208" s="1"/>
      <c r="KP208" s="1"/>
      <c r="KQ208" s="1"/>
      <c r="KR208" s="1"/>
      <c r="KS208" s="1"/>
      <c r="KT208" s="1"/>
      <c r="KU208" s="1"/>
      <c r="KV208" s="1"/>
      <c r="KW208" s="1"/>
      <c r="KX208" s="1"/>
      <c r="KY208" s="1"/>
      <c r="KZ208" s="1"/>
      <c r="LA208" s="1"/>
      <c r="LB208" s="1"/>
      <c r="LC208" s="1"/>
      <c r="LD208" s="1"/>
      <c r="LE208" s="1"/>
      <c r="LF208" s="1"/>
      <c r="LG208" s="1"/>
      <c r="LH208" s="1"/>
      <c r="LI208" s="1"/>
      <c r="LJ208" s="1"/>
      <c r="LK208" s="1"/>
      <c r="LL208" s="1"/>
      <c r="LM208" s="1"/>
      <c r="LN208" s="1"/>
      <c r="LO208" s="1"/>
      <c r="LP208" s="1"/>
      <c r="LQ208" s="1"/>
      <c r="LR208" s="1"/>
      <c r="LS208" s="1"/>
      <c r="LT208" s="1"/>
      <c r="LU208" s="1"/>
      <c r="LV208" s="1"/>
      <c r="LW208" s="1"/>
      <c r="LX208" s="1"/>
      <c r="LY208" s="1"/>
      <c r="LZ208" s="1"/>
      <c r="MA208" s="1"/>
      <c r="MB208" s="1"/>
      <c r="MC208" s="1"/>
      <c r="MD208" s="1"/>
      <c r="ME208" s="1"/>
      <c r="MF208" s="1"/>
      <c r="MG208" s="1"/>
      <c r="MH208" s="1"/>
      <c r="MI208" s="1"/>
      <c r="MJ208" s="1"/>
      <c r="MK208" s="1"/>
      <c r="ML208" s="1"/>
      <c r="MM208" s="1"/>
      <c r="MN208" s="1"/>
      <c r="MO208" s="1"/>
      <c r="MP208" s="1"/>
      <c r="MQ208" s="1"/>
      <c r="MR208" s="1"/>
      <c r="MS208" s="1"/>
      <c r="MT208" s="1"/>
      <c r="MU208" s="1"/>
      <c r="MV208" s="1"/>
      <c r="MW208" s="1"/>
      <c r="MX208" s="1"/>
      <c r="MY208" s="1"/>
      <c r="MZ208" s="1"/>
      <c r="NA208" s="1"/>
      <c r="NB208" s="1"/>
      <c r="NC208" s="1"/>
      <c r="ND208" s="1"/>
      <c r="NE208" s="1"/>
      <c r="NF208" s="1"/>
      <c r="NG208" s="1"/>
      <c r="NH208" s="1"/>
      <c r="NI208" s="1"/>
      <c r="NJ208" s="1"/>
      <c r="NK208" s="1"/>
      <c r="NL208" s="1"/>
      <c r="NM208" s="1"/>
      <c r="NN208" s="1"/>
      <c r="NO208" s="1"/>
      <c r="NP208" s="1"/>
      <c r="NQ208" s="1"/>
      <c r="NR208" s="1"/>
      <c r="NS208" s="1"/>
      <c r="NT208" s="1"/>
      <c r="NU208" s="1"/>
      <c r="NV208" s="1"/>
      <c r="NW208" s="1"/>
      <c r="NX208" s="1"/>
      <c r="NY208" s="1"/>
      <c r="NZ208" s="1"/>
      <c r="OA208" s="1"/>
      <c r="OB208" s="1"/>
      <c r="OC208" s="1"/>
      <c r="OD208" s="1"/>
      <c r="OE208" s="1"/>
      <c r="OF208" s="1"/>
      <c r="OG208" s="1"/>
      <c r="OH208" s="1"/>
      <c r="OI208" s="1"/>
      <c r="OJ208" s="1"/>
      <c r="OK208" s="1"/>
      <c r="OL208" s="1"/>
      <c r="OM208" s="1"/>
      <c r="ON208" s="1"/>
      <c r="OO208" s="1"/>
      <c r="OP208" s="1"/>
    </row>
    <row r="209" spans="1:406" s="380" customFormat="1" ht="40.5" customHeight="1" x14ac:dyDescent="0.25">
      <c r="A209" s="620"/>
      <c r="B209" s="616"/>
      <c r="C209" s="616"/>
      <c r="D209" s="588"/>
      <c r="E209" s="589"/>
      <c r="F209" s="618"/>
      <c r="G209" s="618"/>
      <c r="H209" s="620"/>
      <c r="I209" s="618"/>
      <c r="J209" s="644"/>
      <c r="K209" s="622"/>
      <c r="L209" s="589"/>
      <c r="M209" s="621"/>
      <c r="N209" s="594"/>
      <c r="O209" s="594"/>
      <c r="P209" s="883" t="s">
        <v>637</v>
      </c>
      <c r="Q209" s="882" t="s">
        <v>631</v>
      </c>
      <c r="R209" s="715">
        <v>420</v>
      </c>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c r="JD209" s="1"/>
      <c r="JE209" s="1"/>
      <c r="JF209" s="1"/>
      <c r="JG209" s="1"/>
      <c r="JH209" s="1"/>
      <c r="JI209" s="1"/>
      <c r="JJ209" s="1"/>
      <c r="JK209" s="1"/>
      <c r="JL209" s="1"/>
      <c r="JM209" s="1"/>
      <c r="JN209" s="1"/>
      <c r="JO209" s="1"/>
      <c r="JP209" s="1"/>
      <c r="JQ209" s="1"/>
      <c r="JR209" s="1"/>
      <c r="JS209" s="1"/>
      <c r="JT209" s="1"/>
      <c r="JU209" s="1"/>
      <c r="JV209" s="1"/>
      <c r="JW209" s="1"/>
      <c r="JX209" s="1"/>
      <c r="JY209" s="1"/>
      <c r="JZ209" s="1"/>
      <c r="KA209" s="1"/>
      <c r="KB209" s="1"/>
      <c r="KC209" s="1"/>
      <c r="KD209" s="1"/>
      <c r="KE209" s="1"/>
      <c r="KF209" s="1"/>
      <c r="KG209" s="1"/>
      <c r="KH209" s="1"/>
      <c r="KI209" s="1"/>
      <c r="KJ209" s="1"/>
      <c r="KK209" s="1"/>
      <c r="KL209" s="1"/>
      <c r="KM209" s="1"/>
      <c r="KN209" s="1"/>
      <c r="KO209" s="1"/>
      <c r="KP209" s="1"/>
      <c r="KQ209" s="1"/>
      <c r="KR209" s="1"/>
      <c r="KS209" s="1"/>
      <c r="KT209" s="1"/>
      <c r="KU209" s="1"/>
      <c r="KV209" s="1"/>
      <c r="KW209" s="1"/>
      <c r="KX209" s="1"/>
      <c r="KY209" s="1"/>
      <c r="KZ209" s="1"/>
      <c r="LA209" s="1"/>
      <c r="LB209" s="1"/>
      <c r="LC209" s="1"/>
      <c r="LD209" s="1"/>
      <c r="LE209" s="1"/>
      <c r="LF209" s="1"/>
      <c r="LG209" s="1"/>
      <c r="LH209" s="1"/>
      <c r="LI209" s="1"/>
      <c r="LJ209" s="1"/>
      <c r="LK209" s="1"/>
      <c r="LL209" s="1"/>
      <c r="LM209" s="1"/>
      <c r="LN209" s="1"/>
      <c r="LO209" s="1"/>
      <c r="LP209" s="1"/>
      <c r="LQ209" s="1"/>
      <c r="LR209" s="1"/>
      <c r="LS209" s="1"/>
      <c r="LT209" s="1"/>
      <c r="LU209" s="1"/>
      <c r="LV209" s="1"/>
      <c r="LW209" s="1"/>
      <c r="LX209" s="1"/>
      <c r="LY209" s="1"/>
      <c r="LZ209" s="1"/>
      <c r="MA209" s="1"/>
      <c r="MB209" s="1"/>
      <c r="MC209" s="1"/>
      <c r="MD209" s="1"/>
      <c r="ME209" s="1"/>
      <c r="MF209" s="1"/>
      <c r="MG209" s="1"/>
      <c r="MH209" s="1"/>
      <c r="MI209" s="1"/>
      <c r="MJ209" s="1"/>
      <c r="MK209" s="1"/>
      <c r="ML209" s="1"/>
      <c r="MM209" s="1"/>
      <c r="MN209" s="1"/>
      <c r="MO209" s="1"/>
      <c r="MP209" s="1"/>
      <c r="MQ209" s="1"/>
      <c r="MR209" s="1"/>
      <c r="MS209" s="1"/>
      <c r="MT209" s="1"/>
      <c r="MU209" s="1"/>
      <c r="MV209" s="1"/>
      <c r="MW209" s="1"/>
      <c r="MX209" s="1"/>
      <c r="MY209" s="1"/>
      <c r="MZ209" s="1"/>
      <c r="NA209" s="1"/>
      <c r="NB209" s="1"/>
      <c r="NC209" s="1"/>
      <c r="ND209" s="1"/>
      <c r="NE209" s="1"/>
      <c r="NF209" s="1"/>
      <c r="NG209" s="1"/>
      <c r="NH209" s="1"/>
      <c r="NI209" s="1"/>
      <c r="NJ209" s="1"/>
      <c r="NK209" s="1"/>
      <c r="NL209" s="1"/>
      <c r="NM209" s="1"/>
      <c r="NN209" s="1"/>
      <c r="NO209" s="1"/>
      <c r="NP209" s="1"/>
      <c r="NQ209" s="1"/>
      <c r="NR209" s="1"/>
      <c r="NS209" s="1"/>
      <c r="NT209" s="1"/>
      <c r="NU209" s="1"/>
      <c r="NV209" s="1"/>
      <c r="NW209" s="1"/>
      <c r="NX209" s="1"/>
      <c r="NY209" s="1"/>
      <c r="NZ209" s="1"/>
      <c r="OA209" s="1"/>
      <c r="OB209" s="1"/>
      <c r="OC209" s="1"/>
      <c r="OD209" s="1"/>
      <c r="OE209" s="1"/>
      <c r="OF209" s="1"/>
      <c r="OG209" s="1"/>
      <c r="OH209" s="1"/>
      <c r="OI209" s="1"/>
      <c r="OJ209" s="1"/>
      <c r="OK209" s="1"/>
      <c r="OL209" s="1"/>
      <c r="OM209" s="1"/>
      <c r="ON209" s="1"/>
      <c r="OO209" s="1"/>
      <c r="OP209" s="1"/>
    </row>
    <row r="210" spans="1:406" s="380" customFormat="1" ht="39.75" customHeight="1" x14ac:dyDescent="0.25">
      <c r="A210" s="620"/>
      <c r="B210" s="616"/>
      <c r="C210" s="616"/>
      <c r="D210" s="588"/>
      <c r="E210" s="589"/>
      <c r="F210" s="618"/>
      <c r="G210" s="618"/>
      <c r="H210" s="620"/>
      <c r="I210" s="618"/>
      <c r="J210" s="644"/>
      <c r="K210" s="622"/>
      <c r="L210" s="589"/>
      <c r="M210" s="621"/>
      <c r="N210" s="594"/>
      <c r="O210" s="594"/>
      <c r="P210" s="883" t="s">
        <v>638</v>
      </c>
      <c r="Q210" s="882" t="s">
        <v>631</v>
      </c>
      <c r="R210" s="715">
        <v>840</v>
      </c>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row>
    <row r="211" spans="1:406" s="380" customFormat="1" ht="30" customHeight="1" x14ac:dyDescent="0.25">
      <c r="A211" s="620"/>
      <c r="B211" s="616"/>
      <c r="C211" s="616"/>
      <c r="D211" s="588"/>
      <c r="E211" s="589"/>
      <c r="F211" s="618"/>
      <c r="G211" s="618"/>
      <c r="H211" s="620"/>
      <c r="I211" s="618"/>
      <c r="J211" s="644"/>
      <c r="K211" s="622"/>
      <c r="L211" s="589"/>
      <c r="M211" s="621"/>
      <c r="N211" s="594"/>
      <c r="O211" s="594"/>
      <c r="P211" s="883" t="s">
        <v>639</v>
      </c>
      <c r="Q211" s="882" t="s">
        <v>631</v>
      </c>
      <c r="R211" s="715">
        <v>30</v>
      </c>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row>
    <row r="212" spans="1:406" s="380" customFormat="1" ht="30" customHeight="1" x14ac:dyDescent="0.25">
      <c r="A212" s="620"/>
      <c r="B212" s="616"/>
      <c r="C212" s="616"/>
      <c r="D212" s="588"/>
      <c r="E212" s="589"/>
      <c r="F212" s="618"/>
      <c r="G212" s="618"/>
      <c r="H212" s="620"/>
      <c r="I212" s="618"/>
      <c r="J212" s="644"/>
      <c r="K212" s="622"/>
      <c r="L212" s="589"/>
      <c r="M212" s="621"/>
      <c r="N212" s="594"/>
      <c r="O212" s="594"/>
      <c r="P212" s="883" t="s">
        <v>640</v>
      </c>
      <c r="Q212" s="882" t="s">
        <v>631</v>
      </c>
      <c r="R212" s="715">
        <v>14</v>
      </c>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c r="JD212" s="1"/>
      <c r="JE212" s="1"/>
      <c r="JF212" s="1"/>
      <c r="JG212" s="1"/>
      <c r="JH212" s="1"/>
      <c r="JI212" s="1"/>
      <c r="JJ212" s="1"/>
      <c r="JK212" s="1"/>
      <c r="JL212" s="1"/>
      <c r="JM212" s="1"/>
      <c r="JN212" s="1"/>
      <c r="JO212" s="1"/>
      <c r="JP212" s="1"/>
      <c r="JQ212" s="1"/>
      <c r="JR212" s="1"/>
      <c r="JS212" s="1"/>
      <c r="JT212" s="1"/>
      <c r="JU212" s="1"/>
      <c r="JV212" s="1"/>
      <c r="JW212" s="1"/>
      <c r="JX212" s="1"/>
      <c r="JY212" s="1"/>
      <c r="JZ212" s="1"/>
      <c r="KA212" s="1"/>
      <c r="KB212" s="1"/>
      <c r="KC212" s="1"/>
      <c r="KD212" s="1"/>
      <c r="KE212" s="1"/>
      <c r="KF212" s="1"/>
      <c r="KG212" s="1"/>
      <c r="KH212" s="1"/>
      <c r="KI212" s="1"/>
      <c r="KJ212" s="1"/>
      <c r="KK212" s="1"/>
      <c r="KL212" s="1"/>
      <c r="KM212" s="1"/>
      <c r="KN212" s="1"/>
      <c r="KO212" s="1"/>
      <c r="KP212" s="1"/>
      <c r="KQ212" s="1"/>
      <c r="KR212" s="1"/>
      <c r="KS212" s="1"/>
      <c r="KT212" s="1"/>
      <c r="KU212" s="1"/>
      <c r="KV212" s="1"/>
      <c r="KW212" s="1"/>
      <c r="KX212" s="1"/>
      <c r="KY212" s="1"/>
      <c r="KZ212" s="1"/>
      <c r="LA212" s="1"/>
      <c r="LB212" s="1"/>
      <c r="LC212" s="1"/>
      <c r="LD212" s="1"/>
      <c r="LE212" s="1"/>
      <c r="LF212" s="1"/>
      <c r="LG212" s="1"/>
      <c r="LH212" s="1"/>
      <c r="LI212" s="1"/>
      <c r="LJ212" s="1"/>
      <c r="LK212" s="1"/>
      <c r="LL212" s="1"/>
      <c r="LM212" s="1"/>
      <c r="LN212" s="1"/>
      <c r="LO212" s="1"/>
      <c r="LP212" s="1"/>
      <c r="LQ212" s="1"/>
      <c r="LR212" s="1"/>
      <c r="LS212" s="1"/>
      <c r="LT212" s="1"/>
      <c r="LU212" s="1"/>
      <c r="LV212" s="1"/>
      <c r="LW212" s="1"/>
      <c r="LX212" s="1"/>
      <c r="LY212" s="1"/>
      <c r="LZ212" s="1"/>
      <c r="MA212" s="1"/>
      <c r="MB212" s="1"/>
      <c r="MC212" s="1"/>
      <c r="MD212" s="1"/>
      <c r="ME212" s="1"/>
      <c r="MF212" s="1"/>
      <c r="MG212" s="1"/>
      <c r="MH212" s="1"/>
      <c r="MI212" s="1"/>
      <c r="MJ212" s="1"/>
      <c r="MK212" s="1"/>
      <c r="ML212" s="1"/>
      <c r="MM212" s="1"/>
      <c r="MN212" s="1"/>
      <c r="MO212" s="1"/>
      <c r="MP212" s="1"/>
      <c r="MQ212" s="1"/>
      <c r="MR212" s="1"/>
      <c r="MS212" s="1"/>
      <c r="MT212" s="1"/>
      <c r="MU212" s="1"/>
      <c r="MV212" s="1"/>
      <c r="MW212" s="1"/>
      <c r="MX212" s="1"/>
      <c r="MY212" s="1"/>
      <c r="MZ212" s="1"/>
      <c r="NA212" s="1"/>
      <c r="NB212" s="1"/>
      <c r="NC212" s="1"/>
      <c r="ND212" s="1"/>
      <c r="NE212" s="1"/>
      <c r="NF212" s="1"/>
      <c r="NG212" s="1"/>
      <c r="NH212" s="1"/>
      <c r="NI212" s="1"/>
      <c r="NJ212" s="1"/>
      <c r="NK212" s="1"/>
      <c r="NL212" s="1"/>
      <c r="NM212" s="1"/>
      <c r="NN212" s="1"/>
      <c r="NO212" s="1"/>
      <c r="NP212" s="1"/>
      <c r="NQ212" s="1"/>
      <c r="NR212" s="1"/>
      <c r="NS212" s="1"/>
      <c r="NT212" s="1"/>
      <c r="NU212" s="1"/>
      <c r="NV212" s="1"/>
      <c r="NW212" s="1"/>
      <c r="NX212" s="1"/>
      <c r="NY212" s="1"/>
      <c r="NZ212" s="1"/>
      <c r="OA212" s="1"/>
      <c r="OB212" s="1"/>
      <c r="OC212" s="1"/>
      <c r="OD212" s="1"/>
      <c r="OE212" s="1"/>
      <c r="OF212" s="1"/>
      <c r="OG212" s="1"/>
      <c r="OH212" s="1"/>
      <c r="OI212" s="1"/>
      <c r="OJ212" s="1"/>
      <c r="OK212" s="1"/>
      <c r="OL212" s="1"/>
      <c r="OM212" s="1"/>
      <c r="ON212" s="1"/>
      <c r="OO212" s="1"/>
      <c r="OP212" s="1"/>
    </row>
    <row r="213" spans="1:406" s="380" customFormat="1" ht="56.25" customHeight="1" x14ac:dyDescent="0.25">
      <c r="A213" s="620"/>
      <c r="B213" s="616"/>
      <c r="C213" s="616"/>
      <c r="D213" s="588"/>
      <c r="E213" s="589"/>
      <c r="F213" s="618"/>
      <c r="G213" s="618"/>
      <c r="H213" s="620"/>
      <c r="I213" s="618"/>
      <c r="J213" s="644"/>
      <c r="K213" s="622"/>
      <c r="L213" s="589"/>
      <c r="M213" s="621"/>
      <c r="N213" s="594"/>
      <c r="O213" s="594"/>
      <c r="P213" s="883" t="s">
        <v>641</v>
      </c>
      <c r="Q213" s="882" t="s">
        <v>631</v>
      </c>
      <c r="R213" s="715">
        <v>15</v>
      </c>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c r="JD213" s="1"/>
      <c r="JE213" s="1"/>
      <c r="JF213" s="1"/>
      <c r="JG213" s="1"/>
      <c r="JH213" s="1"/>
      <c r="JI213" s="1"/>
      <c r="JJ213" s="1"/>
      <c r="JK213" s="1"/>
      <c r="JL213" s="1"/>
      <c r="JM213" s="1"/>
      <c r="JN213" s="1"/>
      <c r="JO213" s="1"/>
      <c r="JP213" s="1"/>
      <c r="JQ213" s="1"/>
      <c r="JR213" s="1"/>
      <c r="JS213" s="1"/>
      <c r="JT213" s="1"/>
      <c r="JU213" s="1"/>
      <c r="JV213" s="1"/>
      <c r="JW213" s="1"/>
      <c r="JX213" s="1"/>
      <c r="JY213" s="1"/>
      <c r="JZ213" s="1"/>
      <c r="KA213" s="1"/>
      <c r="KB213" s="1"/>
      <c r="KC213" s="1"/>
      <c r="KD213" s="1"/>
      <c r="KE213" s="1"/>
      <c r="KF213" s="1"/>
      <c r="KG213" s="1"/>
      <c r="KH213" s="1"/>
      <c r="KI213" s="1"/>
      <c r="KJ213" s="1"/>
      <c r="KK213" s="1"/>
      <c r="KL213" s="1"/>
      <c r="KM213" s="1"/>
      <c r="KN213" s="1"/>
      <c r="KO213" s="1"/>
      <c r="KP213" s="1"/>
      <c r="KQ213" s="1"/>
      <c r="KR213" s="1"/>
      <c r="KS213" s="1"/>
      <c r="KT213" s="1"/>
      <c r="KU213" s="1"/>
      <c r="KV213" s="1"/>
      <c r="KW213" s="1"/>
      <c r="KX213" s="1"/>
      <c r="KY213" s="1"/>
      <c r="KZ213" s="1"/>
      <c r="LA213" s="1"/>
      <c r="LB213" s="1"/>
      <c r="LC213" s="1"/>
      <c r="LD213" s="1"/>
      <c r="LE213" s="1"/>
      <c r="LF213" s="1"/>
      <c r="LG213" s="1"/>
      <c r="LH213" s="1"/>
      <c r="LI213" s="1"/>
      <c r="LJ213" s="1"/>
      <c r="LK213" s="1"/>
      <c r="LL213" s="1"/>
      <c r="LM213" s="1"/>
      <c r="LN213" s="1"/>
      <c r="LO213" s="1"/>
      <c r="LP213" s="1"/>
      <c r="LQ213" s="1"/>
      <c r="LR213" s="1"/>
      <c r="LS213" s="1"/>
      <c r="LT213" s="1"/>
      <c r="LU213" s="1"/>
      <c r="LV213" s="1"/>
      <c r="LW213" s="1"/>
      <c r="LX213" s="1"/>
      <c r="LY213" s="1"/>
      <c r="LZ213" s="1"/>
      <c r="MA213" s="1"/>
      <c r="MB213" s="1"/>
      <c r="MC213" s="1"/>
      <c r="MD213" s="1"/>
      <c r="ME213" s="1"/>
      <c r="MF213" s="1"/>
      <c r="MG213" s="1"/>
      <c r="MH213" s="1"/>
      <c r="MI213" s="1"/>
      <c r="MJ213" s="1"/>
      <c r="MK213" s="1"/>
      <c r="ML213" s="1"/>
      <c r="MM213" s="1"/>
      <c r="MN213" s="1"/>
      <c r="MO213" s="1"/>
      <c r="MP213" s="1"/>
      <c r="MQ213" s="1"/>
      <c r="MR213" s="1"/>
      <c r="MS213" s="1"/>
      <c r="MT213" s="1"/>
      <c r="MU213" s="1"/>
      <c r="MV213" s="1"/>
      <c r="MW213" s="1"/>
      <c r="MX213" s="1"/>
      <c r="MY213" s="1"/>
      <c r="MZ213" s="1"/>
      <c r="NA213" s="1"/>
      <c r="NB213" s="1"/>
      <c r="NC213" s="1"/>
      <c r="ND213" s="1"/>
      <c r="NE213" s="1"/>
      <c r="NF213" s="1"/>
      <c r="NG213" s="1"/>
      <c r="NH213" s="1"/>
      <c r="NI213" s="1"/>
      <c r="NJ213" s="1"/>
      <c r="NK213" s="1"/>
      <c r="NL213" s="1"/>
      <c r="NM213" s="1"/>
      <c r="NN213" s="1"/>
      <c r="NO213" s="1"/>
      <c r="NP213" s="1"/>
      <c r="NQ213" s="1"/>
      <c r="NR213" s="1"/>
      <c r="NS213" s="1"/>
      <c r="NT213" s="1"/>
      <c r="NU213" s="1"/>
      <c r="NV213" s="1"/>
      <c r="NW213" s="1"/>
      <c r="NX213" s="1"/>
      <c r="NY213" s="1"/>
      <c r="NZ213" s="1"/>
      <c r="OA213" s="1"/>
      <c r="OB213" s="1"/>
      <c r="OC213" s="1"/>
      <c r="OD213" s="1"/>
      <c r="OE213" s="1"/>
      <c r="OF213" s="1"/>
      <c r="OG213" s="1"/>
      <c r="OH213" s="1"/>
      <c r="OI213" s="1"/>
      <c r="OJ213" s="1"/>
      <c r="OK213" s="1"/>
      <c r="OL213" s="1"/>
      <c r="OM213" s="1"/>
      <c r="ON213" s="1"/>
      <c r="OO213" s="1"/>
      <c r="OP213" s="1"/>
    </row>
    <row r="214" spans="1:406" s="380" customFormat="1" ht="42.75" customHeight="1" x14ac:dyDescent="0.25">
      <c r="A214" s="620"/>
      <c r="B214" s="616"/>
      <c r="C214" s="616"/>
      <c r="D214" s="588"/>
      <c r="E214" s="589"/>
      <c r="F214" s="618"/>
      <c r="G214" s="618"/>
      <c r="H214" s="620"/>
      <c r="I214" s="618"/>
      <c r="J214" s="644"/>
      <c r="K214" s="622"/>
      <c r="L214" s="589"/>
      <c r="M214" s="621"/>
      <c r="N214" s="594"/>
      <c r="O214" s="594"/>
      <c r="P214" s="883" t="s">
        <v>642</v>
      </c>
      <c r="Q214" s="882" t="s">
        <v>631</v>
      </c>
      <c r="R214" s="715">
        <v>168</v>
      </c>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c r="JD214" s="1"/>
      <c r="JE214" s="1"/>
      <c r="JF214" s="1"/>
      <c r="JG214" s="1"/>
      <c r="JH214" s="1"/>
      <c r="JI214" s="1"/>
      <c r="JJ214" s="1"/>
      <c r="JK214" s="1"/>
      <c r="JL214" s="1"/>
      <c r="JM214" s="1"/>
      <c r="JN214" s="1"/>
      <c r="JO214" s="1"/>
      <c r="JP214" s="1"/>
      <c r="JQ214" s="1"/>
      <c r="JR214" s="1"/>
      <c r="JS214" s="1"/>
      <c r="JT214" s="1"/>
      <c r="JU214" s="1"/>
      <c r="JV214" s="1"/>
      <c r="JW214" s="1"/>
      <c r="JX214" s="1"/>
      <c r="JY214" s="1"/>
      <c r="JZ214" s="1"/>
      <c r="KA214" s="1"/>
      <c r="KB214" s="1"/>
      <c r="KC214" s="1"/>
      <c r="KD214" s="1"/>
      <c r="KE214" s="1"/>
      <c r="KF214" s="1"/>
      <c r="KG214" s="1"/>
      <c r="KH214" s="1"/>
      <c r="KI214" s="1"/>
      <c r="KJ214" s="1"/>
      <c r="KK214" s="1"/>
      <c r="KL214" s="1"/>
      <c r="KM214" s="1"/>
      <c r="KN214" s="1"/>
      <c r="KO214" s="1"/>
      <c r="KP214" s="1"/>
      <c r="KQ214" s="1"/>
      <c r="KR214" s="1"/>
      <c r="KS214" s="1"/>
      <c r="KT214" s="1"/>
      <c r="KU214" s="1"/>
      <c r="KV214" s="1"/>
      <c r="KW214" s="1"/>
      <c r="KX214" s="1"/>
      <c r="KY214" s="1"/>
      <c r="KZ214" s="1"/>
      <c r="LA214" s="1"/>
      <c r="LB214" s="1"/>
      <c r="LC214" s="1"/>
      <c r="LD214" s="1"/>
      <c r="LE214" s="1"/>
      <c r="LF214" s="1"/>
      <c r="LG214" s="1"/>
      <c r="LH214" s="1"/>
      <c r="LI214" s="1"/>
      <c r="LJ214" s="1"/>
      <c r="LK214" s="1"/>
      <c r="LL214" s="1"/>
      <c r="LM214" s="1"/>
      <c r="LN214" s="1"/>
      <c r="LO214" s="1"/>
      <c r="LP214" s="1"/>
      <c r="LQ214" s="1"/>
      <c r="LR214" s="1"/>
      <c r="LS214" s="1"/>
      <c r="LT214" s="1"/>
      <c r="LU214" s="1"/>
      <c r="LV214" s="1"/>
      <c r="LW214" s="1"/>
      <c r="LX214" s="1"/>
      <c r="LY214" s="1"/>
      <c r="LZ214" s="1"/>
      <c r="MA214" s="1"/>
      <c r="MB214" s="1"/>
      <c r="MC214" s="1"/>
      <c r="MD214" s="1"/>
      <c r="ME214" s="1"/>
      <c r="MF214" s="1"/>
      <c r="MG214" s="1"/>
      <c r="MH214" s="1"/>
      <c r="MI214" s="1"/>
      <c r="MJ214" s="1"/>
      <c r="MK214" s="1"/>
      <c r="ML214" s="1"/>
      <c r="MM214" s="1"/>
      <c r="MN214" s="1"/>
      <c r="MO214" s="1"/>
      <c r="MP214" s="1"/>
      <c r="MQ214" s="1"/>
      <c r="MR214" s="1"/>
      <c r="MS214" s="1"/>
      <c r="MT214" s="1"/>
      <c r="MU214" s="1"/>
      <c r="MV214" s="1"/>
      <c r="MW214" s="1"/>
      <c r="MX214" s="1"/>
      <c r="MY214" s="1"/>
      <c r="MZ214" s="1"/>
      <c r="NA214" s="1"/>
      <c r="NB214" s="1"/>
      <c r="NC214" s="1"/>
      <c r="ND214" s="1"/>
      <c r="NE214" s="1"/>
      <c r="NF214" s="1"/>
      <c r="NG214" s="1"/>
      <c r="NH214" s="1"/>
      <c r="NI214" s="1"/>
      <c r="NJ214" s="1"/>
      <c r="NK214" s="1"/>
      <c r="NL214" s="1"/>
      <c r="NM214" s="1"/>
      <c r="NN214" s="1"/>
      <c r="NO214" s="1"/>
      <c r="NP214" s="1"/>
      <c r="NQ214" s="1"/>
      <c r="NR214" s="1"/>
      <c r="NS214" s="1"/>
      <c r="NT214" s="1"/>
      <c r="NU214" s="1"/>
      <c r="NV214" s="1"/>
      <c r="NW214" s="1"/>
      <c r="NX214" s="1"/>
      <c r="NY214" s="1"/>
      <c r="NZ214" s="1"/>
      <c r="OA214" s="1"/>
      <c r="OB214" s="1"/>
      <c r="OC214" s="1"/>
      <c r="OD214" s="1"/>
      <c r="OE214" s="1"/>
      <c r="OF214" s="1"/>
      <c r="OG214" s="1"/>
      <c r="OH214" s="1"/>
      <c r="OI214" s="1"/>
      <c r="OJ214" s="1"/>
      <c r="OK214" s="1"/>
      <c r="OL214" s="1"/>
      <c r="OM214" s="1"/>
      <c r="ON214" s="1"/>
      <c r="OO214" s="1"/>
      <c r="OP214" s="1"/>
    </row>
    <row r="215" spans="1:406" s="380" customFormat="1" ht="42" customHeight="1" x14ac:dyDescent="0.25">
      <c r="A215" s="620"/>
      <c r="B215" s="616"/>
      <c r="C215" s="616"/>
      <c r="D215" s="588"/>
      <c r="E215" s="589"/>
      <c r="F215" s="618"/>
      <c r="G215" s="618"/>
      <c r="H215" s="620"/>
      <c r="I215" s="618"/>
      <c r="J215" s="644"/>
      <c r="K215" s="622"/>
      <c r="L215" s="589"/>
      <c r="M215" s="621"/>
      <c r="N215" s="594"/>
      <c r="O215" s="594"/>
      <c r="P215" s="883" t="s">
        <v>643</v>
      </c>
      <c r="Q215" s="882" t="s">
        <v>673</v>
      </c>
      <c r="R215" s="715">
        <v>168</v>
      </c>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c r="JD215" s="1"/>
      <c r="JE215" s="1"/>
      <c r="JF215" s="1"/>
      <c r="JG215" s="1"/>
      <c r="JH215" s="1"/>
      <c r="JI215" s="1"/>
      <c r="JJ215" s="1"/>
      <c r="JK215" s="1"/>
      <c r="JL215" s="1"/>
      <c r="JM215" s="1"/>
      <c r="JN215" s="1"/>
      <c r="JO215" s="1"/>
      <c r="JP215" s="1"/>
      <c r="JQ215" s="1"/>
      <c r="JR215" s="1"/>
      <c r="JS215" s="1"/>
      <c r="JT215" s="1"/>
      <c r="JU215" s="1"/>
      <c r="JV215" s="1"/>
      <c r="JW215" s="1"/>
      <c r="JX215" s="1"/>
      <c r="JY215" s="1"/>
      <c r="JZ215" s="1"/>
      <c r="KA215" s="1"/>
      <c r="KB215" s="1"/>
      <c r="KC215" s="1"/>
      <c r="KD215" s="1"/>
      <c r="KE215" s="1"/>
      <c r="KF215" s="1"/>
      <c r="KG215" s="1"/>
      <c r="KH215" s="1"/>
      <c r="KI215" s="1"/>
      <c r="KJ215" s="1"/>
      <c r="KK215" s="1"/>
      <c r="KL215" s="1"/>
      <c r="KM215" s="1"/>
      <c r="KN215" s="1"/>
      <c r="KO215" s="1"/>
      <c r="KP215" s="1"/>
      <c r="KQ215" s="1"/>
      <c r="KR215" s="1"/>
      <c r="KS215" s="1"/>
      <c r="KT215" s="1"/>
      <c r="KU215" s="1"/>
      <c r="KV215" s="1"/>
      <c r="KW215" s="1"/>
      <c r="KX215" s="1"/>
      <c r="KY215" s="1"/>
      <c r="KZ215" s="1"/>
      <c r="LA215" s="1"/>
      <c r="LB215" s="1"/>
      <c r="LC215" s="1"/>
      <c r="LD215" s="1"/>
      <c r="LE215" s="1"/>
      <c r="LF215" s="1"/>
      <c r="LG215" s="1"/>
      <c r="LH215" s="1"/>
      <c r="LI215" s="1"/>
      <c r="LJ215" s="1"/>
      <c r="LK215" s="1"/>
      <c r="LL215" s="1"/>
      <c r="LM215" s="1"/>
      <c r="LN215" s="1"/>
      <c r="LO215" s="1"/>
      <c r="LP215" s="1"/>
      <c r="LQ215" s="1"/>
      <c r="LR215" s="1"/>
      <c r="LS215" s="1"/>
      <c r="LT215" s="1"/>
      <c r="LU215" s="1"/>
      <c r="LV215" s="1"/>
      <c r="LW215" s="1"/>
      <c r="LX215" s="1"/>
      <c r="LY215" s="1"/>
      <c r="LZ215" s="1"/>
      <c r="MA215" s="1"/>
      <c r="MB215" s="1"/>
      <c r="MC215" s="1"/>
      <c r="MD215" s="1"/>
      <c r="ME215" s="1"/>
      <c r="MF215" s="1"/>
      <c r="MG215" s="1"/>
      <c r="MH215" s="1"/>
      <c r="MI215" s="1"/>
      <c r="MJ215" s="1"/>
      <c r="MK215" s="1"/>
      <c r="ML215" s="1"/>
      <c r="MM215" s="1"/>
      <c r="MN215" s="1"/>
      <c r="MO215" s="1"/>
      <c r="MP215" s="1"/>
      <c r="MQ215" s="1"/>
      <c r="MR215" s="1"/>
      <c r="MS215" s="1"/>
      <c r="MT215" s="1"/>
      <c r="MU215" s="1"/>
      <c r="MV215" s="1"/>
      <c r="MW215" s="1"/>
      <c r="MX215" s="1"/>
      <c r="MY215" s="1"/>
      <c r="MZ215" s="1"/>
      <c r="NA215" s="1"/>
      <c r="NB215" s="1"/>
      <c r="NC215" s="1"/>
      <c r="ND215" s="1"/>
      <c r="NE215" s="1"/>
      <c r="NF215" s="1"/>
      <c r="NG215" s="1"/>
      <c r="NH215" s="1"/>
      <c r="NI215" s="1"/>
      <c r="NJ215" s="1"/>
      <c r="NK215" s="1"/>
      <c r="NL215" s="1"/>
      <c r="NM215" s="1"/>
      <c r="NN215" s="1"/>
      <c r="NO215" s="1"/>
      <c r="NP215" s="1"/>
      <c r="NQ215" s="1"/>
      <c r="NR215" s="1"/>
      <c r="NS215" s="1"/>
      <c r="NT215" s="1"/>
      <c r="NU215" s="1"/>
      <c r="NV215" s="1"/>
      <c r="NW215" s="1"/>
      <c r="NX215" s="1"/>
      <c r="NY215" s="1"/>
      <c r="NZ215" s="1"/>
      <c r="OA215" s="1"/>
      <c r="OB215" s="1"/>
      <c r="OC215" s="1"/>
      <c r="OD215" s="1"/>
      <c r="OE215" s="1"/>
      <c r="OF215" s="1"/>
      <c r="OG215" s="1"/>
      <c r="OH215" s="1"/>
      <c r="OI215" s="1"/>
      <c r="OJ215" s="1"/>
      <c r="OK215" s="1"/>
      <c r="OL215" s="1"/>
      <c r="OM215" s="1"/>
      <c r="ON215" s="1"/>
      <c r="OO215" s="1"/>
      <c r="OP215" s="1"/>
    </row>
    <row r="216" spans="1:406" s="380" customFormat="1" ht="51" customHeight="1" x14ac:dyDescent="0.25">
      <c r="A216" s="620"/>
      <c r="B216" s="616"/>
      <c r="C216" s="616"/>
      <c r="D216" s="588"/>
      <c r="E216" s="589"/>
      <c r="F216" s="618"/>
      <c r="G216" s="618"/>
      <c r="H216" s="620"/>
      <c r="I216" s="618"/>
      <c r="J216" s="644"/>
      <c r="K216" s="622"/>
      <c r="L216" s="589"/>
      <c r="M216" s="621"/>
      <c r="N216" s="594"/>
      <c r="O216" s="594"/>
      <c r="P216" s="883" t="s">
        <v>644</v>
      </c>
      <c r="Q216" s="882" t="s">
        <v>631</v>
      </c>
      <c r="R216" s="715">
        <v>168</v>
      </c>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c r="JD216" s="1"/>
      <c r="JE216" s="1"/>
      <c r="JF216" s="1"/>
      <c r="JG216" s="1"/>
      <c r="JH216" s="1"/>
      <c r="JI216" s="1"/>
      <c r="JJ216" s="1"/>
      <c r="JK216" s="1"/>
      <c r="JL216" s="1"/>
      <c r="JM216" s="1"/>
      <c r="JN216" s="1"/>
      <c r="JO216" s="1"/>
      <c r="JP216" s="1"/>
      <c r="JQ216" s="1"/>
      <c r="JR216" s="1"/>
      <c r="JS216" s="1"/>
      <c r="JT216" s="1"/>
      <c r="JU216" s="1"/>
      <c r="JV216" s="1"/>
      <c r="JW216" s="1"/>
      <c r="JX216" s="1"/>
      <c r="JY216" s="1"/>
      <c r="JZ216" s="1"/>
      <c r="KA216" s="1"/>
      <c r="KB216" s="1"/>
      <c r="KC216" s="1"/>
      <c r="KD216" s="1"/>
      <c r="KE216" s="1"/>
      <c r="KF216" s="1"/>
      <c r="KG216" s="1"/>
      <c r="KH216" s="1"/>
      <c r="KI216" s="1"/>
      <c r="KJ216" s="1"/>
      <c r="KK216" s="1"/>
      <c r="KL216" s="1"/>
      <c r="KM216" s="1"/>
      <c r="KN216" s="1"/>
      <c r="KO216" s="1"/>
      <c r="KP216" s="1"/>
      <c r="KQ216" s="1"/>
      <c r="KR216" s="1"/>
      <c r="KS216" s="1"/>
      <c r="KT216" s="1"/>
      <c r="KU216" s="1"/>
      <c r="KV216" s="1"/>
      <c r="KW216" s="1"/>
      <c r="KX216" s="1"/>
      <c r="KY216" s="1"/>
      <c r="KZ216" s="1"/>
      <c r="LA216" s="1"/>
      <c r="LB216" s="1"/>
      <c r="LC216" s="1"/>
      <c r="LD216" s="1"/>
      <c r="LE216" s="1"/>
      <c r="LF216" s="1"/>
      <c r="LG216" s="1"/>
      <c r="LH216" s="1"/>
      <c r="LI216" s="1"/>
      <c r="LJ216" s="1"/>
      <c r="LK216" s="1"/>
      <c r="LL216" s="1"/>
      <c r="LM216" s="1"/>
      <c r="LN216" s="1"/>
      <c r="LO216" s="1"/>
      <c r="LP216" s="1"/>
      <c r="LQ216" s="1"/>
      <c r="LR216" s="1"/>
      <c r="LS216" s="1"/>
      <c r="LT216" s="1"/>
      <c r="LU216" s="1"/>
      <c r="LV216" s="1"/>
      <c r="LW216" s="1"/>
      <c r="LX216" s="1"/>
      <c r="LY216" s="1"/>
      <c r="LZ216" s="1"/>
      <c r="MA216" s="1"/>
      <c r="MB216" s="1"/>
      <c r="MC216" s="1"/>
      <c r="MD216" s="1"/>
      <c r="ME216" s="1"/>
      <c r="MF216" s="1"/>
      <c r="MG216" s="1"/>
      <c r="MH216" s="1"/>
      <c r="MI216" s="1"/>
      <c r="MJ216" s="1"/>
      <c r="MK216" s="1"/>
      <c r="ML216" s="1"/>
      <c r="MM216" s="1"/>
      <c r="MN216" s="1"/>
      <c r="MO216" s="1"/>
      <c r="MP216" s="1"/>
      <c r="MQ216" s="1"/>
      <c r="MR216" s="1"/>
      <c r="MS216" s="1"/>
      <c r="MT216" s="1"/>
      <c r="MU216" s="1"/>
      <c r="MV216" s="1"/>
      <c r="MW216" s="1"/>
      <c r="MX216" s="1"/>
      <c r="MY216" s="1"/>
      <c r="MZ216" s="1"/>
      <c r="NA216" s="1"/>
      <c r="NB216" s="1"/>
      <c r="NC216" s="1"/>
      <c r="ND216" s="1"/>
      <c r="NE216" s="1"/>
      <c r="NF216" s="1"/>
      <c r="NG216" s="1"/>
      <c r="NH216" s="1"/>
      <c r="NI216" s="1"/>
      <c r="NJ216" s="1"/>
      <c r="NK216" s="1"/>
      <c r="NL216" s="1"/>
      <c r="NM216" s="1"/>
      <c r="NN216" s="1"/>
      <c r="NO216" s="1"/>
      <c r="NP216" s="1"/>
      <c r="NQ216" s="1"/>
      <c r="NR216" s="1"/>
      <c r="NS216" s="1"/>
      <c r="NT216" s="1"/>
      <c r="NU216" s="1"/>
      <c r="NV216" s="1"/>
      <c r="NW216" s="1"/>
      <c r="NX216" s="1"/>
      <c r="NY216" s="1"/>
      <c r="NZ216" s="1"/>
      <c r="OA216" s="1"/>
      <c r="OB216" s="1"/>
      <c r="OC216" s="1"/>
      <c r="OD216" s="1"/>
      <c r="OE216" s="1"/>
      <c r="OF216" s="1"/>
      <c r="OG216" s="1"/>
      <c r="OH216" s="1"/>
      <c r="OI216" s="1"/>
      <c r="OJ216" s="1"/>
      <c r="OK216" s="1"/>
      <c r="OL216" s="1"/>
      <c r="OM216" s="1"/>
      <c r="ON216" s="1"/>
      <c r="OO216" s="1"/>
      <c r="OP216" s="1"/>
    </row>
    <row r="217" spans="1:406" s="380" customFormat="1" ht="30" customHeight="1" x14ac:dyDescent="0.25">
      <c r="A217" s="620"/>
      <c r="B217" s="616"/>
      <c r="C217" s="616"/>
      <c r="D217" s="588"/>
      <c r="E217" s="589"/>
      <c r="F217" s="618"/>
      <c r="G217" s="618"/>
      <c r="H217" s="620"/>
      <c r="I217" s="618"/>
      <c r="J217" s="644"/>
      <c r="K217" s="622"/>
      <c r="L217" s="589"/>
      <c r="M217" s="621"/>
      <c r="N217" s="594"/>
      <c r="O217" s="594"/>
      <c r="P217" s="883" t="s">
        <v>645</v>
      </c>
      <c r="Q217" s="882" t="s">
        <v>631</v>
      </c>
      <c r="R217" s="715">
        <v>140</v>
      </c>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c r="JD217" s="1"/>
      <c r="JE217" s="1"/>
      <c r="JF217" s="1"/>
      <c r="JG217" s="1"/>
      <c r="JH217" s="1"/>
      <c r="JI217" s="1"/>
      <c r="JJ217" s="1"/>
      <c r="JK217" s="1"/>
      <c r="JL217" s="1"/>
      <c r="JM217" s="1"/>
      <c r="JN217" s="1"/>
      <c r="JO217" s="1"/>
      <c r="JP217" s="1"/>
      <c r="JQ217" s="1"/>
      <c r="JR217" s="1"/>
      <c r="JS217" s="1"/>
      <c r="JT217" s="1"/>
      <c r="JU217" s="1"/>
      <c r="JV217" s="1"/>
      <c r="JW217" s="1"/>
      <c r="JX217" s="1"/>
      <c r="JY217" s="1"/>
      <c r="JZ217" s="1"/>
      <c r="KA217" s="1"/>
      <c r="KB217" s="1"/>
      <c r="KC217" s="1"/>
      <c r="KD217" s="1"/>
      <c r="KE217" s="1"/>
      <c r="KF217" s="1"/>
      <c r="KG217" s="1"/>
      <c r="KH217" s="1"/>
      <c r="KI217" s="1"/>
      <c r="KJ217" s="1"/>
      <c r="KK217" s="1"/>
      <c r="KL217" s="1"/>
      <c r="KM217" s="1"/>
      <c r="KN217" s="1"/>
      <c r="KO217" s="1"/>
      <c r="KP217" s="1"/>
      <c r="KQ217" s="1"/>
      <c r="KR217" s="1"/>
      <c r="KS217" s="1"/>
      <c r="KT217" s="1"/>
      <c r="KU217" s="1"/>
      <c r="KV217" s="1"/>
      <c r="KW217" s="1"/>
      <c r="KX217" s="1"/>
      <c r="KY217" s="1"/>
      <c r="KZ217" s="1"/>
      <c r="LA217" s="1"/>
      <c r="LB217" s="1"/>
      <c r="LC217" s="1"/>
      <c r="LD217" s="1"/>
      <c r="LE217" s="1"/>
      <c r="LF217" s="1"/>
      <c r="LG217" s="1"/>
      <c r="LH217" s="1"/>
      <c r="LI217" s="1"/>
      <c r="LJ217" s="1"/>
      <c r="LK217" s="1"/>
      <c r="LL217" s="1"/>
      <c r="LM217" s="1"/>
      <c r="LN217" s="1"/>
      <c r="LO217" s="1"/>
      <c r="LP217" s="1"/>
      <c r="LQ217" s="1"/>
      <c r="LR217" s="1"/>
      <c r="LS217" s="1"/>
      <c r="LT217" s="1"/>
      <c r="LU217" s="1"/>
      <c r="LV217" s="1"/>
      <c r="LW217" s="1"/>
      <c r="LX217" s="1"/>
      <c r="LY217" s="1"/>
      <c r="LZ217" s="1"/>
      <c r="MA217" s="1"/>
      <c r="MB217" s="1"/>
      <c r="MC217" s="1"/>
      <c r="MD217" s="1"/>
      <c r="ME217" s="1"/>
      <c r="MF217" s="1"/>
      <c r="MG217" s="1"/>
      <c r="MH217" s="1"/>
      <c r="MI217" s="1"/>
      <c r="MJ217" s="1"/>
      <c r="MK217" s="1"/>
      <c r="ML217" s="1"/>
      <c r="MM217" s="1"/>
      <c r="MN217" s="1"/>
      <c r="MO217" s="1"/>
      <c r="MP217" s="1"/>
      <c r="MQ217" s="1"/>
      <c r="MR217" s="1"/>
      <c r="MS217" s="1"/>
      <c r="MT217" s="1"/>
      <c r="MU217" s="1"/>
      <c r="MV217" s="1"/>
      <c r="MW217" s="1"/>
      <c r="MX217" s="1"/>
      <c r="MY217" s="1"/>
      <c r="MZ217" s="1"/>
      <c r="NA217" s="1"/>
      <c r="NB217" s="1"/>
      <c r="NC217" s="1"/>
      <c r="ND217" s="1"/>
      <c r="NE217" s="1"/>
      <c r="NF217" s="1"/>
      <c r="NG217" s="1"/>
      <c r="NH217" s="1"/>
      <c r="NI217" s="1"/>
      <c r="NJ217" s="1"/>
      <c r="NK217" s="1"/>
      <c r="NL217" s="1"/>
      <c r="NM217" s="1"/>
      <c r="NN217" s="1"/>
      <c r="NO217" s="1"/>
      <c r="NP217" s="1"/>
      <c r="NQ217" s="1"/>
      <c r="NR217" s="1"/>
      <c r="NS217" s="1"/>
      <c r="NT217" s="1"/>
      <c r="NU217" s="1"/>
      <c r="NV217" s="1"/>
      <c r="NW217" s="1"/>
      <c r="NX217" s="1"/>
      <c r="NY217" s="1"/>
      <c r="NZ217" s="1"/>
      <c r="OA217" s="1"/>
      <c r="OB217" s="1"/>
      <c r="OC217" s="1"/>
      <c r="OD217" s="1"/>
      <c r="OE217" s="1"/>
      <c r="OF217" s="1"/>
      <c r="OG217" s="1"/>
      <c r="OH217" s="1"/>
      <c r="OI217" s="1"/>
      <c r="OJ217" s="1"/>
      <c r="OK217" s="1"/>
      <c r="OL217" s="1"/>
      <c r="OM217" s="1"/>
      <c r="ON217" s="1"/>
      <c r="OO217" s="1"/>
      <c r="OP217" s="1"/>
    </row>
    <row r="218" spans="1:406" s="380" customFormat="1" ht="30" customHeight="1" x14ac:dyDescent="0.25">
      <c r="A218" s="620"/>
      <c r="B218" s="616"/>
      <c r="C218" s="616"/>
      <c r="D218" s="588"/>
      <c r="E218" s="589"/>
      <c r="F218" s="618"/>
      <c r="G218" s="618"/>
      <c r="H218" s="620"/>
      <c r="I218" s="618"/>
      <c r="J218" s="644"/>
      <c r="K218" s="622"/>
      <c r="L218" s="589"/>
      <c r="M218" s="621"/>
      <c r="N218" s="594"/>
      <c r="O218" s="594"/>
      <c r="P218" s="883" t="s">
        <v>646</v>
      </c>
      <c r="Q218" s="882" t="s">
        <v>674</v>
      </c>
      <c r="R218" s="715">
        <v>84</v>
      </c>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c r="JD218" s="1"/>
      <c r="JE218" s="1"/>
      <c r="JF218" s="1"/>
      <c r="JG218" s="1"/>
      <c r="JH218" s="1"/>
      <c r="JI218" s="1"/>
      <c r="JJ218" s="1"/>
      <c r="JK218" s="1"/>
      <c r="JL218" s="1"/>
      <c r="JM218" s="1"/>
      <c r="JN218" s="1"/>
      <c r="JO218" s="1"/>
      <c r="JP218" s="1"/>
      <c r="JQ218" s="1"/>
      <c r="JR218" s="1"/>
      <c r="JS218" s="1"/>
      <c r="JT218" s="1"/>
      <c r="JU218" s="1"/>
      <c r="JV218" s="1"/>
      <c r="JW218" s="1"/>
      <c r="JX218" s="1"/>
      <c r="JY218" s="1"/>
      <c r="JZ218" s="1"/>
      <c r="KA218" s="1"/>
      <c r="KB218" s="1"/>
      <c r="KC218" s="1"/>
      <c r="KD218" s="1"/>
      <c r="KE218" s="1"/>
      <c r="KF218" s="1"/>
      <c r="KG218" s="1"/>
      <c r="KH218" s="1"/>
      <c r="KI218" s="1"/>
      <c r="KJ218" s="1"/>
      <c r="KK218" s="1"/>
      <c r="KL218" s="1"/>
      <c r="KM218" s="1"/>
      <c r="KN218" s="1"/>
      <c r="KO218" s="1"/>
      <c r="KP218" s="1"/>
      <c r="KQ218" s="1"/>
      <c r="KR218" s="1"/>
      <c r="KS218" s="1"/>
      <c r="KT218" s="1"/>
      <c r="KU218" s="1"/>
      <c r="KV218" s="1"/>
      <c r="KW218" s="1"/>
      <c r="KX218" s="1"/>
      <c r="KY218" s="1"/>
      <c r="KZ218" s="1"/>
      <c r="LA218" s="1"/>
      <c r="LB218" s="1"/>
      <c r="LC218" s="1"/>
      <c r="LD218" s="1"/>
      <c r="LE218" s="1"/>
      <c r="LF218" s="1"/>
      <c r="LG218" s="1"/>
      <c r="LH218" s="1"/>
      <c r="LI218" s="1"/>
      <c r="LJ218" s="1"/>
      <c r="LK218" s="1"/>
      <c r="LL218" s="1"/>
      <c r="LM218" s="1"/>
      <c r="LN218" s="1"/>
      <c r="LO218" s="1"/>
      <c r="LP218" s="1"/>
      <c r="LQ218" s="1"/>
      <c r="LR218" s="1"/>
      <c r="LS218" s="1"/>
      <c r="LT218" s="1"/>
      <c r="LU218" s="1"/>
      <c r="LV218" s="1"/>
      <c r="LW218" s="1"/>
      <c r="LX218" s="1"/>
      <c r="LY218" s="1"/>
      <c r="LZ218" s="1"/>
      <c r="MA218" s="1"/>
      <c r="MB218" s="1"/>
      <c r="MC218" s="1"/>
      <c r="MD218" s="1"/>
      <c r="ME218" s="1"/>
      <c r="MF218" s="1"/>
      <c r="MG218" s="1"/>
      <c r="MH218" s="1"/>
      <c r="MI218" s="1"/>
      <c r="MJ218" s="1"/>
      <c r="MK218" s="1"/>
      <c r="ML218" s="1"/>
      <c r="MM218" s="1"/>
      <c r="MN218" s="1"/>
      <c r="MO218" s="1"/>
      <c r="MP218" s="1"/>
      <c r="MQ218" s="1"/>
      <c r="MR218" s="1"/>
      <c r="MS218" s="1"/>
      <c r="MT218" s="1"/>
      <c r="MU218" s="1"/>
      <c r="MV218" s="1"/>
      <c r="MW218" s="1"/>
      <c r="MX218" s="1"/>
      <c r="MY218" s="1"/>
      <c r="MZ218" s="1"/>
      <c r="NA218" s="1"/>
      <c r="NB218" s="1"/>
      <c r="NC218" s="1"/>
      <c r="ND218" s="1"/>
      <c r="NE218" s="1"/>
      <c r="NF218" s="1"/>
      <c r="NG218" s="1"/>
      <c r="NH218" s="1"/>
      <c r="NI218" s="1"/>
      <c r="NJ218" s="1"/>
      <c r="NK218" s="1"/>
      <c r="NL218" s="1"/>
      <c r="NM218" s="1"/>
      <c r="NN218" s="1"/>
      <c r="NO218" s="1"/>
      <c r="NP218" s="1"/>
      <c r="NQ218" s="1"/>
      <c r="NR218" s="1"/>
      <c r="NS218" s="1"/>
      <c r="NT218" s="1"/>
      <c r="NU218" s="1"/>
      <c r="NV218" s="1"/>
      <c r="NW218" s="1"/>
      <c r="NX218" s="1"/>
      <c r="NY218" s="1"/>
      <c r="NZ218" s="1"/>
      <c r="OA218" s="1"/>
      <c r="OB218" s="1"/>
      <c r="OC218" s="1"/>
      <c r="OD218" s="1"/>
      <c r="OE218" s="1"/>
      <c r="OF218" s="1"/>
      <c r="OG218" s="1"/>
      <c r="OH218" s="1"/>
      <c r="OI218" s="1"/>
      <c r="OJ218" s="1"/>
      <c r="OK218" s="1"/>
      <c r="OL218" s="1"/>
      <c r="OM218" s="1"/>
      <c r="ON218" s="1"/>
      <c r="OO218" s="1"/>
      <c r="OP218" s="1"/>
    </row>
    <row r="219" spans="1:406" s="380" customFormat="1" ht="30" customHeight="1" x14ac:dyDescent="0.25">
      <c r="A219" s="620"/>
      <c r="B219" s="616"/>
      <c r="C219" s="616"/>
      <c r="D219" s="588"/>
      <c r="E219" s="589"/>
      <c r="F219" s="618"/>
      <c r="G219" s="618"/>
      <c r="H219" s="620"/>
      <c r="I219" s="618"/>
      <c r="J219" s="644"/>
      <c r="K219" s="622"/>
      <c r="L219" s="589"/>
      <c r="M219" s="621"/>
      <c r="N219" s="594"/>
      <c r="O219" s="594"/>
      <c r="P219" s="883" t="s">
        <v>647</v>
      </c>
      <c r="Q219" s="882" t="s">
        <v>631</v>
      </c>
      <c r="R219" s="715">
        <v>249</v>
      </c>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c r="JD219" s="1"/>
      <c r="JE219" s="1"/>
      <c r="JF219" s="1"/>
      <c r="JG219" s="1"/>
      <c r="JH219" s="1"/>
      <c r="JI219" s="1"/>
      <c r="JJ219" s="1"/>
      <c r="JK219" s="1"/>
      <c r="JL219" s="1"/>
      <c r="JM219" s="1"/>
      <c r="JN219" s="1"/>
      <c r="JO219" s="1"/>
      <c r="JP219" s="1"/>
      <c r="JQ219" s="1"/>
      <c r="JR219" s="1"/>
      <c r="JS219" s="1"/>
      <c r="JT219" s="1"/>
      <c r="JU219" s="1"/>
      <c r="JV219" s="1"/>
      <c r="JW219" s="1"/>
      <c r="JX219" s="1"/>
      <c r="JY219" s="1"/>
      <c r="JZ219" s="1"/>
      <c r="KA219" s="1"/>
      <c r="KB219" s="1"/>
      <c r="KC219" s="1"/>
      <c r="KD219" s="1"/>
      <c r="KE219" s="1"/>
      <c r="KF219" s="1"/>
      <c r="KG219" s="1"/>
      <c r="KH219" s="1"/>
      <c r="KI219" s="1"/>
      <c r="KJ219" s="1"/>
      <c r="KK219" s="1"/>
      <c r="KL219" s="1"/>
      <c r="KM219" s="1"/>
      <c r="KN219" s="1"/>
      <c r="KO219" s="1"/>
      <c r="KP219" s="1"/>
      <c r="KQ219" s="1"/>
      <c r="KR219" s="1"/>
      <c r="KS219" s="1"/>
      <c r="KT219" s="1"/>
      <c r="KU219" s="1"/>
      <c r="KV219" s="1"/>
      <c r="KW219" s="1"/>
      <c r="KX219" s="1"/>
      <c r="KY219" s="1"/>
      <c r="KZ219" s="1"/>
      <c r="LA219" s="1"/>
      <c r="LB219" s="1"/>
      <c r="LC219" s="1"/>
      <c r="LD219" s="1"/>
      <c r="LE219" s="1"/>
      <c r="LF219" s="1"/>
      <c r="LG219" s="1"/>
      <c r="LH219" s="1"/>
      <c r="LI219" s="1"/>
      <c r="LJ219" s="1"/>
      <c r="LK219" s="1"/>
      <c r="LL219" s="1"/>
      <c r="LM219" s="1"/>
      <c r="LN219" s="1"/>
      <c r="LO219" s="1"/>
      <c r="LP219" s="1"/>
      <c r="LQ219" s="1"/>
      <c r="LR219" s="1"/>
      <c r="LS219" s="1"/>
      <c r="LT219" s="1"/>
      <c r="LU219" s="1"/>
      <c r="LV219" s="1"/>
      <c r="LW219" s="1"/>
      <c r="LX219" s="1"/>
      <c r="LY219" s="1"/>
      <c r="LZ219" s="1"/>
      <c r="MA219" s="1"/>
      <c r="MB219" s="1"/>
      <c r="MC219" s="1"/>
      <c r="MD219" s="1"/>
      <c r="ME219" s="1"/>
      <c r="MF219" s="1"/>
      <c r="MG219" s="1"/>
      <c r="MH219" s="1"/>
      <c r="MI219" s="1"/>
      <c r="MJ219" s="1"/>
      <c r="MK219" s="1"/>
      <c r="ML219" s="1"/>
      <c r="MM219" s="1"/>
      <c r="MN219" s="1"/>
      <c r="MO219" s="1"/>
      <c r="MP219" s="1"/>
      <c r="MQ219" s="1"/>
      <c r="MR219" s="1"/>
      <c r="MS219" s="1"/>
      <c r="MT219" s="1"/>
      <c r="MU219" s="1"/>
      <c r="MV219" s="1"/>
      <c r="MW219" s="1"/>
      <c r="MX219" s="1"/>
      <c r="MY219" s="1"/>
      <c r="MZ219" s="1"/>
      <c r="NA219" s="1"/>
      <c r="NB219" s="1"/>
      <c r="NC219" s="1"/>
      <c r="ND219" s="1"/>
      <c r="NE219" s="1"/>
      <c r="NF219" s="1"/>
      <c r="NG219" s="1"/>
      <c r="NH219" s="1"/>
      <c r="NI219" s="1"/>
      <c r="NJ219" s="1"/>
      <c r="NK219" s="1"/>
      <c r="NL219" s="1"/>
      <c r="NM219" s="1"/>
      <c r="NN219" s="1"/>
      <c r="NO219" s="1"/>
      <c r="NP219" s="1"/>
      <c r="NQ219" s="1"/>
      <c r="NR219" s="1"/>
      <c r="NS219" s="1"/>
      <c r="NT219" s="1"/>
      <c r="NU219" s="1"/>
      <c r="NV219" s="1"/>
      <c r="NW219" s="1"/>
      <c r="NX219" s="1"/>
      <c r="NY219" s="1"/>
      <c r="NZ219" s="1"/>
      <c r="OA219" s="1"/>
      <c r="OB219" s="1"/>
      <c r="OC219" s="1"/>
      <c r="OD219" s="1"/>
      <c r="OE219" s="1"/>
      <c r="OF219" s="1"/>
      <c r="OG219" s="1"/>
      <c r="OH219" s="1"/>
      <c r="OI219" s="1"/>
      <c r="OJ219" s="1"/>
      <c r="OK219" s="1"/>
      <c r="OL219" s="1"/>
      <c r="OM219" s="1"/>
      <c r="ON219" s="1"/>
      <c r="OO219" s="1"/>
      <c r="OP219" s="1"/>
    </row>
    <row r="220" spans="1:406" s="380" customFormat="1" ht="30" customHeight="1" x14ac:dyDescent="0.25">
      <c r="A220" s="620"/>
      <c r="B220" s="616"/>
      <c r="C220" s="616"/>
      <c r="D220" s="588"/>
      <c r="E220" s="589"/>
      <c r="F220" s="618"/>
      <c r="G220" s="618"/>
      <c r="H220" s="620"/>
      <c r="I220" s="618"/>
      <c r="J220" s="644"/>
      <c r="K220" s="622"/>
      <c r="L220" s="589"/>
      <c r="M220" s="621"/>
      <c r="N220" s="594"/>
      <c r="O220" s="594"/>
      <c r="P220" s="883" t="s">
        <v>648</v>
      </c>
      <c r="Q220" s="882" t="s">
        <v>674</v>
      </c>
      <c r="R220" s="715">
        <v>8</v>
      </c>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c r="JD220" s="1"/>
      <c r="JE220" s="1"/>
      <c r="JF220" s="1"/>
      <c r="JG220" s="1"/>
      <c r="JH220" s="1"/>
      <c r="JI220" s="1"/>
      <c r="JJ220" s="1"/>
      <c r="JK220" s="1"/>
      <c r="JL220" s="1"/>
      <c r="JM220" s="1"/>
      <c r="JN220" s="1"/>
      <c r="JO220" s="1"/>
      <c r="JP220" s="1"/>
      <c r="JQ220" s="1"/>
      <c r="JR220" s="1"/>
      <c r="JS220" s="1"/>
      <c r="JT220" s="1"/>
      <c r="JU220" s="1"/>
      <c r="JV220" s="1"/>
      <c r="JW220" s="1"/>
      <c r="JX220" s="1"/>
      <c r="JY220" s="1"/>
      <c r="JZ220" s="1"/>
      <c r="KA220" s="1"/>
      <c r="KB220" s="1"/>
      <c r="KC220" s="1"/>
      <c r="KD220" s="1"/>
      <c r="KE220" s="1"/>
      <c r="KF220" s="1"/>
      <c r="KG220" s="1"/>
      <c r="KH220" s="1"/>
      <c r="KI220" s="1"/>
      <c r="KJ220" s="1"/>
      <c r="KK220" s="1"/>
      <c r="KL220" s="1"/>
      <c r="KM220" s="1"/>
      <c r="KN220" s="1"/>
      <c r="KO220" s="1"/>
      <c r="KP220" s="1"/>
      <c r="KQ220" s="1"/>
      <c r="KR220" s="1"/>
      <c r="KS220" s="1"/>
      <c r="KT220" s="1"/>
      <c r="KU220" s="1"/>
      <c r="KV220" s="1"/>
      <c r="KW220" s="1"/>
      <c r="KX220" s="1"/>
      <c r="KY220" s="1"/>
      <c r="KZ220" s="1"/>
      <c r="LA220" s="1"/>
      <c r="LB220" s="1"/>
      <c r="LC220" s="1"/>
      <c r="LD220" s="1"/>
      <c r="LE220" s="1"/>
      <c r="LF220" s="1"/>
      <c r="LG220" s="1"/>
      <c r="LH220" s="1"/>
      <c r="LI220" s="1"/>
      <c r="LJ220" s="1"/>
      <c r="LK220" s="1"/>
      <c r="LL220" s="1"/>
      <c r="LM220" s="1"/>
      <c r="LN220" s="1"/>
      <c r="LO220" s="1"/>
      <c r="LP220" s="1"/>
      <c r="LQ220" s="1"/>
      <c r="LR220" s="1"/>
      <c r="LS220" s="1"/>
      <c r="LT220" s="1"/>
      <c r="LU220" s="1"/>
      <c r="LV220" s="1"/>
      <c r="LW220" s="1"/>
      <c r="LX220" s="1"/>
      <c r="LY220" s="1"/>
      <c r="LZ220" s="1"/>
      <c r="MA220" s="1"/>
      <c r="MB220" s="1"/>
      <c r="MC220" s="1"/>
      <c r="MD220" s="1"/>
      <c r="ME220" s="1"/>
      <c r="MF220" s="1"/>
      <c r="MG220" s="1"/>
      <c r="MH220" s="1"/>
      <c r="MI220" s="1"/>
      <c r="MJ220" s="1"/>
      <c r="MK220" s="1"/>
      <c r="ML220" s="1"/>
      <c r="MM220" s="1"/>
      <c r="MN220" s="1"/>
      <c r="MO220" s="1"/>
      <c r="MP220" s="1"/>
      <c r="MQ220" s="1"/>
      <c r="MR220" s="1"/>
      <c r="MS220" s="1"/>
      <c r="MT220" s="1"/>
      <c r="MU220" s="1"/>
      <c r="MV220" s="1"/>
      <c r="MW220" s="1"/>
      <c r="MX220" s="1"/>
      <c r="MY220" s="1"/>
      <c r="MZ220" s="1"/>
      <c r="NA220" s="1"/>
      <c r="NB220" s="1"/>
      <c r="NC220" s="1"/>
      <c r="ND220" s="1"/>
      <c r="NE220" s="1"/>
      <c r="NF220" s="1"/>
      <c r="NG220" s="1"/>
      <c r="NH220" s="1"/>
      <c r="NI220" s="1"/>
      <c r="NJ220" s="1"/>
      <c r="NK220" s="1"/>
      <c r="NL220" s="1"/>
      <c r="NM220" s="1"/>
      <c r="NN220" s="1"/>
      <c r="NO220" s="1"/>
      <c r="NP220" s="1"/>
      <c r="NQ220" s="1"/>
      <c r="NR220" s="1"/>
      <c r="NS220" s="1"/>
      <c r="NT220" s="1"/>
      <c r="NU220" s="1"/>
      <c r="NV220" s="1"/>
      <c r="NW220" s="1"/>
      <c r="NX220" s="1"/>
      <c r="NY220" s="1"/>
      <c r="NZ220" s="1"/>
      <c r="OA220" s="1"/>
      <c r="OB220" s="1"/>
      <c r="OC220" s="1"/>
      <c r="OD220" s="1"/>
      <c r="OE220" s="1"/>
      <c r="OF220" s="1"/>
      <c r="OG220" s="1"/>
      <c r="OH220" s="1"/>
      <c r="OI220" s="1"/>
      <c r="OJ220" s="1"/>
      <c r="OK220" s="1"/>
      <c r="OL220" s="1"/>
      <c r="OM220" s="1"/>
      <c r="ON220" s="1"/>
      <c r="OO220" s="1"/>
      <c r="OP220" s="1"/>
    </row>
    <row r="221" spans="1:406" s="380" customFormat="1" ht="30" customHeight="1" x14ac:dyDescent="0.25">
      <c r="A221" s="620"/>
      <c r="B221" s="616"/>
      <c r="C221" s="616"/>
      <c r="D221" s="588"/>
      <c r="E221" s="589"/>
      <c r="F221" s="618"/>
      <c r="G221" s="618"/>
      <c r="H221" s="620"/>
      <c r="I221" s="618"/>
      <c r="J221" s="644"/>
      <c r="K221" s="622"/>
      <c r="L221" s="589"/>
      <c r="M221" s="621"/>
      <c r="N221" s="594"/>
      <c r="O221" s="594"/>
      <c r="P221" s="883" t="s">
        <v>649</v>
      </c>
      <c r="Q221" s="882" t="s">
        <v>675</v>
      </c>
      <c r="R221" s="715">
        <v>170</v>
      </c>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c r="JD221" s="1"/>
      <c r="JE221" s="1"/>
      <c r="JF221" s="1"/>
      <c r="JG221" s="1"/>
      <c r="JH221" s="1"/>
      <c r="JI221" s="1"/>
      <c r="JJ221" s="1"/>
      <c r="JK221" s="1"/>
      <c r="JL221" s="1"/>
      <c r="JM221" s="1"/>
      <c r="JN221" s="1"/>
      <c r="JO221" s="1"/>
      <c r="JP221" s="1"/>
      <c r="JQ221" s="1"/>
      <c r="JR221" s="1"/>
      <c r="JS221" s="1"/>
      <c r="JT221" s="1"/>
      <c r="JU221" s="1"/>
      <c r="JV221" s="1"/>
      <c r="JW221" s="1"/>
      <c r="JX221" s="1"/>
      <c r="JY221" s="1"/>
      <c r="JZ221" s="1"/>
      <c r="KA221" s="1"/>
      <c r="KB221" s="1"/>
      <c r="KC221" s="1"/>
      <c r="KD221" s="1"/>
      <c r="KE221" s="1"/>
      <c r="KF221" s="1"/>
      <c r="KG221" s="1"/>
      <c r="KH221" s="1"/>
      <c r="KI221" s="1"/>
      <c r="KJ221" s="1"/>
      <c r="KK221" s="1"/>
      <c r="KL221" s="1"/>
      <c r="KM221" s="1"/>
      <c r="KN221" s="1"/>
      <c r="KO221" s="1"/>
      <c r="KP221" s="1"/>
      <c r="KQ221" s="1"/>
      <c r="KR221" s="1"/>
      <c r="KS221" s="1"/>
      <c r="KT221" s="1"/>
      <c r="KU221" s="1"/>
      <c r="KV221" s="1"/>
      <c r="KW221" s="1"/>
      <c r="KX221" s="1"/>
      <c r="KY221" s="1"/>
      <c r="KZ221" s="1"/>
      <c r="LA221" s="1"/>
      <c r="LB221" s="1"/>
      <c r="LC221" s="1"/>
      <c r="LD221" s="1"/>
      <c r="LE221" s="1"/>
      <c r="LF221" s="1"/>
      <c r="LG221" s="1"/>
      <c r="LH221" s="1"/>
      <c r="LI221" s="1"/>
      <c r="LJ221" s="1"/>
      <c r="LK221" s="1"/>
      <c r="LL221" s="1"/>
      <c r="LM221" s="1"/>
      <c r="LN221" s="1"/>
      <c r="LO221" s="1"/>
      <c r="LP221" s="1"/>
      <c r="LQ221" s="1"/>
      <c r="LR221" s="1"/>
      <c r="LS221" s="1"/>
      <c r="LT221" s="1"/>
      <c r="LU221" s="1"/>
      <c r="LV221" s="1"/>
      <c r="LW221" s="1"/>
      <c r="LX221" s="1"/>
      <c r="LY221" s="1"/>
      <c r="LZ221" s="1"/>
      <c r="MA221" s="1"/>
      <c r="MB221" s="1"/>
      <c r="MC221" s="1"/>
      <c r="MD221" s="1"/>
      <c r="ME221" s="1"/>
      <c r="MF221" s="1"/>
      <c r="MG221" s="1"/>
      <c r="MH221" s="1"/>
      <c r="MI221" s="1"/>
      <c r="MJ221" s="1"/>
      <c r="MK221" s="1"/>
      <c r="ML221" s="1"/>
      <c r="MM221" s="1"/>
      <c r="MN221" s="1"/>
      <c r="MO221" s="1"/>
      <c r="MP221" s="1"/>
      <c r="MQ221" s="1"/>
      <c r="MR221" s="1"/>
      <c r="MS221" s="1"/>
      <c r="MT221" s="1"/>
      <c r="MU221" s="1"/>
      <c r="MV221" s="1"/>
      <c r="MW221" s="1"/>
      <c r="MX221" s="1"/>
      <c r="MY221" s="1"/>
      <c r="MZ221" s="1"/>
      <c r="NA221" s="1"/>
      <c r="NB221" s="1"/>
      <c r="NC221" s="1"/>
      <c r="ND221" s="1"/>
      <c r="NE221" s="1"/>
      <c r="NF221" s="1"/>
      <c r="NG221" s="1"/>
      <c r="NH221" s="1"/>
      <c r="NI221" s="1"/>
      <c r="NJ221" s="1"/>
      <c r="NK221" s="1"/>
      <c r="NL221" s="1"/>
      <c r="NM221" s="1"/>
      <c r="NN221" s="1"/>
      <c r="NO221" s="1"/>
      <c r="NP221" s="1"/>
      <c r="NQ221" s="1"/>
      <c r="NR221" s="1"/>
      <c r="NS221" s="1"/>
      <c r="NT221" s="1"/>
      <c r="NU221" s="1"/>
      <c r="NV221" s="1"/>
      <c r="NW221" s="1"/>
      <c r="NX221" s="1"/>
      <c r="NY221" s="1"/>
      <c r="NZ221" s="1"/>
      <c r="OA221" s="1"/>
      <c r="OB221" s="1"/>
      <c r="OC221" s="1"/>
      <c r="OD221" s="1"/>
      <c r="OE221" s="1"/>
      <c r="OF221" s="1"/>
      <c r="OG221" s="1"/>
      <c r="OH221" s="1"/>
      <c r="OI221" s="1"/>
      <c r="OJ221" s="1"/>
      <c r="OK221" s="1"/>
      <c r="OL221" s="1"/>
      <c r="OM221" s="1"/>
      <c r="ON221" s="1"/>
      <c r="OO221" s="1"/>
      <c r="OP221" s="1"/>
    </row>
    <row r="222" spans="1:406" s="380" customFormat="1" ht="30" customHeight="1" x14ac:dyDescent="0.25">
      <c r="A222" s="620"/>
      <c r="B222" s="616"/>
      <c r="C222" s="616"/>
      <c r="D222" s="588"/>
      <c r="E222" s="589"/>
      <c r="F222" s="618"/>
      <c r="G222" s="618"/>
      <c r="H222" s="620"/>
      <c r="I222" s="618"/>
      <c r="J222" s="644"/>
      <c r="K222" s="622"/>
      <c r="L222" s="589"/>
      <c r="M222" s="621"/>
      <c r="N222" s="594"/>
      <c r="O222" s="594"/>
      <c r="P222" s="883" t="s">
        <v>650</v>
      </c>
      <c r="Q222" s="882" t="s">
        <v>631</v>
      </c>
      <c r="R222" s="715">
        <v>252</v>
      </c>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c r="JD222" s="1"/>
      <c r="JE222" s="1"/>
      <c r="JF222" s="1"/>
      <c r="JG222" s="1"/>
      <c r="JH222" s="1"/>
      <c r="JI222" s="1"/>
      <c r="JJ222" s="1"/>
      <c r="JK222" s="1"/>
      <c r="JL222" s="1"/>
      <c r="JM222" s="1"/>
      <c r="JN222" s="1"/>
      <c r="JO222" s="1"/>
      <c r="JP222" s="1"/>
      <c r="JQ222" s="1"/>
      <c r="JR222" s="1"/>
      <c r="JS222" s="1"/>
      <c r="JT222" s="1"/>
      <c r="JU222" s="1"/>
      <c r="JV222" s="1"/>
      <c r="JW222" s="1"/>
      <c r="JX222" s="1"/>
      <c r="JY222" s="1"/>
      <c r="JZ222" s="1"/>
      <c r="KA222" s="1"/>
      <c r="KB222" s="1"/>
      <c r="KC222" s="1"/>
      <c r="KD222" s="1"/>
      <c r="KE222" s="1"/>
      <c r="KF222" s="1"/>
      <c r="KG222" s="1"/>
      <c r="KH222" s="1"/>
      <c r="KI222" s="1"/>
      <c r="KJ222" s="1"/>
      <c r="KK222" s="1"/>
      <c r="KL222" s="1"/>
      <c r="KM222" s="1"/>
      <c r="KN222" s="1"/>
      <c r="KO222" s="1"/>
      <c r="KP222" s="1"/>
      <c r="KQ222" s="1"/>
      <c r="KR222" s="1"/>
      <c r="KS222" s="1"/>
      <c r="KT222" s="1"/>
      <c r="KU222" s="1"/>
      <c r="KV222" s="1"/>
      <c r="KW222" s="1"/>
      <c r="KX222" s="1"/>
      <c r="KY222" s="1"/>
      <c r="KZ222" s="1"/>
      <c r="LA222" s="1"/>
      <c r="LB222" s="1"/>
      <c r="LC222" s="1"/>
      <c r="LD222" s="1"/>
      <c r="LE222" s="1"/>
      <c r="LF222" s="1"/>
      <c r="LG222" s="1"/>
      <c r="LH222" s="1"/>
      <c r="LI222" s="1"/>
      <c r="LJ222" s="1"/>
      <c r="LK222" s="1"/>
      <c r="LL222" s="1"/>
      <c r="LM222" s="1"/>
      <c r="LN222" s="1"/>
      <c r="LO222" s="1"/>
      <c r="LP222" s="1"/>
      <c r="LQ222" s="1"/>
      <c r="LR222" s="1"/>
      <c r="LS222" s="1"/>
      <c r="LT222" s="1"/>
      <c r="LU222" s="1"/>
      <c r="LV222" s="1"/>
      <c r="LW222" s="1"/>
      <c r="LX222" s="1"/>
      <c r="LY222" s="1"/>
      <c r="LZ222" s="1"/>
      <c r="MA222" s="1"/>
      <c r="MB222" s="1"/>
      <c r="MC222" s="1"/>
      <c r="MD222" s="1"/>
      <c r="ME222" s="1"/>
      <c r="MF222" s="1"/>
      <c r="MG222" s="1"/>
      <c r="MH222" s="1"/>
      <c r="MI222" s="1"/>
      <c r="MJ222" s="1"/>
      <c r="MK222" s="1"/>
      <c r="ML222" s="1"/>
      <c r="MM222" s="1"/>
      <c r="MN222" s="1"/>
      <c r="MO222" s="1"/>
      <c r="MP222" s="1"/>
      <c r="MQ222" s="1"/>
      <c r="MR222" s="1"/>
      <c r="MS222" s="1"/>
      <c r="MT222" s="1"/>
      <c r="MU222" s="1"/>
      <c r="MV222" s="1"/>
      <c r="MW222" s="1"/>
      <c r="MX222" s="1"/>
      <c r="MY222" s="1"/>
      <c r="MZ222" s="1"/>
      <c r="NA222" s="1"/>
      <c r="NB222" s="1"/>
      <c r="NC222" s="1"/>
      <c r="ND222" s="1"/>
      <c r="NE222" s="1"/>
      <c r="NF222" s="1"/>
      <c r="NG222" s="1"/>
      <c r="NH222" s="1"/>
      <c r="NI222" s="1"/>
      <c r="NJ222" s="1"/>
      <c r="NK222" s="1"/>
      <c r="NL222" s="1"/>
      <c r="NM222" s="1"/>
      <c r="NN222" s="1"/>
      <c r="NO222" s="1"/>
      <c r="NP222" s="1"/>
      <c r="NQ222" s="1"/>
      <c r="NR222" s="1"/>
      <c r="NS222" s="1"/>
      <c r="NT222" s="1"/>
      <c r="NU222" s="1"/>
      <c r="NV222" s="1"/>
      <c r="NW222" s="1"/>
      <c r="NX222" s="1"/>
      <c r="NY222" s="1"/>
      <c r="NZ222" s="1"/>
      <c r="OA222" s="1"/>
      <c r="OB222" s="1"/>
      <c r="OC222" s="1"/>
      <c r="OD222" s="1"/>
      <c r="OE222" s="1"/>
      <c r="OF222" s="1"/>
      <c r="OG222" s="1"/>
      <c r="OH222" s="1"/>
      <c r="OI222" s="1"/>
      <c r="OJ222" s="1"/>
      <c r="OK222" s="1"/>
      <c r="OL222" s="1"/>
      <c r="OM222" s="1"/>
      <c r="ON222" s="1"/>
      <c r="OO222" s="1"/>
      <c r="OP222" s="1"/>
    </row>
    <row r="223" spans="1:406" s="380" customFormat="1" ht="30" customHeight="1" x14ac:dyDescent="0.25">
      <c r="A223" s="620"/>
      <c r="B223" s="616"/>
      <c r="C223" s="616"/>
      <c r="D223" s="588"/>
      <c r="E223" s="589"/>
      <c r="F223" s="618"/>
      <c r="G223" s="618"/>
      <c r="H223" s="620"/>
      <c r="I223" s="618"/>
      <c r="J223" s="644"/>
      <c r="K223" s="622"/>
      <c r="L223" s="589"/>
      <c r="M223" s="621"/>
      <c r="N223" s="594"/>
      <c r="O223" s="594"/>
      <c r="P223" s="883" t="s">
        <v>651</v>
      </c>
      <c r="Q223" s="882" t="s">
        <v>631</v>
      </c>
      <c r="R223" s="715">
        <v>420</v>
      </c>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c r="JD223" s="1"/>
      <c r="JE223" s="1"/>
      <c r="JF223" s="1"/>
      <c r="JG223" s="1"/>
      <c r="JH223" s="1"/>
      <c r="JI223" s="1"/>
      <c r="JJ223" s="1"/>
      <c r="JK223" s="1"/>
      <c r="JL223" s="1"/>
      <c r="JM223" s="1"/>
      <c r="JN223" s="1"/>
      <c r="JO223" s="1"/>
      <c r="JP223" s="1"/>
      <c r="JQ223" s="1"/>
      <c r="JR223" s="1"/>
      <c r="JS223" s="1"/>
      <c r="JT223" s="1"/>
      <c r="JU223" s="1"/>
      <c r="JV223" s="1"/>
      <c r="JW223" s="1"/>
      <c r="JX223" s="1"/>
      <c r="JY223" s="1"/>
      <c r="JZ223" s="1"/>
      <c r="KA223" s="1"/>
      <c r="KB223" s="1"/>
      <c r="KC223" s="1"/>
      <c r="KD223" s="1"/>
      <c r="KE223" s="1"/>
      <c r="KF223" s="1"/>
      <c r="KG223" s="1"/>
      <c r="KH223" s="1"/>
      <c r="KI223" s="1"/>
      <c r="KJ223" s="1"/>
      <c r="KK223" s="1"/>
      <c r="KL223" s="1"/>
      <c r="KM223" s="1"/>
      <c r="KN223" s="1"/>
      <c r="KO223" s="1"/>
      <c r="KP223" s="1"/>
      <c r="KQ223" s="1"/>
      <c r="KR223" s="1"/>
      <c r="KS223" s="1"/>
      <c r="KT223" s="1"/>
      <c r="KU223" s="1"/>
      <c r="KV223" s="1"/>
      <c r="KW223" s="1"/>
      <c r="KX223" s="1"/>
      <c r="KY223" s="1"/>
      <c r="KZ223" s="1"/>
      <c r="LA223" s="1"/>
      <c r="LB223" s="1"/>
      <c r="LC223" s="1"/>
      <c r="LD223" s="1"/>
      <c r="LE223" s="1"/>
      <c r="LF223" s="1"/>
      <c r="LG223" s="1"/>
      <c r="LH223" s="1"/>
      <c r="LI223" s="1"/>
      <c r="LJ223" s="1"/>
      <c r="LK223" s="1"/>
      <c r="LL223" s="1"/>
      <c r="LM223" s="1"/>
      <c r="LN223" s="1"/>
      <c r="LO223" s="1"/>
      <c r="LP223" s="1"/>
      <c r="LQ223" s="1"/>
      <c r="LR223" s="1"/>
      <c r="LS223" s="1"/>
      <c r="LT223" s="1"/>
      <c r="LU223" s="1"/>
      <c r="LV223" s="1"/>
      <c r="LW223" s="1"/>
      <c r="LX223" s="1"/>
      <c r="LY223" s="1"/>
      <c r="LZ223" s="1"/>
      <c r="MA223" s="1"/>
      <c r="MB223" s="1"/>
      <c r="MC223" s="1"/>
      <c r="MD223" s="1"/>
      <c r="ME223" s="1"/>
      <c r="MF223" s="1"/>
      <c r="MG223" s="1"/>
      <c r="MH223" s="1"/>
      <c r="MI223" s="1"/>
      <c r="MJ223" s="1"/>
      <c r="MK223" s="1"/>
      <c r="ML223" s="1"/>
      <c r="MM223" s="1"/>
      <c r="MN223" s="1"/>
      <c r="MO223" s="1"/>
      <c r="MP223" s="1"/>
      <c r="MQ223" s="1"/>
      <c r="MR223" s="1"/>
      <c r="MS223" s="1"/>
      <c r="MT223" s="1"/>
      <c r="MU223" s="1"/>
      <c r="MV223" s="1"/>
      <c r="MW223" s="1"/>
      <c r="MX223" s="1"/>
      <c r="MY223" s="1"/>
      <c r="MZ223" s="1"/>
      <c r="NA223" s="1"/>
      <c r="NB223" s="1"/>
      <c r="NC223" s="1"/>
      <c r="ND223" s="1"/>
      <c r="NE223" s="1"/>
      <c r="NF223" s="1"/>
      <c r="NG223" s="1"/>
      <c r="NH223" s="1"/>
      <c r="NI223" s="1"/>
      <c r="NJ223" s="1"/>
      <c r="NK223" s="1"/>
      <c r="NL223" s="1"/>
      <c r="NM223" s="1"/>
      <c r="NN223" s="1"/>
      <c r="NO223" s="1"/>
      <c r="NP223" s="1"/>
      <c r="NQ223" s="1"/>
      <c r="NR223" s="1"/>
      <c r="NS223" s="1"/>
      <c r="NT223" s="1"/>
      <c r="NU223" s="1"/>
      <c r="NV223" s="1"/>
      <c r="NW223" s="1"/>
      <c r="NX223" s="1"/>
      <c r="NY223" s="1"/>
      <c r="NZ223" s="1"/>
      <c r="OA223" s="1"/>
      <c r="OB223" s="1"/>
      <c r="OC223" s="1"/>
      <c r="OD223" s="1"/>
      <c r="OE223" s="1"/>
      <c r="OF223" s="1"/>
      <c r="OG223" s="1"/>
      <c r="OH223" s="1"/>
      <c r="OI223" s="1"/>
      <c r="OJ223" s="1"/>
      <c r="OK223" s="1"/>
      <c r="OL223" s="1"/>
      <c r="OM223" s="1"/>
      <c r="ON223" s="1"/>
      <c r="OO223" s="1"/>
      <c r="OP223" s="1"/>
    </row>
    <row r="224" spans="1:406" s="380" customFormat="1" ht="30" customHeight="1" x14ac:dyDescent="0.25">
      <c r="A224" s="620"/>
      <c r="B224" s="616"/>
      <c r="C224" s="616"/>
      <c r="D224" s="588"/>
      <c r="E224" s="589"/>
      <c r="F224" s="618"/>
      <c r="G224" s="618"/>
      <c r="H224" s="620"/>
      <c r="I224" s="618"/>
      <c r="J224" s="644"/>
      <c r="K224" s="622"/>
      <c r="L224" s="589"/>
      <c r="M224" s="621"/>
      <c r="N224" s="594"/>
      <c r="O224" s="594"/>
      <c r="P224" s="883" t="s">
        <v>652</v>
      </c>
      <c r="Q224" s="882" t="s">
        <v>674</v>
      </c>
      <c r="R224" s="715">
        <v>84</v>
      </c>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c r="JD224" s="1"/>
      <c r="JE224" s="1"/>
      <c r="JF224" s="1"/>
      <c r="JG224" s="1"/>
      <c r="JH224" s="1"/>
      <c r="JI224" s="1"/>
      <c r="JJ224" s="1"/>
      <c r="JK224" s="1"/>
      <c r="JL224" s="1"/>
      <c r="JM224" s="1"/>
      <c r="JN224" s="1"/>
      <c r="JO224" s="1"/>
      <c r="JP224" s="1"/>
      <c r="JQ224" s="1"/>
      <c r="JR224" s="1"/>
      <c r="JS224" s="1"/>
      <c r="JT224" s="1"/>
      <c r="JU224" s="1"/>
      <c r="JV224" s="1"/>
      <c r="JW224" s="1"/>
      <c r="JX224" s="1"/>
      <c r="JY224" s="1"/>
      <c r="JZ224" s="1"/>
      <c r="KA224" s="1"/>
      <c r="KB224" s="1"/>
      <c r="KC224" s="1"/>
      <c r="KD224" s="1"/>
      <c r="KE224" s="1"/>
      <c r="KF224" s="1"/>
      <c r="KG224" s="1"/>
      <c r="KH224" s="1"/>
      <c r="KI224" s="1"/>
      <c r="KJ224" s="1"/>
      <c r="KK224" s="1"/>
      <c r="KL224" s="1"/>
      <c r="KM224" s="1"/>
      <c r="KN224" s="1"/>
      <c r="KO224" s="1"/>
      <c r="KP224" s="1"/>
      <c r="KQ224" s="1"/>
      <c r="KR224" s="1"/>
      <c r="KS224" s="1"/>
      <c r="KT224" s="1"/>
      <c r="KU224" s="1"/>
      <c r="KV224" s="1"/>
      <c r="KW224" s="1"/>
      <c r="KX224" s="1"/>
      <c r="KY224" s="1"/>
      <c r="KZ224" s="1"/>
      <c r="LA224" s="1"/>
      <c r="LB224" s="1"/>
      <c r="LC224" s="1"/>
      <c r="LD224" s="1"/>
      <c r="LE224" s="1"/>
      <c r="LF224" s="1"/>
      <c r="LG224" s="1"/>
      <c r="LH224" s="1"/>
      <c r="LI224" s="1"/>
      <c r="LJ224" s="1"/>
      <c r="LK224" s="1"/>
      <c r="LL224" s="1"/>
      <c r="LM224" s="1"/>
      <c r="LN224" s="1"/>
      <c r="LO224" s="1"/>
      <c r="LP224" s="1"/>
      <c r="LQ224" s="1"/>
      <c r="LR224" s="1"/>
      <c r="LS224" s="1"/>
      <c r="LT224" s="1"/>
      <c r="LU224" s="1"/>
      <c r="LV224" s="1"/>
      <c r="LW224" s="1"/>
      <c r="LX224" s="1"/>
      <c r="LY224" s="1"/>
      <c r="LZ224" s="1"/>
      <c r="MA224" s="1"/>
      <c r="MB224" s="1"/>
      <c r="MC224" s="1"/>
      <c r="MD224" s="1"/>
      <c r="ME224" s="1"/>
      <c r="MF224" s="1"/>
      <c r="MG224" s="1"/>
      <c r="MH224" s="1"/>
      <c r="MI224" s="1"/>
      <c r="MJ224" s="1"/>
      <c r="MK224" s="1"/>
      <c r="ML224" s="1"/>
      <c r="MM224" s="1"/>
      <c r="MN224" s="1"/>
      <c r="MO224" s="1"/>
      <c r="MP224" s="1"/>
      <c r="MQ224" s="1"/>
      <c r="MR224" s="1"/>
      <c r="MS224" s="1"/>
      <c r="MT224" s="1"/>
      <c r="MU224" s="1"/>
      <c r="MV224" s="1"/>
      <c r="MW224" s="1"/>
      <c r="MX224" s="1"/>
      <c r="MY224" s="1"/>
      <c r="MZ224" s="1"/>
      <c r="NA224" s="1"/>
      <c r="NB224" s="1"/>
      <c r="NC224" s="1"/>
      <c r="ND224" s="1"/>
      <c r="NE224" s="1"/>
      <c r="NF224" s="1"/>
      <c r="NG224" s="1"/>
      <c r="NH224" s="1"/>
      <c r="NI224" s="1"/>
      <c r="NJ224" s="1"/>
      <c r="NK224" s="1"/>
      <c r="NL224" s="1"/>
      <c r="NM224" s="1"/>
      <c r="NN224" s="1"/>
      <c r="NO224" s="1"/>
      <c r="NP224" s="1"/>
      <c r="NQ224" s="1"/>
      <c r="NR224" s="1"/>
      <c r="NS224" s="1"/>
      <c r="NT224" s="1"/>
      <c r="NU224" s="1"/>
      <c r="NV224" s="1"/>
      <c r="NW224" s="1"/>
      <c r="NX224" s="1"/>
      <c r="NY224" s="1"/>
      <c r="NZ224" s="1"/>
      <c r="OA224" s="1"/>
      <c r="OB224" s="1"/>
      <c r="OC224" s="1"/>
      <c r="OD224" s="1"/>
      <c r="OE224" s="1"/>
      <c r="OF224" s="1"/>
      <c r="OG224" s="1"/>
      <c r="OH224" s="1"/>
      <c r="OI224" s="1"/>
      <c r="OJ224" s="1"/>
      <c r="OK224" s="1"/>
      <c r="OL224" s="1"/>
      <c r="OM224" s="1"/>
      <c r="ON224" s="1"/>
      <c r="OO224" s="1"/>
      <c r="OP224" s="1"/>
    </row>
    <row r="225" spans="1:406" s="380" customFormat="1" ht="30" customHeight="1" x14ac:dyDescent="0.25">
      <c r="A225" s="620"/>
      <c r="B225" s="616"/>
      <c r="C225" s="616"/>
      <c r="D225" s="588"/>
      <c r="E225" s="589"/>
      <c r="F225" s="618"/>
      <c r="G225" s="618"/>
      <c r="H225" s="620"/>
      <c r="I225" s="618"/>
      <c r="J225" s="644"/>
      <c r="K225" s="622"/>
      <c r="L225" s="589"/>
      <c r="M225" s="621"/>
      <c r="N225" s="594"/>
      <c r="O225" s="594"/>
      <c r="P225" s="883" t="s">
        <v>653</v>
      </c>
      <c r="Q225" s="882" t="s">
        <v>673</v>
      </c>
      <c r="R225" s="715">
        <v>168</v>
      </c>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c r="JJ225" s="1"/>
      <c r="JK225" s="1"/>
      <c r="JL225" s="1"/>
      <c r="JM225" s="1"/>
      <c r="JN225" s="1"/>
      <c r="JO225" s="1"/>
      <c r="JP225" s="1"/>
      <c r="JQ225" s="1"/>
      <c r="JR225" s="1"/>
      <c r="JS225" s="1"/>
      <c r="JT225" s="1"/>
      <c r="JU225" s="1"/>
      <c r="JV225" s="1"/>
      <c r="JW225" s="1"/>
      <c r="JX225" s="1"/>
      <c r="JY225" s="1"/>
      <c r="JZ225" s="1"/>
      <c r="KA225" s="1"/>
      <c r="KB225" s="1"/>
      <c r="KC225" s="1"/>
      <c r="KD225" s="1"/>
      <c r="KE225" s="1"/>
      <c r="KF225" s="1"/>
      <c r="KG225" s="1"/>
      <c r="KH225" s="1"/>
      <c r="KI225" s="1"/>
      <c r="KJ225" s="1"/>
      <c r="KK225" s="1"/>
      <c r="KL225" s="1"/>
      <c r="KM225" s="1"/>
      <c r="KN225" s="1"/>
      <c r="KO225" s="1"/>
      <c r="KP225" s="1"/>
      <c r="KQ225" s="1"/>
      <c r="KR225" s="1"/>
      <c r="KS225" s="1"/>
      <c r="KT225" s="1"/>
      <c r="KU225" s="1"/>
      <c r="KV225" s="1"/>
      <c r="KW225" s="1"/>
      <c r="KX225" s="1"/>
      <c r="KY225" s="1"/>
      <c r="KZ225" s="1"/>
      <c r="LA225" s="1"/>
      <c r="LB225" s="1"/>
      <c r="LC225" s="1"/>
      <c r="LD225" s="1"/>
      <c r="LE225" s="1"/>
      <c r="LF225" s="1"/>
      <c r="LG225" s="1"/>
      <c r="LH225" s="1"/>
      <c r="LI225" s="1"/>
      <c r="LJ225" s="1"/>
      <c r="LK225" s="1"/>
      <c r="LL225" s="1"/>
      <c r="LM225" s="1"/>
      <c r="LN225" s="1"/>
      <c r="LO225" s="1"/>
      <c r="LP225" s="1"/>
      <c r="LQ225" s="1"/>
      <c r="LR225" s="1"/>
      <c r="LS225" s="1"/>
      <c r="LT225" s="1"/>
      <c r="LU225" s="1"/>
      <c r="LV225" s="1"/>
      <c r="LW225" s="1"/>
      <c r="LX225" s="1"/>
      <c r="LY225" s="1"/>
      <c r="LZ225" s="1"/>
      <c r="MA225" s="1"/>
      <c r="MB225" s="1"/>
      <c r="MC225" s="1"/>
      <c r="MD225" s="1"/>
      <c r="ME225" s="1"/>
      <c r="MF225" s="1"/>
      <c r="MG225" s="1"/>
      <c r="MH225" s="1"/>
      <c r="MI225" s="1"/>
      <c r="MJ225" s="1"/>
      <c r="MK225" s="1"/>
      <c r="ML225" s="1"/>
      <c r="MM225" s="1"/>
      <c r="MN225" s="1"/>
      <c r="MO225" s="1"/>
      <c r="MP225" s="1"/>
      <c r="MQ225" s="1"/>
      <c r="MR225" s="1"/>
      <c r="MS225" s="1"/>
      <c r="MT225" s="1"/>
      <c r="MU225" s="1"/>
      <c r="MV225" s="1"/>
      <c r="MW225" s="1"/>
      <c r="MX225" s="1"/>
      <c r="MY225" s="1"/>
      <c r="MZ225" s="1"/>
      <c r="NA225" s="1"/>
      <c r="NB225" s="1"/>
      <c r="NC225" s="1"/>
      <c r="ND225" s="1"/>
      <c r="NE225" s="1"/>
      <c r="NF225" s="1"/>
      <c r="NG225" s="1"/>
      <c r="NH225" s="1"/>
      <c r="NI225" s="1"/>
      <c r="NJ225" s="1"/>
      <c r="NK225" s="1"/>
      <c r="NL225" s="1"/>
      <c r="NM225" s="1"/>
      <c r="NN225" s="1"/>
      <c r="NO225" s="1"/>
      <c r="NP225" s="1"/>
      <c r="NQ225" s="1"/>
      <c r="NR225" s="1"/>
      <c r="NS225" s="1"/>
      <c r="NT225" s="1"/>
      <c r="NU225" s="1"/>
      <c r="NV225" s="1"/>
      <c r="NW225" s="1"/>
      <c r="NX225" s="1"/>
      <c r="NY225" s="1"/>
      <c r="NZ225" s="1"/>
      <c r="OA225" s="1"/>
      <c r="OB225" s="1"/>
      <c r="OC225" s="1"/>
      <c r="OD225" s="1"/>
      <c r="OE225" s="1"/>
      <c r="OF225" s="1"/>
      <c r="OG225" s="1"/>
      <c r="OH225" s="1"/>
      <c r="OI225" s="1"/>
      <c r="OJ225" s="1"/>
      <c r="OK225" s="1"/>
      <c r="OL225" s="1"/>
      <c r="OM225" s="1"/>
      <c r="ON225" s="1"/>
      <c r="OO225" s="1"/>
      <c r="OP225" s="1"/>
    </row>
    <row r="226" spans="1:406" s="380" customFormat="1" ht="30" customHeight="1" x14ac:dyDescent="0.25">
      <c r="A226" s="620"/>
      <c r="B226" s="616"/>
      <c r="C226" s="616"/>
      <c r="D226" s="588"/>
      <c r="E226" s="589"/>
      <c r="F226" s="618"/>
      <c r="G226" s="618"/>
      <c r="H226" s="620"/>
      <c r="I226" s="618"/>
      <c r="J226" s="644"/>
      <c r="K226" s="622"/>
      <c r="L226" s="589"/>
      <c r="M226" s="621"/>
      <c r="N226" s="594"/>
      <c r="O226" s="594"/>
      <c r="P226" s="883" t="s">
        <v>654</v>
      </c>
      <c r="Q226" s="882" t="s">
        <v>631</v>
      </c>
      <c r="R226" s="715">
        <v>420</v>
      </c>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c r="JJ226" s="1"/>
      <c r="JK226" s="1"/>
      <c r="JL226" s="1"/>
      <c r="JM226" s="1"/>
      <c r="JN226" s="1"/>
      <c r="JO226" s="1"/>
      <c r="JP226" s="1"/>
      <c r="JQ226" s="1"/>
      <c r="JR226" s="1"/>
      <c r="JS226" s="1"/>
      <c r="JT226" s="1"/>
      <c r="JU226" s="1"/>
      <c r="JV226" s="1"/>
      <c r="JW226" s="1"/>
      <c r="JX226" s="1"/>
      <c r="JY226" s="1"/>
      <c r="JZ226" s="1"/>
      <c r="KA226" s="1"/>
      <c r="KB226" s="1"/>
      <c r="KC226" s="1"/>
      <c r="KD226" s="1"/>
      <c r="KE226" s="1"/>
      <c r="KF226" s="1"/>
      <c r="KG226" s="1"/>
      <c r="KH226" s="1"/>
      <c r="KI226" s="1"/>
      <c r="KJ226" s="1"/>
      <c r="KK226" s="1"/>
      <c r="KL226" s="1"/>
      <c r="KM226" s="1"/>
      <c r="KN226" s="1"/>
      <c r="KO226" s="1"/>
      <c r="KP226" s="1"/>
      <c r="KQ226" s="1"/>
      <c r="KR226" s="1"/>
      <c r="KS226" s="1"/>
      <c r="KT226" s="1"/>
      <c r="KU226" s="1"/>
      <c r="KV226" s="1"/>
      <c r="KW226" s="1"/>
      <c r="KX226" s="1"/>
      <c r="KY226" s="1"/>
      <c r="KZ226" s="1"/>
      <c r="LA226" s="1"/>
      <c r="LB226" s="1"/>
      <c r="LC226" s="1"/>
      <c r="LD226" s="1"/>
      <c r="LE226" s="1"/>
      <c r="LF226" s="1"/>
      <c r="LG226" s="1"/>
      <c r="LH226" s="1"/>
      <c r="LI226" s="1"/>
      <c r="LJ226" s="1"/>
      <c r="LK226" s="1"/>
      <c r="LL226" s="1"/>
      <c r="LM226" s="1"/>
      <c r="LN226" s="1"/>
      <c r="LO226" s="1"/>
      <c r="LP226" s="1"/>
      <c r="LQ226" s="1"/>
      <c r="LR226" s="1"/>
      <c r="LS226" s="1"/>
      <c r="LT226" s="1"/>
      <c r="LU226" s="1"/>
      <c r="LV226" s="1"/>
      <c r="LW226" s="1"/>
      <c r="LX226" s="1"/>
      <c r="LY226" s="1"/>
      <c r="LZ226" s="1"/>
      <c r="MA226" s="1"/>
      <c r="MB226" s="1"/>
      <c r="MC226" s="1"/>
      <c r="MD226" s="1"/>
      <c r="ME226" s="1"/>
      <c r="MF226" s="1"/>
      <c r="MG226" s="1"/>
      <c r="MH226" s="1"/>
      <c r="MI226" s="1"/>
      <c r="MJ226" s="1"/>
      <c r="MK226" s="1"/>
      <c r="ML226" s="1"/>
      <c r="MM226" s="1"/>
      <c r="MN226" s="1"/>
      <c r="MO226" s="1"/>
      <c r="MP226" s="1"/>
      <c r="MQ226" s="1"/>
      <c r="MR226" s="1"/>
      <c r="MS226" s="1"/>
      <c r="MT226" s="1"/>
      <c r="MU226" s="1"/>
      <c r="MV226" s="1"/>
      <c r="MW226" s="1"/>
      <c r="MX226" s="1"/>
      <c r="MY226" s="1"/>
      <c r="MZ226" s="1"/>
      <c r="NA226" s="1"/>
      <c r="NB226" s="1"/>
      <c r="NC226" s="1"/>
      <c r="ND226" s="1"/>
      <c r="NE226" s="1"/>
      <c r="NF226" s="1"/>
      <c r="NG226" s="1"/>
      <c r="NH226" s="1"/>
      <c r="NI226" s="1"/>
      <c r="NJ226" s="1"/>
      <c r="NK226" s="1"/>
      <c r="NL226" s="1"/>
      <c r="NM226" s="1"/>
      <c r="NN226" s="1"/>
      <c r="NO226" s="1"/>
      <c r="NP226" s="1"/>
      <c r="NQ226" s="1"/>
      <c r="NR226" s="1"/>
      <c r="NS226" s="1"/>
      <c r="NT226" s="1"/>
      <c r="NU226" s="1"/>
      <c r="NV226" s="1"/>
      <c r="NW226" s="1"/>
      <c r="NX226" s="1"/>
      <c r="NY226" s="1"/>
      <c r="NZ226" s="1"/>
      <c r="OA226" s="1"/>
      <c r="OB226" s="1"/>
      <c r="OC226" s="1"/>
      <c r="OD226" s="1"/>
      <c r="OE226" s="1"/>
      <c r="OF226" s="1"/>
      <c r="OG226" s="1"/>
      <c r="OH226" s="1"/>
      <c r="OI226" s="1"/>
      <c r="OJ226" s="1"/>
      <c r="OK226" s="1"/>
      <c r="OL226" s="1"/>
      <c r="OM226" s="1"/>
      <c r="ON226" s="1"/>
      <c r="OO226" s="1"/>
      <c r="OP226" s="1"/>
    </row>
    <row r="227" spans="1:406" s="380" customFormat="1" ht="30" customHeight="1" x14ac:dyDescent="0.25">
      <c r="A227" s="620"/>
      <c r="B227" s="616"/>
      <c r="C227" s="616"/>
      <c r="D227" s="588"/>
      <c r="E227" s="589"/>
      <c r="F227" s="618"/>
      <c r="G227" s="618"/>
      <c r="H227" s="620"/>
      <c r="I227" s="618"/>
      <c r="J227" s="644"/>
      <c r="K227" s="622"/>
      <c r="L227" s="589"/>
      <c r="M227" s="621"/>
      <c r="N227" s="594"/>
      <c r="O227" s="594"/>
      <c r="P227" s="883" t="s">
        <v>655</v>
      </c>
      <c r="Q227" s="882" t="s">
        <v>674</v>
      </c>
      <c r="R227" s="715">
        <v>10</v>
      </c>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c r="JD227" s="1"/>
      <c r="JE227" s="1"/>
      <c r="JF227" s="1"/>
      <c r="JG227" s="1"/>
      <c r="JH227" s="1"/>
      <c r="JI227" s="1"/>
      <c r="JJ227" s="1"/>
      <c r="JK227" s="1"/>
      <c r="JL227" s="1"/>
      <c r="JM227" s="1"/>
      <c r="JN227" s="1"/>
      <c r="JO227" s="1"/>
      <c r="JP227" s="1"/>
      <c r="JQ227" s="1"/>
      <c r="JR227" s="1"/>
      <c r="JS227" s="1"/>
      <c r="JT227" s="1"/>
      <c r="JU227" s="1"/>
      <c r="JV227" s="1"/>
      <c r="JW227" s="1"/>
      <c r="JX227" s="1"/>
      <c r="JY227" s="1"/>
      <c r="JZ227" s="1"/>
      <c r="KA227" s="1"/>
      <c r="KB227" s="1"/>
      <c r="KC227" s="1"/>
      <c r="KD227" s="1"/>
      <c r="KE227" s="1"/>
      <c r="KF227" s="1"/>
      <c r="KG227" s="1"/>
      <c r="KH227" s="1"/>
      <c r="KI227" s="1"/>
      <c r="KJ227" s="1"/>
      <c r="KK227" s="1"/>
      <c r="KL227" s="1"/>
      <c r="KM227" s="1"/>
      <c r="KN227" s="1"/>
      <c r="KO227" s="1"/>
      <c r="KP227" s="1"/>
      <c r="KQ227" s="1"/>
      <c r="KR227" s="1"/>
      <c r="KS227" s="1"/>
      <c r="KT227" s="1"/>
      <c r="KU227" s="1"/>
      <c r="KV227" s="1"/>
      <c r="KW227" s="1"/>
      <c r="KX227" s="1"/>
      <c r="KY227" s="1"/>
      <c r="KZ227" s="1"/>
      <c r="LA227" s="1"/>
      <c r="LB227" s="1"/>
      <c r="LC227" s="1"/>
      <c r="LD227" s="1"/>
      <c r="LE227" s="1"/>
      <c r="LF227" s="1"/>
      <c r="LG227" s="1"/>
      <c r="LH227" s="1"/>
      <c r="LI227" s="1"/>
      <c r="LJ227" s="1"/>
      <c r="LK227" s="1"/>
      <c r="LL227" s="1"/>
      <c r="LM227" s="1"/>
      <c r="LN227" s="1"/>
      <c r="LO227" s="1"/>
      <c r="LP227" s="1"/>
      <c r="LQ227" s="1"/>
      <c r="LR227" s="1"/>
      <c r="LS227" s="1"/>
      <c r="LT227" s="1"/>
      <c r="LU227" s="1"/>
      <c r="LV227" s="1"/>
      <c r="LW227" s="1"/>
      <c r="LX227" s="1"/>
      <c r="LY227" s="1"/>
      <c r="LZ227" s="1"/>
      <c r="MA227" s="1"/>
      <c r="MB227" s="1"/>
      <c r="MC227" s="1"/>
      <c r="MD227" s="1"/>
      <c r="ME227" s="1"/>
      <c r="MF227" s="1"/>
      <c r="MG227" s="1"/>
      <c r="MH227" s="1"/>
      <c r="MI227" s="1"/>
      <c r="MJ227" s="1"/>
      <c r="MK227" s="1"/>
      <c r="ML227" s="1"/>
      <c r="MM227" s="1"/>
      <c r="MN227" s="1"/>
      <c r="MO227" s="1"/>
      <c r="MP227" s="1"/>
      <c r="MQ227" s="1"/>
      <c r="MR227" s="1"/>
      <c r="MS227" s="1"/>
      <c r="MT227" s="1"/>
      <c r="MU227" s="1"/>
      <c r="MV227" s="1"/>
      <c r="MW227" s="1"/>
      <c r="MX227" s="1"/>
      <c r="MY227" s="1"/>
      <c r="MZ227" s="1"/>
      <c r="NA227" s="1"/>
      <c r="NB227" s="1"/>
      <c r="NC227" s="1"/>
      <c r="ND227" s="1"/>
      <c r="NE227" s="1"/>
      <c r="NF227" s="1"/>
      <c r="NG227" s="1"/>
      <c r="NH227" s="1"/>
      <c r="NI227" s="1"/>
      <c r="NJ227" s="1"/>
      <c r="NK227" s="1"/>
      <c r="NL227" s="1"/>
      <c r="NM227" s="1"/>
      <c r="NN227" s="1"/>
      <c r="NO227" s="1"/>
      <c r="NP227" s="1"/>
      <c r="NQ227" s="1"/>
      <c r="NR227" s="1"/>
      <c r="NS227" s="1"/>
      <c r="NT227" s="1"/>
      <c r="NU227" s="1"/>
      <c r="NV227" s="1"/>
      <c r="NW227" s="1"/>
      <c r="NX227" s="1"/>
      <c r="NY227" s="1"/>
      <c r="NZ227" s="1"/>
      <c r="OA227" s="1"/>
      <c r="OB227" s="1"/>
      <c r="OC227" s="1"/>
      <c r="OD227" s="1"/>
      <c r="OE227" s="1"/>
      <c r="OF227" s="1"/>
      <c r="OG227" s="1"/>
      <c r="OH227" s="1"/>
      <c r="OI227" s="1"/>
      <c r="OJ227" s="1"/>
      <c r="OK227" s="1"/>
      <c r="OL227" s="1"/>
      <c r="OM227" s="1"/>
      <c r="ON227" s="1"/>
      <c r="OO227" s="1"/>
      <c r="OP227" s="1"/>
    </row>
    <row r="228" spans="1:406" s="380" customFormat="1" ht="30" customHeight="1" x14ac:dyDescent="0.25">
      <c r="A228" s="620"/>
      <c r="B228" s="616"/>
      <c r="C228" s="616"/>
      <c r="D228" s="588"/>
      <c r="E228" s="589"/>
      <c r="F228" s="618"/>
      <c r="G228" s="618"/>
      <c r="H228" s="620"/>
      <c r="I228" s="618"/>
      <c r="J228" s="644"/>
      <c r="K228" s="622"/>
      <c r="L228" s="589"/>
      <c r="M228" s="621"/>
      <c r="N228" s="594"/>
      <c r="O228" s="594"/>
      <c r="P228" s="883" t="s">
        <v>656</v>
      </c>
      <c r="Q228" s="882" t="s">
        <v>631</v>
      </c>
      <c r="R228" s="715">
        <v>168</v>
      </c>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c r="JD228" s="1"/>
      <c r="JE228" s="1"/>
      <c r="JF228" s="1"/>
      <c r="JG228" s="1"/>
      <c r="JH228" s="1"/>
      <c r="JI228" s="1"/>
      <c r="JJ228" s="1"/>
      <c r="JK228" s="1"/>
      <c r="JL228" s="1"/>
      <c r="JM228" s="1"/>
      <c r="JN228" s="1"/>
      <c r="JO228" s="1"/>
      <c r="JP228" s="1"/>
      <c r="JQ228" s="1"/>
      <c r="JR228" s="1"/>
      <c r="JS228" s="1"/>
      <c r="JT228" s="1"/>
      <c r="JU228" s="1"/>
      <c r="JV228" s="1"/>
      <c r="JW228" s="1"/>
      <c r="JX228" s="1"/>
      <c r="JY228" s="1"/>
      <c r="JZ228" s="1"/>
      <c r="KA228" s="1"/>
      <c r="KB228" s="1"/>
      <c r="KC228" s="1"/>
      <c r="KD228" s="1"/>
      <c r="KE228" s="1"/>
      <c r="KF228" s="1"/>
      <c r="KG228" s="1"/>
      <c r="KH228" s="1"/>
      <c r="KI228" s="1"/>
      <c r="KJ228" s="1"/>
      <c r="KK228" s="1"/>
      <c r="KL228" s="1"/>
      <c r="KM228" s="1"/>
      <c r="KN228" s="1"/>
      <c r="KO228" s="1"/>
      <c r="KP228" s="1"/>
      <c r="KQ228" s="1"/>
      <c r="KR228" s="1"/>
      <c r="KS228" s="1"/>
      <c r="KT228" s="1"/>
      <c r="KU228" s="1"/>
      <c r="KV228" s="1"/>
      <c r="KW228" s="1"/>
      <c r="KX228" s="1"/>
      <c r="KY228" s="1"/>
      <c r="KZ228" s="1"/>
      <c r="LA228" s="1"/>
      <c r="LB228" s="1"/>
      <c r="LC228" s="1"/>
      <c r="LD228" s="1"/>
      <c r="LE228" s="1"/>
      <c r="LF228" s="1"/>
      <c r="LG228" s="1"/>
      <c r="LH228" s="1"/>
      <c r="LI228" s="1"/>
      <c r="LJ228" s="1"/>
      <c r="LK228" s="1"/>
      <c r="LL228" s="1"/>
      <c r="LM228" s="1"/>
      <c r="LN228" s="1"/>
      <c r="LO228" s="1"/>
      <c r="LP228" s="1"/>
      <c r="LQ228" s="1"/>
      <c r="LR228" s="1"/>
      <c r="LS228" s="1"/>
      <c r="LT228" s="1"/>
      <c r="LU228" s="1"/>
      <c r="LV228" s="1"/>
      <c r="LW228" s="1"/>
      <c r="LX228" s="1"/>
      <c r="LY228" s="1"/>
      <c r="LZ228" s="1"/>
      <c r="MA228" s="1"/>
      <c r="MB228" s="1"/>
      <c r="MC228" s="1"/>
      <c r="MD228" s="1"/>
      <c r="ME228" s="1"/>
      <c r="MF228" s="1"/>
      <c r="MG228" s="1"/>
      <c r="MH228" s="1"/>
      <c r="MI228" s="1"/>
      <c r="MJ228" s="1"/>
      <c r="MK228" s="1"/>
      <c r="ML228" s="1"/>
      <c r="MM228" s="1"/>
      <c r="MN228" s="1"/>
      <c r="MO228" s="1"/>
      <c r="MP228" s="1"/>
      <c r="MQ228" s="1"/>
      <c r="MR228" s="1"/>
      <c r="MS228" s="1"/>
      <c r="MT228" s="1"/>
      <c r="MU228" s="1"/>
      <c r="MV228" s="1"/>
      <c r="MW228" s="1"/>
      <c r="MX228" s="1"/>
      <c r="MY228" s="1"/>
      <c r="MZ228" s="1"/>
      <c r="NA228" s="1"/>
      <c r="NB228" s="1"/>
      <c r="NC228" s="1"/>
      <c r="ND228" s="1"/>
      <c r="NE228" s="1"/>
      <c r="NF228" s="1"/>
      <c r="NG228" s="1"/>
      <c r="NH228" s="1"/>
      <c r="NI228" s="1"/>
      <c r="NJ228" s="1"/>
      <c r="NK228" s="1"/>
      <c r="NL228" s="1"/>
      <c r="NM228" s="1"/>
      <c r="NN228" s="1"/>
      <c r="NO228" s="1"/>
      <c r="NP228" s="1"/>
      <c r="NQ228" s="1"/>
      <c r="NR228" s="1"/>
      <c r="NS228" s="1"/>
      <c r="NT228" s="1"/>
      <c r="NU228" s="1"/>
      <c r="NV228" s="1"/>
      <c r="NW228" s="1"/>
      <c r="NX228" s="1"/>
      <c r="NY228" s="1"/>
      <c r="NZ228" s="1"/>
      <c r="OA228" s="1"/>
      <c r="OB228" s="1"/>
      <c r="OC228" s="1"/>
      <c r="OD228" s="1"/>
      <c r="OE228" s="1"/>
      <c r="OF228" s="1"/>
      <c r="OG228" s="1"/>
      <c r="OH228" s="1"/>
      <c r="OI228" s="1"/>
      <c r="OJ228" s="1"/>
      <c r="OK228" s="1"/>
      <c r="OL228" s="1"/>
      <c r="OM228" s="1"/>
      <c r="ON228" s="1"/>
      <c r="OO228" s="1"/>
      <c r="OP228" s="1"/>
    </row>
    <row r="229" spans="1:406" s="380" customFormat="1" ht="30" customHeight="1" x14ac:dyDescent="0.25">
      <c r="A229" s="620"/>
      <c r="B229" s="616"/>
      <c r="C229" s="616"/>
      <c r="D229" s="588"/>
      <c r="E229" s="589"/>
      <c r="F229" s="618"/>
      <c r="G229" s="618"/>
      <c r="H229" s="620"/>
      <c r="I229" s="618"/>
      <c r="J229" s="644"/>
      <c r="K229" s="622"/>
      <c r="L229" s="589"/>
      <c r="M229" s="621"/>
      <c r="N229" s="594"/>
      <c r="O229" s="594"/>
      <c r="P229" s="883" t="s">
        <v>657</v>
      </c>
      <c r="Q229" s="882" t="s">
        <v>631</v>
      </c>
      <c r="R229" s="715">
        <v>4</v>
      </c>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c r="JD229" s="1"/>
      <c r="JE229" s="1"/>
      <c r="JF229" s="1"/>
      <c r="JG229" s="1"/>
      <c r="JH229" s="1"/>
      <c r="JI229" s="1"/>
      <c r="JJ229" s="1"/>
      <c r="JK229" s="1"/>
      <c r="JL229" s="1"/>
      <c r="JM229" s="1"/>
      <c r="JN229" s="1"/>
      <c r="JO229" s="1"/>
      <c r="JP229" s="1"/>
      <c r="JQ229" s="1"/>
      <c r="JR229" s="1"/>
      <c r="JS229" s="1"/>
      <c r="JT229" s="1"/>
      <c r="JU229" s="1"/>
      <c r="JV229" s="1"/>
      <c r="JW229" s="1"/>
      <c r="JX229" s="1"/>
      <c r="JY229" s="1"/>
      <c r="JZ229" s="1"/>
      <c r="KA229" s="1"/>
      <c r="KB229" s="1"/>
      <c r="KC229" s="1"/>
      <c r="KD229" s="1"/>
      <c r="KE229" s="1"/>
      <c r="KF229" s="1"/>
      <c r="KG229" s="1"/>
      <c r="KH229" s="1"/>
      <c r="KI229" s="1"/>
      <c r="KJ229" s="1"/>
      <c r="KK229" s="1"/>
      <c r="KL229" s="1"/>
      <c r="KM229" s="1"/>
      <c r="KN229" s="1"/>
      <c r="KO229" s="1"/>
      <c r="KP229" s="1"/>
      <c r="KQ229" s="1"/>
      <c r="KR229" s="1"/>
      <c r="KS229" s="1"/>
      <c r="KT229" s="1"/>
      <c r="KU229" s="1"/>
      <c r="KV229" s="1"/>
      <c r="KW229" s="1"/>
      <c r="KX229" s="1"/>
      <c r="KY229" s="1"/>
      <c r="KZ229" s="1"/>
      <c r="LA229" s="1"/>
      <c r="LB229" s="1"/>
      <c r="LC229" s="1"/>
      <c r="LD229" s="1"/>
      <c r="LE229" s="1"/>
      <c r="LF229" s="1"/>
      <c r="LG229" s="1"/>
      <c r="LH229" s="1"/>
      <c r="LI229" s="1"/>
      <c r="LJ229" s="1"/>
      <c r="LK229" s="1"/>
      <c r="LL229" s="1"/>
      <c r="LM229" s="1"/>
      <c r="LN229" s="1"/>
      <c r="LO229" s="1"/>
      <c r="LP229" s="1"/>
      <c r="LQ229" s="1"/>
      <c r="LR229" s="1"/>
      <c r="LS229" s="1"/>
      <c r="LT229" s="1"/>
      <c r="LU229" s="1"/>
      <c r="LV229" s="1"/>
      <c r="LW229" s="1"/>
      <c r="LX229" s="1"/>
      <c r="LY229" s="1"/>
      <c r="LZ229" s="1"/>
      <c r="MA229" s="1"/>
      <c r="MB229" s="1"/>
      <c r="MC229" s="1"/>
      <c r="MD229" s="1"/>
      <c r="ME229" s="1"/>
      <c r="MF229" s="1"/>
      <c r="MG229" s="1"/>
      <c r="MH229" s="1"/>
      <c r="MI229" s="1"/>
      <c r="MJ229" s="1"/>
      <c r="MK229" s="1"/>
      <c r="ML229" s="1"/>
      <c r="MM229" s="1"/>
      <c r="MN229" s="1"/>
      <c r="MO229" s="1"/>
      <c r="MP229" s="1"/>
      <c r="MQ229" s="1"/>
      <c r="MR229" s="1"/>
      <c r="MS229" s="1"/>
      <c r="MT229" s="1"/>
      <c r="MU229" s="1"/>
      <c r="MV229" s="1"/>
      <c r="MW229" s="1"/>
      <c r="MX229" s="1"/>
      <c r="MY229" s="1"/>
      <c r="MZ229" s="1"/>
      <c r="NA229" s="1"/>
      <c r="NB229" s="1"/>
      <c r="NC229" s="1"/>
      <c r="ND229" s="1"/>
      <c r="NE229" s="1"/>
      <c r="NF229" s="1"/>
      <c r="NG229" s="1"/>
      <c r="NH229" s="1"/>
      <c r="NI229" s="1"/>
      <c r="NJ229" s="1"/>
      <c r="NK229" s="1"/>
      <c r="NL229" s="1"/>
      <c r="NM229" s="1"/>
      <c r="NN229" s="1"/>
      <c r="NO229" s="1"/>
      <c r="NP229" s="1"/>
      <c r="NQ229" s="1"/>
      <c r="NR229" s="1"/>
      <c r="NS229" s="1"/>
      <c r="NT229" s="1"/>
      <c r="NU229" s="1"/>
      <c r="NV229" s="1"/>
      <c r="NW229" s="1"/>
      <c r="NX229" s="1"/>
      <c r="NY229" s="1"/>
      <c r="NZ229" s="1"/>
      <c r="OA229" s="1"/>
      <c r="OB229" s="1"/>
      <c r="OC229" s="1"/>
      <c r="OD229" s="1"/>
      <c r="OE229" s="1"/>
      <c r="OF229" s="1"/>
      <c r="OG229" s="1"/>
      <c r="OH229" s="1"/>
      <c r="OI229" s="1"/>
      <c r="OJ229" s="1"/>
      <c r="OK229" s="1"/>
      <c r="OL229" s="1"/>
      <c r="OM229" s="1"/>
      <c r="ON229" s="1"/>
      <c r="OO229" s="1"/>
      <c r="OP229" s="1"/>
    </row>
    <row r="230" spans="1:406" s="380" customFormat="1" ht="30" customHeight="1" x14ac:dyDescent="0.25">
      <c r="A230" s="620"/>
      <c r="B230" s="616"/>
      <c r="C230" s="616"/>
      <c r="D230" s="588"/>
      <c r="E230" s="589"/>
      <c r="F230" s="618"/>
      <c r="G230" s="618"/>
      <c r="H230" s="620"/>
      <c r="I230" s="618"/>
      <c r="J230" s="644"/>
      <c r="K230" s="622"/>
      <c r="L230" s="589"/>
      <c r="M230" s="621"/>
      <c r="N230" s="594"/>
      <c r="O230" s="594"/>
      <c r="P230" s="883" t="s">
        <v>658</v>
      </c>
      <c r="Q230" s="882" t="s">
        <v>631</v>
      </c>
      <c r="R230" s="715">
        <v>500</v>
      </c>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c r="JD230" s="1"/>
      <c r="JE230" s="1"/>
      <c r="JF230" s="1"/>
      <c r="JG230" s="1"/>
      <c r="JH230" s="1"/>
      <c r="JI230" s="1"/>
      <c r="JJ230" s="1"/>
      <c r="JK230" s="1"/>
      <c r="JL230" s="1"/>
      <c r="JM230" s="1"/>
      <c r="JN230" s="1"/>
      <c r="JO230" s="1"/>
      <c r="JP230" s="1"/>
      <c r="JQ230" s="1"/>
      <c r="JR230" s="1"/>
      <c r="JS230" s="1"/>
      <c r="JT230" s="1"/>
      <c r="JU230" s="1"/>
      <c r="JV230" s="1"/>
      <c r="JW230" s="1"/>
      <c r="JX230" s="1"/>
      <c r="JY230" s="1"/>
      <c r="JZ230" s="1"/>
      <c r="KA230" s="1"/>
      <c r="KB230" s="1"/>
      <c r="KC230" s="1"/>
      <c r="KD230" s="1"/>
      <c r="KE230" s="1"/>
      <c r="KF230" s="1"/>
      <c r="KG230" s="1"/>
      <c r="KH230" s="1"/>
      <c r="KI230" s="1"/>
      <c r="KJ230" s="1"/>
      <c r="KK230" s="1"/>
      <c r="KL230" s="1"/>
      <c r="KM230" s="1"/>
      <c r="KN230" s="1"/>
      <c r="KO230" s="1"/>
      <c r="KP230" s="1"/>
      <c r="KQ230" s="1"/>
      <c r="KR230" s="1"/>
      <c r="KS230" s="1"/>
      <c r="KT230" s="1"/>
      <c r="KU230" s="1"/>
      <c r="KV230" s="1"/>
      <c r="KW230" s="1"/>
      <c r="KX230" s="1"/>
      <c r="KY230" s="1"/>
      <c r="KZ230" s="1"/>
      <c r="LA230" s="1"/>
      <c r="LB230" s="1"/>
      <c r="LC230" s="1"/>
      <c r="LD230" s="1"/>
      <c r="LE230" s="1"/>
      <c r="LF230" s="1"/>
      <c r="LG230" s="1"/>
      <c r="LH230" s="1"/>
      <c r="LI230" s="1"/>
      <c r="LJ230" s="1"/>
      <c r="LK230" s="1"/>
      <c r="LL230" s="1"/>
      <c r="LM230" s="1"/>
      <c r="LN230" s="1"/>
      <c r="LO230" s="1"/>
      <c r="LP230" s="1"/>
      <c r="LQ230" s="1"/>
      <c r="LR230" s="1"/>
      <c r="LS230" s="1"/>
      <c r="LT230" s="1"/>
      <c r="LU230" s="1"/>
      <c r="LV230" s="1"/>
      <c r="LW230" s="1"/>
      <c r="LX230" s="1"/>
      <c r="LY230" s="1"/>
      <c r="LZ230" s="1"/>
      <c r="MA230" s="1"/>
      <c r="MB230" s="1"/>
      <c r="MC230" s="1"/>
      <c r="MD230" s="1"/>
      <c r="ME230" s="1"/>
      <c r="MF230" s="1"/>
      <c r="MG230" s="1"/>
      <c r="MH230" s="1"/>
      <c r="MI230" s="1"/>
      <c r="MJ230" s="1"/>
      <c r="MK230" s="1"/>
      <c r="ML230" s="1"/>
      <c r="MM230" s="1"/>
      <c r="MN230" s="1"/>
      <c r="MO230" s="1"/>
      <c r="MP230" s="1"/>
      <c r="MQ230" s="1"/>
      <c r="MR230" s="1"/>
      <c r="MS230" s="1"/>
      <c r="MT230" s="1"/>
      <c r="MU230" s="1"/>
      <c r="MV230" s="1"/>
      <c r="MW230" s="1"/>
      <c r="MX230" s="1"/>
      <c r="MY230" s="1"/>
      <c r="MZ230" s="1"/>
      <c r="NA230" s="1"/>
      <c r="NB230" s="1"/>
      <c r="NC230" s="1"/>
      <c r="ND230" s="1"/>
      <c r="NE230" s="1"/>
      <c r="NF230" s="1"/>
      <c r="NG230" s="1"/>
      <c r="NH230" s="1"/>
      <c r="NI230" s="1"/>
      <c r="NJ230" s="1"/>
      <c r="NK230" s="1"/>
      <c r="NL230" s="1"/>
      <c r="NM230" s="1"/>
      <c r="NN230" s="1"/>
      <c r="NO230" s="1"/>
      <c r="NP230" s="1"/>
      <c r="NQ230" s="1"/>
      <c r="NR230" s="1"/>
      <c r="NS230" s="1"/>
      <c r="NT230" s="1"/>
      <c r="NU230" s="1"/>
      <c r="NV230" s="1"/>
      <c r="NW230" s="1"/>
      <c r="NX230" s="1"/>
      <c r="NY230" s="1"/>
      <c r="NZ230" s="1"/>
      <c r="OA230" s="1"/>
      <c r="OB230" s="1"/>
      <c r="OC230" s="1"/>
      <c r="OD230" s="1"/>
      <c r="OE230" s="1"/>
      <c r="OF230" s="1"/>
      <c r="OG230" s="1"/>
      <c r="OH230" s="1"/>
      <c r="OI230" s="1"/>
      <c r="OJ230" s="1"/>
      <c r="OK230" s="1"/>
      <c r="OL230" s="1"/>
      <c r="OM230" s="1"/>
      <c r="ON230" s="1"/>
      <c r="OO230" s="1"/>
      <c r="OP230" s="1"/>
    </row>
    <row r="231" spans="1:406" s="380" customFormat="1" ht="30" customHeight="1" x14ac:dyDescent="0.25">
      <c r="A231" s="620"/>
      <c r="B231" s="616"/>
      <c r="C231" s="616"/>
      <c r="D231" s="588"/>
      <c r="E231" s="589"/>
      <c r="F231" s="618"/>
      <c r="G231" s="618"/>
      <c r="H231" s="620"/>
      <c r="I231" s="618"/>
      <c r="J231" s="644"/>
      <c r="K231" s="622"/>
      <c r="L231" s="589"/>
      <c r="M231" s="621"/>
      <c r="N231" s="594"/>
      <c r="O231" s="594"/>
      <c r="P231" s="883" t="s">
        <v>659</v>
      </c>
      <c r="Q231" s="882" t="s">
        <v>631</v>
      </c>
      <c r="R231" s="715">
        <v>300</v>
      </c>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c r="JD231" s="1"/>
      <c r="JE231" s="1"/>
      <c r="JF231" s="1"/>
      <c r="JG231" s="1"/>
      <c r="JH231" s="1"/>
      <c r="JI231" s="1"/>
      <c r="JJ231" s="1"/>
      <c r="JK231" s="1"/>
      <c r="JL231" s="1"/>
      <c r="JM231" s="1"/>
      <c r="JN231" s="1"/>
      <c r="JO231" s="1"/>
      <c r="JP231" s="1"/>
      <c r="JQ231" s="1"/>
      <c r="JR231" s="1"/>
      <c r="JS231" s="1"/>
      <c r="JT231" s="1"/>
      <c r="JU231" s="1"/>
      <c r="JV231" s="1"/>
      <c r="JW231" s="1"/>
      <c r="JX231" s="1"/>
      <c r="JY231" s="1"/>
      <c r="JZ231" s="1"/>
      <c r="KA231" s="1"/>
      <c r="KB231" s="1"/>
      <c r="KC231" s="1"/>
      <c r="KD231" s="1"/>
      <c r="KE231" s="1"/>
      <c r="KF231" s="1"/>
      <c r="KG231" s="1"/>
      <c r="KH231" s="1"/>
      <c r="KI231" s="1"/>
      <c r="KJ231" s="1"/>
      <c r="KK231" s="1"/>
      <c r="KL231" s="1"/>
      <c r="KM231" s="1"/>
      <c r="KN231" s="1"/>
      <c r="KO231" s="1"/>
      <c r="KP231" s="1"/>
      <c r="KQ231" s="1"/>
      <c r="KR231" s="1"/>
      <c r="KS231" s="1"/>
      <c r="KT231" s="1"/>
      <c r="KU231" s="1"/>
      <c r="KV231" s="1"/>
      <c r="KW231" s="1"/>
      <c r="KX231" s="1"/>
      <c r="KY231" s="1"/>
      <c r="KZ231" s="1"/>
      <c r="LA231" s="1"/>
      <c r="LB231" s="1"/>
      <c r="LC231" s="1"/>
      <c r="LD231" s="1"/>
      <c r="LE231" s="1"/>
      <c r="LF231" s="1"/>
      <c r="LG231" s="1"/>
      <c r="LH231" s="1"/>
      <c r="LI231" s="1"/>
      <c r="LJ231" s="1"/>
      <c r="LK231" s="1"/>
      <c r="LL231" s="1"/>
      <c r="LM231" s="1"/>
      <c r="LN231" s="1"/>
      <c r="LO231" s="1"/>
      <c r="LP231" s="1"/>
      <c r="LQ231" s="1"/>
      <c r="LR231" s="1"/>
      <c r="LS231" s="1"/>
      <c r="LT231" s="1"/>
      <c r="LU231" s="1"/>
      <c r="LV231" s="1"/>
      <c r="LW231" s="1"/>
      <c r="LX231" s="1"/>
      <c r="LY231" s="1"/>
      <c r="LZ231" s="1"/>
      <c r="MA231" s="1"/>
      <c r="MB231" s="1"/>
      <c r="MC231" s="1"/>
      <c r="MD231" s="1"/>
      <c r="ME231" s="1"/>
      <c r="MF231" s="1"/>
      <c r="MG231" s="1"/>
      <c r="MH231" s="1"/>
      <c r="MI231" s="1"/>
      <c r="MJ231" s="1"/>
      <c r="MK231" s="1"/>
      <c r="ML231" s="1"/>
      <c r="MM231" s="1"/>
      <c r="MN231" s="1"/>
      <c r="MO231" s="1"/>
      <c r="MP231" s="1"/>
      <c r="MQ231" s="1"/>
      <c r="MR231" s="1"/>
      <c r="MS231" s="1"/>
      <c r="MT231" s="1"/>
      <c r="MU231" s="1"/>
      <c r="MV231" s="1"/>
      <c r="MW231" s="1"/>
      <c r="MX231" s="1"/>
      <c r="MY231" s="1"/>
      <c r="MZ231" s="1"/>
      <c r="NA231" s="1"/>
      <c r="NB231" s="1"/>
      <c r="NC231" s="1"/>
      <c r="ND231" s="1"/>
      <c r="NE231" s="1"/>
      <c r="NF231" s="1"/>
      <c r="NG231" s="1"/>
      <c r="NH231" s="1"/>
      <c r="NI231" s="1"/>
      <c r="NJ231" s="1"/>
      <c r="NK231" s="1"/>
      <c r="NL231" s="1"/>
      <c r="NM231" s="1"/>
      <c r="NN231" s="1"/>
      <c r="NO231" s="1"/>
      <c r="NP231" s="1"/>
      <c r="NQ231" s="1"/>
      <c r="NR231" s="1"/>
      <c r="NS231" s="1"/>
      <c r="NT231" s="1"/>
      <c r="NU231" s="1"/>
      <c r="NV231" s="1"/>
      <c r="NW231" s="1"/>
      <c r="NX231" s="1"/>
      <c r="NY231" s="1"/>
      <c r="NZ231" s="1"/>
      <c r="OA231" s="1"/>
      <c r="OB231" s="1"/>
      <c r="OC231" s="1"/>
      <c r="OD231" s="1"/>
      <c r="OE231" s="1"/>
      <c r="OF231" s="1"/>
      <c r="OG231" s="1"/>
      <c r="OH231" s="1"/>
      <c r="OI231" s="1"/>
      <c r="OJ231" s="1"/>
      <c r="OK231" s="1"/>
      <c r="OL231" s="1"/>
      <c r="OM231" s="1"/>
      <c r="ON231" s="1"/>
      <c r="OO231" s="1"/>
      <c r="OP231" s="1"/>
    </row>
    <row r="232" spans="1:406" s="380" customFormat="1" ht="30" customHeight="1" x14ac:dyDescent="0.25">
      <c r="A232" s="620"/>
      <c r="B232" s="616"/>
      <c r="C232" s="616"/>
      <c r="D232" s="588"/>
      <c r="E232" s="589"/>
      <c r="F232" s="618"/>
      <c r="G232" s="618"/>
      <c r="H232" s="620"/>
      <c r="I232" s="618"/>
      <c r="J232" s="644"/>
      <c r="K232" s="622"/>
      <c r="L232" s="589"/>
      <c r="M232" s="621"/>
      <c r="N232" s="594"/>
      <c r="O232" s="594"/>
      <c r="P232" s="883" t="s">
        <v>660</v>
      </c>
      <c r="Q232" s="882" t="s">
        <v>631</v>
      </c>
      <c r="R232" s="715">
        <v>420</v>
      </c>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c r="JJ232" s="1"/>
      <c r="JK232" s="1"/>
      <c r="JL232" s="1"/>
      <c r="JM232" s="1"/>
      <c r="JN232" s="1"/>
      <c r="JO232" s="1"/>
      <c r="JP232" s="1"/>
      <c r="JQ232" s="1"/>
      <c r="JR232" s="1"/>
      <c r="JS232" s="1"/>
      <c r="JT232" s="1"/>
      <c r="JU232" s="1"/>
      <c r="JV232" s="1"/>
      <c r="JW232" s="1"/>
      <c r="JX232" s="1"/>
      <c r="JY232" s="1"/>
      <c r="JZ232" s="1"/>
      <c r="KA232" s="1"/>
      <c r="KB232" s="1"/>
      <c r="KC232" s="1"/>
      <c r="KD232" s="1"/>
      <c r="KE232" s="1"/>
      <c r="KF232" s="1"/>
      <c r="KG232" s="1"/>
      <c r="KH232" s="1"/>
      <c r="KI232" s="1"/>
      <c r="KJ232" s="1"/>
      <c r="KK232" s="1"/>
      <c r="KL232" s="1"/>
      <c r="KM232" s="1"/>
      <c r="KN232" s="1"/>
      <c r="KO232" s="1"/>
      <c r="KP232" s="1"/>
      <c r="KQ232" s="1"/>
      <c r="KR232" s="1"/>
      <c r="KS232" s="1"/>
      <c r="KT232" s="1"/>
      <c r="KU232" s="1"/>
      <c r="KV232" s="1"/>
      <c r="KW232" s="1"/>
      <c r="KX232" s="1"/>
      <c r="KY232" s="1"/>
      <c r="KZ232" s="1"/>
      <c r="LA232" s="1"/>
      <c r="LB232" s="1"/>
      <c r="LC232" s="1"/>
      <c r="LD232" s="1"/>
      <c r="LE232" s="1"/>
      <c r="LF232" s="1"/>
      <c r="LG232" s="1"/>
      <c r="LH232" s="1"/>
      <c r="LI232" s="1"/>
      <c r="LJ232" s="1"/>
      <c r="LK232" s="1"/>
      <c r="LL232" s="1"/>
      <c r="LM232" s="1"/>
      <c r="LN232" s="1"/>
      <c r="LO232" s="1"/>
      <c r="LP232" s="1"/>
      <c r="LQ232" s="1"/>
      <c r="LR232" s="1"/>
      <c r="LS232" s="1"/>
      <c r="LT232" s="1"/>
      <c r="LU232" s="1"/>
      <c r="LV232" s="1"/>
      <c r="LW232" s="1"/>
      <c r="LX232" s="1"/>
      <c r="LY232" s="1"/>
      <c r="LZ232" s="1"/>
      <c r="MA232" s="1"/>
      <c r="MB232" s="1"/>
      <c r="MC232" s="1"/>
      <c r="MD232" s="1"/>
      <c r="ME232" s="1"/>
      <c r="MF232" s="1"/>
      <c r="MG232" s="1"/>
      <c r="MH232" s="1"/>
      <c r="MI232" s="1"/>
      <c r="MJ232" s="1"/>
      <c r="MK232" s="1"/>
      <c r="ML232" s="1"/>
      <c r="MM232" s="1"/>
      <c r="MN232" s="1"/>
      <c r="MO232" s="1"/>
      <c r="MP232" s="1"/>
      <c r="MQ232" s="1"/>
      <c r="MR232" s="1"/>
      <c r="MS232" s="1"/>
      <c r="MT232" s="1"/>
      <c r="MU232" s="1"/>
      <c r="MV232" s="1"/>
      <c r="MW232" s="1"/>
      <c r="MX232" s="1"/>
      <c r="MY232" s="1"/>
      <c r="MZ232" s="1"/>
      <c r="NA232" s="1"/>
      <c r="NB232" s="1"/>
      <c r="NC232" s="1"/>
      <c r="ND232" s="1"/>
      <c r="NE232" s="1"/>
      <c r="NF232" s="1"/>
      <c r="NG232" s="1"/>
      <c r="NH232" s="1"/>
      <c r="NI232" s="1"/>
      <c r="NJ232" s="1"/>
      <c r="NK232" s="1"/>
      <c r="NL232" s="1"/>
      <c r="NM232" s="1"/>
      <c r="NN232" s="1"/>
      <c r="NO232" s="1"/>
      <c r="NP232" s="1"/>
      <c r="NQ232" s="1"/>
      <c r="NR232" s="1"/>
      <c r="NS232" s="1"/>
      <c r="NT232" s="1"/>
      <c r="NU232" s="1"/>
      <c r="NV232" s="1"/>
      <c r="NW232" s="1"/>
      <c r="NX232" s="1"/>
      <c r="NY232" s="1"/>
      <c r="NZ232" s="1"/>
      <c r="OA232" s="1"/>
      <c r="OB232" s="1"/>
      <c r="OC232" s="1"/>
      <c r="OD232" s="1"/>
      <c r="OE232" s="1"/>
      <c r="OF232" s="1"/>
      <c r="OG232" s="1"/>
      <c r="OH232" s="1"/>
      <c r="OI232" s="1"/>
      <c r="OJ232" s="1"/>
      <c r="OK232" s="1"/>
      <c r="OL232" s="1"/>
      <c r="OM232" s="1"/>
      <c r="ON232" s="1"/>
      <c r="OO232" s="1"/>
      <c r="OP232" s="1"/>
    </row>
    <row r="233" spans="1:406" s="380" customFormat="1" ht="30" customHeight="1" x14ac:dyDescent="0.25">
      <c r="A233" s="620"/>
      <c r="B233" s="616"/>
      <c r="C233" s="616"/>
      <c r="D233" s="588"/>
      <c r="E233" s="589"/>
      <c r="F233" s="618"/>
      <c r="G233" s="618"/>
      <c r="H233" s="620"/>
      <c r="I233" s="618"/>
      <c r="J233" s="644"/>
      <c r="K233" s="622"/>
      <c r="L233" s="589"/>
      <c r="M233" s="621"/>
      <c r="N233" s="594"/>
      <c r="O233" s="594"/>
      <c r="P233" s="883" t="s">
        <v>661</v>
      </c>
      <c r="Q233" s="882" t="s">
        <v>631</v>
      </c>
      <c r="R233" s="715">
        <v>110</v>
      </c>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c r="JD233" s="1"/>
      <c r="JE233" s="1"/>
      <c r="JF233" s="1"/>
      <c r="JG233" s="1"/>
      <c r="JH233" s="1"/>
      <c r="JI233" s="1"/>
      <c r="JJ233" s="1"/>
      <c r="JK233" s="1"/>
      <c r="JL233" s="1"/>
      <c r="JM233" s="1"/>
      <c r="JN233" s="1"/>
      <c r="JO233" s="1"/>
      <c r="JP233" s="1"/>
      <c r="JQ233" s="1"/>
      <c r="JR233" s="1"/>
      <c r="JS233" s="1"/>
      <c r="JT233" s="1"/>
      <c r="JU233" s="1"/>
      <c r="JV233" s="1"/>
      <c r="JW233" s="1"/>
      <c r="JX233" s="1"/>
      <c r="JY233" s="1"/>
      <c r="JZ233" s="1"/>
      <c r="KA233" s="1"/>
      <c r="KB233" s="1"/>
      <c r="KC233" s="1"/>
      <c r="KD233" s="1"/>
      <c r="KE233" s="1"/>
      <c r="KF233" s="1"/>
      <c r="KG233" s="1"/>
      <c r="KH233" s="1"/>
      <c r="KI233" s="1"/>
      <c r="KJ233" s="1"/>
      <c r="KK233" s="1"/>
      <c r="KL233" s="1"/>
      <c r="KM233" s="1"/>
      <c r="KN233" s="1"/>
      <c r="KO233" s="1"/>
      <c r="KP233" s="1"/>
      <c r="KQ233" s="1"/>
      <c r="KR233" s="1"/>
      <c r="KS233" s="1"/>
      <c r="KT233" s="1"/>
      <c r="KU233" s="1"/>
      <c r="KV233" s="1"/>
      <c r="KW233" s="1"/>
      <c r="KX233" s="1"/>
      <c r="KY233" s="1"/>
      <c r="KZ233" s="1"/>
      <c r="LA233" s="1"/>
      <c r="LB233" s="1"/>
      <c r="LC233" s="1"/>
      <c r="LD233" s="1"/>
      <c r="LE233" s="1"/>
      <c r="LF233" s="1"/>
      <c r="LG233" s="1"/>
      <c r="LH233" s="1"/>
      <c r="LI233" s="1"/>
      <c r="LJ233" s="1"/>
      <c r="LK233" s="1"/>
      <c r="LL233" s="1"/>
      <c r="LM233" s="1"/>
      <c r="LN233" s="1"/>
      <c r="LO233" s="1"/>
      <c r="LP233" s="1"/>
      <c r="LQ233" s="1"/>
      <c r="LR233" s="1"/>
      <c r="LS233" s="1"/>
      <c r="LT233" s="1"/>
      <c r="LU233" s="1"/>
      <c r="LV233" s="1"/>
      <c r="LW233" s="1"/>
      <c r="LX233" s="1"/>
      <c r="LY233" s="1"/>
      <c r="LZ233" s="1"/>
      <c r="MA233" s="1"/>
      <c r="MB233" s="1"/>
      <c r="MC233" s="1"/>
      <c r="MD233" s="1"/>
      <c r="ME233" s="1"/>
      <c r="MF233" s="1"/>
      <c r="MG233" s="1"/>
      <c r="MH233" s="1"/>
      <c r="MI233" s="1"/>
      <c r="MJ233" s="1"/>
      <c r="MK233" s="1"/>
      <c r="ML233" s="1"/>
      <c r="MM233" s="1"/>
      <c r="MN233" s="1"/>
      <c r="MO233" s="1"/>
      <c r="MP233" s="1"/>
      <c r="MQ233" s="1"/>
      <c r="MR233" s="1"/>
      <c r="MS233" s="1"/>
      <c r="MT233" s="1"/>
      <c r="MU233" s="1"/>
      <c r="MV233" s="1"/>
      <c r="MW233" s="1"/>
      <c r="MX233" s="1"/>
      <c r="MY233" s="1"/>
      <c r="MZ233" s="1"/>
      <c r="NA233" s="1"/>
      <c r="NB233" s="1"/>
      <c r="NC233" s="1"/>
      <c r="ND233" s="1"/>
      <c r="NE233" s="1"/>
      <c r="NF233" s="1"/>
      <c r="NG233" s="1"/>
      <c r="NH233" s="1"/>
      <c r="NI233" s="1"/>
      <c r="NJ233" s="1"/>
      <c r="NK233" s="1"/>
      <c r="NL233" s="1"/>
      <c r="NM233" s="1"/>
      <c r="NN233" s="1"/>
      <c r="NO233" s="1"/>
      <c r="NP233" s="1"/>
      <c r="NQ233" s="1"/>
      <c r="NR233" s="1"/>
      <c r="NS233" s="1"/>
      <c r="NT233" s="1"/>
      <c r="NU233" s="1"/>
      <c r="NV233" s="1"/>
      <c r="NW233" s="1"/>
      <c r="NX233" s="1"/>
      <c r="NY233" s="1"/>
      <c r="NZ233" s="1"/>
      <c r="OA233" s="1"/>
      <c r="OB233" s="1"/>
      <c r="OC233" s="1"/>
      <c r="OD233" s="1"/>
      <c r="OE233" s="1"/>
      <c r="OF233" s="1"/>
      <c r="OG233" s="1"/>
      <c r="OH233" s="1"/>
      <c r="OI233" s="1"/>
      <c r="OJ233" s="1"/>
      <c r="OK233" s="1"/>
      <c r="OL233" s="1"/>
      <c r="OM233" s="1"/>
      <c r="ON233" s="1"/>
      <c r="OO233" s="1"/>
      <c r="OP233" s="1"/>
    </row>
    <row r="234" spans="1:406" s="380" customFormat="1" ht="30" customHeight="1" x14ac:dyDescent="0.25">
      <c r="A234" s="620"/>
      <c r="B234" s="616"/>
      <c r="C234" s="616"/>
      <c r="D234" s="588"/>
      <c r="E234" s="589"/>
      <c r="F234" s="618"/>
      <c r="G234" s="618"/>
      <c r="H234" s="620"/>
      <c r="I234" s="618"/>
      <c r="J234" s="644"/>
      <c r="K234" s="622"/>
      <c r="L234" s="589"/>
      <c r="M234" s="621"/>
      <c r="N234" s="594"/>
      <c r="O234" s="594"/>
      <c r="P234" s="883" t="s">
        <v>662</v>
      </c>
      <c r="Q234" s="882" t="s">
        <v>673</v>
      </c>
      <c r="R234" s="715">
        <v>170</v>
      </c>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c r="JD234" s="1"/>
      <c r="JE234" s="1"/>
      <c r="JF234" s="1"/>
      <c r="JG234" s="1"/>
      <c r="JH234" s="1"/>
      <c r="JI234" s="1"/>
      <c r="JJ234" s="1"/>
      <c r="JK234" s="1"/>
      <c r="JL234" s="1"/>
      <c r="JM234" s="1"/>
      <c r="JN234" s="1"/>
      <c r="JO234" s="1"/>
      <c r="JP234" s="1"/>
      <c r="JQ234" s="1"/>
      <c r="JR234" s="1"/>
      <c r="JS234" s="1"/>
      <c r="JT234" s="1"/>
      <c r="JU234" s="1"/>
      <c r="JV234" s="1"/>
      <c r="JW234" s="1"/>
      <c r="JX234" s="1"/>
      <c r="JY234" s="1"/>
      <c r="JZ234" s="1"/>
      <c r="KA234" s="1"/>
      <c r="KB234" s="1"/>
      <c r="KC234" s="1"/>
      <c r="KD234" s="1"/>
      <c r="KE234" s="1"/>
      <c r="KF234" s="1"/>
      <c r="KG234" s="1"/>
      <c r="KH234" s="1"/>
      <c r="KI234" s="1"/>
      <c r="KJ234" s="1"/>
      <c r="KK234" s="1"/>
      <c r="KL234" s="1"/>
      <c r="KM234" s="1"/>
      <c r="KN234" s="1"/>
      <c r="KO234" s="1"/>
      <c r="KP234" s="1"/>
      <c r="KQ234" s="1"/>
      <c r="KR234" s="1"/>
      <c r="KS234" s="1"/>
      <c r="KT234" s="1"/>
      <c r="KU234" s="1"/>
      <c r="KV234" s="1"/>
      <c r="KW234" s="1"/>
      <c r="KX234" s="1"/>
      <c r="KY234" s="1"/>
      <c r="KZ234" s="1"/>
      <c r="LA234" s="1"/>
      <c r="LB234" s="1"/>
      <c r="LC234" s="1"/>
      <c r="LD234" s="1"/>
      <c r="LE234" s="1"/>
      <c r="LF234" s="1"/>
      <c r="LG234" s="1"/>
      <c r="LH234" s="1"/>
      <c r="LI234" s="1"/>
      <c r="LJ234" s="1"/>
      <c r="LK234" s="1"/>
      <c r="LL234" s="1"/>
      <c r="LM234" s="1"/>
      <c r="LN234" s="1"/>
      <c r="LO234" s="1"/>
      <c r="LP234" s="1"/>
      <c r="LQ234" s="1"/>
      <c r="LR234" s="1"/>
      <c r="LS234" s="1"/>
      <c r="LT234" s="1"/>
      <c r="LU234" s="1"/>
      <c r="LV234" s="1"/>
      <c r="LW234" s="1"/>
      <c r="LX234" s="1"/>
      <c r="LY234" s="1"/>
      <c r="LZ234" s="1"/>
      <c r="MA234" s="1"/>
      <c r="MB234" s="1"/>
      <c r="MC234" s="1"/>
      <c r="MD234" s="1"/>
      <c r="ME234" s="1"/>
      <c r="MF234" s="1"/>
      <c r="MG234" s="1"/>
      <c r="MH234" s="1"/>
      <c r="MI234" s="1"/>
      <c r="MJ234" s="1"/>
      <c r="MK234" s="1"/>
      <c r="ML234" s="1"/>
      <c r="MM234" s="1"/>
      <c r="MN234" s="1"/>
      <c r="MO234" s="1"/>
      <c r="MP234" s="1"/>
      <c r="MQ234" s="1"/>
      <c r="MR234" s="1"/>
      <c r="MS234" s="1"/>
      <c r="MT234" s="1"/>
      <c r="MU234" s="1"/>
      <c r="MV234" s="1"/>
      <c r="MW234" s="1"/>
      <c r="MX234" s="1"/>
      <c r="MY234" s="1"/>
      <c r="MZ234" s="1"/>
      <c r="NA234" s="1"/>
      <c r="NB234" s="1"/>
      <c r="NC234" s="1"/>
      <c r="ND234" s="1"/>
      <c r="NE234" s="1"/>
      <c r="NF234" s="1"/>
      <c r="NG234" s="1"/>
      <c r="NH234" s="1"/>
      <c r="NI234" s="1"/>
      <c r="NJ234" s="1"/>
      <c r="NK234" s="1"/>
      <c r="NL234" s="1"/>
      <c r="NM234" s="1"/>
      <c r="NN234" s="1"/>
      <c r="NO234" s="1"/>
      <c r="NP234" s="1"/>
      <c r="NQ234" s="1"/>
      <c r="NR234" s="1"/>
      <c r="NS234" s="1"/>
      <c r="NT234" s="1"/>
      <c r="NU234" s="1"/>
      <c r="NV234" s="1"/>
      <c r="NW234" s="1"/>
      <c r="NX234" s="1"/>
      <c r="NY234" s="1"/>
      <c r="NZ234" s="1"/>
      <c r="OA234" s="1"/>
      <c r="OB234" s="1"/>
      <c r="OC234" s="1"/>
      <c r="OD234" s="1"/>
      <c r="OE234" s="1"/>
      <c r="OF234" s="1"/>
      <c r="OG234" s="1"/>
      <c r="OH234" s="1"/>
      <c r="OI234" s="1"/>
      <c r="OJ234" s="1"/>
      <c r="OK234" s="1"/>
      <c r="OL234" s="1"/>
      <c r="OM234" s="1"/>
      <c r="ON234" s="1"/>
      <c r="OO234" s="1"/>
      <c r="OP234" s="1"/>
    </row>
    <row r="235" spans="1:406" s="380" customFormat="1" ht="30" customHeight="1" x14ac:dyDescent="0.25">
      <c r="A235" s="620"/>
      <c r="B235" s="616"/>
      <c r="C235" s="616"/>
      <c r="D235" s="588"/>
      <c r="E235" s="589"/>
      <c r="F235" s="618"/>
      <c r="G235" s="618"/>
      <c r="H235" s="620"/>
      <c r="I235" s="618"/>
      <c r="J235" s="644"/>
      <c r="K235" s="622"/>
      <c r="L235" s="589"/>
      <c r="M235" s="621"/>
      <c r="N235" s="594"/>
      <c r="O235" s="594"/>
      <c r="P235" s="883" t="s">
        <v>663</v>
      </c>
      <c r="Q235" s="882" t="s">
        <v>631</v>
      </c>
      <c r="R235" s="715">
        <v>20</v>
      </c>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c r="JD235" s="1"/>
      <c r="JE235" s="1"/>
      <c r="JF235" s="1"/>
      <c r="JG235" s="1"/>
      <c r="JH235" s="1"/>
      <c r="JI235" s="1"/>
      <c r="JJ235" s="1"/>
      <c r="JK235" s="1"/>
      <c r="JL235" s="1"/>
      <c r="JM235" s="1"/>
      <c r="JN235" s="1"/>
      <c r="JO235" s="1"/>
      <c r="JP235" s="1"/>
      <c r="JQ235" s="1"/>
      <c r="JR235" s="1"/>
      <c r="JS235" s="1"/>
      <c r="JT235" s="1"/>
      <c r="JU235" s="1"/>
      <c r="JV235" s="1"/>
      <c r="JW235" s="1"/>
      <c r="JX235" s="1"/>
      <c r="JY235" s="1"/>
      <c r="JZ235" s="1"/>
      <c r="KA235" s="1"/>
      <c r="KB235" s="1"/>
      <c r="KC235" s="1"/>
      <c r="KD235" s="1"/>
      <c r="KE235" s="1"/>
      <c r="KF235" s="1"/>
      <c r="KG235" s="1"/>
      <c r="KH235" s="1"/>
      <c r="KI235" s="1"/>
      <c r="KJ235" s="1"/>
      <c r="KK235" s="1"/>
      <c r="KL235" s="1"/>
      <c r="KM235" s="1"/>
      <c r="KN235" s="1"/>
      <c r="KO235" s="1"/>
      <c r="KP235" s="1"/>
      <c r="KQ235" s="1"/>
      <c r="KR235" s="1"/>
      <c r="KS235" s="1"/>
      <c r="KT235" s="1"/>
      <c r="KU235" s="1"/>
      <c r="KV235" s="1"/>
      <c r="KW235" s="1"/>
      <c r="KX235" s="1"/>
      <c r="KY235" s="1"/>
      <c r="KZ235" s="1"/>
      <c r="LA235" s="1"/>
      <c r="LB235" s="1"/>
      <c r="LC235" s="1"/>
      <c r="LD235" s="1"/>
      <c r="LE235" s="1"/>
      <c r="LF235" s="1"/>
      <c r="LG235" s="1"/>
      <c r="LH235" s="1"/>
      <c r="LI235" s="1"/>
      <c r="LJ235" s="1"/>
      <c r="LK235" s="1"/>
      <c r="LL235" s="1"/>
      <c r="LM235" s="1"/>
      <c r="LN235" s="1"/>
      <c r="LO235" s="1"/>
      <c r="LP235" s="1"/>
      <c r="LQ235" s="1"/>
      <c r="LR235" s="1"/>
      <c r="LS235" s="1"/>
      <c r="LT235" s="1"/>
      <c r="LU235" s="1"/>
      <c r="LV235" s="1"/>
      <c r="LW235" s="1"/>
      <c r="LX235" s="1"/>
      <c r="LY235" s="1"/>
      <c r="LZ235" s="1"/>
      <c r="MA235" s="1"/>
      <c r="MB235" s="1"/>
      <c r="MC235" s="1"/>
      <c r="MD235" s="1"/>
      <c r="ME235" s="1"/>
      <c r="MF235" s="1"/>
      <c r="MG235" s="1"/>
      <c r="MH235" s="1"/>
      <c r="MI235" s="1"/>
      <c r="MJ235" s="1"/>
      <c r="MK235" s="1"/>
      <c r="ML235" s="1"/>
      <c r="MM235" s="1"/>
      <c r="MN235" s="1"/>
      <c r="MO235" s="1"/>
      <c r="MP235" s="1"/>
      <c r="MQ235" s="1"/>
      <c r="MR235" s="1"/>
      <c r="MS235" s="1"/>
      <c r="MT235" s="1"/>
      <c r="MU235" s="1"/>
      <c r="MV235" s="1"/>
      <c r="MW235" s="1"/>
      <c r="MX235" s="1"/>
      <c r="MY235" s="1"/>
      <c r="MZ235" s="1"/>
      <c r="NA235" s="1"/>
      <c r="NB235" s="1"/>
      <c r="NC235" s="1"/>
      <c r="ND235" s="1"/>
      <c r="NE235" s="1"/>
      <c r="NF235" s="1"/>
      <c r="NG235" s="1"/>
      <c r="NH235" s="1"/>
      <c r="NI235" s="1"/>
      <c r="NJ235" s="1"/>
      <c r="NK235" s="1"/>
      <c r="NL235" s="1"/>
      <c r="NM235" s="1"/>
      <c r="NN235" s="1"/>
      <c r="NO235" s="1"/>
      <c r="NP235" s="1"/>
      <c r="NQ235" s="1"/>
      <c r="NR235" s="1"/>
      <c r="NS235" s="1"/>
      <c r="NT235" s="1"/>
      <c r="NU235" s="1"/>
      <c r="NV235" s="1"/>
      <c r="NW235" s="1"/>
      <c r="NX235" s="1"/>
      <c r="NY235" s="1"/>
      <c r="NZ235" s="1"/>
      <c r="OA235" s="1"/>
      <c r="OB235" s="1"/>
      <c r="OC235" s="1"/>
      <c r="OD235" s="1"/>
      <c r="OE235" s="1"/>
      <c r="OF235" s="1"/>
      <c r="OG235" s="1"/>
      <c r="OH235" s="1"/>
      <c r="OI235" s="1"/>
      <c r="OJ235" s="1"/>
      <c r="OK235" s="1"/>
      <c r="OL235" s="1"/>
      <c r="OM235" s="1"/>
      <c r="ON235" s="1"/>
      <c r="OO235" s="1"/>
      <c r="OP235" s="1"/>
    </row>
    <row r="236" spans="1:406" s="380" customFormat="1" ht="30" customHeight="1" x14ac:dyDescent="0.25">
      <c r="A236" s="620"/>
      <c r="B236" s="616"/>
      <c r="C236" s="616"/>
      <c r="D236" s="588"/>
      <c r="E236" s="589"/>
      <c r="F236" s="618"/>
      <c r="G236" s="618"/>
      <c r="H236" s="620"/>
      <c r="I236" s="618"/>
      <c r="J236" s="644"/>
      <c r="K236" s="622"/>
      <c r="L236" s="589"/>
      <c r="M236" s="621"/>
      <c r="N236" s="594"/>
      <c r="O236" s="594"/>
      <c r="P236" s="883" t="s">
        <v>664</v>
      </c>
      <c r="Q236" s="882" t="s">
        <v>674</v>
      </c>
      <c r="R236" s="715">
        <v>5</v>
      </c>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row>
    <row r="237" spans="1:406" s="380" customFormat="1" ht="30" customHeight="1" x14ac:dyDescent="0.25">
      <c r="A237" s="620"/>
      <c r="B237" s="616"/>
      <c r="C237" s="616"/>
      <c r="D237" s="588"/>
      <c r="E237" s="589"/>
      <c r="F237" s="618"/>
      <c r="G237" s="618"/>
      <c r="H237" s="620"/>
      <c r="I237" s="618"/>
      <c r="J237" s="644"/>
      <c r="K237" s="622"/>
      <c r="L237" s="589"/>
      <c r="M237" s="621"/>
      <c r="N237" s="594"/>
      <c r="O237" s="594"/>
      <c r="P237" s="883" t="s">
        <v>665</v>
      </c>
      <c r="Q237" s="882" t="s">
        <v>631</v>
      </c>
      <c r="R237" s="715">
        <v>20</v>
      </c>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c r="JD237" s="1"/>
      <c r="JE237" s="1"/>
      <c r="JF237" s="1"/>
      <c r="JG237" s="1"/>
      <c r="JH237" s="1"/>
      <c r="JI237" s="1"/>
      <c r="JJ237" s="1"/>
      <c r="JK237" s="1"/>
      <c r="JL237" s="1"/>
      <c r="JM237" s="1"/>
      <c r="JN237" s="1"/>
      <c r="JO237" s="1"/>
      <c r="JP237" s="1"/>
      <c r="JQ237" s="1"/>
      <c r="JR237" s="1"/>
      <c r="JS237" s="1"/>
      <c r="JT237" s="1"/>
      <c r="JU237" s="1"/>
      <c r="JV237" s="1"/>
      <c r="JW237" s="1"/>
      <c r="JX237" s="1"/>
      <c r="JY237" s="1"/>
      <c r="JZ237" s="1"/>
      <c r="KA237" s="1"/>
      <c r="KB237" s="1"/>
      <c r="KC237" s="1"/>
      <c r="KD237" s="1"/>
      <c r="KE237" s="1"/>
      <c r="KF237" s="1"/>
      <c r="KG237" s="1"/>
      <c r="KH237" s="1"/>
      <c r="KI237" s="1"/>
      <c r="KJ237" s="1"/>
      <c r="KK237" s="1"/>
      <c r="KL237" s="1"/>
      <c r="KM237" s="1"/>
      <c r="KN237" s="1"/>
      <c r="KO237" s="1"/>
      <c r="KP237" s="1"/>
      <c r="KQ237" s="1"/>
      <c r="KR237" s="1"/>
      <c r="KS237" s="1"/>
      <c r="KT237" s="1"/>
      <c r="KU237" s="1"/>
      <c r="KV237" s="1"/>
      <c r="KW237" s="1"/>
      <c r="KX237" s="1"/>
      <c r="KY237" s="1"/>
      <c r="KZ237" s="1"/>
      <c r="LA237" s="1"/>
      <c r="LB237" s="1"/>
      <c r="LC237" s="1"/>
      <c r="LD237" s="1"/>
      <c r="LE237" s="1"/>
      <c r="LF237" s="1"/>
      <c r="LG237" s="1"/>
      <c r="LH237" s="1"/>
      <c r="LI237" s="1"/>
      <c r="LJ237" s="1"/>
      <c r="LK237" s="1"/>
      <c r="LL237" s="1"/>
      <c r="LM237" s="1"/>
      <c r="LN237" s="1"/>
      <c r="LO237" s="1"/>
      <c r="LP237" s="1"/>
      <c r="LQ237" s="1"/>
      <c r="LR237" s="1"/>
      <c r="LS237" s="1"/>
      <c r="LT237" s="1"/>
      <c r="LU237" s="1"/>
      <c r="LV237" s="1"/>
      <c r="LW237" s="1"/>
      <c r="LX237" s="1"/>
      <c r="LY237" s="1"/>
      <c r="LZ237" s="1"/>
      <c r="MA237" s="1"/>
      <c r="MB237" s="1"/>
      <c r="MC237" s="1"/>
      <c r="MD237" s="1"/>
      <c r="ME237" s="1"/>
      <c r="MF237" s="1"/>
      <c r="MG237" s="1"/>
      <c r="MH237" s="1"/>
      <c r="MI237" s="1"/>
      <c r="MJ237" s="1"/>
      <c r="MK237" s="1"/>
      <c r="ML237" s="1"/>
      <c r="MM237" s="1"/>
      <c r="MN237" s="1"/>
      <c r="MO237" s="1"/>
      <c r="MP237" s="1"/>
      <c r="MQ237" s="1"/>
      <c r="MR237" s="1"/>
      <c r="MS237" s="1"/>
      <c r="MT237" s="1"/>
      <c r="MU237" s="1"/>
      <c r="MV237" s="1"/>
      <c r="MW237" s="1"/>
      <c r="MX237" s="1"/>
      <c r="MY237" s="1"/>
      <c r="MZ237" s="1"/>
      <c r="NA237" s="1"/>
      <c r="NB237" s="1"/>
      <c r="NC237" s="1"/>
      <c r="ND237" s="1"/>
      <c r="NE237" s="1"/>
      <c r="NF237" s="1"/>
      <c r="NG237" s="1"/>
      <c r="NH237" s="1"/>
      <c r="NI237" s="1"/>
      <c r="NJ237" s="1"/>
      <c r="NK237" s="1"/>
      <c r="NL237" s="1"/>
      <c r="NM237" s="1"/>
      <c r="NN237" s="1"/>
      <c r="NO237" s="1"/>
      <c r="NP237" s="1"/>
      <c r="NQ237" s="1"/>
      <c r="NR237" s="1"/>
      <c r="NS237" s="1"/>
      <c r="NT237" s="1"/>
      <c r="NU237" s="1"/>
      <c r="NV237" s="1"/>
      <c r="NW237" s="1"/>
      <c r="NX237" s="1"/>
      <c r="NY237" s="1"/>
      <c r="NZ237" s="1"/>
      <c r="OA237" s="1"/>
      <c r="OB237" s="1"/>
      <c r="OC237" s="1"/>
      <c r="OD237" s="1"/>
      <c r="OE237" s="1"/>
      <c r="OF237" s="1"/>
      <c r="OG237" s="1"/>
      <c r="OH237" s="1"/>
      <c r="OI237" s="1"/>
      <c r="OJ237" s="1"/>
      <c r="OK237" s="1"/>
      <c r="OL237" s="1"/>
      <c r="OM237" s="1"/>
      <c r="ON237" s="1"/>
      <c r="OO237" s="1"/>
      <c r="OP237" s="1"/>
    </row>
    <row r="238" spans="1:406" s="380" customFormat="1" ht="30" customHeight="1" x14ac:dyDescent="0.25">
      <c r="A238" s="620"/>
      <c r="B238" s="616"/>
      <c r="C238" s="616"/>
      <c r="D238" s="588"/>
      <c r="E238" s="589"/>
      <c r="F238" s="618"/>
      <c r="G238" s="618"/>
      <c r="H238" s="620"/>
      <c r="I238" s="618"/>
      <c r="J238" s="644"/>
      <c r="K238" s="622"/>
      <c r="L238" s="589"/>
      <c r="M238" s="621"/>
      <c r="N238" s="594"/>
      <c r="O238" s="594"/>
      <c r="P238" s="883" t="s">
        <v>666</v>
      </c>
      <c r="Q238" s="882" t="s">
        <v>631</v>
      </c>
      <c r="R238" s="715">
        <v>168</v>
      </c>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c r="JD238" s="1"/>
      <c r="JE238" s="1"/>
      <c r="JF238" s="1"/>
      <c r="JG238" s="1"/>
      <c r="JH238" s="1"/>
      <c r="JI238" s="1"/>
      <c r="JJ238" s="1"/>
      <c r="JK238" s="1"/>
      <c r="JL238" s="1"/>
      <c r="JM238" s="1"/>
      <c r="JN238" s="1"/>
      <c r="JO238" s="1"/>
      <c r="JP238" s="1"/>
      <c r="JQ238" s="1"/>
      <c r="JR238" s="1"/>
      <c r="JS238" s="1"/>
      <c r="JT238" s="1"/>
      <c r="JU238" s="1"/>
      <c r="JV238" s="1"/>
      <c r="JW238" s="1"/>
      <c r="JX238" s="1"/>
      <c r="JY238" s="1"/>
      <c r="JZ238" s="1"/>
      <c r="KA238" s="1"/>
      <c r="KB238" s="1"/>
      <c r="KC238" s="1"/>
      <c r="KD238" s="1"/>
      <c r="KE238" s="1"/>
      <c r="KF238" s="1"/>
      <c r="KG238" s="1"/>
      <c r="KH238" s="1"/>
      <c r="KI238" s="1"/>
      <c r="KJ238" s="1"/>
      <c r="KK238" s="1"/>
      <c r="KL238" s="1"/>
      <c r="KM238" s="1"/>
      <c r="KN238" s="1"/>
      <c r="KO238" s="1"/>
      <c r="KP238" s="1"/>
      <c r="KQ238" s="1"/>
      <c r="KR238" s="1"/>
      <c r="KS238" s="1"/>
      <c r="KT238" s="1"/>
      <c r="KU238" s="1"/>
      <c r="KV238" s="1"/>
      <c r="KW238" s="1"/>
      <c r="KX238" s="1"/>
      <c r="KY238" s="1"/>
      <c r="KZ238" s="1"/>
      <c r="LA238" s="1"/>
      <c r="LB238" s="1"/>
      <c r="LC238" s="1"/>
      <c r="LD238" s="1"/>
      <c r="LE238" s="1"/>
      <c r="LF238" s="1"/>
      <c r="LG238" s="1"/>
      <c r="LH238" s="1"/>
      <c r="LI238" s="1"/>
      <c r="LJ238" s="1"/>
      <c r="LK238" s="1"/>
      <c r="LL238" s="1"/>
      <c r="LM238" s="1"/>
      <c r="LN238" s="1"/>
      <c r="LO238" s="1"/>
      <c r="LP238" s="1"/>
      <c r="LQ238" s="1"/>
      <c r="LR238" s="1"/>
      <c r="LS238" s="1"/>
      <c r="LT238" s="1"/>
      <c r="LU238" s="1"/>
      <c r="LV238" s="1"/>
      <c r="LW238" s="1"/>
      <c r="LX238" s="1"/>
      <c r="LY238" s="1"/>
      <c r="LZ238" s="1"/>
      <c r="MA238" s="1"/>
      <c r="MB238" s="1"/>
      <c r="MC238" s="1"/>
      <c r="MD238" s="1"/>
      <c r="ME238" s="1"/>
      <c r="MF238" s="1"/>
      <c r="MG238" s="1"/>
      <c r="MH238" s="1"/>
      <c r="MI238" s="1"/>
      <c r="MJ238" s="1"/>
      <c r="MK238" s="1"/>
      <c r="ML238" s="1"/>
      <c r="MM238" s="1"/>
      <c r="MN238" s="1"/>
      <c r="MO238" s="1"/>
      <c r="MP238" s="1"/>
      <c r="MQ238" s="1"/>
      <c r="MR238" s="1"/>
      <c r="MS238" s="1"/>
      <c r="MT238" s="1"/>
      <c r="MU238" s="1"/>
      <c r="MV238" s="1"/>
      <c r="MW238" s="1"/>
      <c r="MX238" s="1"/>
      <c r="MY238" s="1"/>
      <c r="MZ238" s="1"/>
      <c r="NA238" s="1"/>
      <c r="NB238" s="1"/>
      <c r="NC238" s="1"/>
      <c r="ND238" s="1"/>
      <c r="NE238" s="1"/>
      <c r="NF238" s="1"/>
      <c r="NG238" s="1"/>
      <c r="NH238" s="1"/>
      <c r="NI238" s="1"/>
      <c r="NJ238" s="1"/>
      <c r="NK238" s="1"/>
      <c r="NL238" s="1"/>
      <c r="NM238" s="1"/>
      <c r="NN238" s="1"/>
      <c r="NO238" s="1"/>
      <c r="NP238" s="1"/>
      <c r="NQ238" s="1"/>
      <c r="NR238" s="1"/>
      <c r="NS238" s="1"/>
      <c r="NT238" s="1"/>
      <c r="NU238" s="1"/>
      <c r="NV238" s="1"/>
      <c r="NW238" s="1"/>
      <c r="NX238" s="1"/>
      <c r="NY238" s="1"/>
      <c r="NZ238" s="1"/>
      <c r="OA238" s="1"/>
      <c r="OB238" s="1"/>
      <c r="OC238" s="1"/>
      <c r="OD238" s="1"/>
      <c r="OE238" s="1"/>
      <c r="OF238" s="1"/>
      <c r="OG238" s="1"/>
      <c r="OH238" s="1"/>
      <c r="OI238" s="1"/>
      <c r="OJ238" s="1"/>
      <c r="OK238" s="1"/>
      <c r="OL238" s="1"/>
      <c r="OM238" s="1"/>
      <c r="ON238" s="1"/>
      <c r="OO238" s="1"/>
      <c r="OP238" s="1"/>
    </row>
    <row r="239" spans="1:406" s="380" customFormat="1" ht="30" customHeight="1" x14ac:dyDescent="0.25">
      <c r="A239" s="620"/>
      <c r="B239" s="616"/>
      <c r="C239" s="616"/>
      <c r="D239" s="588"/>
      <c r="E239" s="589"/>
      <c r="F239" s="618"/>
      <c r="G239" s="618"/>
      <c r="H239" s="620"/>
      <c r="I239" s="618"/>
      <c r="J239" s="644"/>
      <c r="K239" s="622"/>
      <c r="L239" s="589"/>
      <c r="M239" s="621"/>
      <c r="N239" s="594"/>
      <c r="O239" s="594"/>
      <c r="P239" s="883" t="s">
        <v>667</v>
      </c>
      <c r="Q239" s="882" t="s">
        <v>631</v>
      </c>
      <c r="R239" s="715">
        <v>84</v>
      </c>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c r="JD239" s="1"/>
      <c r="JE239" s="1"/>
      <c r="JF239" s="1"/>
      <c r="JG239" s="1"/>
      <c r="JH239" s="1"/>
      <c r="JI239" s="1"/>
      <c r="JJ239" s="1"/>
      <c r="JK239" s="1"/>
      <c r="JL239" s="1"/>
      <c r="JM239" s="1"/>
      <c r="JN239" s="1"/>
      <c r="JO239" s="1"/>
      <c r="JP239" s="1"/>
      <c r="JQ239" s="1"/>
      <c r="JR239" s="1"/>
      <c r="JS239" s="1"/>
      <c r="JT239" s="1"/>
      <c r="JU239" s="1"/>
      <c r="JV239" s="1"/>
      <c r="JW239" s="1"/>
      <c r="JX239" s="1"/>
      <c r="JY239" s="1"/>
      <c r="JZ239" s="1"/>
      <c r="KA239" s="1"/>
      <c r="KB239" s="1"/>
      <c r="KC239" s="1"/>
      <c r="KD239" s="1"/>
      <c r="KE239" s="1"/>
      <c r="KF239" s="1"/>
      <c r="KG239" s="1"/>
      <c r="KH239" s="1"/>
      <c r="KI239" s="1"/>
      <c r="KJ239" s="1"/>
      <c r="KK239" s="1"/>
      <c r="KL239" s="1"/>
      <c r="KM239" s="1"/>
      <c r="KN239" s="1"/>
      <c r="KO239" s="1"/>
      <c r="KP239" s="1"/>
      <c r="KQ239" s="1"/>
      <c r="KR239" s="1"/>
      <c r="KS239" s="1"/>
      <c r="KT239" s="1"/>
      <c r="KU239" s="1"/>
      <c r="KV239" s="1"/>
      <c r="KW239" s="1"/>
      <c r="KX239" s="1"/>
      <c r="KY239" s="1"/>
      <c r="KZ239" s="1"/>
      <c r="LA239" s="1"/>
      <c r="LB239" s="1"/>
      <c r="LC239" s="1"/>
      <c r="LD239" s="1"/>
      <c r="LE239" s="1"/>
      <c r="LF239" s="1"/>
      <c r="LG239" s="1"/>
      <c r="LH239" s="1"/>
      <c r="LI239" s="1"/>
      <c r="LJ239" s="1"/>
      <c r="LK239" s="1"/>
      <c r="LL239" s="1"/>
      <c r="LM239" s="1"/>
      <c r="LN239" s="1"/>
      <c r="LO239" s="1"/>
      <c r="LP239" s="1"/>
      <c r="LQ239" s="1"/>
      <c r="LR239" s="1"/>
      <c r="LS239" s="1"/>
      <c r="LT239" s="1"/>
      <c r="LU239" s="1"/>
      <c r="LV239" s="1"/>
      <c r="LW239" s="1"/>
      <c r="LX239" s="1"/>
      <c r="LY239" s="1"/>
      <c r="LZ239" s="1"/>
      <c r="MA239" s="1"/>
      <c r="MB239" s="1"/>
      <c r="MC239" s="1"/>
      <c r="MD239" s="1"/>
      <c r="ME239" s="1"/>
      <c r="MF239" s="1"/>
      <c r="MG239" s="1"/>
      <c r="MH239" s="1"/>
      <c r="MI239" s="1"/>
      <c r="MJ239" s="1"/>
      <c r="MK239" s="1"/>
      <c r="ML239" s="1"/>
      <c r="MM239" s="1"/>
      <c r="MN239" s="1"/>
      <c r="MO239" s="1"/>
      <c r="MP239" s="1"/>
      <c r="MQ239" s="1"/>
      <c r="MR239" s="1"/>
      <c r="MS239" s="1"/>
      <c r="MT239" s="1"/>
      <c r="MU239" s="1"/>
      <c r="MV239" s="1"/>
      <c r="MW239" s="1"/>
      <c r="MX239" s="1"/>
      <c r="MY239" s="1"/>
      <c r="MZ239" s="1"/>
      <c r="NA239" s="1"/>
      <c r="NB239" s="1"/>
      <c r="NC239" s="1"/>
      <c r="ND239" s="1"/>
      <c r="NE239" s="1"/>
      <c r="NF239" s="1"/>
      <c r="NG239" s="1"/>
      <c r="NH239" s="1"/>
      <c r="NI239" s="1"/>
      <c r="NJ239" s="1"/>
      <c r="NK239" s="1"/>
      <c r="NL239" s="1"/>
      <c r="NM239" s="1"/>
      <c r="NN239" s="1"/>
      <c r="NO239" s="1"/>
      <c r="NP239" s="1"/>
      <c r="NQ239" s="1"/>
      <c r="NR239" s="1"/>
      <c r="NS239" s="1"/>
      <c r="NT239" s="1"/>
      <c r="NU239" s="1"/>
      <c r="NV239" s="1"/>
      <c r="NW239" s="1"/>
      <c r="NX239" s="1"/>
      <c r="NY239" s="1"/>
      <c r="NZ239" s="1"/>
      <c r="OA239" s="1"/>
      <c r="OB239" s="1"/>
      <c r="OC239" s="1"/>
      <c r="OD239" s="1"/>
      <c r="OE239" s="1"/>
      <c r="OF239" s="1"/>
      <c r="OG239" s="1"/>
      <c r="OH239" s="1"/>
      <c r="OI239" s="1"/>
      <c r="OJ239" s="1"/>
      <c r="OK239" s="1"/>
      <c r="OL239" s="1"/>
      <c r="OM239" s="1"/>
      <c r="ON239" s="1"/>
      <c r="OO239" s="1"/>
      <c r="OP239" s="1"/>
    </row>
    <row r="240" spans="1:406" s="380" customFormat="1" ht="30" customHeight="1" x14ac:dyDescent="0.25">
      <c r="A240" s="620"/>
      <c r="B240" s="616"/>
      <c r="C240" s="616"/>
      <c r="D240" s="588"/>
      <c r="E240" s="589"/>
      <c r="F240" s="618"/>
      <c r="G240" s="618"/>
      <c r="H240" s="620"/>
      <c r="I240" s="618"/>
      <c r="J240" s="644"/>
      <c r="K240" s="622"/>
      <c r="L240" s="589"/>
      <c r="M240" s="621"/>
      <c r="N240" s="594"/>
      <c r="O240" s="594"/>
      <c r="P240" s="883" t="s">
        <v>668</v>
      </c>
      <c r="Q240" s="882" t="s">
        <v>631</v>
      </c>
      <c r="R240" s="715">
        <v>14</v>
      </c>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c r="JD240" s="1"/>
      <c r="JE240" s="1"/>
      <c r="JF240" s="1"/>
      <c r="JG240" s="1"/>
      <c r="JH240" s="1"/>
      <c r="JI240" s="1"/>
      <c r="JJ240" s="1"/>
      <c r="JK240" s="1"/>
      <c r="JL240" s="1"/>
      <c r="JM240" s="1"/>
      <c r="JN240" s="1"/>
      <c r="JO240" s="1"/>
      <c r="JP240" s="1"/>
      <c r="JQ240" s="1"/>
      <c r="JR240" s="1"/>
      <c r="JS240" s="1"/>
      <c r="JT240" s="1"/>
      <c r="JU240" s="1"/>
      <c r="JV240" s="1"/>
      <c r="JW240" s="1"/>
      <c r="JX240" s="1"/>
      <c r="JY240" s="1"/>
      <c r="JZ240" s="1"/>
      <c r="KA240" s="1"/>
      <c r="KB240" s="1"/>
      <c r="KC240" s="1"/>
      <c r="KD240" s="1"/>
      <c r="KE240" s="1"/>
      <c r="KF240" s="1"/>
      <c r="KG240" s="1"/>
      <c r="KH240" s="1"/>
      <c r="KI240" s="1"/>
      <c r="KJ240" s="1"/>
      <c r="KK240" s="1"/>
      <c r="KL240" s="1"/>
      <c r="KM240" s="1"/>
      <c r="KN240" s="1"/>
      <c r="KO240" s="1"/>
      <c r="KP240" s="1"/>
      <c r="KQ240" s="1"/>
      <c r="KR240" s="1"/>
      <c r="KS240" s="1"/>
      <c r="KT240" s="1"/>
      <c r="KU240" s="1"/>
      <c r="KV240" s="1"/>
      <c r="KW240" s="1"/>
      <c r="KX240" s="1"/>
      <c r="KY240" s="1"/>
      <c r="KZ240" s="1"/>
      <c r="LA240" s="1"/>
      <c r="LB240" s="1"/>
      <c r="LC240" s="1"/>
      <c r="LD240" s="1"/>
      <c r="LE240" s="1"/>
      <c r="LF240" s="1"/>
      <c r="LG240" s="1"/>
      <c r="LH240" s="1"/>
      <c r="LI240" s="1"/>
      <c r="LJ240" s="1"/>
      <c r="LK240" s="1"/>
      <c r="LL240" s="1"/>
      <c r="LM240" s="1"/>
      <c r="LN240" s="1"/>
      <c r="LO240" s="1"/>
      <c r="LP240" s="1"/>
      <c r="LQ240" s="1"/>
      <c r="LR240" s="1"/>
      <c r="LS240" s="1"/>
      <c r="LT240" s="1"/>
      <c r="LU240" s="1"/>
      <c r="LV240" s="1"/>
      <c r="LW240" s="1"/>
      <c r="LX240" s="1"/>
      <c r="LY240" s="1"/>
      <c r="LZ240" s="1"/>
      <c r="MA240" s="1"/>
      <c r="MB240" s="1"/>
      <c r="MC240" s="1"/>
      <c r="MD240" s="1"/>
      <c r="ME240" s="1"/>
      <c r="MF240" s="1"/>
      <c r="MG240" s="1"/>
      <c r="MH240" s="1"/>
      <c r="MI240" s="1"/>
      <c r="MJ240" s="1"/>
      <c r="MK240" s="1"/>
      <c r="ML240" s="1"/>
      <c r="MM240" s="1"/>
      <c r="MN240" s="1"/>
      <c r="MO240" s="1"/>
      <c r="MP240" s="1"/>
      <c r="MQ240" s="1"/>
      <c r="MR240" s="1"/>
      <c r="MS240" s="1"/>
      <c r="MT240" s="1"/>
      <c r="MU240" s="1"/>
      <c r="MV240" s="1"/>
      <c r="MW240" s="1"/>
      <c r="MX240" s="1"/>
      <c r="MY240" s="1"/>
      <c r="MZ240" s="1"/>
      <c r="NA240" s="1"/>
      <c r="NB240" s="1"/>
      <c r="NC240" s="1"/>
      <c r="ND240" s="1"/>
      <c r="NE240" s="1"/>
      <c r="NF240" s="1"/>
      <c r="NG240" s="1"/>
      <c r="NH240" s="1"/>
      <c r="NI240" s="1"/>
      <c r="NJ240" s="1"/>
      <c r="NK240" s="1"/>
      <c r="NL240" s="1"/>
      <c r="NM240" s="1"/>
      <c r="NN240" s="1"/>
      <c r="NO240" s="1"/>
      <c r="NP240" s="1"/>
      <c r="NQ240" s="1"/>
      <c r="NR240" s="1"/>
      <c r="NS240" s="1"/>
      <c r="NT240" s="1"/>
      <c r="NU240" s="1"/>
      <c r="NV240" s="1"/>
      <c r="NW240" s="1"/>
      <c r="NX240" s="1"/>
      <c r="NY240" s="1"/>
      <c r="NZ240" s="1"/>
      <c r="OA240" s="1"/>
      <c r="OB240" s="1"/>
      <c r="OC240" s="1"/>
      <c r="OD240" s="1"/>
      <c r="OE240" s="1"/>
      <c r="OF240" s="1"/>
      <c r="OG240" s="1"/>
      <c r="OH240" s="1"/>
      <c r="OI240" s="1"/>
      <c r="OJ240" s="1"/>
      <c r="OK240" s="1"/>
      <c r="OL240" s="1"/>
      <c r="OM240" s="1"/>
      <c r="ON240" s="1"/>
      <c r="OO240" s="1"/>
      <c r="OP240" s="1"/>
    </row>
    <row r="241" spans="1:406" s="380" customFormat="1" ht="30" customHeight="1" x14ac:dyDescent="0.25">
      <c r="A241" s="620"/>
      <c r="B241" s="616"/>
      <c r="C241" s="616"/>
      <c r="D241" s="588"/>
      <c r="E241" s="589"/>
      <c r="F241" s="618"/>
      <c r="G241" s="618"/>
      <c r="H241" s="620"/>
      <c r="I241" s="618"/>
      <c r="J241" s="644"/>
      <c r="K241" s="622"/>
      <c r="L241" s="589"/>
      <c r="M241" s="621"/>
      <c r="N241" s="594"/>
      <c r="O241" s="594"/>
      <c r="P241" s="883" t="s">
        <v>669</v>
      </c>
      <c r="Q241" s="882" t="s">
        <v>673</v>
      </c>
      <c r="R241" s="715">
        <v>168</v>
      </c>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c r="JD241" s="1"/>
      <c r="JE241" s="1"/>
      <c r="JF241" s="1"/>
      <c r="JG241" s="1"/>
      <c r="JH241" s="1"/>
      <c r="JI241" s="1"/>
      <c r="JJ241" s="1"/>
      <c r="JK241" s="1"/>
      <c r="JL241" s="1"/>
      <c r="JM241" s="1"/>
      <c r="JN241" s="1"/>
      <c r="JO241" s="1"/>
      <c r="JP241" s="1"/>
      <c r="JQ241" s="1"/>
      <c r="JR241" s="1"/>
      <c r="JS241" s="1"/>
      <c r="JT241" s="1"/>
      <c r="JU241" s="1"/>
      <c r="JV241" s="1"/>
      <c r="JW241" s="1"/>
      <c r="JX241" s="1"/>
      <c r="JY241" s="1"/>
      <c r="JZ241" s="1"/>
      <c r="KA241" s="1"/>
      <c r="KB241" s="1"/>
      <c r="KC241" s="1"/>
      <c r="KD241" s="1"/>
      <c r="KE241" s="1"/>
      <c r="KF241" s="1"/>
      <c r="KG241" s="1"/>
      <c r="KH241" s="1"/>
      <c r="KI241" s="1"/>
      <c r="KJ241" s="1"/>
      <c r="KK241" s="1"/>
      <c r="KL241" s="1"/>
      <c r="KM241" s="1"/>
      <c r="KN241" s="1"/>
      <c r="KO241" s="1"/>
      <c r="KP241" s="1"/>
      <c r="KQ241" s="1"/>
      <c r="KR241" s="1"/>
      <c r="KS241" s="1"/>
      <c r="KT241" s="1"/>
      <c r="KU241" s="1"/>
      <c r="KV241" s="1"/>
      <c r="KW241" s="1"/>
      <c r="KX241" s="1"/>
      <c r="KY241" s="1"/>
      <c r="KZ241" s="1"/>
      <c r="LA241" s="1"/>
      <c r="LB241" s="1"/>
      <c r="LC241" s="1"/>
      <c r="LD241" s="1"/>
      <c r="LE241" s="1"/>
      <c r="LF241" s="1"/>
      <c r="LG241" s="1"/>
      <c r="LH241" s="1"/>
      <c r="LI241" s="1"/>
      <c r="LJ241" s="1"/>
      <c r="LK241" s="1"/>
      <c r="LL241" s="1"/>
      <c r="LM241" s="1"/>
      <c r="LN241" s="1"/>
      <c r="LO241" s="1"/>
      <c r="LP241" s="1"/>
      <c r="LQ241" s="1"/>
      <c r="LR241" s="1"/>
      <c r="LS241" s="1"/>
      <c r="LT241" s="1"/>
      <c r="LU241" s="1"/>
      <c r="LV241" s="1"/>
      <c r="LW241" s="1"/>
      <c r="LX241" s="1"/>
      <c r="LY241" s="1"/>
      <c r="LZ241" s="1"/>
      <c r="MA241" s="1"/>
      <c r="MB241" s="1"/>
      <c r="MC241" s="1"/>
      <c r="MD241" s="1"/>
      <c r="ME241" s="1"/>
      <c r="MF241" s="1"/>
      <c r="MG241" s="1"/>
      <c r="MH241" s="1"/>
      <c r="MI241" s="1"/>
      <c r="MJ241" s="1"/>
      <c r="MK241" s="1"/>
      <c r="ML241" s="1"/>
      <c r="MM241" s="1"/>
      <c r="MN241" s="1"/>
      <c r="MO241" s="1"/>
      <c r="MP241" s="1"/>
      <c r="MQ241" s="1"/>
      <c r="MR241" s="1"/>
      <c r="MS241" s="1"/>
      <c r="MT241" s="1"/>
      <c r="MU241" s="1"/>
      <c r="MV241" s="1"/>
      <c r="MW241" s="1"/>
      <c r="MX241" s="1"/>
      <c r="MY241" s="1"/>
      <c r="MZ241" s="1"/>
      <c r="NA241" s="1"/>
      <c r="NB241" s="1"/>
      <c r="NC241" s="1"/>
      <c r="ND241" s="1"/>
      <c r="NE241" s="1"/>
      <c r="NF241" s="1"/>
      <c r="NG241" s="1"/>
      <c r="NH241" s="1"/>
      <c r="NI241" s="1"/>
      <c r="NJ241" s="1"/>
      <c r="NK241" s="1"/>
      <c r="NL241" s="1"/>
      <c r="NM241" s="1"/>
      <c r="NN241" s="1"/>
      <c r="NO241" s="1"/>
      <c r="NP241" s="1"/>
      <c r="NQ241" s="1"/>
      <c r="NR241" s="1"/>
      <c r="NS241" s="1"/>
      <c r="NT241" s="1"/>
      <c r="NU241" s="1"/>
      <c r="NV241" s="1"/>
      <c r="NW241" s="1"/>
      <c r="NX241" s="1"/>
      <c r="NY241" s="1"/>
      <c r="NZ241" s="1"/>
      <c r="OA241" s="1"/>
      <c r="OB241" s="1"/>
      <c r="OC241" s="1"/>
      <c r="OD241" s="1"/>
      <c r="OE241" s="1"/>
      <c r="OF241" s="1"/>
      <c r="OG241" s="1"/>
      <c r="OH241" s="1"/>
      <c r="OI241" s="1"/>
      <c r="OJ241" s="1"/>
      <c r="OK241" s="1"/>
      <c r="OL241" s="1"/>
      <c r="OM241" s="1"/>
      <c r="ON241" s="1"/>
      <c r="OO241" s="1"/>
      <c r="OP241" s="1"/>
    </row>
    <row r="242" spans="1:406" s="380" customFormat="1" ht="30" customHeight="1" x14ac:dyDescent="0.25">
      <c r="A242" s="620"/>
      <c r="B242" s="616"/>
      <c r="C242" s="616"/>
      <c r="D242" s="588"/>
      <c r="E242" s="589"/>
      <c r="F242" s="618"/>
      <c r="G242" s="618"/>
      <c r="H242" s="620"/>
      <c r="I242" s="618"/>
      <c r="J242" s="644"/>
      <c r="K242" s="622"/>
      <c r="L242" s="589"/>
      <c r="M242" s="621"/>
      <c r="N242" s="594"/>
      <c r="O242" s="594"/>
      <c r="P242" s="883" t="s">
        <v>670</v>
      </c>
      <c r="Q242" s="882" t="s">
        <v>675</v>
      </c>
      <c r="R242" s="715">
        <v>381</v>
      </c>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c r="JD242" s="1"/>
      <c r="JE242" s="1"/>
      <c r="JF242" s="1"/>
      <c r="JG242" s="1"/>
      <c r="JH242" s="1"/>
      <c r="JI242" s="1"/>
      <c r="JJ242" s="1"/>
      <c r="JK242" s="1"/>
      <c r="JL242" s="1"/>
      <c r="JM242" s="1"/>
      <c r="JN242" s="1"/>
      <c r="JO242" s="1"/>
      <c r="JP242" s="1"/>
      <c r="JQ242" s="1"/>
      <c r="JR242" s="1"/>
      <c r="JS242" s="1"/>
      <c r="JT242" s="1"/>
      <c r="JU242" s="1"/>
      <c r="JV242" s="1"/>
      <c r="JW242" s="1"/>
      <c r="JX242" s="1"/>
      <c r="JY242" s="1"/>
      <c r="JZ242" s="1"/>
      <c r="KA242" s="1"/>
      <c r="KB242" s="1"/>
      <c r="KC242" s="1"/>
      <c r="KD242" s="1"/>
      <c r="KE242" s="1"/>
      <c r="KF242" s="1"/>
      <c r="KG242" s="1"/>
      <c r="KH242" s="1"/>
      <c r="KI242" s="1"/>
      <c r="KJ242" s="1"/>
      <c r="KK242" s="1"/>
      <c r="KL242" s="1"/>
      <c r="KM242" s="1"/>
      <c r="KN242" s="1"/>
      <c r="KO242" s="1"/>
      <c r="KP242" s="1"/>
      <c r="KQ242" s="1"/>
      <c r="KR242" s="1"/>
      <c r="KS242" s="1"/>
      <c r="KT242" s="1"/>
      <c r="KU242" s="1"/>
      <c r="KV242" s="1"/>
      <c r="KW242" s="1"/>
      <c r="KX242" s="1"/>
      <c r="KY242" s="1"/>
      <c r="KZ242" s="1"/>
      <c r="LA242" s="1"/>
      <c r="LB242" s="1"/>
      <c r="LC242" s="1"/>
      <c r="LD242" s="1"/>
      <c r="LE242" s="1"/>
      <c r="LF242" s="1"/>
      <c r="LG242" s="1"/>
      <c r="LH242" s="1"/>
      <c r="LI242" s="1"/>
      <c r="LJ242" s="1"/>
      <c r="LK242" s="1"/>
      <c r="LL242" s="1"/>
      <c r="LM242" s="1"/>
      <c r="LN242" s="1"/>
      <c r="LO242" s="1"/>
      <c r="LP242" s="1"/>
      <c r="LQ242" s="1"/>
      <c r="LR242" s="1"/>
      <c r="LS242" s="1"/>
      <c r="LT242" s="1"/>
      <c r="LU242" s="1"/>
      <c r="LV242" s="1"/>
      <c r="LW242" s="1"/>
      <c r="LX242" s="1"/>
      <c r="LY242" s="1"/>
      <c r="LZ242" s="1"/>
      <c r="MA242" s="1"/>
      <c r="MB242" s="1"/>
      <c r="MC242" s="1"/>
      <c r="MD242" s="1"/>
      <c r="ME242" s="1"/>
      <c r="MF242" s="1"/>
      <c r="MG242" s="1"/>
      <c r="MH242" s="1"/>
      <c r="MI242" s="1"/>
      <c r="MJ242" s="1"/>
      <c r="MK242" s="1"/>
      <c r="ML242" s="1"/>
      <c r="MM242" s="1"/>
      <c r="MN242" s="1"/>
      <c r="MO242" s="1"/>
      <c r="MP242" s="1"/>
      <c r="MQ242" s="1"/>
      <c r="MR242" s="1"/>
      <c r="MS242" s="1"/>
      <c r="MT242" s="1"/>
      <c r="MU242" s="1"/>
      <c r="MV242" s="1"/>
      <c r="MW242" s="1"/>
      <c r="MX242" s="1"/>
      <c r="MY242" s="1"/>
      <c r="MZ242" s="1"/>
      <c r="NA242" s="1"/>
      <c r="NB242" s="1"/>
      <c r="NC242" s="1"/>
      <c r="ND242" s="1"/>
      <c r="NE242" s="1"/>
      <c r="NF242" s="1"/>
      <c r="NG242" s="1"/>
      <c r="NH242" s="1"/>
      <c r="NI242" s="1"/>
      <c r="NJ242" s="1"/>
      <c r="NK242" s="1"/>
      <c r="NL242" s="1"/>
      <c r="NM242" s="1"/>
      <c r="NN242" s="1"/>
      <c r="NO242" s="1"/>
      <c r="NP242" s="1"/>
      <c r="NQ242" s="1"/>
      <c r="NR242" s="1"/>
      <c r="NS242" s="1"/>
      <c r="NT242" s="1"/>
      <c r="NU242" s="1"/>
      <c r="NV242" s="1"/>
      <c r="NW242" s="1"/>
      <c r="NX242" s="1"/>
      <c r="NY242" s="1"/>
      <c r="NZ242" s="1"/>
      <c r="OA242" s="1"/>
      <c r="OB242" s="1"/>
      <c r="OC242" s="1"/>
      <c r="OD242" s="1"/>
      <c r="OE242" s="1"/>
      <c r="OF242" s="1"/>
      <c r="OG242" s="1"/>
      <c r="OH242" s="1"/>
      <c r="OI242" s="1"/>
      <c r="OJ242" s="1"/>
      <c r="OK242" s="1"/>
      <c r="OL242" s="1"/>
      <c r="OM242" s="1"/>
      <c r="ON242" s="1"/>
      <c r="OO242" s="1"/>
      <c r="OP242" s="1"/>
    </row>
    <row r="243" spans="1:406" s="380" customFormat="1" ht="30" customHeight="1" x14ac:dyDescent="0.25">
      <c r="A243" s="620"/>
      <c r="B243" s="616"/>
      <c r="C243" s="616"/>
      <c r="D243" s="588"/>
      <c r="E243" s="589"/>
      <c r="F243" s="618"/>
      <c r="G243" s="618"/>
      <c r="H243" s="620"/>
      <c r="I243" s="618"/>
      <c r="J243" s="644"/>
      <c r="K243" s="622"/>
      <c r="L243" s="589"/>
      <c r="M243" s="621"/>
      <c r="N243" s="594"/>
      <c r="O243" s="594"/>
      <c r="P243" s="883" t="s">
        <v>671</v>
      </c>
      <c r="Q243" s="882" t="s">
        <v>674</v>
      </c>
      <c r="R243" s="715">
        <v>170</v>
      </c>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c r="JD243" s="1"/>
      <c r="JE243" s="1"/>
      <c r="JF243" s="1"/>
      <c r="JG243" s="1"/>
      <c r="JH243" s="1"/>
      <c r="JI243" s="1"/>
      <c r="JJ243" s="1"/>
      <c r="JK243" s="1"/>
      <c r="JL243" s="1"/>
      <c r="JM243" s="1"/>
      <c r="JN243" s="1"/>
      <c r="JO243" s="1"/>
      <c r="JP243" s="1"/>
      <c r="JQ243" s="1"/>
      <c r="JR243" s="1"/>
      <c r="JS243" s="1"/>
      <c r="JT243" s="1"/>
      <c r="JU243" s="1"/>
      <c r="JV243" s="1"/>
      <c r="JW243" s="1"/>
      <c r="JX243" s="1"/>
      <c r="JY243" s="1"/>
      <c r="JZ243" s="1"/>
      <c r="KA243" s="1"/>
      <c r="KB243" s="1"/>
      <c r="KC243" s="1"/>
      <c r="KD243" s="1"/>
      <c r="KE243" s="1"/>
      <c r="KF243" s="1"/>
      <c r="KG243" s="1"/>
      <c r="KH243" s="1"/>
      <c r="KI243" s="1"/>
      <c r="KJ243" s="1"/>
      <c r="KK243" s="1"/>
      <c r="KL243" s="1"/>
      <c r="KM243" s="1"/>
      <c r="KN243" s="1"/>
      <c r="KO243" s="1"/>
      <c r="KP243" s="1"/>
      <c r="KQ243" s="1"/>
      <c r="KR243" s="1"/>
      <c r="KS243" s="1"/>
      <c r="KT243" s="1"/>
      <c r="KU243" s="1"/>
      <c r="KV243" s="1"/>
      <c r="KW243" s="1"/>
      <c r="KX243" s="1"/>
      <c r="KY243" s="1"/>
      <c r="KZ243" s="1"/>
      <c r="LA243" s="1"/>
      <c r="LB243" s="1"/>
      <c r="LC243" s="1"/>
      <c r="LD243" s="1"/>
      <c r="LE243" s="1"/>
      <c r="LF243" s="1"/>
      <c r="LG243" s="1"/>
      <c r="LH243" s="1"/>
      <c r="LI243" s="1"/>
      <c r="LJ243" s="1"/>
      <c r="LK243" s="1"/>
      <c r="LL243" s="1"/>
      <c r="LM243" s="1"/>
      <c r="LN243" s="1"/>
      <c r="LO243" s="1"/>
      <c r="LP243" s="1"/>
      <c r="LQ243" s="1"/>
      <c r="LR243" s="1"/>
      <c r="LS243" s="1"/>
      <c r="LT243" s="1"/>
      <c r="LU243" s="1"/>
      <c r="LV243" s="1"/>
      <c r="LW243" s="1"/>
      <c r="LX243" s="1"/>
      <c r="LY243" s="1"/>
      <c r="LZ243" s="1"/>
      <c r="MA243" s="1"/>
      <c r="MB243" s="1"/>
      <c r="MC243" s="1"/>
      <c r="MD243" s="1"/>
      <c r="ME243" s="1"/>
      <c r="MF243" s="1"/>
      <c r="MG243" s="1"/>
      <c r="MH243" s="1"/>
      <c r="MI243" s="1"/>
      <c r="MJ243" s="1"/>
      <c r="MK243" s="1"/>
      <c r="ML243" s="1"/>
      <c r="MM243" s="1"/>
      <c r="MN243" s="1"/>
      <c r="MO243" s="1"/>
      <c r="MP243" s="1"/>
      <c r="MQ243" s="1"/>
      <c r="MR243" s="1"/>
      <c r="MS243" s="1"/>
      <c r="MT243" s="1"/>
      <c r="MU243" s="1"/>
      <c r="MV243" s="1"/>
      <c r="MW243" s="1"/>
      <c r="MX243" s="1"/>
      <c r="MY243" s="1"/>
      <c r="MZ243" s="1"/>
      <c r="NA243" s="1"/>
      <c r="NB243" s="1"/>
      <c r="NC243" s="1"/>
      <c r="ND243" s="1"/>
      <c r="NE243" s="1"/>
      <c r="NF243" s="1"/>
      <c r="NG243" s="1"/>
      <c r="NH243" s="1"/>
      <c r="NI243" s="1"/>
      <c r="NJ243" s="1"/>
      <c r="NK243" s="1"/>
      <c r="NL243" s="1"/>
      <c r="NM243" s="1"/>
      <c r="NN243" s="1"/>
      <c r="NO243" s="1"/>
      <c r="NP243" s="1"/>
      <c r="NQ243" s="1"/>
      <c r="NR243" s="1"/>
      <c r="NS243" s="1"/>
      <c r="NT243" s="1"/>
      <c r="NU243" s="1"/>
      <c r="NV243" s="1"/>
      <c r="NW243" s="1"/>
      <c r="NX243" s="1"/>
      <c r="NY243" s="1"/>
      <c r="NZ243" s="1"/>
      <c r="OA243" s="1"/>
      <c r="OB243" s="1"/>
      <c r="OC243" s="1"/>
      <c r="OD243" s="1"/>
      <c r="OE243" s="1"/>
      <c r="OF243" s="1"/>
      <c r="OG243" s="1"/>
      <c r="OH243" s="1"/>
      <c r="OI243" s="1"/>
      <c r="OJ243" s="1"/>
      <c r="OK243" s="1"/>
      <c r="OL243" s="1"/>
      <c r="OM243" s="1"/>
      <c r="ON243" s="1"/>
      <c r="OO243" s="1"/>
      <c r="OP243" s="1"/>
    </row>
    <row r="244" spans="1:406" s="380" customFormat="1" ht="30" customHeight="1" thickBot="1" x14ac:dyDescent="0.3">
      <c r="A244" s="620"/>
      <c r="B244" s="616"/>
      <c r="C244" s="616"/>
      <c r="D244" s="588"/>
      <c r="E244" s="589"/>
      <c r="F244" s="618"/>
      <c r="G244" s="618"/>
      <c r="H244" s="620"/>
      <c r="I244" s="618"/>
      <c r="J244" s="644"/>
      <c r="K244" s="622"/>
      <c r="L244" s="589"/>
      <c r="M244" s="621"/>
      <c r="N244" s="594"/>
      <c r="O244" s="594"/>
      <c r="P244" s="883" t="s">
        <v>672</v>
      </c>
      <c r="Q244" s="882" t="s">
        <v>631</v>
      </c>
      <c r="R244" s="715">
        <v>30</v>
      </c>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c r="JD244" s="1"/>
      <c r="JE244" s="1"/>
      <c r="JF244" s="1"/>
      <c r="JG244" s="1"/>
      <c r="JH244" s="1"/>
      <c r="JI244" s="1"/>
      <c r="JJ244" s="1"/>
      <c r="JK244" s="1"/>
      <c r="JL244" s="1"/>
      <c r="JM244" s="1"/>
      <c r="JN244" s="1"/>
      <c r="JO244" s="1"/>
      <c r="JP244" s="1"/>
      <c r="JQ244" s="1"/>
      <c r="JR244" s="1"/>
      <c r="JS244" s="1"/>
      <c r="JT244" s="1"/>
      <c r="JU244" s="1"/>
      <c r="JV244" s="1"/>
      <c r="JW244" s="1"/>
      <c r="JX244" s="1"/>
      <c r="JY244" s="1"/>
      <c r="JZ244" s="1"/>
      <c r="KA244" s="1"/>
      <c r="KB244" s="1"/>
      <c r="KC244" s="1"/>
      <c r="KD244" s="1"/>
      <c r="KE244" s="1"/>
      <c r="KF244" s="1"/>
      <c r="KG244" s="1"/>
      <c r="KH244" s="1"/>
      <c r="KI244" s="1"/>
      <c r="KJ244" s="1"/>
      <c r="KK244" s="1"/>
      <c r="KL244" s="1"/>
      <c r="KM244" s="1"/>
      <c r="KN244" s="1"/>
      <c r="KO244" s="1"/>
      <c r="KP244" s="1"/>
      <c r="KQ244" s="1"/>
      <c r="KR244" s="1"/>
      <c r="KS244" s="1"/>
      <c r="KT244" s="1"/>
      <c r="KU244" s="1"/>
      <c r="KV244" s="1"/>
      <c r="KW244" s="1"/>
      <c r="KX244" s="1"/>
      <c r="KY244" s="1"/>
      <c r="KZ244" s="1"/>
      <c r="LA244" s="1"/>
      <c r="LB244" s="1"/>
      <c r="LC244" s="1"/>
      <c r="LD244" s="1"/>
      <c r="LE244" s="1"/>
      <c r="LF244" s="1"/>
      <c r="LG244" s="1"/>
      <c r="LH244" s="1"/>
      <c r="LI244" s="1"/>
      <c r="LJ244" s="1"/>
      <c r="LK244" s="1"/>
      <c r="LL244" s="1"/>
      <c r="LM244" s="1"/>
      <c r="LN244" s="1"/>
      <c r="LO244" s="1"/>
      <c r="LP244" s="1"/>
      <c r="LQ244" s="1"/>
      <c r="LR244" s="1"/>
      <c r="LS244" s="1"/>
      <c r="LT244" s="1"/>
      <c r="LU244" s="1"/>
      <c r="LV244" s="1"/>
      <c r="LW244" s="1"/>
      <c r="LX244" s="1"/>
      <c r="LY244" s="1"/>
      <c r="LZ244" s="1"/>
      <c r="MA244" s="1"/>
      <c r="MB244" s="1"/>
      <c r="MC244" s="1"/>
      <c r="MD244" s="1"/>
      <c r="ME244" s="1"/>
      <c r="MF244" s="1"/>
      <c r="MG244" s="1"/>
      <c r="MH244" s="1"/>
      <c r="MI244" s="1"/>
      <c r="MJ244" s="1"/>
      <c r="MK244" s="1"/>
      <c r="ML244" s="1"/>
      <c r="MM244" s="1"/>
      <c r="MN244" s="1"/>
      <c r="MO244" s="1"/>
      <c r="MP244" s="1"/>
      <c r="MQ244" s="1"/>
      <c r="MR244" s="1"/>
      <c r="MS244" s="1"/>
      <c r="MT244" s="1"/>
      <c r="MU244" s="1"/>
      <c r="MV244" s="1"/>
      <c r="MW244" s="1"/>
      <c r="MX244" s="1"/>
      <c r="MY244" s="1"/>
      <c r="MZ244" s="1"/>
      <c r="NA244" s="1"/>
      <c r="NB244" s="1"/>
      <c r="NC244" s="1"/>
      <c r="ND244" s="1"/>
      <c r="NE244" s="1"/>
      <c r="NF244" s="1"/>
      <c r="NG244" s="1"/>
      <c r="NH244" s="1"/>
      <c r="NI244" s="1"/>
      <c r="NJ244" s="1"/>
      <c r="NK244" s="1"/>
      <c r="NL244" s="1"/>
      <c r="NM244" s="1"/>
      <c r="NN244" s="1"/>
      <c r="NO244" s="1"/>
      <c r="NP244" s="1"/>
      <c r="NQ244" s="1"/>
      <c r="NR244" s="1"/>
      <c r="NS244" s="1"/>
      <c r="NT244" s="1"/>
      <c r="NU244" s="1"/>
      <c r="NV244" s="1"/>
      <c r="NW244" s="1"/>
      <c r="NX244" s="1"/>
      <c r="NY244" s="1"/>
      <c r="NZ244" s="1"/>
      <c r="OA244" s="1"/>
      <c r="OB244" s="1"/>
      <c r="OC244" s="1"/>
      <c r="OD244" s="1"/>
      <c r="OE244" s="1"/>
      <c r="OF244" s="1"/>
      <c r="OG244" s="1"/>
      <c r="OH244" s="1"/>
      <c r="OI244" s="1"/>
      <c r="OJ244" s="1"/>
      <c r="OK244" s="1"/>
      <c r="OL244" s="1"/>
      <c r="OM244" s="1"/>
      <c r="ON244" s="1"/>
      <c r="OO244" s="1"/>
      <c r="OP244" s="1"/>
    </row>
    <row r="245" spans="1:406" s="344" customFormat="1" ht="36" customHeight="1" thickBot="1" x14ac:dyDescent="0.3">
      <c r="A245" s="620"/>
      <c r="B245" s="616"/>
      <c r="C245" s="616"/>
      <c r="D245" s="588"/>
      <c r="E245" s="589"/>
      <c r="F245" s="618"/>
      <c r="G245" s="618"/>
      <c r="H245" s="620"/>
      <c r="I245" s="588"/>
      <c r="J245" s="644"/>
      <c r="K245" s="622"/>
      <c r="L245" s="589"/>
      <c r="M245" s="587"/>
      <c r="N245" s="588"/>
      <c r="O245" s="588"/>
      <c r="P245" s="777" t="s">
        <v>17</v>
      </c>
      <c r="Q245" s="778"/>
      <c r="R245" s="779"/>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1"/>
      <c r="KP245" s="1"/>
      <c r="KQ245" s="1"/>
      <c r="KR245" s="1"/>
      <c r="KS245" s="1"/>
      <c r="KT245" s="1"/>
      <c r="KU245" s="1"/>
      <c r="KV245" s="1"/>
      <c r="KW245" s="1"/>
      <c r="KX245" s="1"/>
      <c r="KY245" s="1"/>
      <c r="KZ245" s="1"/>
      <c r="LA245" s="1"/>
      <c r="LB245" s="1"/>
      <c r="LC245" s="1"/>
      <c r="LD245" s="1"/>
      <c r="LE245" s="1"/>
      <c r="LF245" s="1"/>
      <c r="LG245" s="1"/>
      <c r="LH245" s="1"/>
      <c r="LI245" s="1"/>
      <c r="LJ245" s="1"/>
      <c r="LK245" s="1"/>
      <c r="LL245" s="1"/>
      <c r="LM245" s="1"/>
      <c r="LN245" s="1"/>
      <c r="LO245" s="1"/>
      <c r="LP245" s="1"/>
      <c r="LQ245" s="1"/>
      <c r="LR245" s="1"/>
      <c r="LS245" s="1"/>
      <c r="LT245" s="1"/>
      <c r="LU245" s="1"/>
      <c r="LV245" s="1"/>
      <c r="LW245" s="1"/>
      <c r="LX245" s="1"/>
      <c r="LY245" s="1"/>
      <c r="LZ245" s="1"/>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row>
    <row r="246" spans="1:406" s="351" customFormat="1" ht="90.75" customHeight="1" thickBot="1" x14ac:dyDescent="0.3">
      <c r="A246" s="620"/>
      <c r="B246" s="616"/>
      <c r="C246" s="616"/>
      <c r="D246" s="588"/>
      <c r="E246" s="589"/>
      <c r="F246" s="618"/>
      <c r="G246" s="618"/>
      <c r="H246" s="620"/>
      <c r="I246" s="588"/>
      <c r="J246" s="644"/>
      <c r="K246" s="622"/>
      <c r="L246" s="589"/>
      <c r="M246" s="587"/>
      <c r="N246" s="588"/>
      <c r="O246" s="588"/>
      <c r="P246" s="463" t="s">
        <v>736</v>
      </c>
      <c r="Q246" s="693" t="s">
        <v>10</v>
      </c>
      <c r="R246" s="468">
        <v>100</v>
      </c>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c r="JD246" s="1"/>
      <c r="JE246" s="1"/>
      <c r="JF246" s="1"/>
      <c r="JG246" s="1"/>
      <c r="JH246" s="1"/>
      <c r="JI246" s="1"/>
      <c r="JJ246" s="1"/>
      <c r="JK246" s="1"/>
      <c r="JL246" s="1"/>
      <c r="JM246" s="1"/>
      <c r="JN246" s="1"/>
      <c r="JO246" s="1"/>
      <c r="JP246" s="1"/>
      <c r="JQ246" s="1"/>
      <c r="JR246" s="1"/>
      <c r="JS246" s="1"/>
      <c r="JT246" s="1"/>
      <c r="JU246" s="1"/>
      <c r="JV246" s="1"/>
      <c r="JW246" s="1"/>
      <c r="JX246" s="1"/>
      <c r="JY246" s="1"/>
      <c r="JZ246" s="1"/>
      <c r="KA246" s="1"/>
      <c r="KB246" s="1"/>
      <c r="KC246" s="1"/>
      <c r="KD246" s="1"/>
      <c r="KE246" s="1"/>
      <c r="KF246" s="1"/>
      <c r="KG246" s="1"/>
      <c r="KH246" s="1"/>
      <c r="KI246" s="1"/>
      <c r="KJ246" s="1"/>
      <c r="KK246" s="1"/>
      <c r="KL246" s="1"/>
      <c r="KM246" s="1"/>
      <c r="KN246" s="1"/>
      <c r="KO246" s="1"/>
      <c r="KP246" s="1"/>
      <c r="KQ246" s="1"/>
      <c r="KR246" s="1"/>
      <c r="KS246" s="1"/>
      <c r="KT246" s="1"/>
      <c r="KU246" s="1"/>
      <c r="KV246" s="1"/>
      <c r="KW246" s="1"/>
      <c r="KX246" s="1"/>
      <c r="KY246" s="1"/>
      <c r="KZ246" s="1"/>
      <c r="LA246" s="1"/>
      <c r="LB246" s="1"/>
      <c r="LC246" s="1"/>
      <c r="LD246" s="1"/>
      <c r="LE246" s="1"/>
      <c r="LF246" s="1"/>
      <c r="LG246" s="1"/>
      <c r="LH246" s="1"/>
      <c r="LI246" s="1"/>
      <c r="LJ246" s="1"/>
      <c r="LK246" s="1"/>
      <c r="LL246" s="1"/>
      <c r="LM246" s="1"/>
      <c r="LN246" s="1"/>
      <c r="LO246" s="1"/>
      <c r="LP246" s="1"/>
      <c r="LQ246" s="1"/>
      <c r="LR246" s="1"/>
      <c r="LS246" s="1"/>
      <c r="LT246" s="1"/>
      <c r="LU246" s="1"/>
      <c r="LV246" s="1"/>
      <c r="LW246" s="1"/>
      <c r="LX246" s="1"/>
      <c r="LY246" s="1"/>
      <c r="LZ246" s="1"/>
      <c r="MA246" s="1"/>
      <c r="MB246" s="1"/>
      <c r="MC246" s="1"/>
      <c r="MD246" s="1"/>
      <c r="ME246" s="1"/>
      <c r="MF246" s="1"/>
      <c r="MG246" s="1"/>
      <c r="MH246" s="1"/>
      <c r="MI246" s="1"/>
      <c r="MJ246" s="1"/>
      <c r="MK246" s="1"/>
      <c r="ML246" s="1"/>
      <c r="MM246" s="1"/>
      <c r="MN246" s="1"/>
      <c r="MO246" s="1"/>
      <c r="MP246" s="1"/>
      <c r="MQ246" s="1"/>
      <c r="MR246" s="1"/>
      <c r="MS246" s="1"/>
      <c r="MT246" s="1"/>
      <c r="MU246" s="1"/>
      <c r="MV246" s="1"/>
      <c r="MW246" s="1"/>
      <c r="MX246" s="1"/>
      <c r="MY246" s="1"/>
      <c r="MZ246" s="1"/>
      <c r="NA246" s="1"/>
      <c r="NB246" s="1"/>
      <c r="NC246" s="1"/>
      <c r="ND246" s="1"/>
      <c r="NE246" s="1"/>
      <c r="NF246" s="1"/>
      <c r="NG246" s="1"/>
      <c r="NH246" s="1"/>
      <c r="NI246" s="1"/>
      <c r="NJ246" s="1"/>
      <c r="NK246" s="1"/>
      <c r="NL246" s="1"/>
      <c r="NM246" s="1"/>
      <c r="NN246" s="1"/>
      <c r="NO246" s="1"/>
      <c r="NP246" s="1"/>
      <c r="NQ246" s="1"/>
      <c r="NR246" s="1"/>
      <c r="NS246" s="1"/>
      <c r="NT246" s="1"/>
      <c r="NU246" s="1"/>
      <c r="NV246" s="1"/>
      <c r="NW246" s="1"/>
      <c r="NX246" s="1"/>
      <c r="NY246" s="1"/>
      <c r="NZ246" s="1"/>
      <c r="OA246" s="1"/>
      <c r="OB246" s="1"/>
      <c r="OC246" s="1"/>
      <c r="OD246" s="1"/>
      <c r="OE246" s="1"/>
      <c r="OF246" s="1"/>
      <c r="OG246" s="1"/>
      <c r="OH246" s="1"/>
      <c r="OI246" s="1"/>
      <c r="OJ246" s="1"/>
      <c r="OK246" s="1"/>
      <c r="OL246" s="1"/>
      <c r="OM246" s="1"/>
      <c r="ON246" s="1"/>
      <c r="OO246" s="1"/>
      <c r="OP246" s="1"/>
    </row>
    <row r="247" spans="1:406" s="525" customFormat="1" ht="76.5" customHeight="1" thickBot="1" x14ac:dyDescent="0.3">
      <c r="A247" s="539"/>
      <c r="B247" s="536"/>
      <c r="C247" s="536"/>
      <c r="D247" s="502"/>
      <c r="E247" s="503"/>
      <c r="F247" s="540"/>
      <c r="G247" s="540"/>
      <c r="H247" s="539"/>
      <c r="I247" s="502"/>
      <c r="J247" s="550"/>
      <c r="K247" s="542"/>
      <c r="L247" s="503"/>
      <c r="M247" s="501"/>
      <c r="N247" s="524" t="s">
        <v>557</v>
      </c>
      <c r="O247" s="459" t="s">
        <v>558</v>
      </c>
      <c r="P247" s="760" t="s">
        <v>771</v>
      </c>
      <c r="Q247" s="500" t="s">
        <v>86</v>
      </c>
      <c r="R247" s="493" t="s">
        <v>201</v>
      </c>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c r="JD247" s="1"/>
      <c r="JE247" s="1"/>
      <c r="JF247" s="1"/>
      <c r="JG247" s="1"/>
      <c r="JH247" s="1"/>
      <c r="JI247" s="1"/>
      <c r="JJ247" s="1"/>
      <c r="JK247" s="1"/>
      <c r="JL247" s="1"/>
      <c r="JM247" s="1"/>
      <c r="JN247" s="1"/>
      <c r="JO247" s="1"/>
      <c r="JP247" s="1"/>
      <c r="JQ247" s="1"/>
      <c r="JR247" s="1"/>
      <c r="JS247" s="1"/>
      <c r="JT247" s="1"/>
      <c r="JU247" s="1"/>
      <c r="JV247" s="1"/>
      <c r="JW247" s="1"/>
      <c r="JX247" s="1"/>
      <c r="JY247" s="1"/>
      <c r="JZ247" s="1"/>
      <c r="KA247" s="1"/>
      <c r="KB247" s="1"/>
      <c r="KC247" s="1"/>
      <c r="KD247" s="1"/>
      <c r="KE247" s="1"/>
      <c r="KF247" s="1"/>
      <c r="KG247" s="1"/>
      <c r="KH247" s="1"/>
      <c r="KI247" s="1"/>
      <c r="KJ247" s="1"/>
      <c r="KK247" s="1"/>
      <c r="KL247" s="1"/>
      <c r="KM247" s="1"/>
      <c r="KN247" s="1"/>
      <c r="KO247" s="1"/>
      <c r="KP247" s="1"/>
      <c r="KQ247" s="1"/>
      <c r="KR247" s="1"/>
      <c r="KS247" s="1"/>
      <c r="KT247" s="1"/>
      <c r="KU247" s="1"/>
      <c r="KV247" s="1"/>
      <c r="KW247" s="1"/>
      <c r="KX247" s="1"/>
      <c r="KY247" s="1"/>
      <c r="KZ247" s="1"/>
      <c r="LA247" s="1"/>
      <c r="LB247" s="1"/>
      <c r="LC247" s="1"/>
      <c r="LD247" s="1"/>
      <c r="LE247" s="1"/>
      <c r="LF247" s="1"/>
      <c r="LG247" s="1"/>
      <c r="LH247" s="1"/>
      <c r="LI247" s="1"/>
      <c r="LJ247" s="1"/>
      <c r="LK247" s="1"/>
      <c r="LL247" s="1"/>
      <c r="LM247" s="1"/>
      <c r="LN247" s="1"/>
      <c r="LO247" s="1"/>
      <c r="LP247" s="1"/>
      <c r="LQ247" s="1"/>
      <c r="LR247" s="1"/>
      <c r="LS247" s="1"/>
      <c r="LT247" s="1"/>
      <c r="LU247" s="1"/>
      <c r="LV247" s="1"/>
      <c r="LW247" s="1"/>
      <c r="LX247" s="1"/>
      <c r="LY247" s="1"/>
      <c r="LZ247" s="1"/>
      <c r="MA247" s="1"/>
      <c r="MB247" s="1"/>
      <c r="MC247" s="1"/>
      <c r="MD247" s="1"/>
      <c r="ME247" s="1"/>
      <c r="MF247" s="1"/>
      <c r="MG247" s="1"/>
      <c r="MH247" s="1"/>
      <c r="MI247" s="1"/>
      <c r="MJ247" s="1"/>
      <c r="MK247" s="1"/>
      <c r="ML247" s="1"/>
      <c r="MM247" s="1"/>
      <c r="MN247" s="1"/>
      <c r="MO247" s="1"/>
      <c r="MP247" s="1"/>
      <c r="MQ247" s="1"/>
      <c r="MR247" s="1"/>
      <c r="MS247" s="1"/>
      <c r="MT247" s="1"/>
      <c r="MU247" s="1"/>
      <c r="MV247" s="1"/>
      <c r="MW247" s="1"/>
      <c r="MX247" s="1"/>
      <c r="MY247" s="1"/>
      <c r="MZ247" s="1"/>
      <c r="NA247" s="1"/>
      <c r="NB247" s="1"/>
      <c r="NC247" s="1"/>
      <c r="ND247" s="1"/>
      <c r="NE247" s="1"/>
      <c r="NF247" s="1"/>
      <c r="NG247" s="1"/>
      <c r="NH247" s="1"/>
      <c r="NI247" s="1"/>
      <c r="NJ247" s="1"/>
      <c r="NK247" s="1"/>
      <c r="NL247" s="1"/>
      <c r="NM247" s="1"/>
      <c r="NN247" s="1"/>
      <c r="NO247" s="1"/>
      <c r="NP247" s="1"/>
      <c r="NQ247" s="1"/>
      <c r="NR247" s="1"/>
      <c r="NS247" s="1"/>
      <c r="NT247" s="1"/>
      <c r="NU247" s="1"/>
      <c r="NV247" s="1"/>
      <c r="NW247" s="1"/>
      <c r="NX247" s="1"/>
      <c r="NY247" s="1"/>
      <c r="NZ247" s="1"/>
      <c r="OA247" s="1"/>
      <c r="OB247" s="1"/>
      <c r="OC247" s="1"/>
      <c r="OD247" s="1"/>
      <c r="OE247" s="1"/>
      <c r="OF247" s="1"/>
      <c r="OG247" s="1"/>
      <c r="OH247" s="1"/>
      <c r="OI247" s="1"/>
      <c r="OJ247" s="1"/>
      <c r="OK247" s="1"/>
      <c r="OL247" s="1"/>
      <c r="OM247" s="1"/>
      <c r="ON247" s="1"/>
      <c r="OO247" s="1"/>
      <c r="OP247" s="1"/>
    </row>
    <row r="248" spans="1:406" s="344" customFormat="1" ht="25.5" customHeight="1" thickBot="1" x14ac:dyDescent="0.3">
      <c r="A248" s="620"/>
      <c r="B248" s="616"/>
      <c r="C248" s="616"/>
      <c r="D248" s="588"/>
      <c r="E248" s="589"/>
      <c r="F248" s="618"/>
      <c r="G248" s="618"/>
      <c r="H248" s="620"/>
      <c r="I248" s="618"/>
      <c r="J248" s="644"/>
      <c r="K248" s="622"/>
      <c r="L248" s="589"/>
      <c r="M248" s="621"/>
      <c r="N248" s="594"/>
      <c r="O248" s="594"/>
      <c r="P248" s="783" t="s">
        <v>16</v>
      </c>
      <c r="Q248" s="784"/>
      <c r="R248" s="785"/>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c r="JD248" s="1"/>
      <c r="JE248" s="1"/>
      <c r="JF248" s="1"/>
      <c r="JG248" s="1"/>
      <c r="JH248" s="1"/>
      <c r="JI248" s="1"/>
      <c r="JJ248" s="1"/>
      <c r="JK248" s="1"/>
      <c r="JL248" s="1"/>
      <c r="JM248" s="1"/>
      <c r="JN248" s="1"/>
      <c r="JO248" s="1"/>
      <c r="JP248" s="1"/>
      <c r="JQ248" s="1"/>
      <c r="JR248" s="1"/>
      <c r="JS248" s="1"/>
      <c r="JT248" s="1"/>
      <c r="JU248" s="1"/>
      <c r="JV248" s="1"/>
      <c r="JW248" s="1"/>
      <c r="JX248" s="1"/>
      <c r="JY248" s="1"/>
      <c r="JZ248" s="1"/>
      <c r="KA248" s="1"/>
      <c r="KB248" s="1"/>
      <c r="KC248" s="1"/>
      <c r="KD248" s="1"/>
      <c r="KE248" s="1"/>
      <c r="KF248" s="1"/>
      <c r="KG248" s="1"/>
      <c r="KH248" s="1"/>
      <c r="KI248" s="1"/>
      <c r="KJ248" s="1"/>
      <c r="KK248" s="1"/>
      <c r="KL248" s="1"/>
      <c r="KM248" s="1"/>
      <c r="KN248" s="1"/>
      <c r="KO248" s="1"/>
      <c r="KP248" s="1"/>
      <c r="KQ248" s="1"/>
      <c r="KR248" s="1"/>
      <c r="KS248" s="1"/>
      <c r="KT248" s="1"/>
      <c r="KU248" s="1"/>
      <c r="KV248" s="1"/>
      <c r="KW248" s="1"/>
      <c r="KX248" s="1"/>
      <c r="KY248" s="1"/>
      <c r="KZ248" s="1"/>
      <c r="LA248" s="1"/>
      <c r="LB248" s="1"/>
      <c r="LC248" s="1"/>
      <c r="LD248" s="1"/>
      <c r="LE248" s="1"/>
      <c r="LF248" s="1"/>
      <c r="LG248" s="1"/>
      <c r="LH248" s="1"/>
      <c r="LI248" s="1"/>
      <c r="LJ248" s="1"/>
      <c r="LK248" s="1"/>
      <c r="LL248" s="1"/>
      <c r="LM248" s="1"/>
      <c r="LN248" s="1"/>
      <c r="LO248" s="1"/>
      <c r="LP248" s="1"/>
      <c r="LQ248" s="1"/>
      <c r="LR248" s="1"/>
      <c r="LS248" s="1"/>
      <c r="LT248" s="1"/>
      <c r="LU248" s="1"/>
      <c r="LV248" s="1"/>
      <c r="LW248" s="1"/>
      <c r="LX248" s="1"/>
      <c r="LY248" s="1"/>
      <c r="LZ248" s="1"/>
      <c r="MA248" s="1"/>
      <c r="MB248" s="1"/>
      <c r="MC248" s="1"/>
      <c r="MD248" s="1"/>
      <c r="ME248" s="1"/>
      <c r="MF248" s="1"/>
      <c r="MG248" s="1"/>
      <c r="MH248" s="1"/>
      <c r="MI248" s="1"/>
      <c r="MJ248" s="1"/>
      <c r="MK248" s="1"/>
      <c r="ML248" s="1"/>
      <c r="MM248" s="1"/>
      <c r="MN248" s="1"/>
      <c r="MO248" s="1"/>
      <c r="MP248" s="1"/>
      <c r="MQ248" s="1"/>
      <c r="MR248" s="1"/>
      <c r="MS248" s="1"/>
      <c r="MT248" s="1"/>
      <c r="MU248" s="1"/>
      <c r="MV248" s="1"/>
      <c r="MW248" s="1"/>
      <c r="MX248" s="1"/>
      <c r="MY248" s="1"/>
      <c r="MZ248" s="1"/>
      <c r="NA248" s="1"/>
      <c r="NB248" s="1"/>
      <c r="NC248" s="1"/>
      <c r="ND248" s="1"/>
      <c r="NE248" s="1"/>
      <c r="NF248" s="1"/>
      <c r="NG248" s="1"/>
      <c r="NH248" s="1"/>
      <c r="NI248" s="1"/>
      <c r="NJ248" s="1"/>
      <c r="NK248" s="1"/>
      <c r="NL248" s="1"/>
      <c r="NM248" s="1"/>
      <c r="NN248" s="1"/>
      <c r="NO248" s="1"/>
      <c r="NP248" s="1"/>
      <c r="NQ248" s="1"/>
      <c r="NR248" s="1"/>
      <c r="NS248" s="1"/>
      <c r="NT248" s="1"/>
      <c r="NU248" s="1"/>
      <c r="NV248" s="1"/>
      <c r="NW248" s="1"/>
      <c r="NX248" s="1"/>
      <c r="NY248" s="1"/>
      <c r="NZ248" s="1"/>
      <c r="OA248" s="1"/>
      <c r="OB248" s="1"/>
      <c r="OC248" s="1"/>
      <c r="OD248" s="1"/>
      <c r="OE248" s="1"/>
      <c r="OF248" s="1"/>
      <c r="OG248" s="1"/>
      <c r="OH248" s="1"/>
      <c r="OI248" s="1"/>
      <c r="OJ248" s="1"/>
      <c r="OK248" s="1"/>
      <c r="OL248" s="1"/>
      <c r="OM248" s="1"/>
      <c r="ON248" s="1"/>
      <c r="OO248" s="1"/>
      <c r="OP248" s="1"/>
    </row>
    <row r="249" spans="1:406" s="380" customFormat="1" ht="25.5" customHeight="1" x14ac:dyDescent="0.25">
      <c r="A249" s="620"/>
      <c r="B249" s="616"/>
      <c r="C249" s="616"/>
      <c r="D249" s="588"/>
      <c r="E249" s="589"/>
      <c r="F249" s="618"/>
      <c r="G249" s="618"/>
      <c r="H249" s="620"/>
      <c r="I249" s="618"/>
      <c r="J249" s="644"/>
      <c r="K249" s="622"/>
      <c r="L249" s="589"/>
      <c r="M249" s="621"/>
      <c r="N249" s="594"/>
      <c r="O249" s="594"/>
      <c r="P249" s="878" t="s">
        <v>676</v>
      </c>
      <c r="Q249" s="879" t="s">
        <v>673</v>
      </c>
      <c r="R249" s="715">
        <v>15</v>
      </c>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c r="JD249" s="1"/>
      <c r="JE249" s="1"/>
      <c r="JF249" s="1"/>
      <c r="JG249" s="1"/>
      <c r="JH249" s="1"/>
      <c r="JI249" s="1"/>
      <c r="JJ249" s="1"/>
      <c r="JK249" s="1"/>
      <c r="JL249" s="1"/>
      <c r="JM249" s="1"/>
      <c r="JN249" s="1"/>
      <c r="JO249" s="1"/>
      <c r="JP249" s="1"/>
      <c r="JQ249" s="1"/>
      <c r="JR249" s="1"/>
      <c r="JS249" s="1"/>
      <c r="JT249" s="1"/>
      <c r="JU249" s="1"/>
      <c r="JV249" s="1"/>
      <c r="JW249" s="1"/>
      <c r="JX249" s="1"/>
      <c r="JY249" s="1"/>
      <c r="JZ249" s="1"/>
      <c r="KA249" s="1"/>
      <c r="KB249" s="1"/>
      <c r="KC249" s="1"/>
      <c r="KD249" s="1"/>
      <c r="KE249" s="1"/>
      <c r="KF249" s="1"/>
      <c r="KG249" s="1"/>
      <c r="KH249" s="1"/>
      <c r="KI249" s="1"/>
      <c r="KJ249" s="1"/>
      <c r="KK249" s="1"/>
      <c r="KL249" s="1"/>
      <c r="KM249" s="1"/>
      <c r="KN249" s="1"/>
      <c r="KO249" s="1"/>
      <c r="KP249" s="1"/>
      <c r="KQ249" s="1"/>
      <c r="KR249" s="1"/>
      <c r="KS249" s="1"/>
      <c r="KT249" s="1"/>
      <c r="KU249" s="1"/>
      <c r="KV249" s="1"/>
      <c r="KW249" s="1"/>
      <c r="KX249" s="1"/>
      <c r="KY249" s="1"/>
      <c r="KZ249" s="1"/>
      <c r="LA249" s="1"/>
      <c r="LB249" s="1"/>
      <c r="LC249" s="1"/>
      <c r="LD249" s="1"/>
      <c r="LE249" s="1"/>
      <c r="LF249" s="1"/>
      <c r="LG249" s="1"/>
      <c r="LH249" s="1"/>
      <c r="LI249" s="1"/>
      <c r="LJ249" s="1"/>
      <c r="LK249" s="1"/>
      <c r="LL249" s="1"/>
      <c r="LM249" s="1"/>
      <c r="LN249" s="1"/>
      <c r="LO249" s="1"/>
      <c r="LP249" s="1"/>
      <c r="LQ249" s="1"/>
      <c r="LR249" s="1"/>
      <c r="LS249" s="1"/>
      <c r="LT249" s="1"/>
      <c r="LU249" s="1"/>
      <c r="LV249" s="1"/>
      <c r="LW249" s="1"/>
      <c r="LX249" s="1"/>
      <c r="LY249" s="1"/>
      <c r="LZ249" s="1"/>
      <c r="MA249" s="1"/>
      <c r="MB249" s="1"/>
      <c r="MC249" s="1"/>
      <c r="MD249" s="1"/>
      <c r="ME249" s="1"/>
      <c r="MF249" s="1"/>
      <c r="MG249" s="1"/>
      <c r="MH249" s="1"/>
      <c r="MI249" s="1"/>
      <c r="MJ249" s="1"/>
      <c r="MK249" s="1"/>
      <c r="ML249" s="1"/>
      <c r="MM249" s="1"/>
      <c r="MN249" s="1"/>
      <c r="MO249" s="1"/>
      <c r="MP249" s="1"/>
      <c r="MQ249" s="1"/>
      <c r="MR249" s="1"/>
      <c r="MS249" s="1"/>
      <c r="MT249" s="1"/>
      <c r="MU249" s="1"/>
      <c r="MV249" s="1"/>
      <c r="MW249" s="1"/>
      <c r="MX249" s="1"/>
      <c r="MY249" s="1"/>
      <c r="MZ249" s="1"/>
      <c r="NA249" s="1"/>
      <c r="NB249" s="1"/>
      <c r="NC249" s="1"/>
      <c r="ND249" s="1"/>
      <c r="NE249" s="1"/>
      <c r="NF249" s="1"/>
      <c r="NG249" s="1"/>
      <c r="NH249" s="1"/>
      <c r="NI249" s="1"/>
      <c r="NJ249" s="1"/>
      <c r="NK249" s="1"/>
      <c r="NL249" s="1"/>
      <c r="NM249" s="1"/>
      <c r="NN249" s="1"/>
      <c r="NO249" s="1"/>
      <c r="NP249" s="1"/>
      <c r="NQ249" s="1"/>
      <c r="NR249" s="1"/>
      <c r="NS249" s="1"/>
      <c r="NT249" s="1"/>
      <c r="NU249" s="1"/>
      <c r="NV249" s="1"/>
      <c r="NW249" s="1"/>
      <c r="NX249" s="1"/>
      <c r="NY249" s="1"/>
      <c r="NZ249" s="1"/>
      <c r="OA249" s="1"/>
      <c r="OB249" s="1"/>
      <c r="OC249" s="1"/>
      <c r="OD249" s="1"/>
      <c r="OE249" s="1"/>
      <c r="OF249" s="1"/>
      <c r="OG249" s="1"/>
      <c r="OH249" s="1"/>
      <c r="OI249" s="1"/>
      <c r="OJ249" s="1"/>
      <c r="OK249" s="1"/>
      <c r="OL249" s="1"/>
      <c r="OM249" s="1"/>
      <c r="ON249" s="1"/>
      <c r="OO249" s="1"/>
      <c r="OP249" s="1"/>
    </row>
    <row r="250" spans="1:406" s="380" customFormat="1" ht="43.5" customHeight="1" x14ac:dyDescent="0.25">
      <c r="A250" s="620"/>
      <c r="B250" s="616"/>
      <c r="C250" s="616"/>
      <c r="D250" s="588"/>
      <c r="E250" s="589"/>
      <c r="F250" s="618"/>
      <c r="G250" s="618"/>
      <c r="H250" s="620"/>
      <c r="I250" s="618"/>
      <c r="J250" s="644"/>
      <c r="K250" s="622"/>
      <c r="L250" s="589"/>
      <c r="M250" s="621"/>
      <c r="N250" s="594"/>
      <c r="O250" s="594"/>
      <c r="P250" s="878" t="s">
        <v>677</v>
      </c>
      <c r="Q250" s="880" t="s">
        <v>559</v>
      </c>
      <c r="R250" s="715">
        <v>500</v>
      </c>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c r="JD250" s="1"/>
      <c r="JE250" s="1"/>
      <c r="JF250" s="1"/>
      <c r="JG250" s="1"/>
      <c r="JH250" s="1"/>
      <c r="JI250" s="1"/>
      <c r="JJ250" s="1"/>
      <c r="JK250" s="1"/>
      <c r="JL250" s="1"/>
      <c r="JM250" s="1"/>
      <c r="JN250" s="1"/>
      <c r="JO250" s="1"/>
      <c r="JP250" s="1"/>
      <c r="JQ250" s="1"/>
      <c r="JR250" s="1"/>
      <c r="JS250" s="1"/>
      <c r="JT250" s="1"/>
      <c r="JU250" s="1"/>
      <c r="JV250" s="1"/>
      <c r="JW250" s="1"/>
      <c r="JX250" s="1"/>
      <c r="JY250" s="1"/>
      <c r="JZ250" s="1"/>
      <c r="KA250" s="1"/>
      <c r="KB250" s="1"/>
      <c r="KC250" s="1"/>
      <c r="KD250" s="1"/>
      <c r="KE250" s="1"/>
      <c r="KF250" s="1"/>
      <c r="KG250" s="1"/>
      <c r="KH250" s="1"/>
      <c r="KI250" s="1"/>
      <c r="KJ250" s="1"/>
      <c r="KK250" s="1"/>
      <c r="KL250" s="1"/>
      <c r="KM250" s="1"/>
      <c r="KN250" s="1"/>
      <c r="KO250" s="1"/>
      <c r="KP250" s="1"/>
      <c r="KQ250" s="1"/>
      <c r="KR250" s="1"/>
      <c r="KS250" s="1"/>
      <c r="KT250" s="1"/>
      <c r="KU250" s="1"/>
      <c r="KV250" s="1"/>
      <c r="KW250" s="1"/>
      <c r="KX250" s="1"/>
      <c r="KY250" s="1"/>
      <c r="KZ250" s="1"/>
      <c r="LA250" s="1"/>
      <c r="LB250" s="1"/>
      <c r="LC250" s="1"/>
      <c r="LD250" s="1"/>
      <c r="LE250" s="1"/>
      <c r="LF250" s="1"/>
      <c r="LG250" s="1"/>
      <c r="LH250" s="1"/>
      <c r="LI250" s="1"/>
      <c r="LJ250" s="1"/>
      <c r="LK250" s="1"/>
      <c r="LL250" s="1"/>
      <c r="LM250" s="1"/>
      <c r="LN250" s="1"/>
      <c r="LO250" s="1"/>
      <c r="LP250" s="1"/>
      <c r="LQ250" s="1"/>
      <c r="LR250" s="1"/>
      <c r="LS250" s="1"/>
      <c r="LT250" s="1"/>
      <c r="LU250" s="1"/>
      <c r="LV250" s="1"/>
      <c r="LW250" s="1"/>
      <c r="LX250" s="1"/>
      <c r="LY250" s="1"/>
      <c r="LZ250" s="1"/>
      <c r="MA250" s="1"/>
      <c r="MB250" s="1"/>
      <c r="MC250" s="1"/>
      <c r="MD250" s="1"/>
      <c r="ME250" s="1"/>
      <c r="MF250" s="1"/>
      <c r="MG250" s="1"/>
      <c r="MH250" s="1"/>
      <c r="MI250" s="1"/>
      <c r="MJ250" s="1"/>
      <c r="MK250" s="1"/>
      <c r="ML250" s="1"/>
      <c r="MM250" s="1"/>
      <c r="MN250" s="1"/>
      <c r="MO250" s="1"/>
      <c r="MP250" s="1"/>
      <c r="MQ250" s="1"/>
      <c r="MR250" s="1"/>
      <c r="MS250" s="1"/>
      <c r="MT250" s="1"/>
      <c r="MU250" s="1"/>
      <c r="MV250" s="1"/>
      <c r="MW250" s="1"/>
      <c r="MX250" s="1"/>
      <c r="MY250" s="1"/>
      <c r="MZ250" s="1"/>
      <c r="NA250" s="1"/>
      <c r="NB250" s="1"/>
      <c r="NC250" s="1"/>
      <c r="ND250" s="1"/>
      <c r="NE250" s="1"/>
      <c r="NF250" s="1"/>
      <c r="NG250" s="1"/>
      <c r="NH250" s="1"/>
      <c r="NI250" s="1"/>
      <c r="NJ250" s="1"/>
      <c r="NK250" s="1"/>
      <c r="NL250" s="1"/>
      <c r="NM250" s="1"/>
      <c r="NN250" s="1"/>
      <c r="NO250" s="1"/>
      <c r="NP250" s="1"/>
      <c r="NQ250" s="1"/>
      <c r="NR250" s="1"/>
      <c r="NS250" s="1"/>
      <c r="NT250" s="1"/>
      <c r="NU250" s="1"/>
      <c r="NV250" s="1"/>
      <c r="NW250" s="1"/>
      <c r="NX250" s="1"/>
      <c r="NY250" s="1"/>
      <c r="NZ250" s="1"/>
      <c r="OA250" s="1"/>
      <c r="OB250" s="1"/>
      <c r="OC250" s="1"/>
      <c r="OD250" s="1"/>
      <c r="OE250" s="1"/>
      <c r="OF250" s="1"/>
      <c r="OG250" s="1"/>
      <c r="OH250" s="1"/>
      <c r="OI250" s="1"/>
      <c r="OJ250" s="1"/>
      <c r="OK250" s="1"/>
      <c r="OL250" s="1"/>
      <c r="OM250" s="1"/>
      <c r="ON250" s="1"/>
      <c r="OO250" s="1"/>
      <c r="OP250" s="1"/>
    </row>
    <row r="251" spans="1:406" s="351" customFormat="1" ht="45.75" customHeight="1" x14ac:dyDescent="0.25">
      <c r="A251" s="620"/>
      <c r="B251" s="616"/>
      <c r="C251" s="616"/>
      <c r="D251" s="588"/>
      <c r="E251" s="589"/>
      <c r="F251" s="618"/>
      <c r="G251" s="618"/>
      <c r="H251" s="620"/>
      <c r="I251" s="618"/>
      <c r="J251" s="644"/>
      <c r="K251" s="622"/>
      <c r="L251" s="589"/>
      <c r="M251" s="621"/>
      <c r="N251" s="594"/>
      <c r="O251" s="594"/>
      <c r="P251" s="878" t="s">
        <v>678</v>
      </c>
      <c r="Q251" s="879" t="s">
        <v>680</v>
      </c>
      <c r="R251" s="716">
        <v>60</v>
      </c>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c r="JD251" s="1"/>
      <c r="JE251" s="1"/>
      <c r="JF251" s="1"/>
      <c r="JG251" s="1"/>
      <c r="JH251" s="1"/>
      <c r="JI251" s="1"/>
      <c r="JJ251" s="1"/>
      <c r="JK251" s="1"/>
      <c r="JL251" s="1"/>
      <c r="JM251" s="1"/>
      <c r="JN251" s="1"/>
      <c r="JO251" s="1"/>
      <c r="JP251" s="1"/>
      <c r="JQ251" s="1"/>
      <c r="JR251" s="1"/>
      <c r="JS251" s="1"/>
      <c r="JT251" s="1"/>
      <c r="JU251" s="1"/>
      <c r="JV251" s="1"/>
      <c r="JW251" s="1"/>
      <c r="JX251" s="1"/>
      <c r="JY251" s="1"/>
      <c r="JZ251" s="1"/>
      <c r="KA251" s="1"/>
      <c r="KB251" s="1"/>
      <c r="KC251" s="1"/>
      <c r="KD251" s="1"/>
      <c r="KE251" s="1"/>
      <c r="KF251" s="1"/>
      <c r="KG251" s="1"/>
      <c r="KH251" s="1"/>
      <c r="KI251" s="1"/>
      <c r="KJ251" s="1"/>
      <c r="KK251" s="1"/>
      <c r="KL251" s="1"/>
      <c r="KM251" s="1"/>
      <c r="KN251" s="1"/>
      <c r="KO251" s="1"/>
      <c r="KP251" s="1"/>
      <c r="KQ251" s="1"/>
      <c r="KR251" s="1"/>
      <c r="KS251" s="1"/>
      <c r="KT251" s="1"/>
      <c r="KU251" s="1"/>
      <c r="KV251" s="1"/>
      <c r="KW251" s="1"/>
      <c r="KX251" s="1"/>
      <c r="KY251" s="1"/>
      <c r="KZ251" s="1"/>
      <c r="LA251" s="1"/>
      <c r="LB251" s="1"/>
      <c r="LC251" s="1"/>
      <c r="LD251" s="1"/>
      <c r="LE251" s="1"/>
      <c r="LF251" s="1"/>
      <c r="LG251" s="1"/>
      <c r="LH251" s="1"/>
      <c r="LI251" s="1"/>
      <c r="LJ251" s="1"/>
      <c r="LK251" s="1"/>
      <c r="LL251" s="1"/>
      <c r="LM251" s="1"/>
      <c r="LN251" s="1"/>
      <c r="LO251" s="1"/>
      <c r="LP251" s="1"/>
      <c r="LQ251" s="1"/>
      <c r="LR251" s="1"/>
      <c r="LS251" s="1"/>
      <c r="LT251" s="1"/>
      <c r="LU251" s="1"/>
      <c r="LV251" s="1"/>
      <c r="LW251" s="1"/>
      <c r="LX251" s="1"/>
      <c r="LY251" s="1"/>
      <c r="LZ251" s="1"/>
      <c r="MA251" s="1"/>
      <c r="MB251" s="1"/>
      <c r="MC251" s="1"/>
      <c r="MD251" s="1"/>
      <c r="ME251" s="1"/>
      <c r="MF251" s="1"/>
      <c r="MG251" s="1"/>
      <c r="MH251" s="1"/>
      <c r="MI251" s="1"/>
      <c r="MJ251" s="1"/>
      <c r="MK251" s="1"/>
      <c r="ML251" s="1"/>
      <c r="MM251" s="1"/>
      <c r="MN251" s="1"/>
      <c r="MO251" s="1"/>
      <c r="MP251" s="1"/>
      <c r="MQ251" s="1"/>
      <c r="MR251" s="1"/>
      <c r="MS251" s="1"/>
      <c r="MT251" s="1"/>
      <c r="MU251" s="1"/>
      <c r="MV251" s="1"/>
      <c r="MW251" s="1"/>
      <c r="MX251" s="1"/>
      <c r="MY251" s="1"/>
      <c r="MZ251" s="1"/>
      <c r="NA251" s="1"/>
      <c r="NB251" s="1"/>
      <c r="NC251" s="1"/>
      <c r="ND251" s="1"/>
      <c r="NE251" s="1"/>
      <c r="NF251" s="1"/>
      <c r="NG251" s="1"/>
      <c r="NH251" s="1"/>
      <c r="NI251" s="1"/>
      <c r="NJ251" s="1"/>
      <c r="NK251" s="1"/>
      <c r="NL251" s="1"/>
      <c r="NM251" s="1"/>
      <c r="NN251" s="1"/>
      <c r="NO251" s="1"/>
      <c r="NP251" s="1"/>
      <c r="NQ251" s="1"/>
      <c r="NR251" s="1"/>
      <c r="NS251" s="1"/>
      <c r="NT251" s="1"/>
      <c r="NU251" s="1"/>
      <c r="NV251" s="1"/>
      <c r="NW251" s="1"/>
      <c r="NX251" s="1"/>
      <c r="NY251" s="1"/>
      <c r="NZ251" s="1"/>
      <c r="OA251" s="1"/>
      <c r="OB251" s="1"/>
      <c r="OC251" s="1"/>
      <c r="OD251" s="1"/>
      <c r="OE251" s="1"/>
      <c r="OF251" s="1"/>
      <c r="OG251" s="1"/>
      <c r="OH251" s="1"/>
      <c r="OI251" s="1"/>
      <c r="OJ251" s="1"/>
      <c r="OK251" s="1"/>
      <c r="OL251" s="1"/>
      <c r="OM251" s="1"/>
      <c r="ON251" s="1"/>
      <c r="OO251" s="1"/>
      <c r="OP251" s="1"/>
    </row>
    <row r="252" spans="1:406" s="351" customFormat="1" ht="40.5" customHeight="1" x14ac:dyDescent="0.25">
      <c r="A252" s="620"/>
      <c r="B252" s="616"/>
      <c r="C252" s="616"/>
      <c r="D252" s="588"/>
      <c r="E252" s="589"/>
      <c r="F252" s="618"/>
      <c r="G252" s="618"/>
      <c r="H252" s="620"/>
      <c r="I252" s="588"/>
      <c r="J252" s="644"/>
      <c r="K252" s="622"/>
      <c r="L252" s="589"/>
      <c r="M252" s="587"/>
      <c r="N252" s="588"/>
      <c r="O252" s="588"/>
      <c r="P252" s="878" t="s">
        <v>679</v>
      </c>
      <c r="Q252" s="879" t="s">
        <v>681</v>
      </c>
      <c r="R252" s="713">
        <v>20</v>
      </c>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c r="JD252" s="1"/>
      <c r="JE252" s="1"/>
      <c r="JF252" s="1"/>
      <c r="JG252" s="1"/>
      <c r="JH252" s="1"/>
      <c r="JI252" s="1"/>
      <c r="JJ252" s="1"/>
      <c r="JK252" s="1"/>
      <c r="JL252" s="1"/>
      <c r="JM252" s="1"/>
      <c r="JN252" s="1"/>
      <c r="JO252" s="1"/>
      <c r="JP252" s="1"/>
      <c r="JQ252" s="1"/>
      <c r="JR252" s="1"/>
      <c r="JS252" s="1"/>
      <c r="JT252" s="1"/>
      <c r="JU252" s="1"/>
      <c r="JV252" s="1"/>
      <c r="JW252" s="1"/>
      <c r="JX252" s="1"/>
      <c r="JY252" s="1"/>
      <c r="JZ252" s="1"/>
      <c r="KA252" s="1"/>
      <c r="KB252" s="1"/>
      <c r="KC252" s="1"/>
      <c r="KD252" s="1"/>
      <c r="KE252" s="1"/>
      <c r="KF252" s="1"/>
      <c r="KG252" s="1"/>
      <c r="KH252" s="1"/>
      <c r="KI252" s="1"/>
      <c r="KJ252" s="1"/>
      <c r="KK252" s="1"/>
      <c r="KL252" s="1"/>
      <c r="KM252" s="1"/>
      <c r="KN252" s="1"/>
      <c r="KO252" s="1"/>
      <c r="KP252" s="1"/>
      <c r="KQ252" s="1"/>
      <c r="KR252" s="1"/>
      <c r="KS252" s="1"/>
      <c r="KT252" s="1"/>
      <c r="KU252" s="1"/>
      <c r="KV252" s="1"/>
      <c r="KW252" s="1"/>
      <c r="KX252" s="1"/>
      <c r="KY252" s="1"/>
      <c r="KZ252" s="1"/>
      <c r="LA252" s="1"/>
      <c r="LB252" s="1"/>
      <c r="LC252" s="1"/>
      <c r="LD252" s="1"/>
      <c r="LE252" s="1"/>
      <c r="LF252" s="1"/>
      <c r="LG252" s="1"/>
      <c r="LH252" s="1"/>
      <c r="LI252" s="1"/>
      <c r="LJ252" s="1"/>
      <c r="LK252" s="1"/>
      <c r="LL252" s="1"/>
      <c r="LM252" s="1"/>
      <c r="LN252" s="1"/>
      <c r="LO252" s="1"/>
      <c r="LP252" s="1"/>
      <c r="LQ252" s="1"/>
      <c r="LR252" s="1"/>
      <c r="LS252" s="1"/>
      <c r="LT252" s="1"/>
      <c r="LU252" s="1"/>
      <c r="LV252" s="1"/>
      <c r="LW252" s="1"/>
      <c r="LX252" s="1"/>
      <c r="LY252" s="1"/>
      <c r="LZ252" s="1"/>
      <c r="MA252" s="1"/>
      <c r="MB252" s="1"/>
      <c r="MC252" s="1"/>
      <c r="MD252" s="1"/>
      <c r="ME252" s="1"/>
      <c r="MF252" s="1"/>
      <c r="MG252" s="1"/>
      <c r="MH252" s="1"/>
      <c r="MI252" s="1"/>
      <c r="MJ252" s="1"/>
      <c r="MK252" s="1"/>
      <c r="ML252" s="1"/>
      <c r="MM252" s="1"/>
      <c r="MN252" s="1"/>
      <c r="MO252" s="1"/>
      <c r="MP252" s="1"/>
      <c r="MQ252" s="1"/>
      <c r="MR252" s="1"/>
      <c r="MS252" s="1"/>
      <c r="MT252" s="1"/>
      <c r="MU252" s="1"/>
      <c r="MV252" s="1"/>
      <c r="MW252" s="1"/>
      <c r="MX252" s="1"/>
      <c r="MY252" s="1"/>
      <c r="MZ252" s="1"/>
      <c r="NA252" s="1"/>
      <c r="NB252" s="1"/>
      <c r="NC252" s="1"/>
      <c r="ND252" s="1"/>
      <c r="NE252" s="1"/>
      <c r="NF252" s="1"/>
      <c r="NG252" s="1"/>
      <c r="NH252" s="1"/>
      <c r="NI252" s="1"/>
      <c r="NJ252" s="1"/>
      <c r="NK252" s="1"/>
      <c r="NL252" s="1"/>
      <c r="NM252" s="1"/>
      <c r="NN252" s="1"/>
      <c r="NO252" s="1"/>
      <c r="NP252" s="1"/>
      <c r="NQ252" s="1"/>
      <c r="NR252" s="1"/>
      <c r="NS252" s="1"/>
      <c r="NT252" s="1"/>
      <c r="NU252" s="1"/>
      <c r="NV252" s="1"/>
      <c r="NW252" s="1"/>
      <c r="NX252" s="1"/>
      <c r="NY252" s="1"/>
      <c r="NZ252" s="1"/>
      <c r="OA252" s="1"/>
      <c r="OB252" s="1"/>
      <c r="OC252" s="1"/>
      <c r="OD252" s="1"/>
      <c r="OE252" s="1"/>
      <c r="OF252" s="1"/>
      <c r="OG252" s="1"/>
      <c r="OH252" s="1"/>
      <c r="OI252" s="1"/>
      <c r="OJ252" s="1"/>
      <c r="OK252" s="1"/>
      <c r="OL252" s="1"/>
      <c r="OM252" s="1"/>
      <c r="ON252" s="1"/>
      <c r="OO252" s="1"/>
      <c r="OP252" s="1"/>
    </row>
    <row r="253" spans="1:406" s="348" customFormat="1" ht="27" customHeight="1" x14ac:dyDescent="0.25">
      <c r="A253" s="623"/>
      <c r="B253" s="624"/>
      <c r="C253" s="624"/>
      <c r="D253" s="596"/>
      <c r="E253" s="597"/>
      <c r="F253" s="625"/>
      <c r="G253" s="625"/>
      <c r="H253" s="623"/>
      <c r="I253" s="596"/>
      <c r="J253" s="654"/>
      <c r="K253" s="626"/>
      <c r="L253" s="597"/>
      <c r="M253" s="595"/>
      <c r="N253" s="596"/>
      <c r="O253" s="596"/>
      <c r="P253" s="768" t="s">
        <v>17</v>
      </c>
      <c r="Q253" s="769"/>
      <c r="R253" s="770"/>
      <c r="S253" s="580"/>
      <c r="T253" s="580"/>
      <c r="U253" s="580"/>
      <c r="V253" s="580"/>
      <c r="W253" s="580"/>
      <c r="X253" s="580"/>
      <c r="Y253" s="580"/>
      <c r="Z253" s="580"/>
      <c r="AA253" s="580"/>
      <c r="AB253" s="580"/>
      <c r="AC253" s="580"/>
      <c r="AD253" s="580"/>
      <c r="AE253" s="580"/>
      <c r="AF253" s="580"/>
      <c r="AG253" s="580"/>
      <c r="AH253" s="580"/>
      <c r="AI253" s="580"/>
      <c r="AJ253" s="580"/>
      <c r="AK253" s="580"/>
      <c r="AL253" s="580"/>
      <c r="AM253" s="580"/>
      <c r="AN253" s="580"/>
      <c r="AO253" s="580"/>
      <c r="AP253" s="580"/>
      <c r="AQ253" s="580"/>
      <c r="AR253" s="580"/>
      <c r="AS253" s="580"/>
      <c r="AT253" s="580"/>
      <c r="AU253" s="580"/>
      <c r="AV253" s="580"/>
      <c r="AW253" s="580"/>
      <c r="AX253" s="580"/>
      <c r="AY253" s="580"/>
      <c r="AZ253" s="580"/>
      <c r="BA253" s="580"/>
      <c r="BB253" s="580"/>
      <c r="BC253" s="580"/>
      <c r="BD253" s="580"/>
      <c r="BE253" s="580"/>
      <c r="BF253" s="580"/>
      <c r="BG253" s="580"/>
      <c r="BH253" s="580"/>
      <c r="BI253" s="580"/>
      <c r="BJ253" s="580"/>
      <c r="BK253" s="580"/>
      <c r="BL253" s="580"/>
      <c r="BM253" s="580"/>
      <c r="BN253" s="580"/>
      <c r="BO253" s="580"/>
      <c r="BP253" s="580"/>
      <c r="BQ253" s="580"/>
      <c r="BR253" s="580"/>
      <c r="BS253" s="580"/>
      <c r="BT253" s="580"/>
      <c r="BU253" s="580"/>
      <c r="BV253" s="580"/>
      <c r="BW253" s="580"/>
      <c r="BX253" s="580"/>
      <c r="BY253" s="580"/>
      <c r="BZ253" s="580"/>
      <c r="CA253" s="580"/>
      <c r="CB253" s="580"/>
      <c r="CC253" s="580"/>
      <c r="CD253" s="580"/>
      <c r="CE253" s="580"/>
      <c r="CF253" s="580"/>
      <c r="CG253" s="580"/>
      <c r="CH253" s="580"/>
      <c r="CI253" s="580"/>
      <c r="CJ253" s="580"/>
      <c r="CK253" s="580"/>
      <c r="CL253" s="580"/>
      <c r="CM253" s="580"/>
      <c r="CN253" s="580"/>
      <c r="CO253" s="580"/>
      <c r="CP253" s="580"/>
      <c r="CQ253" s="580"/>
      <c r="CR253" s="580"/>
      <c r="CS253" s="580"/>
      <c r="CT253" s="580"/>
      <c r="CU253" s="580"/>
      <c r="CV253" s="580"/>
      <c r="CW253" s="580"/>
      <c r="CX253" s="580"/>
      <c r="CY253" s="580"/>
      <c r="CZ253" s="580"/>
      <c r="DA253" s="580"/>
      <c r="DB253" s="580"/>
      <c r="DC253" s="580"/>
      <c r="DD253" s="580"/>
      <c r="DE253" s="580"/>
      <c r="DF253" s="580"/>
      <c r="DG253" s="580"/>
      <c r="DH253" s="580"/>
      <c r="DI253" s="580"/>
      <c r="DJ253" s="580"/>
      <c r="DK253" s="580"/>
      <c r="DL253" s="580"/>
      <c r="DM253" s="580"/>
      <c r="DN253" s="580"/>
      <c r="DO253" s="580"/>
      <c r="DP253" s="580"/>
      <c r="DQ253" s="580"/>
      <c r="DR253" s="580"/>
      <c r="DS253" s="580"/>
      <c r="DT253" s="580"/>
      <c r="DU253" s="580"/>
      <c r="DV253" s="580"/>
      <c r="DW253" s="580"/>
      <c r="DX253" s="580"/>
      <c r="DY253" s="580"/>
      <c r="DZ253" s="580"/>
      <c r="EA253" s="580"/>
      <c r="EB253" s="580"/>
      <c r="EC253" s="580"/>
      <c r="ED253" s="580"/>
      <c r="EE253" s="580"/>
      <c r="EF253" s="580"/>
      <c r="EG253" s="580"/>
      <c r="EH253" s="580"/>
      <c r="EI253" s="580"/>
      <c r="EJ253" s="580"/>
      <c r="EK253" s="580"/>
      <c r="EL253" s="580"/>
      <c r="EM253" s="580"/>
      <c r="EN253" s="580"/>
      <c r="EO253" s="580"/>
      <c r="EP253" s="580"/>
      <c r="EQ253" s="580"/>
      <c r="ER253" s="580"/>
      <c r="ES253" s="580"/>
      <c r="ET253" s="580"/>
      <c r="EU253" s="580"/>
      <c r="EV253" s="580"/>
      <c r="EW253" s="580"/>
      <c r="EX253" s="580"/>
      <c r="EY253" s="580"/>
      <c r="EZ253" s="580"/>
      <c r="FA253" s="580"/>
      <c r="FB253" s="580"/>
      <c r="FC253" s="580"/>
      <c r="FD253" s="580"/>
      <c r="FE253" s="580"/>
      <c r="FF253" s="580"/>
      <c r="FG253" s="580"/>
      <c r="FH253" s="580"/>
      <c r="FI253" s="580"/>
      <c r="FJ253" s="580"/>
      <c r="FK253" s="580"/>
      <c r="FL253" s="580"/>
      <c r="FM253" s="580"/>
      <c r="FN253" s="580"/>
      <c r="FO253" s="580"/>
      <c r="FP253" s="580"/>
      <c r="FQ253" s="580"/>
      <c r="FR253" s="580"/>
      <c r="FS253" s="580"/>
      <c r="FT253" s="580"/>
      <c r="FU253" s="580"/>
      <c r="FV253" s="580"/>
      <c r="FW253" s="580"/>
      <c r="FX253" s="580"/>
      <c r="FY253" s="580"/>
      <c r="FZ253" s="580"/>
      <c r="GA253" s="580"/>
      <c r="GB253" s="580"/>
      <c r="GC253" s="580"/>
      <c r="GD253" s="580"/>
      <c r="GE253" s="580"/>
      <c r="GF253" s="580"/>
      <c r="GG253" s="580"/>
      <c r="GH253" s="580"/>
      <c r="GI253" s="580"/>
      <c r="GJ253" s="580"/>
      <c r="GK253" s="580"/>
      <c r="GL253" s="580"/>
      <c r="GM253" s="580"/>
      <c r="GN253" s="580"/>
      <c r="GO253" s="580"/>
      <c r="GP253" s="580"/>
      <c r="GQ253" s="580"/>
      <c r="GR253" s="580"/>
      <c r="GS253" s="580"/>
      <c r="GT253" s="580"/>
      <c r="GU253" s="580"/>
      <c r="GV253" s="580"/>
      <c r="GW253" s="580"/>
      <c r="GX253" s="580"/>
      <c r="GY253" s="580"/>
      <c r="GZ253" s="580"/>
      <c r="HA253" s="580"/>
      <c r="HB253" s="580"/>
      <c r="HC253" s="580"/>
      <c r="HD253" s="580"/>
      <c r="HE253" s="580"/>
      <c r="HF253" s="580"/>
      <c r="HG253" s="580"/>
      <c r="HH253" s="580"/>
      <c r="HI253" s="580"/>
      <c r="HJ253" s="580"/>
      <c r="HK253" s="580"/>
      <c r="HL253" s="580"/>
      <c r="HM253" s="580"/>
      <c r="HN253" s="580"/>
      <c r="HO253" s="580"/>
      <c r="HP253" s="580"/>
      <c r="HQ253" s="580"/>
      <c r="HR253" s="580"/>
      <c r="HS253" s="580"/>
      <c r="HT253" s="580"/>
      <c r="HU253" s="580"/>
      <c r="HV253" s="580"/>
      <c r="HW253" s="580"/>
      <c r="HX253" s="580"/>
      <c r="HY253" s="580"/>
      <c r="HZ253" s="580"/>
      <c r="IA253" s="580"/>
      <c r="IB253" s="580"/>
      <c r="IC253" s="580"/>
      <c r="ID253" s="580"/>
      <c r="IE253" s="580"/>
      <c r="IF253" s="580"/>
      <c r="IG253" s="580"/>
      <c r="IH253" s="580"/>
      <c r="II253" s="580"/>
      <c r="IJ253" s="580"/>
      <c r="IK253" s="580"/>
      <c r="IL253" s="580"/>
      <c r="IM253" s="580"/>
      <c r="IN253" s="580"/>
      <c r="IO253" s="580"/>
      <c r="IP253" s="580"/>
      <c r="IQ253" s="580"/>
      <c r="IR253" s="580"/>
      <c r="IS253" s="580"/>
      <c r="IT253" s="580"/>
      <c r="IU253" s="580"/>
      <c r="IV253" s="580"/>
      <c r="IW253" s="580"/>
      <c r="IX253" s="580"/>
      <c r="IY253" s="580"/>
      <c r="IZ253" s="580"/>
      <c r="JA253" s="580"/>
      <c r="JB253" s="580"/>
      <c r="JC253" s="580"/>
      <c r="JD253" s="580"/>
      <c r="JE253" s="580"/>
      <c r="JF253" s="580"/>
      <c r="JG253" s="580"/>
      <c r="JH253" s="580"/>
      <c r="JI253" s="580"/>
      <c r="JJ253" s="580"/>
      <c r="JK253" s="580"/>
      <c r="JL253" s="580"/>
      <c r="JM253" s="580"/>
      <c r="JN253" s="580"/>
      <c r="JO253" s="580"/>
      <c r="JP253" s="580"/>
      <c r="JQ253" s="580"/>
      <c r="JR253" s="580"/>
      <c r="JS253" s="580"/>
      <c r="JT253" s="580"/>
      <c r="JU253" s="580"/>
      <c r="JV253" s="580"/>
      <c r="JW253" s="580"/>
      <c r="JX253" s="580"/>
      <c r="JY253" s="580"/>
      <c r="JZ253" s="580"/>
      <c r="KA253" s="580"/>
      <c r="KB253" s="580"/>
      <c r="KC253" s="580"/>
      <c r="KD253" s="580"/>
      <c r="KE253" s="580"/>
      <c r="KF253" s="580"/>
      <c r="KG253" s="580"/>
      <c r="KH253" s="580"/>
      <c r="KI253" s="580"/>
      <c r="KJ253" s="580"/>
      <c r="KK253" s="580"/>
      <c r="KL253" s="580"/>
      <c r="KM253" s="580"/>
      <c r="KN253" s="580"/>
      <c r="KO253" s="580"/>
      <c r="KP253" s="580"/>
      <c r="KQ253" s="580"/>
      <c r="KR253" s="580"/>
      <c r="KS253" s="580"/>
      <c r="KT253" s="580"/>
      <c r="KU253" s="580"/>
      <c r="KV253" s="580"/>
      <c r="KW253" s="580"/>
      <c r="KX253" s="580"/>
      <c r="KY253" s="580"/>
      <c r="KZ253" s="580"/>
      <c r="LA253" s="580"/>
      <c r="LB253" s="580"/>
      <c r="LC253" s="580"/>
      <c r="LD253" s="580"/>
      <c r="LE253" s="580"/>
      <c r="LF253" s="580"/>
      <c r="LG253" s="580"/>
      <c r="LH253" s="580"/>
      <c r="LI253" s="580"/>
      <c r="LJ253" s="580"/>
      <c r="LK253" s="580"/>
      <c r="LL253" s="580"/>
      <c r="LM253" s="580"/>
      <c r="LN253" s="580"/>
      <c r="LO253" s="580"/>
      <c r="LP253" s="580"/>
      <c r="LQ253" s="580"/>
      <c r="LR253" s="580"/>
      <c r="LS253" s="580"/>
      <c r="LT253" s="580"/>
      <c r="LU253" s="580"/>
      <c r="LV253" s="580"/>
      <c r="LW253" s="580"/>
      <c r="LX253" s="580"/>
      <c r="LY253" s="580"/>
      <c r="LZ253" s="580"/>
      <c r="MA253" s="580"/>
      <c r="MB253" s="580"/>
      <c r="MC253" s="580"/>
      <c r="MD253" s="580"/>
      <c r="ME253" s="580"/>
      <c r="MF253" s="580"/>
      <c r="MG253" s="580"/>
      <c r="MH253" s="580"/>
      <c r="MI253" s="580"/>
      <c r="MJ253" s="580"/>
      <c r="MK253" s="580"/>
      <c r="ML253" s="580"/>
      <c r="MM253" s="580"/>
      <c r="MN253" s="580"/>
      <c r="MO253" s="580"/>
      <c r="MP253" s="580"/>
      <c r="MQ253" s="580"/>
      <c r="MR253" s="580"/>
      <c r="MS253" s="580"/>
      <c r="MT253" s="580"/>
      <c r="MU253" s="580"/>
      <c r="MV253" s="580"/>
      <c r="MW253" s="580"/>
      <c r="MX253" s="580"/>
      <c r="MY253" s="580"/>
      <c r="MZ253" s="580"/>
      <c r="NA253" s="580"/>
      <c r="NB253" s="580"/>
      <c r="NC253" s="580"/>
      <c r="ND253" s="580"/>
      <c r="NE253" s="580"/>
      <c r="NF253" s="580"/>
      <c r="NG253" s="580"/>
      <c r="NH253" s="580"/>
      <c r="NI253" s="580"/>
      <c r="NJ253" s="580"/>
      <c r="NK253" s="580"/>
      <c r="NL253" s="580"/>
      <c r="NM253" s="580"/>
      <c r="NN253" s="580"/>
      <c r="NO253" s="580"/>
      <c r="NP253" s="580"/>
      <c r="NQ253" s="580"/>
      <c r="NR253" s="580"/>
      <c r="NS253" s="580"/>
      <c r="NT253" s="580"/>
      <c r="NU253" s="580"/>
      <c r="NV253" s="580"/>
      <c r="NW253" s="580"/>
      <c r="NX253" s="580"/>
      <c r="NY253" s="580"/>
      <c r="NZ253" s="580"/>
      <c r="OA253" s="580"/>
      <c r="OB253" s="580"/>
      <c r="OC253" s="580"/>
      <c r="OD253" s="580"/>
      <c r="OE253" s="580"/>
      <c r="OF253" s="580"/>
      <c r="OG253" s="580"/>
      <c r="OH253" s="580"/>
      <c r="OI253" s="580"/>
      <c r="OJ253" s="580"/>
      <c r="OK253" s="580"/>
      <c r="OL253" s="580"/>
      <c r="OM253" s="580"/>
      <c r="ON253" s="580"/>
      <c r="OO253" s="580"/>
      <c r="OP253" s="580"/>
    </row>
    <row r="254" spans="1:406" s="351" customFormat="1" ht="64.5" customHeight="1" thickBot="1" x14ac:dyDescent="0.3">
      <c r="A254" s="620"/>
      <c r="B254" s="616"/>
      <c r="C254" s="616"/>
      <c r="D254" s="588"/>
      <c r="E254" s="589"/>
      <c r="F254" s="618"/>
      <c r="G254" s="618"/>
      <c r="H254" s="620"/>
      <c r="I254" s="588"/>
      <c r="J254" s="644"/>
      <c r="K254" s="622"/>
      <c r="L254" s="589"/>
      <c r="M254" s="587"/>
      <c r="N254" s="588"/>
      <c r="O254" s="588"/>
      <c r="P254" s="469" t="s">
        <v>737</v>
      </c>
      <c r="Q254" s="880" t="s">
        <v>574</v>
      </c>
      <c r="R254" s="713">
        <v>12</v>
      </c>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c r="JD254" s="1"/>
      <c r="JE254" s="1"/>
      <c r="JF254" s="1"/>
      <c r="JG254" s="1"/>
      <c r="JH254" s="1"/>
      <c r="JI254" s="1"/>
      <c r="JJ254" s="1"/>
      <c r="JK254" s="1"/>
      <c r="JL254" s="1"/>
      <c r="JM254" s="1"/>
      <c r="JN254" s="1"/>
      <c r="JO254" s="1"/>
      <c r="JP254" s="1"/>
      <c r="JQ254" s="1"/>
      <c r="JR254" s="1"/>
      <c r="JS254" s="1"/>
      <c r="JT254" s="1"/>
      <c r="JU254" s="1"/>
      <c r="JV254" s="1"/>
      <c r="JW254" s="1"/>
      <c r="JX254" s="1"/>
      <c r="JY254" s="1"/>
      <c r="JZ254" s="1"/>
      <c r="KA254" s="1"/>
      <c r="KB254" s="1"/>
      <c r="KC254" s="1"/>
      <c r="KD254" s="1"/>
      <c r="KE254" s="1"/>
      <c r="KF254" s="1"/>
      <c r="KG254" s="1"/>
      <c r="KH254" s="1"/>
      <c r="KI254" s="1"/>
      <c r="KJ254" s="1"/>
      <c r="KK254" s="1"/>
      <c r="KL254" s="1"/>
      <c r="KM254" s="1"/>
      <c r="KN254" s="1"/>
      <c r="KO254" s="1"/>
      <c r="KP254" s="1"/>
      <c r="KQ254" s="1"/>
      <c r="KR254" s="1"/>
      <c r="KS254" s="1"/>
      <c r="KT254" s="1"/>
      <c r="KU254" s="1"/>
      <c r="KV254" s="1"/>
      <c r="KW254" s="1"/>
      <c r="KX254" s="1"/>
      <c r="KY254" s="1"/>
      <c r="KZ254" s="1"/>
      <c r="LA254" s="1"/>
      <c r="LB254" s="1"/>
      <c r="LC254" s="1"/>
      <c r="LD254" s="1"/>
      <c r="LE254" s="1"/>
      <c r="LF254" s="1"/>
      <c r="LG254" s="1"/>
      <c r="LH254" s="1"/>
      <c r="LI254" s="1"/>
      <c r="LJ254" s="1"/>
      <c r="LK254" s="1"/>
      <c r="LL254" s="1"/>
      <c r="LM254" s="1"/>
      <c r="LN254" s="1"/>
      <c r="LO254" s="1"/>
      <c r="LP254" s="1"/>
      <c r="LQ254" s="1"/>
      <c r="LR254" s="1"/>
      <c r="LS254" s="1"/>
      <c r="LT254" s="1"/>
      <c r="LU254" s="1"/>
      <c r="LV254" s="1"/>
      <c r="LW254" s="1"/>
      <c r="LX254" s="1"/>
      <c r="LY254" s="1"/>
      <c r="LZ254" s="1"/>
      <c r="MA254" s="1"/>
      <c r="MB254" s="1"/>
      <c r="MC254" s="1"/>
      <c r="MD254" s="1"/>
      <c r="ME254" s="1"/>
      <c r="MF254" s="1"/>
      <c r="MG254" s="1"/>
      <c r="MH254" s="1"/>
      <c r="MI254" s="1"/>
      <c r="MJ254" s="1"/>
      <c r="MK254" s="1"/>
      <c r="ML254" s="1"/>
      <c r="MM254" s="1"/>
      <c r="MN254" s="1"/>
      <c r="MO254" s="1"/>
      <c r="MP254" s="1"/>
      <c r="MQ254" s="1"/>
      <c r="MR254" s="1"/>
      <c r="MS254" s="1"/>
      <c r="MT254" s="1"/>
      <c r="MU254" s="1"/>
      <c r="MV254" s="1"/>
      <c r="MW254" s="1"/>
      <c r="MX254" s="1"/>
      <c r="MY254" s="1"/>
      <c r="MZ254" s="1"/>
      <c r="NA254" s="1"/>
      <c r="NB254" s="1"/>
      <c r="NC254" s="1"/>
      <c r="ND254" s="1"/>
      <c r="NE254" s="1"/>
      <c r="NF254" s="1"/>
      <c r="NG254" s="1"/>
      <c r="NH254" s="1"/>
      <c r="NI254" s="1"/>
      <c r="NJ254" s="1"/>
      <c r="NK254" s="1"/>
      <c r="NL254" s="1"/>
      <c r="NM254" s="1"/>
      <c r="NN254" s="1"/>
      <c r="NO254" s="1"/>
      <c r="NP254" s="1"/>
      <c r="NQ254" s="1"/>
      <c r="NR254" s="1"/>
      <c r="NS254" s="1"/>
      <c r="NT254" s="1"/>
      <c r="NU254" s="1"/>
      <c r="NV254" s="1"/>
      <c r="NW254" s="1"/>
      <c r="NX254" s="1"/>
      <c r="NY254" s="1"/>
      <c r="NZ254" s="1"/>
      <c r="OA254" s="1"/>
      <c r="OB254" s="1"/>
      <c r="OC254" s="1"/>
      <c r="OD254" s="1"/>
      <c r="OE254" s="1"/>
      <c r="OF254" s="1"/>
      <c r="OG254" s="1"/>
      <c r="OH254" s="1"/>
      <c r="OI254" s="1"/>
      <c r="OJ254" s="1"/>
      <c r="OK254" s="1"/>
      <c r="OL254" s="1"/>
      <c r="OM254" s="1"/>
      <c r="ON254" s="1"/>
      <c r="OO254" s="1"/>
      <c r="OP254" s="1"/>
    </row>
    <row r="255" spans="1:406" s="525" customFormat="1" ht="120.75" customHeight="1" x14ac:dyDescent="0.25">
      <c r="A255" s="539"/>
      <c r="B255" s="536"/>
      <c r="C255" s="536"/>
      <c r="D255" s="502"/>
      <c r="E255" s="503"/>
      <c r="F255" s="540"/>
      <c r="G255" s="540"/>
      <c r="H255" s="539"/>
      <c r="I255" s="502"/>
      <c r="J255" s="550"/>
      <c r="K255" s="542"/>
      <c r="L255" s="503"/>
      <c r="M255" s="501"/>
      <c r="N255" s="524" t="s">
        <v>561</v>
      </c>
      <c r="O255" s="459" t="s">
        <v>560</v>
      </c>
      <c r="P255" s="737" t="s">
        <v>207</v>
      </c>
      <c r="Q255" s="459" t="s">
        <v>14</v>
      </c>
      <c r="R255" s="523" t="s">
        <v>128</v>
      </c>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c r="JD255" s="1"/>
      <c r="JE255" s="1"/>
      <c r="JF255" s="1"/>
      <c r="JG255" s="1"/>
      <c r="JH255" s="1"/>
      <c r="JI255" s="1"/>
      <c r="JJ255" s="1"/>
      <c r="JK255" s="1"/>
      <c r="JL255" s="1"/>
      <c r="JM255" s="1"/>
      <c r="JN255" s="1"/>
      <c r="JO255" s="1"/>
      <c r="JP255" s="1"/>
      <c r="JQ255" s="1"/>
      <c r="JR255" s="1"/>
      <c r="JS255" s="1"/>
      <c r="JT255" s="1"/>
      <c r="JU255" s="1"/>
      <c r="JV255" s="1"/>
      <c r="JW255" s="1"/>
      <c r="JX255" s="1"/>
      <c r="JY255" s="1"/>
      <c r="JZ255" s="1"/>
      <c r="KA255" s="1"/>
      <c r="KB255" s="1"/>
      <c r="KC255" s="1"/>
      <c r="KD255" s="1"/>
      <c r="KE255" s="1"/>
      <c r="KF255" s="1"/>
      <c r="KG255" s="1"/>
      <c r="KH255" s="1"/>
      <c r="KI255" s="1"/>
      <c r="KJ255" s="1"/>
      <c r="KK255" s="1"/>
      <c r="KL255" s="1"/>
      <c r="KM255" s="1"/>
      <c r="KN255" s="1"/>
      <c r="KO255" s="1"/>
      <c r="KP255" s="1"/>
      <c r="KQ255" s="1"/>
      <c r="KR255" s="1"/>
      <c r="KS255" s="1"/>
      <c r="KT255" s="1"/>
      <c r="KU255" s="1"/>
      <c r="KV255" s="1"/>
      <c r="KW255" s="1"/>
      <c r="KX255" s="1"/>
      <c r="KY255" s="1"/>
      <c r="KZ255" s="1"/>
      <c r="LA255" s="1"/>
      <c r="LB255" s="1"/>
      <c r="LC255" s="1"/>
      <c r="LD255" s="1"/>
      <c r="LE255" s="1"/>
      <c r="LF255" s="1"/>
      <c r="LG255" s="1"/>
      <c r="LH255" s="1"/>
      <c r="LI255" s="1"/>
      <c r="LJ255" s="1"/>
      <c r="LK255" s="1"/>
      <c r="LL255" s="1"/>
      <c r="LM255" s="1"/>
      <c r="LN255" s="1"/>
      <c r="LO255" s="1"/>
      <c r="LP255" s="1"/>
      <c r="LQ255" s="1"/>
      <c r="LR255" s="1"/>
      <c r="LS255" s="1"/>
      <c r="LT255" s="1"/>
      <c r="LU255" s="1"/>
      <c r="LV255" s="1"/>
      <c r="LW255" s="1"/>
      <c r="LX255" s="1"/>
      <c r="LY255" s="1"/>
      <c r="LZ255" s="1"/>
      <c r="MA255" s="1"/>
      <c r="MB255" s="1"/>
      <c r="MC255" s="1"/>
      <c r="MD255" s="1"/>
      <c r="ME255" s="1"/>
      <c r="MF255" s="1"/>
      <c r="MG255" s="1"/>
      <c r="MH255" s="1"/>
      <c r="MI255" s="1"/>
      <c r="MJ255" s="1"/>
      <c r="MK255" s="1"/>
      <c r="ML255" s="1"/>
      <c r="MM255" s="1"/>
      <c r="MN255" s="1"/>
      <c r="MO255" s="1"/>
      <c r="MP255" s="1"/>
      <c r="MQ255" s="1"/>
      <c r="MR255" s="1"/>
      <c r="MS255" s="1"/>
      <c r="MT255" s="1"/>
      <c r="MU255" s="1"/>
      <c r="MV255" s="1"/>
      <c r="MW255" s="1"/>
      <c r="MX255" s="1"/>
      <c r="MY255" s="1"/>
      <c r="MZ255" s="1"/>
      <c r="NA255" s="1"/>
      <c r="NB255" s="1"/>
      <c r="NC255" s="1"/>
      <c r="ND255" s="1"/>
      <c r="NE255" s="1"/>
      <c r="NF255" s="1"/>
      <c r="NG255" s="1"/>
      <c r="NH255" s="1"/>
      <c r="NI255" s="1"/>
      <c r="NJ255" s="1"/>
      <c r="NK255" s="1"/>
      <c r="NL255" s="1"/>
      <c r="NM255" s="1"/>
      <c r="NN255" s="1"/>
      <c r="NO255" s="1"/>
      <c r="NP255" s="1"/>
      <c r="NQ255" s="1"/>
      <c r="NR255" s="1"/>
      <c r="NS255" s="1"/>
      <c r="NT255" s="1"/>
      <c r="NU255" s="1"/>
      <c r="NV255" s="1"/>
      <c r="NW255" s="1"/>
      <c r="NX255" s="1"/>
      <c r="NY255" s="1"/>
      <c r="NZ255" s="1"/>
      <c r="OA255" s="1"/>
      <c r="OB255" s="1"/>
      <c r="OC255" s="1"/>
      <c r="OD255" s="1"/>
      <c r="OE255" s="1"/>
      <c r="OF255" s="1"/>
      <c r="OG255" s="1"/>
      <c r="OH255" s="1"/>
      <c r="OI255" s="1"/>
      <c r="OJ255" s="1"/>
      <c r="OK255" s="1"/>
      <c r="OL255" s="1"/>
      <c r="OM255" s="1"/>
      <c r="ON255" s="1"/>
      <c r="OO255" s="1"/>
      <c r="OP255" s="1"/>
    </row>
    <row r="256" spans="1:406" s="344" customFormat="1" ht="29.25" customHeight="1" x14ac:dyDescent="0.25">
      <c r="A256" s="587"/>
      <c r="B256" s="588"/>
      <c r="C256" s="617"/>
      <c r="D256" s="588"/>
      <c r="E256" s="589"/>
      <c r="F256" s="587"/>
      <c r="G256" s="617"/>
      <c r="H256" s="588"/>
      <c r="I256" s="588"/>
      <c r="J256" s="588"/>
      <c r="K256" s="622"/>
      <c r="L256" s="587"/>
      <c r="M256" s="655"/>
      <c r="N256" s="594"/>
      <c r="O256" s="594"/>
      <c r="P256" s="703" t="s">
        <v>16</v>
      </c>
      <c r="Q256" s="703"/>
      <c r="R256" s="703"/>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c r="JD256" s="1"/>
      <c r="JE256" s="1"/>
      <c r="JF256" s="1"/>
      <c r="JG256" s="1"/>
      <c r="JH256" s="1"/>
      <c r="JI256" s="1"/>
      <c r="JJ256" s="1"/>
      <c r="JK256" s="1"/>
      <c r="JL256" s="1"/>
      <c r="JM256" s="1"/>
      <c r="JN256" s="1"/>
      <c r="JO256" s="1"/>
      <c r="JP256" s="1"/>
      <c r="JQ256" s="1"/>
      <c r="JR256" s="1"/>
      <c r="JS256" s="1"/>
      <c r="JT256" s="1"/>
      <c r="JU256" s="1"/>
      <c r="JV256" s="1"/>
      <c r="JW256" s="1"/>
      <c r="JX256" s="1"/>
      <c r="JY256" s="1"/>
      <c r="JZ256" s="1"/>
      <c r="KA256" s="1"/>
      <c r="KB256" s="1"/>
      <c r="KC256" s="1"/>
      <c r="KD256" s="1"/>
      <c r="KE256" s="1"/>
      <c r="KF256" s="1"/>
      <c r="KG256" s="1"/>
      <c r="KH256" s="1"/>
      <c r="KI256" s="1"/>
      <c r="KJ256" s="1"/>
      <c r="KK256" s="1"/>
      <c r="KL256" s="1"/>
      <c r="KM256" s="1"/>
      <c r="KN256" s="1"/>
      <c r="KO256" s="1"/>
      <c r="KP256" s="1"/>
      <c r="KQ256" s="1"/>
      <c r="KR256" s="1"/>
      <c r="KS256" s="1"/>
      <c r="KT256" s="1"/>
      <c r="KU256" s="1"/>
      <c r="KV256" s="1"/>
      <c r="KW256" s="1"/>
      <c r="KX256" s="1"/>
      <c r="KY256" s="1"/>
      <c r="KZ256" s="1"/>
      <c r="LA256" s="1"/>
      <c r="LB256" s="1"/>
      <c r="LC256" s="1"/>
      <c r="LD256" s="1"/>
      <c r="LE256" s="1"/>
      <c r="LF256" s="1"/>
      <c r="LG256" s="1"/>
      <c r="LH256" s="1"/>
      <c r="LI256" s="1"/>
      <c r="LJ256" s="1"/>
      <c r="LK256" s="1"/>
      <c r="LL256" s="1"/>
      <c r="LM256" s="1"/>
      <c r="LN256" s="1"/>
      <c r="LO256" s="1"/>
      <c r="LP256" s="1"/>
      <c r="LQ256" s="1"/>
      <c r="LR256" s="1"/>
      <c r="LS256" s="1"/>
      <c r="LT256" s="1"/>
      <c r="LU256" s="1"/>
      <c r="LV256" s="1"/>
      <c r="LW256" s="1"/>
      <c r="LX256" s="1"/>
      <c r="LY256" s="1"/>
      <c r="LZ256" s="1"/>
      <c r="MA256" s="1"/>
      <c r="MB256" s="1"/>
      <c r="MC256" s="1"/>
      <c r="MD256" s="1"/>
      <c r="ME256" s="1"/>
      <c r="MF256" s="1"/>
      <c r="MG256" s="1"/>
      <c r="MH256" s="1"/>
      <c r="MI256" s="1"/>
      <c r="MJ256" s="1"/>
      <c r="MK256" s="1"/>
      <c r="ML256" s="1"/>
      <c r="MM256" s="1"/>
      <c r="MN256" s="1"/>
      <c r="MO256" s="1"/>
      <c r="MP256" s="1"/>
      <c r="MQ256" s="1"/>
      <c r="MR256" s="1"/>
      <c r="MS256" s="1"/>
      <c r="MT256" s="1"/>
      <c r="MU256" s="1"/>
      <c r="MV256" s="1"/>
      <c r="MW256" s="1"/>
      <c r="MX256" s="1"/>
      <c r="MY256" s="1"/>
      <c r="MZ256" s="1"/>
      <c r="NA256" s="1"/>
      <c r="NB256" s="1"/>
      <c r="NC256" s="1"/>
      <c r="ND256" s="1"/>
      <c r="NE256" s="1"/>
      <c r="NF256" s="1"/>
      <c r="NG256" s="1"/>
      <c r="NH256" s="1"/>
      <c r="NI256" s="1"/>
      <c r="NJ256" s="1"/>
      <c r="NK256" s="1"/>
      <c r="NL256" s="1"/>
      <c r="NM256" s="1"/>
      <c r="NN256" s="1"/>
      <c r="NO256" s="1"/>
      <c r="NP256" s="1"/>
      <c r="NQ256" s="1"/>
      <c r="NR256" s="1"/>
      <c r="NS256" s="1"/>
      <c r="NT256" s="1"/>
      <c r="NU256" s="1"/>
      <c r="NV256" s="1"/>
      <c r="NW256" s="1"/>
      <c r="NX256" s="1"/>
      <c r="NY256" s="1"/>
      <c r="NZ256" s="1"/>
      <c r="OA256" s="1"/>
      <c r="OB256" s="1"/>
      <c r="OC256" s="1"/>
      <c r="OD256" s="1"/>
      <c r="OE256" s="1"/>
      <c r="OF256" s="1"/>
      <c r="OG256" s="1"/>
      <c r="OH256" s="1"/>
      <c r="OI256" s="1"/>
      <c r="OJ256" s="1"/>
      <c r="OK256" s="1"/>
      <c r="OL256" s="1"/>
      <c r="OM256" s="1"/>
      <c r="ON256" s="1"/>
      <c r="OO256" s="1"/>
      <c r="OP256" s="1"/>
    </row>
    <row r="257" spans="1:406" s="351" customFormat="1" ht="38.25" customHeight="1" thickBot="1" x14ac:dyDescent="0.3">
      <c r="A257" s="620"/>
      <c r="B257" s="588"/>
      <c r="C257" s="620"/>
      <c r="D257" s="588"/>
      <c r="E257" s="587"/>
      <c r="F257" s="620"/>
      <c r="G257" s="620"/>
      <c r="H257" s="588"/>
      <c r="I257" s="620"/>
      <c r="J257" s="588"/>
      <c r="K257" s="588"/>
      <c r="L257" s="587"/>
      <c r="M257" s="620"/>
      <c r="N257" s="594"/>
      <c r="O257" s="594"/>
      <c r="P257" s="884" t="s">
        <v>682</v>
      </c>
      <c r="Q257" s="697" t="s">
        <v>683</v>
      </c>
      <c r="R257" s="716">
        <v>200</v>
      </c>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c r="JD257" s="1"/>
      <c r="JE257" s="1"/>
      <c r="JF257" s="1"/>
      <c r="JG257" s="1"/>
      <c r="JH257" s="1"/>
      <c r="JI257" s="1"/>
      <c r="JJ257" s="1"/>
      <c r="JK257" s="1"/>
      <c r="JL257" s="1"/>
      <c r="JM257" s="1"/>
      <c r="JN257" s="1"/>
      <c r="JO257" s="1"/>
      <c r="JP257" s="1"/>
      <c r="JQ257" s="1"/>
      <c r="JR257" s="1"/>
      <c r="JS257" s="1"/>
      <c r="JT257" s="1"/>
      <c r="JU257" s="1"/>
      <c r="JV257" s="1"/>
      <c r="JW257" s="1"/>
      <c r="JX257" s="1"/>
      <c r="JY257" s="1"/>
      <c r="JZ257" s="1"/>
      <c r="KA257" s="1"/>
      <c r="KB257" s="1"/>
      <c r="KC257" s="1"/>
      <c r="KD257" s="1"/>
      <c r="KE257" s="1"/>
      <c r="KF257" s="1"/>
      <c r="KG257" s="1"/>
      <c r="KH257" s="1"/>
      <c r="KI257" s="1"/>
      <c r="KJ257" s="1"/>
      <c r="KK257" s="1"/>
      <c r="KL257" s="1"/>
      <c r="KM257" s="1"/>
      <c r="KN257" s="1"/>
      <c r="KO257" s="1"/>
      <c r="KP257" s="1"/>
      <c r="KQ257" s="1"/>
      <c r="KR257" s="1"/>
      <c r="KS257" s="1"/>
      <c r="KT257" s="1"/>
      <c r="KU257" s="1"/>
      <c r="KV257" s="1"/>
      <c r="KW257" s="1"/>
      <c r="KX257" s="1"/>
      <c r="KY257" s="1"/>
      <c r="KZ257" s="1"/>
      <c r="LA257" s="1"/>
      <c r="LB257" s="1"/>
      <c r="LC257" s="1"/>
      <c r="LD257" s="1"/>
      <c r="LE257" s="1"/>
      <c r="LF257" s="1"/>
      <c r="LG257" s="1"/>
      <c r="LH257" s="1"/>
      <c r="LI257" s="1"/>
      <c r="LJ257" s="1"/>
      <c r="LK257" s="1"/>
      <c r="LL257" s="1"/>
      <c r="LM257" s="1"/>
      <c r="LN257" s="1"/>
      <c r="LO257" s="1"/>
      <c r="LP257" s="1"/>
      <c r="LQ257" s="1"/>
      <c r="LR257" s="1"/>
      <c r="LS257" s="1"/>
      <c r="LT257" s="1"/>
      <c r="LU257" s="1"/>
      <c r="LV257" s="1"/>
      <c r="LW257" s="1"/>
      <c r="LX257" s="1"/>
      <c r="LY257" s="1"/>
      <c r="LZ257" s="1"/>
      <c r="MA257" s="1"/>
      <c r="MB257" s="1"/>
      <c r="MC257" s="1"/>
      <c r="MD257" s="1"/>
      <c r="ME257" s="1"/>
      <c r="MF257" s="1"/>
      <c r="MG257" s="1"/>
      <c r="MH257" s="1"/>
      <c r="MI257" s="1"/>
      <c r="MJ257" s="1"/>
      <c r="MK257" s="1"/>
      <c r="ML257" s="1"/>
      <c r="MM257" s="1"/>
      <c r="MN257" s="1"/>
      <c r="MO257" s="1"/>
      <c r="MP257" s="1"/>
      <c r="MQ257" s="1"/>
      <c r="MR257" s="1"/>
      <c r="MS257" s="1"/>
      <c r="MT257" s="1"/>
      <c r="MU257" s="1"/>
      <c r="MV257" s="1"/>
      <c r="MW257" s="1"/>
      <c r="MX257" s="1"/>
      <c r="MY257" s="1"/>
      <c r="MZ257" s="1"/>
      <c r="NA257" s="1"/>
      <c r="NB257" s="1"/>
      <c r="NC257" s="1"/>
      <c r="ND257" s="1"/>
      <c r="NE257" s="1"/>
      <c r="NF257" s="1"/>
      <c r="NG257" s="1"/>
      <c r="NH257" s="1"/>
      <c r="NI257" s="1"/>
      <c r="NJ257" s="1"/>
      <c r="NK257" s="1"/>
      <c r="NL257" s="1"/>
      <c r="NM257" s="1"/>
      <c r="NN257" s="1"/>
      <c r="NO257" s="1"/>
      <c r="NP257" s="1"/>
      <c r="NQ257" s="1"/>
      <c r="NR257" s="1"/>
      <c r="NS257" s="1"/>
      <c r="NT257" s="1"/>
      <c r="NU257" s="1"/>
      <c r="NV257" s="1"/>
      <c r="NW257" s="1"/>
      <c r="NX257" s="1"/>
      <c r="NY257" s="1"/>
      <c r="NZ257" s="1"/>
      <c r="OA257" s="1"/>
      <c r="OB257" s="1"/>
      <c r="OC257" s="1"/>
      <c r="OD257" s="1"/>
      <c r="OE257" s="1"/>
      <c r="OF257" s="1"/>
      <c r="OG257" s="1"/>
      <c r="OH257" s="1"/>
      <c r="OI257" s="1"/>
      <c r="OJ257" s="1"/>
      <c r="OK257" s="1"/>
      <c r="OL257" s="1"/>
      <c r="OM257" s="1"/>
      <c r="ON257" s="1"/>
      <c r="OO257" s="1"/>
      <c r="OP257" s="1"/>
    </row>
    <row r="258" spans="1:406" s="344" customFormat="1" ht="33" customHeight="1" thickBot="1" x14ac:dyDescent="0.3">
      <c r="A258" s="617"/>
      <c r="B258" s="588"/>
      <c r="C258" s="617"/>
      <c r="D258" s="588"/>
      <c r="E258" s="589"/>
      <c r="F258" s="617"/>
      <c r="G258" s="620"/>
      <c r="H258" s="588"/>
      <c r="I258" s="620"/>
      <c r="J258" s="588"/>
      <c r="K258" s="622"/>
      <c r="L258" s="589"/>
      <c r="M258" s="587"/>
      <c r="N258" s="588"/>
      <c r="O258" s="588"/>
      <c r="P258" s="777" t="s">
        <v>17</v>
      </c>
      <c r="Q258" s="778"/>
      <c r="R258" s="779"/>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c r="JD258" s="1"/>
      <c r="JE258" s="1"/>
      <c r="JF258" s="1"/>
      <c r="JG258" s="1"/>
      <c r="JH258" s="1"/>
      <c r="JI258" s="1"/>
      <c r="JJ258" s="1"/>
      <c r="JK258" s="1"/>
      <c r="JL258" s="1"/>
      <c r="JM258" s="1"/>
      <c r="JN258" s="1"/>
      <c r="JO258" s="1"/>
      <c r="JP258" s="1"/>
      <c r="JQ258" s="1"/>
      <c r="JR258" s="1"/>
      <c r="JS258" s="1"/>
      <c r="JT258" s="1"/>
      <c r="JU258" s="1"/>
      <c r="JV258" s="1"/>
      <c r="JW258" s="1"/>
      <c r="JX258" s="1"/>
      <c r="JY258" s="1"/>
      <c r="JZ258" s="1"/>
      <c r="KA258" s="1"/>
      <c r="KB258" s="1"/>
      <c r="KC258" s="1"/>
      <c r="KD258" s="1"/>
      <c r="KE258" s="1"/>
      <c r="KF258" s="1"/>
      <c r="KG258" s="1"/>
      <c r="KH258" s="1"/>
      <c r="KI258" s="1"/>
      <c r="KJ258" s="1"/>
      <c r="KK258" s="1"/>
      <c r="KL258" s="1"/>
      <c r="KM258" s="1"/>
      <c r="KN258" s="1"/>
      <c r="KO258" s="1"/>
      <c r="KP258" s="1"/>
      <c r="KQ258" s="1"/>
      <c r="KR258" s="1"/>
      <c r="KS258" s="1"/>
      <c r="KT258" s="1"/>
      <c r="KU258" s="1"/>
      <c r="KV258" s="1"/>
      <c r="KW258" s="1"/>
      <c r="KX258" s="1"/>
      <c r="KY258" s="1"/>
      <c r="KZ258" s="1"/>
      <c r="LA258" s="1"/>
      <c r="LB258" s="1"/>
      <c r="LC258" s="1"/>
      <c r="LD258" s="1"/>
      <c r="LE258" s="1"/>
      <c r="LF258" s="1"/>
      <c r="LG258" s="1"/>
      <c r="LH258" s="1"/>
      <c r="LI258" s="1"/>
      <c r="LJ258" s="1"/>
      <c r="LK258" s="1"/>
      <c r="LL258" s="1"/>
      <c r="LM258" s="1"/>
      <c r="LN258" s="1"/>
      <c r="LO258" s="1"/>
      <c r="LP258" s="1"/>
      <c r="LQ258" s="1"/>
      <c r="LR258" s="1"/>
      <c r="LS258" s="1"/>
      <c r="LT258" s="1"/>
      <c r="LU258" s="1"/>
      <c r="LV258" s="1"/>
      <c r="LW258" s="1"/>
      <c r="LX258" s="1"/>
      <c r="LY258" s="1"/>
      <c r="LZ258" s="1"/>
      <c r="MA258" s="1"/>
      <c r="MB258" s="1"/>
      <c r="MC258" s="1"/>
      <c r="MD258" s="1"/>
      <c r="ME258" s="1"/>
      <c r="MF258" s="1"/>
      <c r="MG258" s="1"/>
      <c r="MH258" s="1"/>
      <c r="MI258" s="1"/>
      <c r="MJ258" s="1"/>
      <c r="MK258" s="1"/>
      <c r="ML258" s="1"/>
      <c r="MM258" s="1"/>
      <c r="MN258" s="1"/>
      <c r="MO258" s="1"/>
      <c r="MP258" s="1"/>
      <c r="MQ258" s="1"/>
      <c r="MR258" s="1"/>
      <c r="MS258" s="1"/>
      <c r="MT258" s="1"/>
      <c r="MU258" s="1"/>
      <c r="MV258" s="1"/>
      <c r="MW258" s="1"/>
      <c r="MX258" s="1"/>
      <c r="MY258" s="1"/>
      <c r="MZ258" s="1"/>
      <c r="NA258" s="1"/>
      <c r="NB258" s="1"/>
      <c r="NC258" s="1"/>
      <c r="ND258" s="1"/>
      <c r="NE258" s="1"/>
      <c r="NF258" s="1"/>
      <c r="NG258" s="1"/>
      <c r="NH258" s="1"/>
      <c r="NI258" s="1"/>
      <c r="NJ258" s="1"/>
      <c r="NK258" s="1"/>
      <c r="NL258" s="1"/>
      <c r="NM258" s="1"/>
      <c r="NN258" s="1"/>
      <c r="NO258" s="1"/>
      <c r="NP258" s="1"/>
      <c r="NQ258" s="1"/>
      <c r="NR258" s="1"/>
      <c r="NS258" s="1"/>
      <c r="NT258" s="1"/>
      <c r="NU258" s="1"/>
      <c r="NV258" s="1"/>
      <c r="NW258" s="1"/>
      <c r="NX258" s="1"/>
      <c r="NY258" s="1"/>
      <c r="NZ258" s="1"/>
      <c r="OA258" s="1"/>
      <c r="OB258" s="1"/>
      <c r="OC258" s="1"/>
      <c r="OD258" s="1"/>
      <c r="OE258" s="1"/>
      <c r="OF258" s="1"/>
      <c r="OG258" s="1"/>
      <c r="OH258" s="1"/>
      <c r="OI258" s="1"/>
      <c r="OJ258" s="1"/>
      <c r="OK258" s="1"/>
      <c r="OL258" s="1"/>
      <c r="OM258" s="1"/>
      <c r="ON258" s="1"/>
      <c r="OO258" s="1"/>
      <c r="OP258" s="1"/>
    </row>
    <row r="259" spans="1:406" s="352" customFormat="1" ht="97.5" customHeight="1" thickBot="1" x14ac:dyDescent="0.3">
      <c r="A259" s="615"/>
      <c r="B259" s="624"/>
      <c r="C259" s="615"/>
      <c r="D259" s="596"/>
      <c r="E259" s="597"/>
      <c r="F259" s="615"/>
      <c r="G259" s="623"/>
      <c r="H259" s="623"/>
      <c r="I259" s="623"/>
      <c r="J259" s="596"/>
      <c r="K259" s="626"/>
      <c r="L259" s="597"/>
      <c r="M259" s="595"/>
      <c r="N259" s="596"/>
      <c r="O259" s="596"/>
      <c r="P259" s="463" t="s">
        <v>738</v>
      </c>
      <c r="Q259" s="697" t="s">
        <v>574</v>
      </c>
      <c r="R259" s="716">
        <v>12</v>
      </c>
      <c r="S259" s="580"/>
      <c r="T259" s="580"/>
      <c r="U259" s="580"/>
      <c r="V259" s="580"/>
      <c r="W259" s="580"/>
      <c r="X259" s="580"/>
      <c r="Y259" s="580"/>
      <c r="Z259" s="580"/>
      <c r="AA259" s="580"/>
      <c r="AB259" s="580"/>
      <c r="AC259" s="580"/>
      <c r="AD259" s="580"/>
      <c r="AE259" s="580"/>
      <c r="AF259" s="580"/>
      <c r="AG259" s="580"/>
      <c r="AH259" s="580"/>
      <c r="AI259" s="580"/>
      <c r="AJ259" s="580"/>
      <c r="AK259" s="580"/>
      <c r="AL259" s="580"/>
      <c r="AM259" s="580"/>
      <c r="AN259" s="580"/>
      <c r="AO259" s="580"/>
      <c r="AP259" s="580"/>
      <c r="AQ259" s="580"/>
      <c r="AR259" s="580"/>
      <c r="AS259" s="580"/>
      <c r="AT259" s="580"/>
      <c r="AU259" s="580"/>
      <c r="AV259" s="580"/>
      <c r="AW259" s="580"/>
      <c r="AX259" s="580"/>
      <c r="AY259" s="580"/>
      <c r="AZ259" s="580"/>
      <c r="BA259" s="580"/>
      <c r="BB259" s="580"/>
      <c r="BC259" s="580"/>
      <c r="BD259" s="580"/>
      <c r="BE259" s="580"/>
      <c r="BF259" s="580"/>
      <c r="BG259" s="580"/>
      <c r="BH259" s="580"/>
      <c r="BI259" s="580"/>
      <c r="BJ259" s="580"/>
      <c r="BK259" s="580"/>
      <c r="BL259" s="580"/>
      <c r="BM259" s="580"/>
      <c r="BN259" s="580"/>
      <c r="BO259" s="580"/>
      <c r="BP259" s="580"/>
      <c r="BQ259" s="580"/>
      <c r="BR259" s="580"/>
      <c r="BS259" s="580"/>
      <c r="BT259" s="580"/>
      <c r="BU259" s="580"/>
      <c r="BV259" s="580"/>
      <c r="BW259" s="580"/>
      <c r="BX259" s="580"/>
      <c r="BY259" s="580"/>
      <c r="BZ259" s="580"/>
      <c r="CA259" s="580"/>
      <c r="CB259" s="580"/>
      <c r="CC259" s="580"/>
      <c r="CD259" s="580"/>
      <c r="CE259" s="580"/>
      <c r="CF259" s="580"/>
      <c r="CG259" s="580"/>
      <c r="CH259" s="580"/>
      <c r="CI259" s="580"/>
      <c r="CJ259" s="580"/>
      <c r="CK259" s="580"/>
      <c r="CL259" s="580"/>
      <c r="CM259" s="580"/>
      <c r="CN259" s="580"/>
      <c r="CO259" s="580"/>
      <c r="CP259" s="580"/>
      <c r="CQ259" s="580"/>
      <c r="CR259" s="580"/>
      <c r="CS259" s="580"/>
      <c r="CT259" s="580"/>
      <c r="CU259" s="580"/>
      <c r="CV259" s="580"/>
      <c r="CW259" s="580"/>
      <c r="CX259" s="580"/>
      <c r="CY259" s="580"/>
      <c r="CZ259" s="580"/>
      <c r="DA259" s="580"/>
      <c r="DB259" s="580"/>
      <c r="DC259" s="580"/>
      <c r="DD259" s="580"/>
      <c r="DE259" s="580"/>
      <c r="DF259" s="580"/>
      <c r="DG259" s="580"/>
      <c r="DH259" s="580"/>
      <c r="DI259" s="580"/>
      <c r="DJ259" s="580"/>
      <c r="DK259" s="580"/>
      <c r="DL259" s="580"/>
      <c r="DM259" s="580"/>
      <c r="DN259" s="580"/>
      <c r="DO259" s="580"/>
      <c r="DP259" s="580"/>
      <c r="DQ259" s="580"/>
      <c r="DR259" s="580"/>
      <c r="DS259" s="580"/>
      <c r="DT259" s="580"/>
      <c r="DU259" s="580"/>
      <c r="DV259" s="580"/>
      <c r="DW259" s="580"/>
      <c r="DX259" s="580"/>
      <c r="DY259" s="580"/>
      <c r="DZ259" s="580"/>
      <c r="EA259" s="580"/>
      <c r="EB259" s="580"/>
      <c r="EC259" s="580"/>
      <c r="ED259" s="580"/>
      <c r="EE259" s="580"/>
      <c r="EF259" s="580"/>
      <c r="EG259" s="580"/>
      <c r="EH259" s="580"/>
      <c r="EI259" s="580"/>
      <c r="EJ259" s="580"/>
      <c r="EK259" s="580"/>
      <c r="EL259" s="580"/>
      <c r="EM259" s="580"/>
      <c r="EN259" s="580"/>
      <c r="EO259" s="580"/>
      <c r="EP259" s="580"/>
      <c r="EQ259" s="580"/>
      <c r="ER259" s="580"/>
      <c r="ES259" s="580"/>
      <c r="ET259" s="580"/>
      <c r="EU259" s="580"/>
      <c r="EV259" s="580"/>
      <c r="EW259" s="580"/>
      <c r="EX259" s="580"/>
      <c r="EY259" s="580"/>
      <c r="EZ259" s="580"/>
      <c r="FA259" s="580"/>
      <c r="FB259" s="580"/>
      <c r="FC259" s="580"/>
      <c r="FD259" s="580"/>
      <c r="FE259" s="580"/>
      <c r="FF259" s="580"/>
      <c r="FG259" s="580"/>
      <c r="FH259" s="580"/>
      <c r="FI259" s="580"/>
      <c r="FJ259" s="580"/>
      <c r="FK259" s="580"/>
      <c r="FL259" s="580"/>
      <c r="FM259" s="580"/>
      <c r="FN259" s="580"/>
      <c r="FO259" s="580"/>
      <c r="FP259" s="580"/>
      <c r="FQ259" s="580"/>
      <c r="FR259" s="580"/>
      <c r="FS259" s="580"/>
      <c r="FT259" s="580"/>
      <c r="FU259" s="580"/>
      <c r="FV259" s="580"/>
      <c r="FW259" s="580"/>
      <c r="FX259" s="580"/>
      <c r="FY259" s="580"/>
      <c r="FZ259" s="580"/>
      <c r="GA259" s="580"/>
      <c r="GB259" s="580"/>
      <c r="GC259" s="580"/>
      <c r="GD259" s="580"/>
      <c r="GE259" s="580"/>
      <c r="GF259" s="580"/>
      <c r="GG259" s="580"/>
      <c r="GH259" s="580"/>
      <c r="GI259" s="580"/>
      <c r="GJ259" s="580"/>
      <c r="GK259" s="580"/>
      <c r="GL259" s="580"/>
      <c r="GM259" s="580"/>
      <c r="GN259" s="580"/>
      <c r="GO259" s="580"/>
      <c r="GP259" s="580"/>
      <c r="GQ259" s="580"/>
      <c r="GR259" s="580"/>
      <c r="GS259" s="580"/>
      <c r="GT259" s="580"/>
      <c r="GU259" s="580"/>
      <c r="GV259" s="580"/>
      <c r="GW259" s="580"/>
      <c r="GX259" s="580"/>
      <c r="GY259" s="580"/>
      <c r="GZ259" s="580"/>
      <c r="HA259" s="580"/>
      <c r="HB259" s="580"/>
      <c r="HC259" s="580"/>
      <c r="HD259" s="580"/>
      <c r="HE259" s="580"/>
      <c r="HF259" s="580"/>
      <c r="HG259" s="580"/>
      <c r="HH259" s="580"/>
      <c r="HI259" s="580"/>
      <c r="HJ259" s="580"/>
      <c r="HK259" s="580"/>
      <c r="HL259" s="580"/>
      <c r="HM259" s="580"/>
      <c r="HN259" s="580"/>
      <c r="HO259" s="580"/>
      <c r="HP259" s="580"/>
      <c r="HQ259" s="580"/>
      <c r="HR259" s="580"/>
      <c r="HS259" s="580"/>
      <c r="HT259" s="580"/>
      <c r="HU259" s="580"/>
      <c r="HV259" s="580"/>
      <c r="HW259" s="580"/>
      <c r="HX259" s="580"/>
      <c r="HY259" s="580"/>
      <c r="HZ259" s="580"/>
      <c r="IA259" s="580"/>
      <c r="IB259" s="580"/>
      <c r="IC259" s="580"/>
      <c r="ID259" s="580"/>
      <c r="IE259" s="580"/>
      <c r="IF259" s="580"/>
      <c r="IG259" s="580"/>
      <c r="IH259" s="580"/>
      <c r="II259" s="580"/>
      <c r="IJ259" s="580"/>
      <c r="IK259" s="580"/>
      <c r="IL259" s="580"/>
      <c r="IM259" s="580"/>
      <c r="IN259" s="580"/>
      <c r="IO259" s="580"/>
      <c r="IP259" s="580"/>
      <c r="IQ259" s="580"/>
      <c r="IR259" s="580"/>
      <c r="IS259" s="580"/>
      <c r="IT259" s="580"/>
      <c r="IU259" s="580"/>
      <c r="IV259" s="580"/>
      <c r="IW259" s="580"/>
      <c r="IX259" s="580"/>
      <c r="IY259" s="580"/>
      <c r="IZ259" s="580"/>
      <c r="JA259" s="580"/>
      <c r="JB259" s="580"/>
      <c r="JC259" s="580"/>
      <c r="JD259" s="580"/>
      <c r="JE259" s="580"/>
      <c r="JF259" s="580"/>
      <c r="JG259" s="580"/>
      <c r="JH259" s="580"/>
      <c r="JI259" s="580"/>
      <c r="JJ259" s="580"/>
      <c r="JK259" s="580"/>
      <c r="JL259" s="580"/>
      <c r="JM259" s="580"/>
      <c r="JN259" s="580"/>
      <c r="JO259" s="580"/>
      <c r="JP259" s="580"/>
      <c r="JQ259" s="580"/>
      <c r="JR259" s="580"/>
      <c r="JS259" s="580"/>
      <c r="JT259" s="580"/>
      <c r="JU259" s="580"/>
      <c r="JV259" s="580"/>
      <c r="JW259" s="580"/>
      <c r="JX259" s="580"/>
      <c r="JY259" s="580"/>
      <c r="JZ259" s="580"/>
      <c r="KA259" s="580"/>
      <c r="KB259" s="580"/>
      <c r="KC259" s="580"/>
      <c r="KD259" s="580"/>
      <c r="KE259" s="580"/>
      <c r="KF259" s="580"/>
      <c r="KG259" s="580"/>
      <c r="KH259" s="580"/>
      <c r="KI259" s="580"/>
      <c r="KJ259" s="580"/>
      <c r="KK259" s="580"/>
      <c r="KL259" s="580"/>
      <c r="KM259" s="580"/>
      <c r="KN259" s="580"/>
      <c r="KO259" s="580"/>
      <c r="KP259" s="580"/>
      <c r="KQ259" s="580"/>
      <c r="KR259" s="580"/>
      <c r="KS259" s="580"/>
      <c r="KT259" s="580"/>
      <c r="KU259" s="580"/>
      <c r="KV259" s="580"/>
      <c r="KW259" s="580"/>
      <c r="KX259" s="580"/>
      <c r="KY259" s="580"/>
      <c r="KZ259" s="580"/>
      <c r="LA259" s="580"/>
      <c r="LB259" s="580"/>
      <c r="LC259" s="580"/>
      <c r="LD259" s="580"/>
      <c r="LE259" s="580"/>
      <c r="LF259" s="580"/>
      <c r="LG259" s="580"/>
      <c r="LH259" s="580"/>
      <c r="LI259" s="580"/>
      <c r="LJ259" s="580"/>
      <c r="LK259" s="580"/>
      <c r="LL259" s="580"/>
      <c r="LM259" s="580"/>
      <c r="LN259" s="580"/>
      <c r="LO259" s="580"/>
      <c r="LP259" s="580"/>
      <c r="LQ259" s="580"/>
      <c r="LR259" s="580"/>
      <c r="LS259" s="580"/>
      <c r="LT259" s="580"/>
      <c r="LU259" s="580"/>
      <c r="LV259" s="580"/>
      <c r="LW259" s="580"/>
      <c r="LX259" s="580"/>
      <c r="LY259" s="580"/>
      <c r="LZ259" s="580"/>
      <c r="MA259" s="580"/>
      <c r="MB259" s="580"/>
      <c r="MC259" s="580"/>
      <c r="MD259" s="580"/>
      <c r="ME259" s="580"/>
      <c r="MF259" s="580"/>
      <c r="MG259" s="580"/>
      <c r="MH259" s="580"/>
      <c r="MI259" s="580"/>
      <c r="MJ259" s="580"/>
      <c r="MK259" s="580"/>
      <c r="ML259" s="580"/>
      <c r="MM259" s="580"/>
      <c r="MN259" s="580"/>
      <c r="MO259" s="580"/>
      <c r="MP259" s="580"/>
      <c r="MQ259" s="580"/>
      <c r="MR259" s="580"/>
      <c r="MS259" s="580"/>
      <c r="MT259" s="580"/>
      <c r="MU259" s="580"/>
      <c r="MV259" s="580"/>
      <c r="MW259" s="580"/>
      <c r="MX259" s="580"/>
      <c r="MY259" s="580"/>
      <c r="MZ259" s="580"/>
      <c r="NA259" s="580"/>
      <c r="NB259" s="580"/>
      <c r="NC259" s="580"/>
      <c r="ND259" s="580"/>
      <c r="NE259" s="580"/>
      <c r="NF259" s="580"/>
      <c r="NG259" s="580"/>
      <c r="NH259" s="580"/>
      <c r="NI259" s="580"/>
      <c r="NJ259" s="580"/>
      <c r="NK259" s="580"/>
      <c r="NL259" s="580"/>
      <c r="NM259" s="580"/>
      <c r="NN259" s="580"/>
      <c r="NO259" s="580"/>
      <c r="NP259" s="580"/>
      <c r="NQ259" s="580"/>
      <c r="NR259" s="580"/>
      <c r="NS259" s="580"/>
      <c r="NT259" s="580"/>
      <c r="NU259" s="580"/>
      <c r="NV259" s="580"/>
      <c r="NW259" s="580"/>
      <c r="NX259" s="580"/>
      <c r="NY259" s="580"/>
      <c r="NZ259" s="580"/>
      <c r="OA259" s="580"/>
      <c r="OB259" s="580"/>
      <c r="OC259" s="580"/>
      <c r="OD259" s="580"/>
      <c r="OE259" s="580"/>
      <c r="OF259" s="580"/>
      <c r="OG259" s="580"/>
      <c r="OH259" s="580"/>
      <c r="OI259" s="580"/>
      <c r="OJ259" s="580"/>
      <c r="OK259" s="580"/>
      <c r="OL259" s="580"/>
      <c r="OM259" s="580"/>
      <c r="ON259" s="580"/>
      <c r="OO259" s="580"/>
      <c r="OP259" s="580"/>
    </row>
    <row r="260" spans="1:406" s="525" customFormat="1" ht="79.5" customHeight="1" thickBot="1" x14ac:dyDescent="0.3">
      <c r="A260" s="537"/>
      <c r="B260" s="536"/>
      <c r="C260" s="537"/>
      <c r="D260" s="502"/>
      <c r="E260" s="503"/>
      <c r="F260" s="537"/>
      <c r="G260" s="539"/>
      <c r="H260" s="539"/>
      <c r="I260" s="539"/>
      <c r="J260" s="539"/>
      <c r="K260" s="502"/>
      <c r="L260" s="503"/>
      <c r="M260" s="501"/>
      <c r="N260" s="524" t="s">
        <v>561</v>
      </c>
      <c r="O260" s="459" t="s">
        <v>562</v>
      </c>
      <c r="P260" s="737" t="s">
        <v>210</v>
      </c>
      <c r="Q260" s="500" t="s">
        <v>498</v>
      </c>
      <c r="R260" s="493" t="s">
        <v>211</v>
      </c>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c r="JD260" s="1"/>
      <c r="JE260" s="1"/>
      <c r="JF260" s="1"/>
      <c r="JG260" s="1"/>
      <c r="JH260" s="1"/>
      <c r="JI260" s="1"/>
      <c r="JJ260" s="1"/>
      <c r="JK260" s="1"/>
      <c r="JL260" s="1"/>
      <c r="JM260" s="1"/>
      <c r="JN260" s="1"/>
      <c r="JO260" s="1"/>
      <c r="JP260" s="1"/>
      <c r="JQ260" s="1"/>
      <c r="JR260" s="1"/>
      <c r="JS260" s="1"/>
      <c r="JT260" s="1"/>
      <c r="JU260" s="1"/>
      <c r="JV260" s="1"/>
      <c r="JW260" s="1"/>
      <c r="JX260" s="1"/>
      <c r="JY260" s="1"/>
      <c r="JZ260" s="1"/>
      <c r="KA260" s="1"/>
      <c r="KB260" s="1"/>
      <c r="KC260" s="1"/>
      <c r="KD260" s="1"/>
      <c r="KE260" s="1"/>
      <c r="KF260" s="1"/>
      <c r="KG260" s="1"/>
      <c r="KH260" s="1"/>
      <c r="KI260" s="1"/>
      <c r="KJ260" s="1"/>
      <c r="KK260" s="1"/>
      <c r="KL260" s="1"/>
      <c r="KM260" s="1"/>
      <c r="KN260" s="1"/>
      <c r="KO260" s="1"/>
      <c r="KP260" s="1"/>
      <c r="KQ260" s="1"/>
      <c r="KR260" s="1"/>
      <c r="KS260" s="1"/>
      <c r="KT260" s="1"/>
      <c r="KU260" s="1"/>
      <c r="KV260" s="1"/>
      <c r="KW260" s="1"/>
      <c r="KX260" s="1"/>
      <c r="KY260" s="1"/>
      <c r="KZ260" s="1"/>
      <c r="LA260" s="1"/>
      <c r="LB260" s="1"/>
      <c r="LC260" s="1"/>
      <c r="LD260" s="1"/>
      <c r="LE260" s="1"/>
      <c r="LF260" s="1"/>
      <c r="LG260" s="1"/>
      <c r="LH260" s="1"/>
      <c r="LI260" s="1"/>
      <c r="LJ260" s="1"/>
      <c r="LK260" s="1"/>
      <c r="LL260" s="1"/>
      <c r="LM260" s="1"/>
      <c r="LN260" s="1"/>
      <c r="LO260" s="1"/>
      <c r="LP260" s="1"/>
      <c r="LQ260" s="1"/>
      <c r="LR260" s="1"/>
      <c r="LS260" s="1"/>
      <c r="LT260" s="1"/>
      <c r="LU260" s="1"/>
      <c r="LV260" s="1"/>
      <c r="LW260" s="1"/>
      <c r="LX260" s="1"/>
      <c r="LY260" s="1"/>
      <c r="LZ260" s="1"/>
      <c r="MA260" s="1"/>
      <c r="MB260" s="1"/>
      <c r="MC260" s="1"/>
      <c r="MD260" s="1"/>
      <c r="ME260" s="1"/>
      <c r="MF260" s="1"/>
      <c r="MG260" s="1"/>
      <c r="MH260" s="1"/>
      <c r="MI260" s="1"/>
      <c r="MJ260" s="1"/>
      <c r="MK260" s="1"/>
      <c r="ML260" s="1"/>
      <c r="MM260" s="1"/>
      <c r="MN260" s="1"/>
      <c r="MO260" s="1"/>
      <c r="MP260" s="1"/>
      <c r="MQ260" s="1"/>
      <c r="MR260" s="1"/>
      <c r="MS260" s="1"/>
      <c r="MT260" s="1"/>
      <c r="MU260" s="1"/>
      <c r="MV260" s="1"/>
      <c r="MW260" s="1"/>
      <c r="MX260" s="1"/>
      <c r="MY260" s="1"/>
      <c r="MZ260" s="1"/>
      <c r="NA260" s="1"/>
      <c r="NB260" s="1"/>
      <c r="NC260" s="1"/>
      <c r="ND260" s="1"/>
      <c r="NE260" s="1"/>
      <c r="NF260" s="1"/>
      <c r="NG260" s="1"/>
      <c r="NH260" s="1"/>
      <c r="NI260" s="1"/>
      <c r="NJ260" s="1"/>
      <c r="NK260" s="1"/>
      <c r="NL260" s="1"/>
      <c r="NM260" s="1"/>
      <c r="NN260" s="1"/>
      <c r="NO260" s="1"/>
      <c r="NP260" s="1"/>
      <c r="NQ260" s="1"/>
      <c r="NR260" s="1"/>
      <c r="NS260" s="1"/>
      <c r="NT260" s="1"/>
      <c r="NU260" s="1"/>
      <c r="NV260" s="1"/>
      <c r="NW260" s="1"/>
      <c r="NX260" s="1"/>
      <c r="NY260" s="1"/>
      <c r="NZ260" s="1"/>
      <c r="OA260" s="1"/>
      <c r="OB260" s="1"/>
      <c r="OC260" s="1"/>
      <c r="OD260" s="1"/>
      <c r="OE260" s="1"/>
      <c r="OF260" s="1"/>
      <c r="OG260" s="1"/>
      <c r="OH260" s="1"/>
      <c r="OI260" s="1"/>
      <c r="OJ260" s="1"/>
      <c r="OK260" s="1"/>
      <c r="OL260" s="1"/>
      <c r="OM260" s="1"/>
      <c r="ON260" s="1"/>
      <c r="OO260" s="1"/>
      <c r="OP260" s="1"/>
    </row>
    <row r="261" spans="1:406" s="344" customFormat="1" ht="33.75" customHeight="1" thickBot="1" x14ac:dyDescent="0.3">
      <c r="A261" s="617"/>
      <c r="B261" s="616"/>
      <c r="C261" s="617"/>
      <c r="D261" s="588"/>
      <c r="E261" s="589"/>
      <c r="F261" s="617"/>
      <c r="G261" s="617"/>
      <c r="H261" s="616"/>
      <c r="I261" s="617"/>
      <c r="J261" s="644"/>
      <c r="K261" s="622"/>
      <c r="L261" s="656"/>
      <c r="M261" s="657"/>
      <c r="N261" s="594"/>
      <c r="O261" s="594"/>
      <c r="P261" s="765" t="s">
        <v>16</v>
      </c>
      <c r="Q261" s="766"/>
      <c r="R261" s="767"/>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c r="JD261" s="1"/>
      <c r="JE261" s="1"/>
      <c r="JF261" s="1"/>
      <c r="JG261" s="1"/>
      <c r="JH261" s="1"/>
      <c r="JI261" s="1"/>
      <c r="JJ261" s="1"/>
      <c r="JK261" s="1"/>
      <c r="JL261" s="1"/>
      <c r="JM261" s="1"/>
      <c r="JN261" s="1"/>
      <c r="JO261" s="1"/>
      <c r="JP261" s="1"/>
      <c r="JQ261" s="1"/>
      <c r="JR261" s="1"/>
      <c r="JS261" s="1"/>
      <c r="JT261" s="1"/>
      <c r="JU261" s="1"/>
      <c r="JV261" s="1"/>
      <c r="JW261" s="1"/>
      <c r="JX261" s="1"/>
      <c r="JY261" s="1"/>
      <c r="JZ261" s="1"/>
      <c r="KA261" s="1"/>
      <c r="KB261" s="1"/>
      <c r="KC261" s="1"/>
      <c r="KD261" s="1"/>
      <c r="KE261" s="1"/>
      <c r="KF261" s="1"/>
      <c r="KG261" s="1"/>
      <c r="KH261" s="1"/>
      <c r="KI261" s="1"/>
      <c r="KJ261" s="1"/>
      <c r="KK261" s="1"/>
      <c r="KL261" s="1"/>
      <c r="KM261" s="1"/>
      <c r="KN261" s="1"/>
      <c r="KO261" s="1"/>
      <c r="KP261" s="1"/>
      <c r="KQ261" s="1"/>
      <c r="KR261" s="1"/>
      <c r="KS261" s="1"/>
      <c r="KT261" s="1"/>
      <c r="KU261" s="1"/>
      <c r="KV261" s="1"/>
      <c r="KW261" s="1"/>
      <c r="KX261" s="1"/>
      <c r="KY261" s="1"/>
      <c r="KZ261" s="1"/>
      <c r="LA261" s="1"/>
      <c r="LB261" s="1"/>
      <c r="LC261" s="1"/>
      <c r="LD261" s="1"/>
      <c r="LE261" s="1"/>
      <c r="LF261" s="1"/>
      <c r="LG261" s="1"/>
      <c r="LH261" s="1"/>
      <c r="LI261" s="1"/>
      <c r="LJ261" s="1"/>
      <c r="LK261" s="1"/>
      <c r="LL261" s="1"/>
      <c r="LM261" s="1"/>
      <c r="LN261" s="1"/>
      <c r="LO261" s="1"/>
      <c r="LP261" s="1"/>
      <c r="LQ261" s="1"/>
      <c r="LR261" s="1"/>
      <c r="LS261" s="1"/>
      <c r="LT261" s="1"/>
      <c r="LU261" s="1"/>
      <c r="LV261" s="1"/>
      <c r="LW261" s="1"/>
      <c r="LX261" s="1"/>
      <c r="LY261" s="1"/>
      <c r="LZ261" s="1"/>
      <c r="MA261" s="1"/>
      <c r="MB261" s="1"/>
      <c r="MC261" s="1"/>
      <c r="MD261" s="1"/>
      <c r="ME261" s="1"/>
      <c r="MF261" s="1"/>
      <c r="MG261" s="1"/>
      <c r="MH261" s="1"/>
      <c r="MI261" s="1"/>
      <c r="MJ261" s="1"/>
      <c r="MK261" s="1"/>
      <c r="ML261" s="1"/>
      <c r="MM261" s="1"/>
      <c r="MN261" s="1"/>
      <c r="MO261" s="1"/>
      <c r="MP261" s="1"/>
      <c r="MQ261" s="1"/>
      <c r="MR261" s="1"/>
      <c r="MS261" s="1"/>
      <c r="MT261" s="1"/>
      <c r="MU261" s="1"/>
      <c r="MV261" s="1"/>
      <c r="MW261" s="1"/>
      <c r="MX261" s="1"/>
      <c r="MY261" s="1"/>
      <c r="MZ261" s="1"/>
      <c r="NA261" s="1"/>
      <c r="NB261" s="1"/>
      <c r="NC261" s="1"/>
      <c r="ND261" s="1"/>
      <c r="NE261" s="1"/>
      <c r="NF261" s="1"/>
      <c r="NG261" s="1"/>
      <c r="NH261" s="1"/>
      <c r="NI261" s="1"/>
      <c r="NJ261" s="1"/>
      <c r="NK261" s="1"/>
      <c r="NL261" s="1"/>
      <c r="NM261" s="1"/>
      <c r="NN261" s="1"/>
      <c r="NO261" s="1"/>
      <c r="NP261" s="1"/>
      <c r="NQ261" s="1"/>
      <c r="NR261" s="1"/>
      <c r="NS261" s="1"/>
      <c r="NT261" s="1"/>
      <c r="NU261" s="1"/>
      <c r="NV261" s="1"/>
      <c r="NW261" s="1"/>
      <c r="NX261" s="1"/>
      <c r="NY261" s="1"/>
      <c r="NZ261" s="1"/>
      <c r="OA261" s="1"/>
      <c r="OB261" s="1"/>
      <c r="OC261" s="1"/>
      <c r="OD261" s="1"/>
      <c r="OE261" s="1"/>
      <c r="OF261" s="1"/>
      <c r="OG261" s="1"/>
      <c r="OH261" s="1"/>
      <c r="OI261" s="1"/>
      <c r="OJ261" s="1"/>
      <c r="OK261" s="1"/>
      <c r="OL261" s="1"/>
      <c r="OM261" s="1"/>
      <c r="ON261" s="1"/>
      <c r="OO261" s="1"/>
      <c r="OP261" s="1"/>
    </row>
    <row r="262" spans="1:406" s="352" customFormat="1" ht="44.25" customHeight="1" thickBot="1" x14ac:dyDescent="0.3">
      <c r="A262" s="615"/>
      <c r="B262" s="624"/>
      <c r="C262" s="615"/>
      <c r="D262" s="596"/>
      <c r="E262" s="597"/>
      <c r="F262" s="615"/>
      <c r="G262" s="615"/>
      <c r="H262" s="624"/>
      <c r="I262" s="615"/>
      <c r="J262" s="654"/>
      <c r="K262" s="626"/>
      <c r="L262" s="597"/>
      <c r="M262" s="624"/>
      <c r="N262" s="658"/>
      <c r="O262" s="658"/>
      <c r="P262" s="698" t="s">
        <v>684</v>
      </c>
      <c r="Q262" s="699" t="s">
        <v>685</v>
      </c>
      <c r="R262" s="715">
        <v>25</v>
      </c>
      <c r="S262" s="580"/>
      <c r="T262" s="580"/>
      <c r="U262" s="580"/>
      <c r="V262" s="580"/>
      <c r="W262" s="580"/>
      <c r="X262" s="580"/>
      <c r="Y262" s="580"/>
      <c r="Z262" s="580"/>
      <c r="AA262" s="580"/>
      <c r="AB262" s="580"/>
      <c r="AC262" s="580"/>
      <c r="AD262" s="580"/>
      <c r="AE262" s="580"/>
      <c r="AF262" s="580"/>
      <c r="AG262" s="580"/>
      <c r="AH262" s="580"/>
      <c r="AI262" s="580"/>
      <c r="AJ262" s="580"/>
      <c r="AK262" s="580"/>
      <c r="AL262" s="580"/>
      <c r="AM262" s="580"/>
      <c r="AN262" s="580"/>
      <c r="AO262" s="580"/>
      <c r="AP262" s="580"/>
      <c r="AQ262" s="580"/>
      <c r="AR262" s="580"/>
      <c r="AS262" s="580"/>
      <c r="AT262" s="580"/>
      <c r="AU262" s="580"/>
      <c r="AV262" s="580"/>
      <c r="AW262" s="580"/>
      <c r="AX262" s="580"/>
      <c r="AY262" s="580"/>
      <c r="AZ262" s="580"/>
      <c r="BA262" s="580"/>
      <c r="BB262" s="580"/>
      <c r="BC262" s="580"/>
      <c r="BD262" s="580"/>
      <c r="BE262" s="580"/>
      <c r="BF262" s="580"/>
      <c r="BG262" s="580"/>
      <c r="BH262" s="580"/>
      <c r="BI262" s="580"/>
      <c r="BJ262" s="580"/>
      <c r="BK262" s="580"/>
      <c r="BL262" s="580"/>
      <c r="BM262" s="580"/>
      <c r="BN262" s="580"/>
      <c r="BO262" s="580"/>
      <c r="BP262" s="580"/>
      <c r="BQ262" s="580"/>
      <c r="BR262" s="580"/>
      <c r="BS262" s="580"/>
      <c r="BT262" s="580"/>
      <c r="BU262" s="580"/>
      <c r="BV262" s="580"/>
      <c r="BW262" s="580"/>
      <c r="BX262" s="580"/>
      <c r="BY262" s="580"/>
      <c r="BZ262" s="580"/>
      <c r="CA262" s="580"/>
      <c r="CB262" s="580"/>
      <c r="CC262" s="580"/>
      <c r="CD262" s="580"/>
      <c r="CE262" s="580"/>
      <c r="CF262" s="580"/>
      <c r="CG262" s="580"/>
      <c r="CH262" s="580"/>
      <c r="CI262" s="580"/>
      <c r="CJ262" s="580"/>
      <c r="CK262" s="580"/>
      <c r="CL262" s="580"/>
      <c r="CM262" s="580"/>
      <c r="CN262" s="580"/>
      <c r="CO262" s="580"/>
      <c r="CP262" s="580"/>
      <c r="CQ262" s="580"/>
      <c r="CR262" s="580"/>
      <c r="CS262" s="580"/>
      <c r="CT262" s="580"/>
      <c r="CU262" s="580"/>
      <c r="CV262" s="580"/>
      <c r="CW262" s="580"/>
      <c r="CX262" s="580"/>
      <c r="CY262" s="580"/>
      <c r="CZ262" s="580"/>
      <c r="DA262" s="580"/>
      <c r="DB262" s="580"/>
      <c r="DC262" s="580"/>
      <c r="DD262" s="580"/>
      <c r="DE262" s="580"/>
      <c r="DF262" s="580"/>
      <c r="DG262" s="580"/>
      <c r="DH262" s="580"/>
      <c r="DI262" s="580"/>
      <c r="DJ262" s="580"/>
      <c r="DK262" s="580"/>
      <c r="DL262" s="580"/>
      <c r="DM262" s="580"/>
      <c r="DN262" s="580"/>
      <c r="DO262" s="580"/>
      <c r="DP262" s="580"/>
      <c r="DQ262" s="580"/>
      <c r="DR262" s="580"/>
      <c r="DS262" s="580"/>
      <c r="DT262" s="580"/>
      <c r="DU262" s="580"/>
      <c r="DV262" s="580"/>
      <c r="DW262" s="580"/>
      <c r="DX262" s="580"/>
      <c r="DY262" s="580"/>
      <c r="DZ262" s="580"/>
      <c r="EA262" s="580"/>
      <c r="EB262" s="580"/>
      <c r="EC262" s="580"/>
      <c r="ED262" s="580"/>
      <c r="EE262" s="580"/>
      <c r="EF262" s="580"/>
      <c r="EG262" s="580"/>
      <c r="EH262" s="580"/>
      <c r="EI262" s="580"/>
      <c r="EJ262" s="580"/>
      <c r="EK262" s="580"/>
      <c r="EL262" s="580"/>
      <c r="EM262" s="580"/>
      <c r="EN262" s="580"/>
      <c r="EO262" s="580"/>
      <c r="EP262" s="580"/>
      <c r="EQ262" s="580"/>
      <c r="ER262" s="580"/>
      <c r="ES262" s="580"/>
      <c r="ET262" s="580"/>
      <c r="EU262" s="580"/>
      <c r="EV262" s="580"/>
      <c r="EW262" s="580"/>
      <c r="EX262" s="580"/>
      <c r="EY262" s="580"/>
      <c r="EZ262" s="580"/>
      <c r="FA262" s="580"/>
      <c r="FB262" s="580"/>
      <c r="FC262" s="580"/>
      <c r="FD262" s="580"/>
      <c r="FE262" s="580"/>
      <c r="FF262" s="580"/>
      <c r="FG262" s="580"/>
      <c r="FH262" s="580"/>
      <c r="FI262" s="580"/>
      <c r="FJ262" s="580"/>
      <c r="FK262" s="580"/>
      <c r="FL262" s="580"/>
      <c r="FM262" s="580"/>
      <c r="FN262" s="580"/>
      <c r="FO262" s="580"/>
      <c r="FP262" s="580"/>
      <c r="FQ262" s="580"/>
      <c r="FR262" s="580"/>
      <c r="FS262" s="580"/>
      <c r="FT262" s="580"/>
      <c r="FU262" s="580"/>
      <c r="FV262" s="580"/>
      <c r="FW262" s="580"/>
      <c r="FX262" s="580"/>
      <c r="FY262" s="580"/>
      <c r="FZ262" s="580"/>
      <c r="GA262" s="580"/>
      <c r="GB262" s="580"/>
      <c r="GC262" s="580"/>
      <c r="GD262" s="580"/>
      <c r="GE262" s="580"/>
      <c r="GF262" s="580"/>
      <c r="GG262" s="580"/>
      <c r="GH262" s="580"/>
      <c r="GI262" s="580"/>
      <c r="GJ262" s="580"/>
      <c r="GK262" s="580"/>
      <c r="GL262" s="580"/>
      <c r="GM262" s="580"/>
      <c r="GN262" s="580"/>
      <c r="GO262" s="580"/>
      <c r="GP262" s="580"/>
      <c r="GQ262" s="580"/>
      <c r="GR262" s="580"/>
      <c r="GS262" s="580"/>
      <c r="GT262" s="580"/>
      <c r="GU262" s="580"/>
      <c r="GV262" s="580"/>
      <c r="GW262" s="580"/>
      <c r="GX262" s="580"/>
      <c r="GY262" s="580"/>
      <c r="GZ262" s="580"/>
      <c r="HA262" s="580"/>
      <c r="HB262" s="580"/>
      <c r="HC262" s="580"/>
      <c r="HD262" s="580"/>
      <c r="HE262" s="580"/>
      <c r="HF262" s="580"/>
      <c r="HG262" s="580"/>
      <c r="HH262" s="580"/>
      <c r="HI262" s="580"/>
      <c r="HJ262" s="580"/>
      <c r="HK262" s="580"/>
      <c r="HL262" s="580"/>
      <c r="HM262" s="580"/>
      <c r="HN262" s="580"/>
      <c r="HO262" s="580"/>
      <c r="HP262" s="580"/>
      <c r="HQ262" s="580"/>
      <c r="HR262" s="580"/>
      <c r="HS262" s="580"/>
      <c r="HT262" s="580"/>
      <c r="HU262" s="580"/>
      <c r="HV262" s="580"/>
      <c r="HW262" s="580"/>
      <c r="HX262" s="580"/>
      <c r="HY262" s="580"/>
      <c r="HZ262" s="580"/>
      <c r="IA262" s="580"/>
      <c r="IB262" s="580"/>
      <c r="IC262" s="580"/>
      <c r="ID262" s="580"/>
      <c r="IE262" s="580"/>
      <c r="IF262" s="580"/>
      <c r="IG262" s="580"/>
      <c r="IH262" s="580"/>
      <c r="II262" s="580"/>
      <c r="IJ262" s="580"/>
      <c r="IK262" s="580"/>
      <c r="IL262" s="580"/>
      <c r="IM262" s="580"/>
      <c r="IN262" s="580"/>
      <c r="IO262" s="580"/>
      <c r="IP262" s="580"/>
      <c r="IQ262" s="580"/>
      <c r="IR262" s="580"/>
      <c r="IS262" s="580"/>
      <c r="IT262" s="580"/>
      <c r="IU262" s="580"/>
      <c r="IV262" s="580"/>
      <c r="IW262" s="580"/>
      <c r="IX262" s="580"/>
      <c r="IY262" s="580"/>
      <c r="IZ262" s="580"/>
      <c r="JA262" s="580"/>
      <c r="JB262" s="580"/>
      <c r="JC262" s="580"/>
      <c r="JD262" s="580"/>
      <c r="JE262" s="580"/>
      <c r="JF262" s="580"/>
      <c r="JG262" s="580"/>
      <c r="JH262" s="580"/>
      <c r="JI262" s="580"/>
      <c r="JJ262" s="580"/>
      <c r="JK262" s="580"/>
      <c r="JL262" s="580"/>
      <c r="JM262" s="580"/>
      <c r="JN262" s="580"/>
      <c r="JO262" s="580"/>
      <c r="JP262" s="580"/>
      <c r="JQ262" s="580"/>
      <c r="JR262" s="580"/>
      <c r="JS262" s="580"/>
      <c r="JT262" s="580"/>
      <c r="JU262" s="580"/>
      <c r="JV262" s="580"/>
      <c r="JW262" s="580"/>
      <c r="JX262" s="580"/>
      <c r="JY262" s="580"/>
      <c r="JZ262" s="580"/>
      <c r="KA262" s="580"/>
      <c r="KB262" s="580"/>
      <c r="KC262" s="580"/>
      <c r="KD262" s="580"/>
      <c r="KE262" s="580"/>
      <c r="KF262" s="580"/>
      <c r="KG262" s="580"/>
      <c r="KH262" s="580"/>
      <c r="KI262" s="580"/>
      <c r="KJ262" s="580"/>
      <c r="KK262" s="580"/>
      <c r="KL262" s="580"/>
      <c r="KM262" s="580"/>
      <c r="KN262" s="580"/>
      <c r="KO262" s="580"/>
      <c r="KP262" s="580"/>
      <c r="KQ262" s="580"/>
      <c r="KR262" s="580"/>
      <c r="KS262" s="580"/>
      <c r="KT262" s="580"/>
      <c r="KU262" s="580"/>
      <c r="KV262" s="580"/>
      <c r="KW262" s="580"/>
      <c r="KX262" s="580"/>
      <c r="KY262" s="580"/>
      <c r="KZ262" s="580"/>
      <c r="LA262" s="580"/>
      <c r="LB262" s="580"/>
      <c r="LC262" s="580"/>
      <c r="LD262" s="580"/>
      <c r="LE262" s="580"/>
      <c r="LF262" s="580"/>
      <c r="LG262" s="580"/>
      <c r="LH262" s="580"/>
      <c r="LI262" s="580"/>
      <c r="LJ262" s="580"/>
      <c r="LK262" s="580"/>
      <c r="LL262" s="580"/>
      <c r="LM262" s="580"/>
      <c r="LN262" s="580"/>
      <c r="LO262" s="580"/>
      <c r="LP262" s="580"/>
      <c r="LQ262" s="580"/>
      <c r="LR262" s="580"/>
      <c r="LS262" s="580"/>
      <c r="LT262" s="580"/>
      <c r="LU262" s="580"/>
      <c r="LV262" s="580"/>
      <c r="LW262" s="580"/>
      <c r="LX262" s="580"/>
      <c r="LY262" s="580"/>
      <c r="LZ262" s="580"/>
      <c r="MA262" s="580"/>
      <c r="MB262" s="580"/>
      <c r="MC262" s="580"/>
      <c r="MD262" s="580"/>
      <c r="ME262" s="580"/>
      <c r="MF262" s="580"/>
      <c r="MG262" s="580"/>
      <c r="MH262" s="580"/>
      <c r="MI262" s="580"/>
      <c r="MJ262" s="580"/>
      <c r="MK262" s="580"/>
      <c r="ML262" s="580"/>
      <c r="MM262" s="580"/>
      <c r="MN262" s="580"/>
      <c r="MO262" s="580"/>
      <c r="MP262" s="580"/>
      <c r="MQ262" s="580"/>
      <c r="MR262" s="580"/>
      <c r="MS262" s="580"/>
      <c r="MT262" s="580"/>
      <c r="MU262" s="580"/>
      <c r="MV262" s="580"/>
      <c r="MW262" s="580"/>
      <c r="MX262" s="580"/>
      <c r="MY262" s="580"/>
      <c r="MZ262" s="580"/>
      <c r="NA262" s="580"/>
      <c r="NB262" s="580"/>
      <c r="NC262" s="580"/>
      <c r="ND262" s="580"/>
      <c r="NE262" s="580"/>
      <c r="NF262" s="580"/>
      <c r="NG262" s="580"/>
      <c r="NH262" s="580"/>
      <c r="NI262" s="580"/>
      <c r="NJ262" s="580"/>
      <c r="NK262" s="580"/>
      <c r="NL262" s="580"/>
      <c r="NM262" s="580"/>
      <c r="NN262" s="580"/>
      <c r="NO262" s="580"/>
      <c r="NP262" s="580"/>
      <c r="NQ262" s="580"/>
      <c r="NR262" s="580"/>
      <c r="NS262" s="580"/>
      <c r="NT262" s="580"/>
      <c r="NU262" s="580"/>
      <c r="NV262" s="580"/>
      <c r="NW262" s="580"/>
      <c r="NX262" s="580"/>
      <c r="NY262" s="580"/>
      <c r="NZ262" s="580"/>
      <c r="OA262" s="580"/>
      <c r="OB262" s="580"/>
      <c r="OC262" s="580"/>
      <c r="OD262" s="580"/>
      <c r="OE262" s="580"/>
      <c r="OF262" s="580"/>
      <c r="OG262" s="580"/>
      <c r="OH262" s="580"/>
      <c r="OI262" s="580"/>
      <c r="OJ262" s="580"/>
      <c r="OK262" s="580"/>
      <c r="OL262" s="580"/>
      <c r="OM262" s="580"/>
      <c r="ON262" s="580"/>
      <c r="OO262" s="580"/>
      <c r="OP262" s="580"/>
    </row>
    <row r="263" spans="1:406" s="344" customFormat="1" ht="29.25" customHeight="1" thickBot="1" x14ac:dyDescent="0.3">
      <c r="A263" s="617"/>
      <c r="B263" s="616"/>
      <c r="C263" s="617"/>
      <c r="D263" s="588"/>
      <c r="E263" s="589"/>
      <c r="F263" s="617"/>
      <c r="G263" s="617"/>
      <c r="H263" s="616"/>
      <c r="I263" s="617"/>
      <c r="J263" s="644"/>
      <c r="K263" s="588"/>
      <c r="L263" s="589"/>
      <c r="M263" s="616"/>
      <c r="N263" s="588"/>
      <c r="O263" s="588"/>
      <c r="P263" s="777" t="s">
        <v>17</v>
      </c>
      <c r="Q263" s="778"/>
      <c r="R263" s="779"/>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c r="JD263" s="1"/>
      <c r="JE263" s="1"/>
      <c r="JF263" s="1"/>
      <c r="JG263" s="1"/>
      <c r="JH263" s="1"/>
      <c r="JI263" s="1"/>
      <c r="JJ263" s="1"/>
      <c r="JK263" s="1"/>
      <c r="JL263" s="1"/>
      <c r="JM263" s="1"/>
      <c r="JN263" s="1"/>
      <c r="JO263" s="1"/>
      <c r="JP263" s="1"/>
      <c r="JQ263" s="1"/>
      <c r="JR263" s="1"/>
      <c r="JS263" s="1"/>
      <c r="JT263" s="1"/>
      <c r="JU263" s="1"/>
      <c r="JV263" s="1"/>
      <c r="JW263" s="1"/>
      <c r="JX263" s="1"/>
      <c r="JY263" s="1"/>
      <c r="JZ263" s="1"/>
      <c r="KA263" s="1"/>
      <c r="KB263" s="1"/>
      <c r="KC263" s="1"/>
      <c r="KD263" s="1"/>
      <c r="KE263" s="1"/>
      <c r="KF263" s="1"/>
      <c r="KG263" s="1"/>
      <c r="KH263" s="1"/>
      <c r="KI263" s="1"/>
      <c r="KJ263" s="1"/>
      <c r="KK263" s="1"/>
      <c r="KL263" s="1"/>
      <c r="KM263" s="1"/>
      <c r="KN263" s="1"/>
      <c r="KO263" s="1"/>
      <c r="KP263" s="1"/>
      <c r="KQ263" s="1"/>
      <c r="KR263" s="1"/>
      <c r="KS263" s="1"/>
      <c r="KT263" s="1"/>
      <c r="KU263" s="1"/>
      <c r="KV263" s="1"/>
      <c r="KW263" s="1"/>
      <c r="KX263" s="1"/>
      <c r="KY263" s="1"/>
      <c r="KZ263" s="1"/>
      <c r="LA263" s="1"/>
      <c r="LB263" s="1"/>
      <c r="LC263" s="1"/>
      <c r="LD263" s="1"/>
      <c r="LE263" s="1"/>
      <c r="LF263" s="1"/>
      <c r="LG263" s="1"/>
      <c r="LH263" s="1"/>
      <c r="LI263" s="1"/>
      <c r="LJ263" s="1"/>
      <c r="LK263" s="1"/>
      <c r="LL263" s="1"/>
      <c r="LM263" s="1"/>
      <c r="LN263" s="1"/>
      <c r="LO263" s="1"/>
      <c r="LP263" s="1"/>
      <c r="LQ263" s="1"/>
      <c r="LR263" s="1"/>
      <c r="LS263" s="1"/>
      <c r="LT263" s="1"/>
      <c r="LU263" s="1"/>
      <c r="LV263" s="1"/>
      <c r="LW263" s="1"/>
      <c r="LX263" s="1"/>
      <c r="LY263" s="1"/>
      <c r="LZ263" s="1"/>
      <c r="MA263" s="1"/>
      <c r="MB263" s="1"/>
      <c r="MC263" s="1"/>
      <c r="MD263" s="1"/>
      <c r="ME263" s="1"/>
      <c r="MF263" s="1"/>
      <c r="MG263" s="1"/>
      <c r="MH263" s="1"/>
      <c r="MI263" s="1"/>
      <c r="MJ263" s="1"/>
      <c r="MK263" s="1"/>
      <c r="ML263" s="1"/>
      <c r="MM263" s="1"/>
      <c r="MN263" s="1"/>
      <c r="MO263" s="1"/>
      <c r="MP263" s="1"/>
      <c r="MQ263" s="1"/>
      <c r="MR263" s="1"/>
      <c r="MS263" s="1"/>
      <c r="MT263" s="1"/>
      <c r="MU263" s="1"/>
      <c r="MV263" s="1"/>
      <c r="MW263" s="1"/>
      <c r="MX263" s="1"/>
      <c r="MY263" s="1"/>
      <c r="MZ263" s="1"/>
      <c r="NA263" s="1"/>
      <c r="NB263" s="1"/>
      <c r="NC263" s="1"/>
      <c r="ND263" s="1"/>
      <c r="NE263" s="1"/>
      <c r="NF263" s="1"/>
      <c r="NG263" s="1"/>
      <c r="NH263" s="1"/>
      <c r="NI263" s="1"/>
      <c r="NJ263" s="1"/>
      <c r="NK263" s="1"/>
      <c r="NL263" s="1"/>
      <c r="NM263" s="1"/>
      <c r="NN263" s="1"/>
      <c r="NO263" s="1"/>
      <c r="NP263" s="1"/>
      <c r="NQ263" s="1"/>
      <c r="NR263" s="1"/>
      <c r="NS263" s="1"/>
      <c r="NT263" s="1"/>
      <c r="NU263" s="1"/>
      <c r="NV263" s="1"/>
      <c r="NW263" s="1"/>
      <c r="NX263" s="1"/>
      <c r="NY263" s="1"/>
      <c r="NZ263" s="1"/>
      <c r="OA263" s="1"/>
      <c r="OB263" s="1"/>
      <c r="OC263" s="1"/>
      <c r="OD263" s="1"/>
      <c r="OE263" s="1"/>
      <c r="OF263" s="1"/>
      <c r="OG263" s="1"/>
      <c r="OH263" s="1"/>
      <c r="OI263" s="1"/>
      <c r="OJ263" s="1"/>
      <c r="OK263" s="1"/>
      <c r="OL263" s="1"/>
      <c r="OM263" s="1"/>
      <c r="ON263" s="1"/>
      <c r="OO263" s="1"/>
      <c r="OP263" s="1"/>
    </row>
    <row r="264" spans="1:406" s="351" customFormat="1" ht="84" customHeight="1" thickBot="1" x14ac:dyDescent="0.3">
      <c r="A264" s="617"/>
      <c r="B264" s="616"/>
      <c r="C264" s="617"/>
      <c r="D264" s="588"/>
      <c r="E264" s="588"/>
      <c r="F264" s="617"/>
      <c r="G264" s="617"/>
      <c r="H264" s="616"/>
      <c r="I264" s="617"/>
      <c r="J264" s="622"/>
      <c r="K264" s="588"/>
      <c r="L264" s="589"/>
      <c r="M264" s="616"/>
      <c r="N264" s="588"/>
      <c r="O264" s="588"/>
      <c r="P264" s="463" t="s">
        <v>739</v>
      </c>
      <c r="Q264" s="697" t="s">
        <v>10</v>
      </c>
      <c r="R264" s="716">
        <v>100</v>
      </c>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c r="JD264" s="1"/>
      <c r="JE264" s="1"/>
      <c r="JF264" s="1"/>
      <c r="JG264" s="1"/>
      <c r="JH264" s="1"/>
      <c r="JI264" s="1"/>
      <c r="JJ264" s="1"/>
      <c r="JK264" s="1"/>
      <c r="JL264" s="1"/>
      <c r="JM264" s="1"/>
      <c r="JN264" s="1"/>
      <c r="JO264" s="1"/>
      <c r="JP264" s="1"/>
      <c r="JQ264" s="1"/>
      <c r="JR264" s="1"/>
      <c r="JS264" s="1"/>
      <c r="JT264" s="1"/>
      <c r="JU264" s="1"/>
      <c r="JV264" s="1"/>
      <c r="JW264" s="1"/>
      <c r="JX264" s="1"/>
      <c r="JY264" s="1"/>
      <c r="JZ264" s="1"/>
      <c r="KA264" s="1"/>
      <c r="KB264" s="1"/>
      <c r="KC264" s="1"/>
      <c r="KD264" s="1"/>
      <c r="KE264" s="1"/>
      <c r="KF264" s="1"/>
      <c r="KG264" s="1"/>
      <c r="KH264" s="1"/>
      <c r="KI264" s="1"/>
      <c r="KJ264" s="1"/>
      <c r="KK264" s="1"/>
      <c r="KL264" s="1"/>
      <c r="KM264" s="1"/>
      <c r="KN264" s="1"/>
      <c r="KO264" s="1"/>
      <c r="KP264" s="1"/>
      <c r="KQ264" s="1"/>
      <c r="KR264" s="1"/>
      <c r="KS264" s="1"/>
      <c r="KT264" s="1"/>
      <c r="KU264" s="1"/>
      <c r="KV264" s="1"/>
      <c r="KW264" s="1"/>
      <c r="KX264" s="1"/>
      <c r="KY264" s="1"/>
      <c r="KZ264" s="1"/>
      <c r="LA264" s="1"/>
      <c r="LB264" s="1"/>
      <c r="LC264" s="1"/>
      <c r="LD264" s="1"/>
      <c r="LE264" s="1"/>
      <c r="LF264" s="1"/>
      <c r="LG264" s="1"/>
      <c r="LH264" s="1"/>
      <c r="LI264" s="1"/>
      <c r="LJ264" s="1"/>
      <c r="LK264" s="1"/>
      <c r="LL264" s="1"/>
      <c r="LM264" s="1"/>
      <c r="LN264" s="1"/>
      <c r="LO264" s="1"/>
      <c r="LP264" s="1"/>
      <c r="LQ264" s="1"/>
      <c r="LR264" s="1"/>
      <c r="LS264" s="1"/>
      <c r="LT264" s="1"/>
      <c r="LU264" s="1"/>
      <c r="LV264" s="1"/>
      <c r="LW264" s="1"/>
      <c r="LX264" s="1"/>
      <c r="LY264" s="1"/>
      <c r="LZ264" s="1"/>
      <c r="MA264" s="1"/>
      <c r="MB264" s="1"/>
      <c r="MC264" s="1"/>
      <c r="MD264" s="1"/>
      <c r="ME264" s="1"/>
      <c r="MF264" s="1"/>
      <c r="MG264" s="1"/>
      <c r="MH264" s="1"/>
      <c r="MI264" s="1"/>
      <c r="MJ264" s="1"/>
      <c r="MK264" s="1"/>
      <c r="ML264" s="1"/>
      <c r="MM264" s="1"/>
      <c r="MN264" s="1"/>
      <c r="MO264" s="1"/>
      <c r="MP264" s="1"/>
      <c r="MQ264" s="1"/>
      <c r="MR264" s="1"/>
      <c r="MS264" s="1"/>
      <c r="MT264" s="1"/>
      <c r="MU264" s="1"/>
      <c r="MV264" s="1"/>
      <c r="MW264" s="1"/>
      <c r="MX264" s="1"/>
      <c r="MY264" s="1"/>
      <c r="MZ264" s="1"/>
      <c r="NA264" s="1"/>
      <c r="NB264" s="1"/>
      <c r="NC264" s="1"/>
      <c r="ND264" s="1"/>
      <c r="NE264" s="1"/>
      <c r="NF264" s="1"/>
      <c r="NG264" s="1"/>
      <c r="NH264" s="1"/>
      <c r="NI264" s="1"/>
      <c r="NJ264" s="1"/>
      <c r="NK264" s="1"/>
      <c r="NL264" s="1"/>
      <c r="NM264" s="1"/>
      <c r="NN264" s="1"/>
      <c r="NO264" s="1"/>
      <c r="NP264" s="1"/>
      <c r="NQ264" s="1"/>
      <c r="NR264" s="1"/>
      <c r="NS264" s="1"/>
      <c r="NT264" s="1"/>
      <c r="NU264" s="1"/>
      <c r="NV264" s="1"/>
      <c r="NW264" s="1"/>
      <c r="NX264" s="1"/>
      <c r="NY264" s="1"/>
      <c r="NZ264" s="1"/>
      <c r="OA264" s="1"/>
      <c r="OB264" s="1"/>
      <c r="OC264" s="1"/>
      <c r="OD264" s="1"/>
      <c r="OE264" s="1"/>
      <c r="OF264" s="1"/>
      <c r="OG264" s="1"/>
      <c r="OH264" s="1"/>
      <c r="OI264" s="1"/>
      <c r="OJ264" s="1"/>
      <c r="OK264" s="1"/>
      <c r="OL264" s="1"/>
      <c r="OM264" s="1"/>
      <c r="ON264" s="1"/>
      <c r="OO264" s="1"/>
      <c r="OP264" s="1"/>
    </row>
    <row r="265" spans="1:406" s="525" customFormat="1" ht="109.5" customHeight="1" thickBot="1" x14ac:dyDescent="0.3">
      <c r="A265" s="537"/>
      <c r="B265" s="536"/>
      <c r="C265" s="537"/>
      <c r="D265" s="502"/>
      <c r="E265" s="502"/>
      <c r="F265" s="537"/>
      <c r="G265" s="537"/>
      <c r="H265" s="536"/>
      <c r="I265" s="537"/>
      <c r="J265" s="542"/>
      <c r="K265" s="502"/>
      <c r="L265" s="503"/>
      <c r="M265" s="536"/>
      <c r="N265" s="524" t="s">
        <v>561</v>
      </c>
      <c r="O265" s="459" t="s">
        <v>563</v>
      </c>
      <c r="P265" s="737" t="s">
        <v>475</v>
      </c>
      <c r="Q265" s="500" t="s">
        <v>498</v>
      </c>
      <c r="R265" s="493" t="s">
        <v>156</v>
      </c>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c r="JD265" s="1"/>
      <c r="JE265" s="1"/>
      <c r="JF265" s="1"/>
      <c r="JG265" s="1"/>
      <c r="JH265" s="1"/>
      <c r="JI265" s="1"/>
      <c r="JJ265" s="1"/>
      <c r="JK265" s="1"/>
      <c r="JL265" s="1"/>
      <c r="JM265" s="1"/>
      <c r="JN265" s="1"/>
      <c r="JO265" s="1"/>
      <c r="JP265" s="1"/>
      <c r="JQ265" s="1"/>
      <c r="JR265" s="1"/>
      <c r="JS265" s="1"/>
      <c r="JT265" s="1"/>
      <c r="JU265" s="1"/>
      <c r="JV265" s="1"/>
      <c r="JW265" s="1"/>
      <c r="JX265" s="1"/>
      <c r="JY265" s="1"/>
      <c r="JZ265" s="1"/>
      <c r="KA265" s="1"/>
      <c r="KB265" s="1"/>
      <c r="KC265" s="1"/>
      <c r="KD265" s="1"/>
      <c r="KE265" s="1"/>
      <c r="KF265" s="1"/>
      <c r="KG265" s="1"/>
      <c r="KH265" s="1"/>
      <c r="KI265" s="1"/>
      <c r="KJ265" s="1"/>
      <c r="KK265" s="1"/>
      <c r="KL265" s="1"/>
      <c r="KM265" s="1"/>
      <c r="KN265" s="1"/>
      <c r="KO265" s="1"/>
      <c r="KP265" s="1"/>
      <c r="KQ265" s="1"/>
      <c r="KR265" s="1"/>
      <c r="KS265" s="1"/>
      <c r="KT265" s="1"/>
      <c r="KU265" s="1"/>
      <c r="KV265" s="1"/>
      <c r="KW265" s="1"/>
      <c r="KX265" s="1"/>
      <c r="KY265" s="1"/>
      <c r="KZ265" s="1"/>
      <c r="LA265" s="1"/>
      <c r="LB265" s="1"/>
      <c r="LC265" s="1"/>
      <c r="LD265" s="1"/>
      <c r="LE265" s="1"/>
      <c r="LF265" s="1"/>
      <c r="LG265" s="1"/>
      <c r="LH265" s="1"/>
      <c r="LI265" s="1"/>
      <c r="LJ265" s="1"/>
      <c r="LK265" s="1"/>
      <c r="LL265" s="1"/>
      <c r="LM265" s="1"/>
      <c r="LN265" s="1"/>
      <c r="LO265" s="1"/>
      <c r="LP265" s="1"/>
      <c r="LQ265" s="1"/>
      <c r="LR265" s="1"/>
      <c r="LS265" s="1"/>
      <c r="LT265" s="1"/>
      <c r="LU265" s="1"/>
      <c r="LV265" s="1"/>
      <c r="LW265" s="1"/>
      <c r="LX265" s="1"/>
      <c r="LY265" s="1"/>
      <c r="LZ265" s="1"/>
      <c r="MA265" s="1"/>
      <c r="MB265" s="1"/>
      <c r="MC265" s="1"/>
      <c r="MD265" s="1"/>
      <c r="ME265" s="1"/>
      <c r="MF265" s="1"/>
      <c r="MG265" s="1"/>
      <c r="MH265" s="1"/>
      <c r="MI265" s="1"/>
      <c r="MJ265" s="1"/>
      <c r="MK265" s="1"/>
      <c r="ML265" s="1"/>
      <c r="MM265" s="1"/>
      <c r="MN265" s="1"/>
      <c r="MO265" s="1"/>
      <c r="MP265" s="1"/>
      <c r="MQ265" s="1"/>
      <c r="MR265" s="1"/>
      <c r="MS265" s="1"/>
      <c r="MT265" s="1"/>
      <c r="MU265" s="1"/>
      <c r="MV265" s="1"/>
      <c r="MW265" s="1"/>
      <c r="MX265" s="1"/>
      <c r="MY265" s="1"/>
      <c r="MZ265" s="1"/>
      <c r="NA265" s="1"/>
      <c r="NB265" s="1"/>
      <c r="NC265" s="1"/>
      <c r="ND265" s="1"/>
      <c r="NE265" s="1"/>
      <c r="NF265" s="1"/>
      <c r="NG265" s="1"/>
      <c r="NH265" s="1"/>
      <c r="NI265" s="1"/>
      <c r="NJ265" s="1"/>
      <c r="NK265" s="1"/>
      <c r="NL265" s="1"/>
      <c r="NM265" s="1"/>
      <c r="NN265" s="1"/>
      <c r="NO265" s="1"/>
      <c r="NP265" s="1"/>
      <c r="NQ265" s="1"/>
      <c r="NR265" s="1"/>
      <c r="NS265" s="1"/>
      <c r="NT265" s="1"/>
      <c r="NU265" s="1"/>
      <c r="NV265" s="1"/>
      <c r="NW265" s="1"/>
      <c r="NX265" s="1"/>
      <c r="NY265" s="1"/>
      <c r="NZ265" s="1"/>
      <c r="OA265" s="1"/>
      <c r="OB265" s="1"/>
      <c r="OC265" s="1"/>
      <c r="OD265" s="1"/>
      <c r="OE265" s="1"/>
      <c r="OF265" s="1"/>
      <c r="OG265" s="1"/>
      <c r="OH265" s="1"/>
      <c r="OI265" s="1"/>
      <c r="OJ265" s="1"/>
      <c r="OK265" s="1"/>
      <c r="OL265" s="1"/>
      <c r="OM265" s="1"/>
      <c r="ON265" s="1"/>
      <c r="OO265" s="1"/>
      <c r="OP265" s="1"/>
    </row>
    <row r="266" spans="1:406" s="344" customFormat="1" ht="25.5" customHeight="1" thickBot="1" x14ac:dyDescent="0.3">
      <c r="A266" s="617"/>
      <c r="B266" s="616"/>
      <c r="C266" s="617"/>
      <c r="D266" s="588"/>
      <c r="E266" s="588"/>
      <c r="F266" s="617"/>
      <c r="G266" s="617"/>
      <c r="H266" s="616"/>
      <c r="I266" s="617"/>
      <c r="J266" s="717"/>
      <c r="K266" s="588"/>
      <c r="L266" s="589"/>
      <c r="M266" s="621"/>
      <c r="N266" s="594"/>
      <c r="O266" s="594"/>
      <c r="P266" s="765" t="s">
        <v>16</v>
      </c>
      <c r="Q266" s="766"/>
      <c r="R266" s="767"/>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c r="JD266" s="1"/>
      <c r="JE266" s="1"/>
      <c r="JF266" s="1"/>
      <c r="JG266" s="1"/>
      <c r="JH266" s="1"/>
      <c r="JI266" s="1"/>
      <c r="JJ266" s="1"/>
      <c r="JK266" s="1"/>
      <c r="JL266" s="1"/>
      <c r="JM266" s="1"/>
      <c r="JN266" s="1"/>
      <c r="JO266" s="1"/>
      <c r="JP266" s="1"/>
      <c r="JQ266" s="1"/>
      <c r="JR266" s="1"/>
      <c r="JS266" s="1"/>
      <c r="JT266" s="1"/>
      <c r="JU266" s="1"/>
      <c r="JV266" s="1"/>
      <c r="JW266" s="1"/>
      <c r="JX266" s="1"/>
      <c r="JY266" s="1"/>
      <c r="JZ266" s="1"/>
      <c r="KA266" s="1"/>
      <c r="KB266" s="1"/>
      <c r="KC266" s="1"/>
      <c r="KD266" s="1"/>
      <c r="KE266" s="1"/>
      <c r="KF266" s="1"/>
      <c r="KG266" s="1"/>
      <c r="KH266" s="1"/>
      <c r="KI266" s="1"/>
      <c r="KJ266" s="1"/>
      <c r="KK266" s="1"/>
      <c r="KL266" s="1"/>
      <c r="KM266" s="1"/>
      <c r="KN266" s="1"/>
      <c r="KO266" s="1"/>
      <c r="KP266" s="1"/>
      <c r="KQ266" s="1"/>
      <c r="KR266" s="1"/>
      <c r="KS266" s="1"/>
      <c r="KT266" s="1"/>
      <c r="KU266" s="1"/>
      <c r="KV266" s="1"/>
      <c r="KW266" s="1"/>
      <c r="KX266" s="1"/>
      <c r="KY266" s="1"/>
      <c r="KZ266" s="1"/>
      <c r="LA266" s="1"/>
      <c r="LB266" s="1"/>
      <c r="LC266" s="1"/>
      <c r="LD266" s="1"/>
      <c r="LE266" s="1"/>
      <c r="LF266" s="1"/>
      <c r="LG266" s="1"/>
      <c r="LH266" s="1"/>
      <c r="LI266" s="1"/>
      <c r="LJ266" s="1"/>
      <c r="LK266" s="1"/>
      <c r="LL266" s="1"/>
      <c r="LM266" s="1"/>
      <c r="LN266" s="1"/>
      <c r="LO266" s="1"/>
      <c r="LP266" s="1"/>
      <c r="LQ266" s="1"/>
      <c r="LR266" s="1"/>
      <c r="LS266" s="1"/>
      <c r="LT266" s="1"/>
      <c r="LU266" s="1"/>
      <c r="LV266" s="1"/>
      <c r="LW266" s="1"/>
      <c r="LX266" s="1"/>
      <c r="LY266" s="1"/>
      <c r="LZ266" s="1"/>
      <c r="MA266" s="1"/>
      <c r="MB266" s="1"/>
      <c r="MC266" s="1"/>
      <c r="MD266" s="1"/>
      <c r="ME266" s="1"/>
      <c r="MF266" s="1"/>
      <c r="MG266" s="1"/>
      <c r="MH266" s="1"/>
      <c r="MI266" s="1"/>
      <c r="MJ266" s="1"/>
      <c r="MK266" s="1"/>
      <c r="ML266" s="1"/>
      <c r="MM266" s="1"/>
      <c r="MN266" s="1"/>
      <c r="MO266" s="1"/>
      <c r="MP266" s="1"/>
      <c r="MQ266" s="1"/>
      <c r="MR266" s="1"/>
      <c r="MS266" s="1"/>
      <c r="MT266" s="1"/>
      <c r="MU266" s="1"/>
      <c r="MV266" s="1"/>
      <c r="MW266" s="1"/>
      <c r="MX266" s="1"/>
      <c r="MY266" s="1"/>
      <c r="MZ266" s="1"/>
      <c r="NA266" s="1"/>
      <c r="NB266" s="1"/>
      <c r="NC266" s="1"/>
      <c r="ND266" s="1"/>
      <c r="NE266" s="1"/>
      <c r="NF266" s="1"/>
      <c r="NG266" s="1"/>
      <c r="NH266" s="1"/>
      <c r="NI266" s="1"/>
      <c r="NJ266" s="1"/>
      <c r="NK266" s="1"/>
      <c r="NL266" s="1"/>
      <c r="NM266" s="1"/>
      <c r="NN266" s="1"/>
      <c r="NO266" s="1"/>
      <c r="NP266" s="1"/>
      <c r="NQ266" s="1"/>
      <c r="NR266" s="1"/>
      <c r="NS266" s="1"/>
      <c r="NT266" s="1"/>
      <c r="NU266" s="1"/>
      <c r="NV266" s="1"/>
      <c r="NW266" s="1"/>
      <c r="NX266" s="1"/>
      <c r="NY266" s="1"/>
      <c r="NZ266" s="1"/>
      <c r="OA266" s="1"/>
      <c r="OB266" s="1"/>
      <c r="OC266" s="1"/>
      <c r="OD266" s="1"/>
      <c r="OE266" s="1"/>
      <c r="OF266" s="1"/>
      <c r="OG266" s="1"/>
      <c r="OH266" s="1"/>
      <c r="OI266" s="1"/>
      <c r="OJ266" s="1"/>
      <c r="OK266" s="1"/>
      <c r="OL266" s="1"/>
      <c r="OM266" s="1"/>
      <c r="ON266" s="1"/>
      <c r="OO266" s="1"/>
      <c r="OP266" s="1"/>
    </row>
    <row r="267" spans="1:406" s="351" customFormat="1" ht="84.75" customHeight="1" thickBot="1" x14ac:dyDescent="0.3">
      <c r="A267" s="617"/>
      <c r="B267" s="616"/>
      <c r="C267" s="617"/>
      <c r="D267" s="588"/>
      <c r="E267" s="588"/>
      <c r="F267" s="617"/>
      <c r="G267" s="617"/>
      <c r="H267" s="616"/>
      <c r="I267" s="617"/>
      <c r="J267" s="644"/>
      <c r="K267" s="588"/>
      <c r="L267" s="589"/>
      <c r="M267" s="659"/>
      <c r="N267" s="594"/>
      <c r="O267" s="594"/>
      <c r="P267" s="698" t="s">
        <v>686</v>
      </c>
      <c r="Q267" s="699" t="s">
        <v>498</v>
      </c>
      <c r="R267" s="715">
        <v>1</v>
      </c>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c r="JD267" s="1"/>
      <c r="JE267" s="1"/>
      <c r="JF267" s="1"/>
      <c r="JG267" s="1"/>
      <c r="JH267" s="1"/>
      <c r="JI267" s="1"/>
      <c r="JJ267" s="1"/>
      <c r="JK267" s="1"/>
      <c r="JL267" s="1"/>
      <c r="JM267" s="1"/>
      <c r="JN267" s="1"/>
      <c r="JO267" s="1"/>
      <c r="JP267" s="1"/>
      <c r="JQ267" s="1"/>
      <c r="JR267" s="1"/>
      <c r="JS267" s="1"/>
      <c r="JT267" s="1"/>
      <c r="JU267" s="1"/>
      <c r="JV267" s="1"/>
      <c r="JW267" s="1"/>
      <c r="JX267" s="1"/>
      <c r="JY267" s="1"/>
      <c r="JZ267" s="1"/>
      <c r="KA267" s="1"/>
      <c r="KB267" s="1"/>
      <c r="KC267" s="1"/>
      <c r="KD267" s="1"/>
      <c r="KE267" s="1"/>
      <c r="KF267" s="1"/>
      <c r="KG267" s="1"/>
      <c r="KH267" s="1"/>
      <c r="KI267" s="1"/>
      <c r="KJ267" s="1"/>
      <c r="KK267" s="1"/>
      <c r="KL267" s="1"/>
      <c r="KM267" s="1"/>
      <c r="KN267" s="1"/>
      <c r="KO267" s="1"/>
      <c r="KP267" s="1"/>
      <c r="KQ267" s="1"/>
      <c r="KR267" s="1"/>
      <c r="KS267" s="1"/>
      <c r="KT267" s="1"/>
      <c r="KU267" s="1"/>
      <c r="KV267" s="1"/>
      <c r="KW267" s="1"/>
      <c r="KX267" s="1"/>
      <c r="KY267" s="1"/>
      <c r="KZ267" s="1"/>
      <c r="LA267" s="1"/>
      <c r="LB267" s="1"/>
      <c r="LC267" s="1"/>
      <c r="LD267" s="1"/>
      <c r="LE267" s="1"/>
      <c r="LF267" s="1"/>
      <c r="LG267" s="1"/>
      <c r="LH267" s="1"/>
      <c r="LI267" s="1"/>
      <c r="LJ267" s="1"/>
      <c r="LK267" s="1"/>
      <c r="LL267" s="1"/>
      <c r="LM267" s="1"/>
      <c r="LN267" s="1"/>
      <c r="LO267" s="1"/>
      <c r="LP267" s="1"/>
      <c r="LQ267" s="1"/>
      <c r="LR267" s="1"/>
      <c r="LS267" s="1"/>
      <c r="LT267" s="1"/>
      <c r="LU267" s="1"/>
      <c r="LV267" s="1"/>
      <c r="LW267" s="1"/>
      <c r="LX267" s="1"/>
      <c r="LY267" s="1"/>
      <c r="LZ267" s="1"/>
      <c r="MA267" s="1"/>
      <c r="MB267" s="1"/>
      <c r="MC267" s="1"/>
      <c r="MD267" s="1"/>
      <c r="ME267" s="1"/>
      <c r="MF267" s="1"/>
      <c r="MG267" s="1"/>
      <c r="MH267" s="1"/>
      <c r="MI267" s="1"/>
      <c r="MJ267" s="1"/>
      <c r="MK267" s="1"/>
      <c r="ML267" s="1"/>
      <c r="MM267" s="1"/>
      <c r="MN267" s="1"/>
      <c r="MO267" s="1"/>
      <c r="MP267" s="1"/>
      <c r="MQ267" s="1"/>
      <c r="MR267" s="1"/>
      <c r="MS267" s="1"/>
      <c r="MT267" s="1"/>
      <c r="MU267" s="1"/>
      <c r="MV267" s="1"/>
      <c r="MW267" s="1"/>
      <c r="MX267" s="1"/>
      <c r="MY267" s="1"/>
      <c r="MZ267" s="1"/>
      <c r="NA267" s="1"/>
      <c r="NB267" s="1"/>
      <c r="NC267" s="1"/>
      <c r="ND267" s="1"/>
      <c r="NE267" s="1"/>
      <c r="NF267" s="1"/>
      <c r="NG267" s="1"/>
      <c r="NH267" s="1"/>
      <c r="NI267" s="1"/>
      <c r="NJ267" s="1"/>
      <c r="NK267" s="1"/>
      <c r="NL267" s="1"/>
      <c r="NM267" s="1"/>
      <c r="NN267" s="1"/>
      <c r="NO267" s="1"/>
      <c r="NP267" s="1"/>
      <c r="NQ267" s="1"/>
      <c r="NR267" s="1"/>
      <c r="NS267" s="1"/>
      <c r="NT267" s="1"/>
      <c r="NU267" s="1"/>
      <c r="NV267" s="1"/>
      <c r="NW267" s="1"/>
      <c r="NX267" s="1"/>
      <c r="NY267" s="1"/>
      <c r="NZ267" s="1"/>
      <c r="OA267" s="1"/>
      <c r="OB267" s="1"/>
      <c r="OC267" s="1"/>
      <c r="OD267" s="1"/>
      <c r="OE267" s="1"/>
      <c r="OF267" s="1"/>
      <c r="OG267" s="1"/>
      <c r="OH267" s="1"/>
      <c r="OI267" s="1"/>
      <c r="OJ267" s="1"/>
      <c r="OK267" s="1"/>
      <c r="OL267" s="1"/>
      <c r="OM267" s="1"/>
      <c r="ON267" s="1"/>
      <c r="OO267" s="1"/>
      <c r="OP267" s="1"/>
    </row>
    <row r="268" spans="1:406" s="344" customFormat="1" ht="27.75" customHeight="1" thickBot="1" x14ac:dyDescent="0.3">
      <c r="A268" s="617"/>
      <c r="B268" s="616"/>
      <c r="C268" s="617"/>
      <c r="D268" s="588"/>
      <c r="E268" s="588"/>
      <c r="F268" s="617"/>
      <c r="G268" s="617"/>
      <c r="H268" s="616"/>
      <c r="I268" s="617"/>
      <c r="J268" s="644"/>
      <c r="K268" s="588"/>
      <c r="L268" s="589"/>
      <c r="M268" s="589"/>
      <c r="N268" s="588"/>
      <c r="O268" s="588"/>
      <c r="P268" s="777" t="s">
        <v>17</v>
      </c>
      <c r="Q268" s="778"/>
      <c r="R268" s="779"/>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c r="JD268" s="1"/>
      <c r="JE268" s="1"/>
      <c r="JF268" s="1"/>
      <c r="JG268" s="1"/>
      <c r="JH268" s="1"/>
      <c r="JI268" s="1"/>
      <c r="JJ268" s="1"/>
      <c r="JK268" s="1"/>
      <c r="JL268" s="1"/>
      <c r="JM268" s="1"/>
      <c r="JN268" s="1"/>
      <c r="JO268" s="1"/>
      <c r="JP268" s="1"/>
      <c r="JQ268" s="1"/>
      <c r="JR268" s="1"/>
      <c r="JS268" s="1"/>
      <c r="JT268" s="1"/>
      <c r="JU268" s="1"/>
      <c r="JV268" s="1"/>
      <c r="JW268" s="1"/>
      <c r="JX268" s="1"/>
      <c r="JY268" s="1"/>
      <c r="JZ268" s="1"/>
      <c r="KA268" s="1"/>
      <c r="KB268" s="1"/>
      <c r="KC268" s="1"/>
      <c r="KD268" s="1"/>
      <c r="KE268" s="1"/>
      <c r="KF268" s="1"/>
      <c r="KG268" s="1"/>
      <c r="KH268" s="1"/>
      <c r="KI268" s="1"/>
      <c r="KJ268" s="1"/>
      <c r="KK268" s="1"/>
      <c r="KL268" s="1"/>
      <c r="KM268" s="1"/>
      <c r="KN268" s="1"/>
      <c r="KO268" s="1"/>
      <c r="KP268" s="1"/>
      <c r="KQ268" s="1"/>
      <c r="KR268" s="1"/>
      <c r="KS268" s="1"/>
      <c r="KT268" s="1"/>
      <c r="KU268" s="1"/>
      <c r="KV268" s="1"/>
      <c r="KW268" s="1"/>
      <c r="KX268" s="1"/>
      <c r="KY268" s="1"/>
      <c r="KZ268" s="1"/>
      <c r="LA268" s="1"/>
      <c r="LB268" s="1"/>
      <c r="LC268" s="1"/>
      <c r="LD268" s="1"/>
      <c r="LE268" s="1"/>
      <c r="LF268" s="1"/>
      <c r="LG268" s="1"/>
      <c r="LH268" s="1"/>
      <c r="LI268" s="1"/>
      <c r="LJ268" s="1"/>
      <c r="LK268" s="1"/>
      <c r="LL268" s="1"/>
      <c r="LM268" s="1"/>
      <c r="LN268" s="1"/>
      <c r="LO268" s="1"/>
      <c r="LP268" s="1"/>
      <c r="LQ268" s="1"/>
      <c r="LR268" s="1"/>
      <c r="LS268" s="1"/>
      <c r="LT268" s="1"/>
      <c r="LU268" s="1"/>
      <c r="LV268" s="1"/>
      <c r="LW268" s="1"/>
      <c r="LX268" s="1"/>
      <c r="LY268" s="1"/>
      <c r="LZ268" s="1"/>
      <c r="MA268" s="1"/>
      <c r="MB268" s="1"/>
      <c r="MC268" s="1"/>
      <c r="MD268" s="1"/>
      <c r="ME268" s="1"/>
      <c r="MF268" s="1"/>
      <c r="MG268" s="1"/>
      <c r="MH268" s="1"/>
      <c r="MI268" s="1"/>
      <c r="MJ268" s="1"/>
      <c r="MK268" s="1"/>
      <c r="ML268" s="1"/>
      <c r="MM268" s="1"/>
      <c r="MN268" s="1"/>
      <c r="MO268" s="1"/>
      <c r="MP268" s="1"/>
      <c r="MQ268" s="1"/>
      <c r="MR268" s="1"/>
      <c r="MS268" s="1"/>
      <c r="MT268" s="1"/>
      <c r="MU268" s="1"/>
      <c r="MV268" s="1"/>
      <c r="MW268" s="1"/>
      <c r="MX268" s="1"/>
      <c r="MY268" s="1"/>
      <c r="MZ268" s="1"/>
      <c r="NA268" s="1"/>
      <c r="NB268" s="1"/>
      <c r="NC268" s="1"/>
      <c r="ND268" s="1"/>
      <c r="NE268" s="1"/>
      <c r="NF268" s="1"/>
      <c r="NG268" s="1"/>
      <c r="NH268" s="1"/>
      <c r="NI268" s="1"/>
      <c r="NJ268" s="1"/>
      <c r="NK268" s="1"/>
      <c r="NL268" s="1"/>
      <c r="NM268" s="1"/>
      <c r="NN268" s="1"/>
      <c r="NO268" s="1"/>
      <c r="NP268" s="1"/>
      <c r="NQ268" s="1"/>
      <c r="NR268" s="1"/>
      <c r="NS268" s="1"/>
      <c r="NT268" s="1"/>
      <c r="NU268" s="1"/>
      <c r="NV268" s="1"/>
      <c r="NW268" s="1"/>
      <c r="NX268" s="1"/>
      <c r="NY268" s="1"/>
      <c r="NZ268" s="1"/>
      <c r="OA268" s="1"/>
      <c r="OB268" s="1"/>
      <c r="OC268" s="1"/>
      <c r="OD268" s="1"/>
      <c r="OE268" s="1"/>
      <c r="OF268" s="1"/>
      <c r="OG268" s="1"/>
      <c r="OH268" s="1"/>
      <c r="OI268" s="1"/>
      <c r="OJ268" s="1"/>
      <c r="OK268" s="1"/>
      <c r="OL268" s="1"/>
      <c r="OM268" s="1"/>
      <c r="ON268" s="1"/>
      <c r="OO268" s="1"/>
      <c r="OP268" s="1"/>
    </row>
    <row r="269" spans="1:406" s="351" customFormat="1" ht="167.25" customHeight="1" thickBot="1" x14ac:dyDescent="0.3">
      <c r="A269" s="617"/>
      <c r="B269" s="616"/>
      <c r="C269" s="617"/>
      <c r="D269" s="588"/>
      <c r="E269" s="588"/>
      <c r="F269" s="617"/>
      <c r="G269" s="617"/>
      <c r="H269" s="616"/>
      <c r="I269" s="617"/>
      <c r="J269" s="644"/>
      <c r="K269" s="588"/>
      <c r="L269" s="589"/>
      <c r="M269" s="589"/>
      <c r="N269" s="588"/>
      <c r="O269" s="588"/>
      <c r="P269" s="463" t="s">
        <v>740</v>
      </c>
      <c r="Q269" s="697" t="s">
        <v>498</v>
      </c>
      <c r="R269" s="716">
        <v>1</v>
      </c>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c r="JD269" s="1"/>
      <c r="JE269" s="1"/>
      <c r="JF269" s="1"/>
      <c r="JG269" s="1"/>
      <c r="JH269" s="1"/>
      <c r="JI269" s="1"/>
      <c r="JJ269" s="1"/>
      <c r="JK269" s="1"/>
      <c r="JL269" s="1"/>
      <c r="JM269" s="1"/>
      <c r="JN269" s="1"/>
      <c r="JO269" s="1"/>
      <c r="JP269" s="1"/>
      <c r="JQ269" s="1"/>
      <c r="JR269" s="1"/>
      <c r="JS269" s="1"/>
      <c r="JT269" s="1"/>
      <c r="JU269" s="1"/>
      <c r="JV269" s="1"/>
      <c r="JW269" s="1"/>
      <c r="JX269" s="1"/>
      <c r="JY269" s="1"/>
      <c r="JZ269" s="1"/>
      <c r="KA269" s="1"/>
      <c r="KB269" s="1"/>
      <c r="KC269" s="1"/>
      <c r="KD269" s="1"/>
      <c r="KE269" s="1"/>
      <c r="KF269" s="1"/>
      <c r="KG269" s="1"/>
      <c r="KH269" s="1"/>
      <c r="KI269" s="1"/>
      <c r="KJ269" s="1"/>
      <c r="KK269" s="1"/>
      <c r="KL269" s="1"/>
      <c r="KM269" s="1"/>
      <c r="KN269" s="1"/>
      <c r="KO269" s="1"/>
      <c r="KP269" s="1"/>
      <c r="KQ269" s="1"/>
      <c r="KR269" s="1"/>
      <c r="KS269" s="1"/>
      <c r="KT269" s="1"/>
      <c r="KU269" s="1"/>
      <c r="KV269" s="1"/>
      <c r="KW269" s="1"/>
      <c r="KX269" s="1"/>
      <c r="KY269" s="1"/>
      <c r="KZ269" s="1"/>
      <c r="LA269" s="1"/>
      <c r="LB269" s="1"/>
      <c r="LC269" s="1"/>
      <c r="LD269" s="1"/>
      <c r="LE269" s="1"/>
      <c r="LF269" s="1"/>
      <c r="LG269" s="1"/>
      <c r="LH269" s="1"/>
      <c r="LI269" s="1"/>
      <c r="LJ269" s="1"/>
      <c r="LK269" s="1"/>
      <c r="LL269" s="1"/>
      <c r="LM269" s="1"/>
      <c r="LN269" s="1"/>
      <c r="LO269" s="1"/>
      <c r="LP269" s="1"/>
      <c r="LQ269" s="1"/>
      <c r="LR269" s="1"/>
      <c r="LS269" s="1"/>
      <c r="LT269" s="1"/>
      <c r="LU269" s="1"/>
      <c r="LV269" s="1"/>
      <c r="LW269" s="1"/>
      <c r="LX269" s="1"/>
      <c r="LY269" s="1"/>
      <c r="LZ269" s="1"/>
      <c r="MA269" s="1"/>
      <c r="MB269" s="1"/>
      <c r="MC269" s="1"/>
      <c r="MD269" s="1"/>
      <c r="ME269" s="1"/>
      <c r="MF269" s="1"/>
      <c r="MG269" s="1"/>
      <c r="MH269" s="1"/>
      <c r="MI269" s="1"/>
      <c r="MJ269" s="1"/>
      <c r="MK269" s="1"/>
      <c r="ML269" s="1"/>
      <c r="MM269" s="1"/>
      <c r="MN269" s="1"/>
      <c r="MO269" s="1"/>
      <c r="MP269" s="1"/>
      <c r="MQ269" s="1"/>
      <c r="MR269" s="1"/>
      <c r="MS269" s="1"/>
      <c r="MT269" s="1"/>
      <c r="MU269" s="1"/>
      <c r="MV269" s="1"/>
      <c r="MW269" s="1"/>
      <c r="MX269" s="1"/>
      <c r="MY269" s="1"/>
      <c r="MZ269" s="1"/>
      <c r="NA269" s="1"/>
      <c r="NB269" s="1"/>
      <c r="NC269" s="1"/>
      <c r="ND269" s="1"/>
      <c r="NE269" s="1"/>
      <c r="NF269" s="1"/>
      <c r="NG269" s="1"/>
      <c r="NH269" s="1"/>
      <c r="NI269" s="1"/>
      <c r="NJ269" s="1"/>
      <c r="NK269" s="1"/>
      <c r="NL269" s="1"/>
      <c r="NM269" s="1"/>
      <c r="NN269" s="1"/>
      <c r="NO269" s="1"/>
      <c r="NP269" s="1"/>
      <c r="NQ269" s="1"/>
      <c r="NR269" s="1"/>
      <c r="NS269" s="1"/>
      <c r="NT269" s="1"/>
      <c r="NU269" s="1"/>
      <c r="NV269" s="1"/>
      <c r="NW269" s="1"/>
      <c r="NX269" s="1"/>
      <c r="NY269" s="1"/>
      <c r="NZ269" s="1"/>
      <c r="OA269" s="1"/>
      <c r="OB269" s="1"/>
      <c r="OC269" s="1"/>
      <c r="OD269" s="1"/>
      <c r="OE269" s="1"/>
      <c r="OF269" s="1"/>
      <c r="OG269" s="1"/>
      <c r="OH269" s="1"/>
      <c r="OI269" s="1"/>
      <c r="OJ269" s="1"/>
      <c r="OK269" s="1"/>
      <c r="OL269" s="1"/>
      <c r="OM269" s="1"/>
      <c r="ON269" s="1"/>
      <c r="OO269" s="1"/>
      <c r="OP269" s="1"/>
    </row>
    <row r="270" spans="1:406" s="525" customFormat="1" ht="162.75" customHeight="1" thickBot="1" x14ac:dyDescent="0.3">
      <c r="A270" s="537"/>
      <c r="B270" s="536"/>
      <c r="C270" s="537"/>
      <c r="D270" s="502"/>
      <c r="E270" s="502"/>
      <c r="F270" s="537"/>
      <c r="G270" s="537"/>
      <c r="H270" s="536"/>
      <c r="I270" s="556" t="s">
        <v>566</v>
      </c>
      <c r="J270" s="549" t="s">
        <v>571</v>
      </c>
      <c r="K270" s="761" t="s">
        <v>218</v>
      </c>
      <c r="L270" s="500" t="s">
        <v>10</v>
      </c>
      <c r="M270" s="750">
        <v>1</v>
      </c>
      <c r="N270" s="524" t="s">
        <v>565</v>
      </c>
      <c r="O270" s="459" t="s">
        <v>564</v>
      </c>
      <c r="P270" s="737" t="s">
        <v>220</v>
      </c>
      <c r="Q270" s="500" t="s">
        <v>578</v>
      </c>
      <c r="R270" s="493" t="s">
        <v>221</v>
      </c>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c r="JD270" s="1"/>
      <c r="JE270" s="1"/>
      <c r="JF270" s="1"/>
      <c r="JG270" s="1"/>
      <c r="JH270" s="1"/>
      <c r="JI270" s="1"/>
      <c r="JJ270" s="1"/>
      <c r="JK270" s="1"/>
      <c r="JL270" s="1"/>
      <c r="JM270" s="1"/>
      <c r="JN270" s="1"/>
      <c r="JO270" s="1"/>
      <c r="JP270" s="1"/>
      <c r="JQ270" s="1"/>
      <c r="JR270" s="1"/>
      <c r="JS270" s="1"/>
      <c r="JT270" s="1"/>
      <c r="JU270" s="1"/>
      <c r="JV270" s="1"/>
      <c r="JW270" s="1"/>
      <c r="JX270" s="1"/>
      <c r="JY270" s="1"/>
      <c r="JZ270" s="1"/>
      <c r="KA270" s="1"/>
      <c r="KB270" s="1"/>
      <c r="KC270" s="1"/>
      <c r="KD270" s="1"/>
      <c r="KE270" s="1"/>
      <c r="KF270" s="1"/>
      <c r="KG270" s="1"/>
      <c r="KH270" s="1"/>
      <c r="KI270" s="1"/>
      <c r="KJ270" s="1"/>
      <c r="KK270" s="1"/>
      <c r="KL270" s="1"/>
      <c r="KM270" s="1"/>
      <c r="KN270" s="1"/>
      <c r="KO270" s="1"/>
      <c r="KP270" s="1"/>
      <c r="KQ270" s="1"/>
      <c r="KR270" s="1"/>
      <c r="KS270" s="1"/>
      <c r="KT270" s="1"/>
      <c r="KU270" s="1"/>
      <c r="KV270" s="1"/>
      <c r="KW270" s="1"/>
      <c r="KX270" s="1"/>
      <c r="KY270" s="1"/>
      <c r="KZ270" s="1"/>
      <c r="LA270" s="1"/>
      <c r="LB270" s="1"/>
      <c r="LC270" s="1"/>
      <c r="LD270" s="1"/>
      <c r="LE270" s="1"/>
      <c r="LF270" s="1"/>
      <c r="LG270" s="1"/>
      <c r="LH270" s="1"/>
      <c r="LI270" s="1"/>
      <c r="LJ270" s="1"/>
      <c r="LK270" s="1"/>
      <c r="LL270" s="1"/>
      <c r="LM270" s="1"/>
      <c r="LN270" s="1"/>
      <c r="LO270" s="1"/>
      <c r="LP270" s="1"/>
      <c r="LQ270" s="1"/>
      <c r="LR270" s="1"/>
      <c r="LS270" s="1"/>
      <c r="LT270" s="1"/>
      <c r="LU270" s="1"/>
      <c r="LV270" s="1"/>
      <c r="LW270" s="1"/>
      <c r="LX270" s="1"/>
      <c r="LY270" s="1"/>
      <c r="LZ270" s="1"/>
      <c r="MA270" s="1"/>
      <c r="MB270" s="1"/>
      <c r="MC270" s="1"/>
      <c r="MD270" s="1"/>
      <c r="ME270" s="1"/>
      <c r="MF270" s="1"/>
      <c r="MG270" s="1"/>
      <c r="MH270" s="1"/>
      <c r="MI270" s="1"/>
      <c r="MJ270" s="1"/>
      <c r="MK270" s="1"/>
      <c r="ML270" s="1"/>
      <c r="MM270" s="1"/>
      <c r="MN270" s="1"/>
      <c r="MO270" s="1"/>
      <c r="MP270" s="1"/>
      <c r="MQ270" s="1"/>
      <c r="MR270" s="1"/>
      <c r="MS270" s="1"/>
      <c r="MT270" s="1"/>
      <c r="MU270" s="1"/>
      <c r="MV270" s="1"/>
      <c r="MW270" s="1"/>
      <c r="MX270" s="1"/>
      <c r="MY270" s="1"/>
      <c r="MZ270" s="1"/>
      <c r="NA270" s="1"/>
      <c r="NB270" s="1"/>
      <c r="NC270" s="1"/>
      <c r="ND270" s="1"/>
      <c r="NE270" s="1"/>
      <c r="NF270" s="1"/>
      <c r="NG270" s="1"/>
      <c r="NH270" s="1"/>
      <c r="NI270" s="1"/>
      <c r="NJ270" s="1"/>
      <c r="NK270" s="1"/>
      <c r="NL270" s="1"/>
      <c r="NM270" s="1"/>
      <c r="NN270" s="1"/>
      <c r="NO270" s="1"/>
      <c r="NP270" s="1"/>
      <c r="NQ270" s="1"/>
      <c r="NR270" s="1"/>
      <c r="NS270" s="1"/>
      <c r="NT270" s="1"/>
      <c r="NU270" s="1"/>
      <c r="NV270" s="1"/>
      <c r="NW270" s="1"/>
      <c r="NX270" s="1"/>
      <c r="NY270" s="1"/>
      <c r="NZ270" s="1"/>
      <c r="OA270" s="1"/>
      <c r="OB270" s="1"/>
      <c r="OC270" s="1"/>
      <c r="OD270" s="1"/>
      <c r="OE270" s="1"/>
      <c r="OF270" s="1"/>
      <c r="OG270" s="1"/>
      <c r="OH270" s="1"/>
      <c r="OI270" s="1"/>
      <c r="OJ270" s="1"/>
      <c r="OK270" s="1"/>
      <c r="OL270" s="1"/>
      <c r="OM270" s="1"/>
      <c r="ON270" s="1"/>
      <c r="OO270" s="1"/>
      <c r="OP270" s="1"/>
    </row>
    <row r="271" spans="1:406" s="344" customFormat="1" ht="26.25" customHeight="1" thickBot="1" x14ac:dyDescent="0.3">
      <c r="A271" s="617"/>
      <c r="B271" s="616"/>
      <c r="C271" s="617"/>
      <c r="D271" s="588"/>
      <c r="E271" s="588"/>
      <c r="F271" s="617"/>
      <c r="G271" s="617"/>
      <c r="H271" s="616"/>
      <c r="I271" s="617"/>
      <c r="J271" s="644"/>
      <c r="K271" s="643"/>
      <c r="L271" s="643"/>
      <c r="M271" s="643"/>
      <c r="N271" s="594"/>
      <c r="O271" s="594"/>
      <c r="P271" s="765" t="s">
        <v>16</v>
      </c>
      <c r="Q271" s="766"/>
      <c r="R271" s="767"/>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c r="JD271" s="1"/>
      <c r="JE271" s="1"/>
      <c r="JF271" s="1"/>
      <c r="JG271" s="1"/>
      <c r="JH271" s="1"/>
      <c r="JI271" s="1"/>
      <c r="JJ271" s="1"/>
      <c r="JK271" s="1"/>
      <c r="JL271" s="1"/>
      <c r="JM271" s="1"/>
      <c r="JN271" s="1"/>
      <c r="JO271" s="1"/>
      <c r="JP271" s="1"/>
      <c r="JQ271" s="1"/>
      <c r="JR271" s="1"/>
      <c r="JS271" s="1"/>
      <c r="JT271" s="1"/>
      <c r="JU271" s="1"/>
      <c r="JV271" s="1"/>
      <c r="JW271" s="1"/>
      <c r="JX271" s="1"/>
      <c r="JY271" s="1"/>
      <c r="JZ271" s="1"/>
      <c r="KA271" s="1"/>
      <c r="KB271" s="1"/>
      <c r="KC271" s="1"/>
      <c r="KD271" s="1"/>
      <c r="KE271" s="1"/>
      <c r="KF271" s="1"/>
      <c r="KG271" s="1"/>
      <c r="KH271" s="1"/>
      <c r="KI271" s="1"/>
      <c r="KJ271" s="1"/>
      <c r="KK271" s="1"/>
      <c r="KL271" s="1"/>
      <c r="KM271" s="1"/>
      <c r="KN271" s="1"/>
      <c r="KO271" s="1"/>
      <c r="KP271" s="1"/>
      <c r="KQ271" s="1"/>
      <c r="KR271" s="1"/>
      <c r="KS271" s="1"/>
      <c r="KT271" s="1"/>
      <c r="KU271" s="1"/>
      <c r="KV271" s="1"/>
      <c r="KW271" s="1"/>
      <c r="KX271" s="1"/>
      <c r="KY271" s="1"/>
      <c r="KZ271" s="1"/>
      <c r="LA271" s="1"/>
      <c r="LB271" s="1"/>
      <c r="LC271" s="1"/>
      <c r="LD271" s="1"/>
      <c r="LE271" s="1"/>
      <c r="LF271" s="1"/>
      <c r="LG271" s="1"/>
      <c r="LH271" s="1"/>
      <c r="LI271" s="1"/>
      <c r="LJ271" s="1"/>
      <c r="LK271" s="1"/>
      <c r="LL271" s="1"/>
      <c r="LM271" s="1"/>
      <c r="LN271" s="1"/>
      <c r="LO271" s="1"/>
      <c r="LP271" s="1"/>
      <c r="LQ271" s="1"/>
      <c r="LR271" s="1"/>
      <c r="LS271" s="1"/>
      <c r="LT271" s="1"/>
      <c r="LU271" s="1"/>
      <c r="LV271" s="1"/>
      <c r="LW271" s="1"/>
      <c r="LX271" s="1"/>
      <c r="LY271" s="1"/>
      <c r="LZ271" s="1"/>
      <c r="MA271" s="1"/>
      <c r="MB271" s="1"/>
      <c r="MC271" s="1"/>
      <c r="MD271" s="1"/>
      <c r="ME271" s="1"/>
      <c r="MF271" s="1"/>
      <c r="MG271" s="1"/>
      <c r="MH271" s="1"/>
      <c r="MI271" s="1"/>
      <c r="MJ271" s="1"/>
      <c r="MK271" s="1"/>
      <c r="ML271" s="1"/>
      <c r="MM271" s="1"/>
      <c r="MN271" s="1"/>
      <c r="MO271" s="1"/>
      <c r="MP271" s="1"/>
      <c r="MQ271" s="1"/>
      <c r="MR271" s="1"/>
      <c r="MS271" s="1"/>
      <c r="MT271" s="1"/>
      <c r="MU271" s="1"/>
      <c r="MV271" s="1"/>
      <c r="MW271" s="1"/>
      <c r="MX271" s="1"/>
      <c r="MY271" s="1"/>
      <c r="MZ271" s="1"/>
      <c r="NA271" s="1"/>
      <c r="NB271" s="1"/>
      <c r="NC271" s="1"/>
      <c r="ND271" s="1"/>
      <c r="NE271" s="1"/>
      <c r="NF271" s="1"/>
      <c r="NG271" s="1"/>
      <c r="NH271" s="1"/>
      <c r="NI271" s="1"/>
      <c r="NJ271" s="1"/>
      <c r="NK271" s="1"/>
      <c r="NL271" s="1"/>
      <c r="NM271" s="1"/>
      <c r="NN271" s="1"/>
      <c r="NO271" s="1"/>
      <c r="NP271" s="1"/>
      <c r="NQ271" s="1"/>
      <c r="NR271" s="1"/>
      <c r="NS271" s="1"/>
      <c r="NT271" s="1"/>
      <c r="NU271" s="1"/>
      <c r="NV271" s="1"/>
      <c r="NW271" s="1"/>
      <c r="NX271" s="1"/>
      <c r="NY271" s="1"/>
      <c r="NZ271" s="1"/>
      <c r="OA271" s="1"/>
      <c r="OB271" s="1"/>
      <c r="OC271" s="1"/>
      <c r="OD271" s="1"/>
      <c r="OE271" s="1"/>
      <c r="OF271" s="1"/>
      <c r="OG271" s="1"/>
      <c r="OH271" s="1"/>
      <c r="OI271" s="1"/>
      <c r="OJ271" s="1"/>
      <c r="OK271" s="1"/>
      <c r="OL271" s="1"/>
      <c r="OM271" s="1"/>
      <c r="ON271" s="1"/>
      <c r="OO271" s="1"/>
      <c r="OP271" s="1"/>
    </row>
    <row r="272" spans="1:406" s="351" customFormat="1" ht="135" customHeight="1" thickBot="1" x14ac:dyDescent="0.3">
      <c r="A272" s="617"/>
      <c r="B272" s="616"/>
      <c r="C272" s="617"/>
      <c r="D272" s="588"/>
      <c r="E272" s="588"/>
      <c r="F272" s="617"/>
      <c r="G272" s="617"/>
      <c r="H272" s="616"/>
      <c r="I272" s="617"/>
      <c r="J272" s="644"/>
      <c r="K272" s="480"/>
      <c r="L272" s="458"/>
      <c r="M272" s="481"/>
      <c r="N272" s="588"/>
      <c r="O272" s="588"/>
      <c r="P272" s="694" t="s">
        <v>687</v>
      </c>
      <c r="Q272" s="692" t="s">
        <v>578</v>
      </c>
      <c r="R272" s="462">
        <v>10</v>
      </c>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c r="JD272" s="1"/>
      <c r="JE272" s="1"/>
      <c r="JF272" s="1"/>
      <c r="JG272" s="1"/>
      <c r="JH272" s="1"/>
      <c r="JI272" s="1"/>
      <c r="JJ272" s="1"/>
      <c r="JK272" s="1"/>
      <c r="JL272" s="1"/>
      <c r="JM272" s="1"/>
      <c r="JN272" s="1"/>
      <c r="JO272" s="1"/>
      <c r="JP272" s="1"/>
      <c r="JQ272" s="1"/>
      <c r="JR272" s="1"/>
      <c r="JS272" s="1"/>
      <c r="JT272" s="1"/>
      <c r="JU272" s="1"/>
      <c r="JV272" s="1"/>
      <c r="JW272" s="1"/>
      <c r="JX272" s="1"/>
      <c r="JY272" s="1"/>
      <c r="JZ272" s="1"/>
      <c r="KA272" s="1"/>
      <c r="KB272" s="1"/>
      <c r="KC272" s="1"/>
      <c r="KD272" s="1"/>
      <c r="KE272" s="1"/>
      <c r="KF272" s="1"/>
      <c r="KG272" s="1"/>
      <c r="KH272" s="1"/>
      <c r="KI272" s="1"/>
      <c r="KJ272" s="1"/>
      <c r="KK272" s="1"/>
      <c r="KL272" s="1"/>
      <c r="KM272" s="1"/>
      <c r="KN272" s="1"/>
      <c r="KO272" s="1"/>
      <c r="KP272" s="1"/>
      <c r="KQ272" s="1"/>
      <c r="KR272" s="1"/>
      <c r="KS272" s="1"/>
      <c r="KT272" s="1"/>
      <c r="KU272" s="1"/>
      <c r="KV272" s="1"/>
      <c r="KW272" s="1"/>
      <c r="KX272" s="1"/>
      <c r="KY272" s="1"/>
      <c r="KZ272" s="1"/>
      <c r="LA272" s="1"/>
      <c r="LB272" s="1"/>
      <c r="LC272" s="1"/>
      <c r="LD272" s="1"/>
      <c r="LE272" s="1"/>
      <c r="LF272" s="1"/>
      <c r="LG272" s="1"/>
      <c r="LH272" s="1"/>
      <c r="LI272" s="1"/>
      <c r="LJ272" s="1"/>
      <c r="LK272" s="1"/>
      <c r="LL272" s="1"/>
      <c r="LM272" s="1"/>
      <c r="LN272" s="1"/>
      <c r="LO272" s="1"/>
      <c r="LP272" s="1"/>
      <c r="LQ272" s="1"/>
      <c r="LR272" s="1"/>
      <c r="LS272" s="1"/>
      <c r="LT272" s="1"/>
      <c r="LU272" s="1"/>
      <c r="LV272" s="1"/>
      <c r="LW272" s="1"/>
      <c r="LX272" s="1"/>
      <c r="LY272" s="1"/>
      <c r="LZ272" s="1"/>
      <c r="MA272" s="1"/>
      <c r="MB272" s="1"/>
      <c r="MC272" s="1"/>
      <c r="MD272" s="1"/>
      <c r="ME272" s="1"/>
      <c r="MF272" s="1"/>
      <c r="MG272" s="1"/>
      <c r="MH272" s="1"/>
      <c r="MI272" s="1"/>
      <c r="MJ272" s="1"/>
      <c r="MK272" s="1"/>
      <c r="ML272" s="1"/>
      <c r="MM272" s="1"/>
      <c r="MN272" s="1"/>
      <c r="MO272" s="1"/>
      <c r="MP272" s="1"/>
      <c r="MQ272" s="1"/>
      <c r="MR272" s="1"/>
      <c r="MS272" s="1"/>
      <c r="MT272" s="1"/>
      <c r="MU272" s="1"/>
      <c r="MV272" s="1"/>
      <c r="MW272" s="1"/>
      <c r="MX272" s="1"/>
      <c r="MY272" s="1"/>
      <c r="MZ272" s="1"/>
      <c r="NA272" s="1"/>
      <c r="NB272" s="1"/>
      <c r="NC272" s="1"/>
      <c r="ND272" s="1"/>
      <c r="NE272" s="1"/>
      <c r="NF272" s="1"/>
      <c r="NG272" s="1"/>
      <c r="NH272" s="1"/>
      <c r="NI272" s="1"/>
      <c r="NJ272" s="1"/>
      <c r="NK272" s="1"/>
      <c r="NL272" s="1"/>
      <c r="NM272" s="1"/>
      <c r="NN272" s="1"/>
      <c r="NO272" s="1"/>
      <c r="NP272" s="1"/>
      <c r="NQ272" s="1"/>
      <c r="NR272" s="1"/>
      <c r="NS272" s="1"/>
      <c r="NT272" s="1"/>
      <c r="NU272" s="1"/>
      <c r="NV272" s="1"/>
      <c r="NW272" s="1"/>
      <c r="NX272" s="1"/>
      <c r="NY272" s="1"/>
      <c r="NZ272" s="1"/>
      <c r="OA272" s="1"/>
      <c r="OB272" s="1"/>
      <c r="OC272" s="1"/>
      <c r="OD272" s="1"/>
      <c r="OE272" s="1"/>
      <c r="OF272" s="1"/>
      <c r="OG272" s="1"/>
      <c r="OH272" s="1"/>
      <c r="OI272" s="1"/>
      <c r="OJ272" s="1"/>
      <c r="OK272" s="1"/>
      <c r="OL272" s="1"/>
      <c r="OM272" s="1"/>
      <c r="ON272" s="1"/>
      <c r="OO272" s="1"/>
      <c r="OP272" s="1"/>
    </row>
    <row r="273" spans="1:406" s="344" customFormat="1" ht="33.75" customHeight="1" thickBot="1" x14ac:dyDescent="0.3">
      <c r="A273" s="617"/>
      <c r="B273" s="616"/>
      <c r="C273" s="617"/>
      <c r="D273" s="588"/>
      <c r="E273" s="588"/>
      <c r="F273" s="617"/>
      <c r="G273" s="617"/>
      <c r="H273" s="616"/>
      <c r="I273" s="620"/>
      <c r="J273" s="644"/>
      <c r="K273" s="660"/>
      <c r="L273" s="661"/>
      <c r="M273" s="662"/>
      <c r="N273" s="588"/>
      <c r="O273" s="588"/>
      <c r="P273" s="777" t="s">
        <v>17</v>
      </c>
      <c r="Q273" s="778"/>
      <c r="R273" s="779"/>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c r="JD273" s="1"/>
      <c r="JE273" s="1"/>
      <c r="JF273" s="1"/>
      <c r="JG273" s="1"/>
      <c r="JH273" s="1"/>
      <c r="JI273" s="1"/>
      <c r="JJ273" s="1"/>
      <c r="JK273" s="1"/>
      <c r="JL273" s="1"/>
      <c r="JM273" s="1"/>
      <c r="JN273" s="1"/>
      <c r="JO273" s="1"/>
      <c r="JP273" s="1"/>
      <c r="JQ273" s="1"/>
      <c r="JR273" s="1"/>
      <c r="JS273" s="1"/>
      <c r="JT273" s="1"/>
      <c r="JU273" s="1"/>
      <c r="JV273" s="1"/>
      <c r="JW273" s="1"/>
      <c r="JX273" s="1"/>
      <c r="JY273" s="1"/>
      <c r="JZ273" s="1"/>
      <c r="KA273" s="1"/>
      <c r="KB273" s="1"/>
      <c r="KC273" s="1"/>
      <c r="KD273" s="1"/>
      <c r="KE273" s="1"/>
      <c r="KF273" s="1"/>
      <c r="KG273" s="1"/>
      <c r="KH273" s="1"/>
      <c r="KI273" s="1"/>
      <c r="KJ273" s="1"/>
      <c r="KK273" s="1"/>
      <c r="KL273" s="1"/>
      <c r="KM273" s="1"/>
      <c r="KN273" s="1"/>
      <c r="KO273" s="1"/>
      <c r="KP273" s="1"/>
      <c r="KQ273" s="1"/>
      <c r="KR273" s="1"/>
      <c r="KS273" s="1"/>
      <c r="KT273" s="1"/>
      <c r="KU273" s="1"/>
      <c r="KV273" s="1"/>
      <c r="KW273" s="1"/>
      <c r="KX273" s="1"/>
      <c r="KY273" s="1"/>
      <c r="KZ273" s="1"/>
      <c r="LA273" s="1"/>
      <c r="LB273" s="1"/>
      <c r="LC273" s="1"/>
      <c r="LD273" s="1"/>
      <c r="LE273" s="1"/>
      <c r="LF273" s="1"/>
      <c r="LG273" s="1"/>
      <c r="LH273" s="1"/>
      <c r="LI273" s="1"/>
      <c r="LJ273" s="1"/>
      <c r="LK273" s="1"/>
      <c r="LL273" s="1"/>
      <c r="LM273" s="1"/>
      <c r="LN273" s="1"/>
      <c r="LO273" s="1"/>
      <c r="LP273" s="1"/>
      <c r="LQ273" s="1"/>
      <c r="LR273" s="1"/>
      <c r="LS273" s="1"/>
      <c r="LT273" s="1"/>
      <c r="LU273" s="1"/>
      <c r="LV273" s="1"/>
      <c r="LW273" s="1"/>
      <c r="LX273" s="1"/>
      <c r="LY273" s="1"/>
      <c r="LZ273" s="1"/>
      <c r="MA273" s="1"/>
      <c r="MB273" s="1"/>
      <c r="MC273" s="1"/>
      <c r="MD273" s="1"/>
      <c r="ME273" s="1"/>
      <c r="MF273" s="1"/>
      <c r="MG273" s="1"/>
      <c r="MH273" s="1"/>
      <c r="MI273" s="1"/>
      <c r="MJ273" s="1"/>
      <c r="MK273" s="1"/>
      <c r="ML273" s="1"/>
      <c r="MM273" s="1"/>
      <c r="MN273" s="1"/>
      <c r="MO273" s="1"/>
      <c r="MP273" s="1"/>
      <c r="MQ273" s="1"/>
      <c r="MR273" s="1"/>
      <c r="MS273" s="1"/>
      <c r="MT273" s="1"/>
      <c r="MU273" s="1"/>
      <c r="MV273" s="1"/>
      <c r="MW273" s="1"/>
      <c r="MX273" s="1"/>
      <c r="MY273" s="1"/>
      <c r="MZ273" s="1"/>
      <c r="NA273" s="1"/>
      <c r="NB273" s="1"/>
      <c r="NC273" s="1"/>
      <c r="ND273" s="1"/>
      <c r="NE273" s="1"/>
      <c r="NF273" s="1"/>
      <c r="NG273" s="1"/>
      <c r="NH273" s="1"/>
      <c r="NI273" s="1"/>
      <c r="NJ273" s="1"/>
      <c r="NK273" s="1"/>
      <c r="NL273" s="1"/>
      <c r="NM273" s="1"/>
      <c r="NN273" s="1"/>
      <c r="NO273" s="1"/>
      <c r="NP273" s="1"/>
      <c r="NQ273" s="1"/>
      <c r="NR273" s="1"/>
      <c r="NS273" s="1"/>
      <c r="NT273" s="1"/>
      <c r="NU273" s="1"/>
      <c r="NV273" s="1"/>
      <c r="NW273" s="1"/>
      <c r="NX273" s="1"/>
      <c r="NY273" s="1"/>
      <c r="NZ273" s="1"/>
      <c r="OA273" s="1"/>
      <c r="OB273" s="1"/>
      <c r="OC273" s="1"/>
      <c r="OD273" s="1"/>
      <c r="OE273" s="1"/>
      <c r="OF273" s="1"/>
      <c r="OG273" s="1"/>
      <c r="OH273" s="1"/>
      <c r="OI273" s="1"/>
      <c r="OJ273" s="1"/>
      <c r="OK273" s="1"/>
      <c r="OL273" s="1"/>
      <c r="OM273" s="1"/>
      <c r="ON273" s="1"/>
      <c r="OO273" s="1"/>
      <c r="OP273" s="1"/>
    </row>
    <row r="274" spans="1:406" s="351" customFormat="1" ht="164.25" customHeight="1" thickBot="1" x14ac:dyDescent="0.3">
      <c r="A274" s="617"/>
      <c r="B274" s="616"/>
      <c r="C274" s="617"/>
      <c r="D274" s="588"/>
      <c r="E274" s="588"/>
      <c r="F274" s="617"/>
      <c r="G274" s="617"/>
      <c r="H274" s="616"/>
      <c r="I274" s="620"/>
      <c r="J274" s="644"/>
      <c r="K274" s="490"/>
      <c r="L274" s="458"/>
      <c r="M274" s="481"/>
      <c r="N274" s="596"/>
      <c r="O274" s="596"/>
      <c r="P274" s="463" t="s">
        <v>741</v>
      </c>
      <c r="Q274" s="692" t="s">
        <v>10</v>
      </c>
      <c r="R274" s="462">
        <v>100</v>
      </c>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c r="JD274" s="1"/>
      <c r="JE274" s="1"/>
      <c r="JF274" s="1"/>
      <c r="JG274" s="1"/>
      <c r="JH274" s="1"/>
      <c r="JI274" s="1"/>
      <c r="JJ274" s="1"/>
      <c r="JK274" s="1"/>
      <c r="JL274" s="1"/>
      <c r="JM274" s="1"/>
      <c r="JN274" s="1"/>
      <c r="JO274" s="1"/>
      <c r="JP274" s="1"/>
      <c r="JQ274" s="1"/>
      <c r="JR274" s="1"/>
      <c r="JS274" s="1"/>
      <c r="JT274" s="1"/>
      <c r="JU274" s="1"/>
      <c r="JV274" s="1"/>
      <c r="JW274" s="1"/>
      <c r="JX274" s="1"/>
      <c r="JY274" s="1"/>
      <c r="JZ274" s="1"/>
      <c r="KA274" s="1"/>
      <c r="KB274" s="1"/>
      <c r="KC274" s="1"/>
      <c r="KD274" s="1"/>
      <c r="KE274" s="1"/>
      <c r="KF274" s="1"/>
      <c r="KG274" s="1"/>
      <c r="KH274" s="1"/>
      <c r="KI274" s="1"/>
      <c r="KJ274" s="1"/>
      <c r="KK274" s="1"/>
      <c r="KL274" s="1"/>
      <c r="KM274" s="1"/>
      <c r="KN274" s="1"/>
      <c r="KO274" s="1"/>
      <c r="KP274" s="1"/>
      <c r="KQ274" s="1"/>
      <c r="KR274" s="1"/>
      <c r="KS274" s="1"/>
      <c r="KT274" s="1"/>
      <c r="KU274" s="1"/>
      <c r="KV274" s="1"/>
      <c r="KW274" s="1"/>
      <c r="KX274" s="1"/>
      <c r="KY274" s="1"/>
      <c r="KZ274" s="1"/>
      <c r="LA274" s="1"/>
      <c r="LB274" s="1"/>
      <c r="LC274" s="1"/>
      <c r="LD274" s="1"/>
      <c r="LE274" s="1"/>
      <c r="LF274" s="1"/>
      <c r="LG274" s="1"/>
      <c r="LH274" s="1"/>
      <c r="LI274" s="1"/>
      <c r="LJ274" s="1"/>
      <c r="LK274" s="1"/>
      <c r="LL274" s="1"/>
      <c r="LM274" s="1"/>
      <c r="LN274" s="1"/>
      <c r="LO274" s="1"/>
      <c r="LP274" s="1"/>
      <c r="LQ274" s="1"/>
      <c r="LR274" s="1"/>
      <c r="LS274" s="1"/>
      <c r="LT274" s="1"/>
      <c r="LU274" s="1"/>
      <c r="LV274" s="1"/>
      <c r="LW274" s="1"/>
      <c r="LX274" s="1"/>
      <c r="LY274" s="1"/>
      <c r="LZ274" s="1"/>
      <c r="MA274" s="1"/>
      <c r="MB274" s="1"/>
      <c r="MC274" s="1"/>
      <c r="MD274" s="1"/>
      <c r="ME274" s="1"/>
      <c r="MF274" s="1"/>
      <c r="MG274" s="1"/>
      <c r="MH274" s="1"/>
      <c r="MI274" s="1"/>
      <c r="MJ274" s="1"/>
      <c r="MK274" s="1"/>
      <c r="ML274" s="1"/>
      <c r="MM274" s="1"/>
      <c r="MN274" s="1"/>
      <c r="MO274" s="1"/>
      <c r="MP274" s="1"/>
      <c r="MQ274" s="1"/>
      <c r="MR274" s="1"/>
      <c r="MS274" s="1"/>
      <c r="MT274" s="1"/>
      <c r="MU274" s="1"/>
      <c r="MV274" s="1"/>
      <c r="MW274" s="1"/>
      <c r="MX274" s="1"/>
      <c r="MY274" s="1"/>
      <c r="MZ274" s="1"/>
      <c r="NA274" s="1"/>
      <c r="NB274" s="1"/>
      <c r="NC274" s="1"/>
      <c r="ND274" s="1"/>
      <c r="NE274" s="1"/>
      <c r="NF274" s="1"/>
      <c r="NG274" s="1"/>
      <c r="NH274" s="1"/>
      <c r="NI274" s="1"/>
      <c r="NJ274" s="1"/>
      <c r="NK274" s="1"/>
      <c r="NL274" s="1"/>
      <c r="NM274" s="1"/>
      <c r="NN274" s="1"/>
      <c r="NO274" s="1"/>
      <c r="NP274" s="1"/>
      <c r="NQ274" s="1"/>
      <c r="NR274" s="1"/>
      <c r="NS274" s="1"/>
      <c r="NT274" s="1"/>
      <c r="NU274" s="1"/>
      <c r="NV274" s="1"/>
      <c r="NW274" s="1"/>
      <c r="NX274" s="1"/>
      <c r="NY274" s="1"/>
      <c r="NZ274" s="1"/>
      <c r="OA274" s="1"/>
      <c r="OB274" s="1"/>
      <c r="OC274" s="1"/>
      <c r="OD274" s="1"/>
      <c r="OE274" s="1"/>
      <c r="OF274" s="1"/>
      <c r="OG274" s="1"/>
      <c r="OH274" s="1"/>
      <c r="OI274" s="1"/>
      <c r="OJ274" s="1"/>
      <c r="OK274" s="1"/>
      <c r="OL274" s="1"/>
      <c r="OM274" s="1"/>
      <c r="ON274" s="1"/>
      <c r="OO274" s="1"/>
      <c r="OP274" s="1"/>
    </row>
    <row r="275" spans="1:406" s="525" customFormat="1" ht="88.5" customHeight="1" thickBot="1" x14ac:dyDescent="0.3">
      <c r="A275" s="537"/>
      <c r="B275" s="536"/>
      <c r="C275" s="537"/>
      <c r="D275" s="502"/>
      <c r="E275" s="502"/>
      <c r="F275" s="537"/>
      <c r="G275" s="537"/>
      <c r="H275" s="536"/>
      <c r="I275" s="537"/>
      <c r="J275" s="542"/>
      <c r="K275" s="542"/>
      <c r="L275" s="503"/>
      <c r="M275" s="503"/>
      <c r="N275" s="524" t="s">
        <v>568</v>
      </c>
      <c r="O275" s="459" t="s">
        <v>688</v>
      </c>
      <c r="P275" s="737" t="s">
        <v>225</v>
      </c>
      <c r="Q275" s="500" t="s">
        <v>578</v>
      </c>
      <c r="R275" s="493" t="s">
        <v>226</v>
      </c>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c r="JD275" s="1"/>
      <c r="JE275" s="1"/>
      <c r="JF275" s="1"/>
      <c r="JG275" s="1"/>
      <c r="JH275" s="1"/>
      <c r="JI275" s="1"/>
      <c r="JJ275" s="1"/>
      <c r="JK275" s="1"/>
      <c r="JL275" s="1"/>
      <c r="JM275" s="1"/>
      <c r="JN275" s="1"/>
      <c r="JO275" s="1"/>
      <c r="JP275" s="1"/>
      <c r="JQ275" s="1"/>
      <c r="JR275" s="1"/>
      <c r="JS275" s="1"/>
      <c r="JT275" s="1"/>
      <c r="JU275" s="1"/>
      <c r="JV275" s="1"/>
      <c r="JW275" s="1"/>
      <c r="JX275" s="1"/>
      <c r="JY275" s="1"/>
      <c r="JZ275" s="1"/>
      <c r="KA275" s="1"/>
      <c r="KB275" s="1"/>
      <c r="KC275" s="1"/>
      <c r="KD275" s="1"/>
      <c r="KE275" s="1"/>
      <c r="KF275" s="1"/>
      <c r="KG275" s="1"/>
      <c r="KH275" s="1"/>
      <c r="KI275" s="1"/>
      <c r="KJ275" s="1"/>
      <c r="KK275" s="1"/>
      <c r="KL275" s="1"/>
      <c r="KM275" s="1"/>
      <c r="KN275" s="1"/>
      <c r="KO275" s="1"/>
      <c r="KP275" s="1"/>
      <c r="KQ275" s="1"/>
      <c r="KR275" s="1"/>
      <c r="KS275" s="1"/>
      <c r="KT275" s="1"/>
      <c r="KU275" s="1"/>
      <c r="KV275" s="1"/>
      <c r="KW275" s="1"/>
      <c r="KX275" s="1"/>
      <c r="KY275" s="1"/>
      <c r="KZ275" s="1"/>
      <c r="LA275" s="1"/>
      <c r="LB275" s="1"/>
      <c r="LC275" s="1"/>
      <c r="LD275" s="1"/>
      <c r="LE275" s="1"/>
      <c r="LF275" s="1"/>
      <c r="LG275" s="1"/>
      <c r="LH275" s="1"/>
      <c r="LI275" s="1"/>
      <c r="LJ275" s="1"/>
      <c r="LK275" s="1"/>
      <c r="LL275" s="1"/>
      <c r="LM275" s="1"/>
      <c r="LN275" s="1"/>
      <c r="LO275" s="1"/>
      <c r="LP275" s="1"/>
      <c r="LQ275" s="1"/>
      <c r="LR275" s="1"/>
      <c r="LS275" s="1"/>
      <c r="LT275" s="1"/>
      <c r="LU275" s="1"/>
      <c r="LV275" s="1"/>
      <c r="LW275" s="1"/>
      <c r="LX275" s="1"/>
      <c r="LY275" s="1"/>
      <c r="LZ275" s="1"/>
      <c r="MA275" s="1"/>
      <c r="MB275" s="1"/>
      <c r="MC275" s="1"/>
      <c r="MD275" s="1"/>
      <c r="ME275" s="1"/>
      <c r="MF275" s="1"/>
      <c r="MG275" s="1"/>
      <c r="MH275" s="1"/>
      <c r="MI275" s="1"/>
      <c r="MJ275" s="1"/>
      <c r="MK275" s="1"/>
      <c r="ML275" s="1"/>
      <c r="MM275" s="1"/>
      <c r="MN275" s="1"/>
      <c r="MO275" s="1"/>
      <c r="MP275" s="1"/>
      <c r="MQ275" s="1"/>
      <c r="MR275" s="1"/>
      <c r="MS275" s="1"/>
      <c r="MT275" s="1"/>
      <c r="MU275" s="1"/>
      <c r="MV275" s="1"/>
      <c r="MW275" s="1"/>
      <c r="MX275" s="1"/>
      <c r="MY275" s="1"/>
      <c r="MZ275" s="1"/>
      <c r="NA275" s="1"/>
      <c r="NB275" s="1"/>
      <c r="NC275" s="1"/>
      <c r="ND275" s="1"/>
      <c r="NE275" s="1"/>
      <c r="NF275" s="1"/>
      <c r="NG275" s="1"/>
      <c r="NH275" s="1"/>
      <c r="NI275" s="1"/>
      <c r="NJ275" s="1"/>
      <c r="NK275" s="1"/>
      <c r="NL275" s="1"/>
      <c r="NM275" s="1"/>
      <c r="NN275" s="1"/>
      <c r="NO275" s="1"/>
      <c r="NP275" s="1"/>
      <c r="NQ275" s="1"/>
      <c r="NR275" s="1"/>
      <c r="NS275" s="1"/>
      <c r="NT275" s="1"/>
      <c r="NU275" s="1"/>
      <c r="NV275" s="1"/>
      <c r="NW275" s="1"/>
      <c r="NX275" s="1"/>
      <c r="NY275" s="1"/>
      <c r="NZ275" s="1"/>
      <c r="OA275" s="1"/>
      <c r="OB275" s="1"/>
      <c r="OC275" s="1"/>
      <c r="OD275" s="1"/>
      <c r="OE275" s="1"/>
      <c r="OF275" s="1"/>
      <c r="OG275" s="1"/>
      <c r="OH275" s="1"/>
      <c r="OI275" s="1"/>
      <c r="OJ275" s="1"/>
      <c r="OK275" s="1"/>
      <c r="OL275" s="1"/>
      <c r="OM275" s="1"/>
      <c r="ON275" s="1"/>
      <c r="OO275" s="1"/>
      <c r="OP275" s="1"/>
    </row>
    <row r="276" spans="1:406" s="344" customFormat="1" ht="24.75" customHeight="1" thickBot="1" x14ac:dyDescent="0.3">
      <c r="A276" s="617"/>
      <c r="B276" s="616"/>
      <c r="C276" s="617"/>
      <c r="D276" s="588"/>
      <c r="E276" s="588"/>
      <c r="F276" s="617"/>
      <c r="G276" s="617"/>
      <c r="H276" s="616"/>
      <c r="I276" s="617"/>
      <c r="J276" s="644"/>
      <c r="K276" s="622"/>
      <c r="L276" s="589"/>
      <c r="M276" s="663"/>
      <c r="N276" s="594"/>
      <c r="O276" s="594"/>
      <c r="P276" s="765" t="s">
        <v>16</v>
      </c>
      <c r="Q276" s="766"/>
      <c r="R276" s="767"/>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c r="JD276" s="1"/>
      <c r="JE276" s="1"/>
      <c r="JF276" s="1"/>
      <c r="JG276" s="1"/>
      <c r="JH276" s="1"/>
      <c r="JI276" s="1"/>
      <c r="JJ276" s="1"/>
      <c r="JK276" s="1"/>
      <c r="JL276" s="1"/>
      <c r="JM276" s="1"/>
      <c r="JN276" s="1"/>
      <c r="JO276" s="1"/>
      <c r="JP276" s="1"/>
      <c r="JQ276" s="1"/>
      <c r="JR276" s="1"/>
      <c r="JS276" s="1"/>
      <c r="JT276" s="1"/>
      <c r="JU276" s="1"/>
      <c r="JV276" s="1"/>
      <c r="JW276" s="1"/>
      <c r="JX276" s="1"/>
      <c r="JY276" s="1"/>
      <c r="JZ276" s="1"/>
      <c r="KA276" s="1"/>
      <c r="KB276" s="1"/>
      <c r="KC276" s="1"/>
      <c r="KD276" s="1"/>
      <c r="KE276" s="1"/>
      <c r="KF276" s="1"/>
      <c r="KG276" s="1"/>
      <c r="KH276" s="1"/>
      <c r="KI276" s="1"/>
      <c r="KJ276" s="1"/>
      <c r="KK276" s="1"/>
      <c r="KL276" s="1"/>
      <c r="KM276" s="1"/>
      <c r="KN276" s="1"/>
      <c r="KO276" s="1"/>
      <c r="KP276" s="1"/>
      <c r="KQ276" s="1"/>
      <c r="KR276" s="1"/>
      <c r="KS276" s="1"/>
      <c r="KT276" s="1"/>
      <c r="KU276" s="1"/>
      <c r="KV276" s="1"/>
      <c r="KW276" s="1"/>
      <c r="KX276" s="1"/>
      <c r="KY276" s="1"/>
      <c r="KZ276" s="1"/>
      <c r="LA276" s="1"/>
      <c r="LB276" s="1"/>
      <c r="LC276" s="1"/>
      <c r="LD276" s="1"/>
      <c r="LE276" s="1"/>
      <c r="LF276" s="1"/>
      <c r="LG276" s="1"/>
      <c r="LH276" s="1"/>
      <c r="LI276" s="1"/>
      <c r="LJ276" s="1"/>
      <c r="LK276" s="1"/>
      <c r="LL276" s="1"/>
      <c r="LM276" s="1"/>
      <c r="LN276" s="1"/>
      <c r="LO276" s="1"/>
      <c r="LP276" s="1"/>
      <c r="LQ276" s="1"/>
      <c r="LR276" s="1"/>
      <c r="LS276" s="1"/>
      <c r="LT276" s="1"/>
      <c r="LU276" s="1"/>
      <c r="LV276" s="1"/>
      <c r="LW276" s="1"/>
      <c r="LX276" s="1"/>
      <c r="LY276" s="1"/>
      <c r="LZ276" s="1"/>
      <c r="MA276" s="1"/>
      <c r="MB276" s="1"/>
      <c r="MC276" s="1"/>
      <c r="MD276" s="1"/>
      <c r="ME276" s="1"/>
      <c r="MF276" s="1"/>
      <c r="MG276" s="1"/>
      <c r="MH276" s="1"/>
      <c r="MI276" s="1"/>
      <c r="MJ276" s="1"/>
      <c r="MK276" s="1"/>
      <c r="ML276" s="1"/>
      <c r="MM276" s="1"/>
      <c r="MN276" s="1"/>
      <c r="MO276" s="1"/>
      <c r="MP276" s="1"/>
      <c r="MQ276" s="1"/>
      <c r="MR276" s="1"/>
      <c r="MS276" s="1"/>
      <c r="MT276" s="1"/>
      <c r="MU276" s="1"/>
      <c r="MV276" s="1"/>
      <c r="MW276" s="1"/>
      <c r="MX276" s="1"/>
      <c r="MY276" s="1"/>
      <c r="MZ276" s="1"/>
      <c r="NA276" s="1"/>
      <c r="NB276" s="1"/>
      <c r="NC276" s="1"/>
      <c r="ND276" s="1"/>
      <c r="NE276" s="1"/>
      <c r="NF276" s="1"/>
      <c r="NG276" s="1"/>
      <c r="NH276" s="1"/>
      <c r="NI276" s="1"/>
      <c r="NJ276" s="1"/>
      <c r="NK276" s="1"/>
      <c r="NL276" s="1"/>
      <c r="NM276" s="1"/>
      <c r="NN276" s="1"/>
      <c r="NO276" s="1"/>
      <c r="NP276" s="1"/>
      <c r="NQ276" s="1"/>
      <c r="NR276" s="1"/>
      <c r="NS276" s="1"/>
      <c r="NT276" s="1"/>
      <c r="NU276" s="1"/>
      <c r="NV276" s="1"/>
      <c r="NW276" s="1"/>
      <c r="NX276" s="1"/>
      <c r="NY276" s="1"/>
      <c r="NZ276" s="1"/>
      <c r="OA276" s="1"/>
      <c r="OB276" s="1"/>
      <c r="OC276" s="1"/>
      <c r="OD276" s="1"/>
      <c r="OE276" s="1"/>
      <c r="OF276" s="1"/>
      <c r="OG276" s="1"/>
      <c r="OH276" s="1"/>
      <c r="OI276" s="1"/>
      <c r="OJ276" s="1"/>
      <c r="OK276" s="1"/>
      <c r="OL276" s="1"/>
      <c r="OM276" s="1"/>
      <c r="ON276" s="1"/>
      <c r="OO276" s="1"/>
      <c r="OP276" s="1"/>
    </row>
    <row r="277" spans="1:406" s="351" customFormat="1" ht="83.25" customHeight="1" x14ac:dyDescent="0.25">
      <c r="A277" s="617"/>
      <c r="B277" s="616"/>
      <c r="C277" s="617"/>
      <c r="D277" s="588"/>
      <c r="E277" s="588"/>
      <c r="F277" s="617"/>
      <c r="G277" s="617"/>
      <c r="H277" s="616"/>
      <c r="I277" s="617"/>
      <c r="J277" s="644"/>
      <c r="K277" s="622"/>
      <c r="L277" s="588"/>
      <c r="M277" s="589"/>
      <c r="N277" s="588"/>
      <c r="O277" s="588"/>
      <c r="P277" s="641" t="s">
        <v>689</v>
      </c>
      <c r="Q277" s="642" t="s">
        <v>86</v>
      </c>
      <c r="R277" s="465">
        <v>20</v>
      </c>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c r="JD277" s="1"/>
      <c r="JE277" s="1"/>
      <c r="JF277" s="1"/>
      <c r="JG277" s="1"/>
      <c r="JH277" s="1"/>
      <c r="JI277" s="1"/>
      <c r="JJ277" s="1"/>
      <c r="JK277" s="1"/>
      <c r="JL277" s="1"/>
      <c r="JM277" s="1"/>
      <c r="JN277" s="1"/>
      <c r="JO277" s="1"/>
      <c r="JP277" s="1"/>
      <c r="JQ277" s="1"/>
      <c r="JR277" s="1"/>
      <c r="JS277" s="1"/>
      <c r="JT277" s="1"/>
      <c r="JU277" s="1"/>
      <c r="JV277" s="1"/>
      <c r="JW277" s="1"/>
      <c r="JX277" s="1"/>
      <c r="JY277" s="1"/>
      <c r="JZ277" s="1"/>
      <c r="KA277" s="1"/>
      <c r="KB277" s="1"/>
      <c r="KC277" s="1"/>
      <c r="KD277" s="1"/>
      <c r="KE277" s="1"/>
      <c r="KF277" s="1"/>
      <c r="KG277" s="1"/>
      <c r="KH277" s="1"/>
      <c r="KI277" s="1"/>
      <c r="KJ277" s="1"/>
      <c r="KK277" s="1"/>
      <c r="KL277" s="1"/>
      <c r="KM277" s="1"/>
      <c r="KN277" s="1"/>
      <c r="KO277" s="1"/>
      <c r="KP277" s="1"/>
      <c r="KQ277" s="1"/>
      <c r="KR277" s="1"/>
      <c r="KS277" s="1"/>
      <c r="KT277" s="1"/>
      <c r="KU277" s="1"/>
      <c r="KV277" s="1"/>
      <c r="KW277" s="1"/>
      <c r="KX277" s="1"/>
      <c r="KY277" s="1"/>
      <c r="KZ277" s="1"/>
      <c r="LA277" s="1"/>
      <c r="LB277" s="1"/>
      <c r="LC277" s="1"/>
      <c r="LD277" s="1"/>
      <c r="LE277" s="1"/>
      <c r="LF277" s="1"/>
      <c r="LG277" s="1"/>
      <c r="LH277" s="1"/>
      <c r="LI277" s="1"/>
      <c r="LJ277" s="1"/>
      <c r="LK277" s="1"/>
      <c r="LL277" s="1"/>
      <c r="LM277" s="1"/>
      <c r="LN277" s="1"/>
      <c r="LO277" s="1"/>
      <c r="LP277" s="1"/>
      <c r="LQ277" s="1"/>
      <c r="LR277" s="1"/>
      <c r="LS277" s="1"/>
      <c r="LT277" s="1"/>
      <c r="LU277" s="1"/>
      <c r="LV277" s="1"/>
      <c r="LW277" s="1"/>
      <c r="LX277" s="1"/>
      <c r="LY277" s="1"/>
      <c r="LZ277" s="1"/>
      <c r="MA277" s="1"/>
      <c r="MB277" s="1"/>
      <c r="MC277" s="1"/>
      <c r="MD277" s="1"/>
      <c r="ME277" s="1"/>
      <c r="MF277" s="1"/>
      <c r="MG277" s="1"/>
      <c r="MH277" s="1"/>
      <c r="MI277" s="1"/>
      <c r="MJ277" s="1"/>
      <c r="MK277" s="1"/>
      <c r="ML277" s="1"/>
      <c r="MM277" s="1"/>
      <c r="MN277" s="1"/>
      <c r="MO277" s="1"/>
      <c r="MP277" s="1"/>
      <c r="MQ277" s="1"/>
      <c r="MR277" s="1"/>
      <c r="MS277" s="1"/>
      <c r="MT277" s="1"/>
      <c r="MU277" s="1"/>
      <c r="MV277" s="1"/>
      <c r="MW277" s="1"/>
      <c r="MX277" s="1"/>
      <c r="MY277" s="1"/>
      <c r="MZ277" s="1"/>
      <c r="NA277" s="1"/>
      <c r="NB277" s="1"/>
      <c r="NC277" s="1"/>
      <c r="ND277" s="1"/>
      <c r="NE277" s="1"/>
      <c r="NF277" s="1"/>
      <c r="NG277" s="1"/>
      <c r="NH277" s="1"/>
      <c r="NI277" s="1"/>
      <c r="NJ277" s="1"/>
      <c r="NK277" s="1"/>
      <c r="NL277" s="1"/>
      <c r="NM277" s="1"/>
      <c r="NN277" s="1"/>
      <c r="NO277" s="1"/>
      <c r="NP277" s="1"/>
      <c r="NQ277" s="1"/>
      <c r="NR277" s="1"/>
      <c r="NS277" s="1"/>
      <c r="NT277" s="1"/>
      <c r="NU277" s="1"/>
      <c r="NV277" s="1"/>
      <c r="NW277" s="1"/>
      <c r="NX277" s="1"/>
      <c r="NY277" s="1"/>
      <c r="NZ277" s="1"/>
      <c r="OA277" s="1"/>
      <c r="OB277" s="1"/>
      <c r="OC277" s="1"/>
      <c r="OD277" s="1"/>
      <c r="OE277" s="1"/>
      <c r="OF277" s="1"/>
      <c r="OG277" s="1"/>
      <c r="OH277" s="1"/>
      <c r="OI277" s="1"/>
      <c r="OJ277" s="1"/>
      <c r="OK277" s="1"/>
      <c r="OL277" s="1"/>
      <c r="OM277" s="1"/>
      <c r="ON277" s="1"/>
      <c r="OO277" s="1"/>
      <c r="OP277" s="1"/>
    </row>
    <row r="278" spans="1:406" s="344" customFormat="1" ht="24.75" customHeight="1" x14ac:dyDescent="0.25">
      <c r="A278" s="617"/>
      <c r="B278" s="616"/>
      <c r="C278" s="617"/>
      <c r="D278" s="588"/>
      <c r="E278" s="588"/>
      <c r="F278" s="617"/>
      <c r="G278" s="617"/>
      <c r="H278" s="616"/>
      <c r="I278" s="620"/>
      <c r="J278" s="644"/>
      <c r="K278" s="622"/>
      <c r="L278" s="589"/>
      <c r="M278" s="589"/>
      <c r="N278" s="588"/>
      <c r="O278" s="588"/>
      <c r="P278" s="768" t="s">
        <v>17</v>
      </c>
      <c r="Q278" s="769"/>
      <c r="R278" s="770"/>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c r="JD278" s="1"/>
      <c r="JE278" s="1"/>
      <c r="JF278" s="1"/>
      <c r="JG278" s="1"/>
      <c r="JH278" s="1"/>
      <c r="JI278" s="1"/>
      <c r="JJ278" s="1"/>
      <c r="JK278" s="1"/>
      <c r="JL278" s="1"/>
      <c r="JM278" s="1"/>
      <c r="JN278" s="1"/>
      <c r="JO278" s="1"/>
      <c r="JP278" s="1"/>
      <c r="JQ278" s="1"/>
      <c r="JR278" s="1"/>
      <c r="JS278" s="1"/>
      <c r="JT278" s="1"/>
      <c r="JU278" s="1"/>
      <c r="JV278" s="1"/>
      <c r="JW278" s="1"/>
      <c r="JX278" s="1"/>
      <c r="JY278" s="1"/>
      <c r="JZ278" s="1"/>
      <c r="KA278" s="1"/>
      <c r="KB278" s="1"/>
      <c r="KC278" s="1"/>
      <c r="KD278" s="1"/>
      <c r="KE278" s="1"/>
      <c r="KF278" s="1"/>
      <c r="KG278" s="1"/>
      <c r="KH278" s="1"/>
      <c r="KI278" s="1"/>
      <c r="KJ278" s="1"/>
      <c r="KK278" s="1"/>
      <c r="KL278" s="1"/>
      <c r="KM278" s="1"/>
      <c r="KN278" s="1"/>
      <c r="KO278" s="1"/>
      <c r="KP278" s="1"/>
      <c r="KQ278" s="1"/>
      <c r="KR278" s="1"/>
      <c r="KS278" s="1"/>
      <c r="KT278" s="1"/>
      <c r="KU278" s="1"/>
      <c r="KV278" s="1"/>
      <c r="KW278" s="1"/>
      <c r="KX278" s="1"/>
      <c r="KY278" s="1"/>
      <c r="KZ278" s="1"/>
      <c r="LA278" s="1"/>
      <c r="LB278" s="1"/>
      <c r="LC278" s="1"/>
      <c r="LD278" s="1"/>
      <c r="LE278" s="1"/>
      <c r="LF278" s="1"/>
      <c r="LG278" s="1"/>
      <c r="LH278" s="1"/>
      <c r="LI278" s="1"/>
      <c r="LJ278" s="1"/>
      <c r="LK278" s="1"/>
      <c r="LL278" s="1"/>
      <c r="LM278" s="1"/>
      <c r="LN278" s="1"/>
      <c r="LO278" s="1"/>
      <c r="LP278" s="1"/>
      <c r="LQ278" s="1"/>
      <c r="LR278" s="1"/>
      <c r="LS278" s="1"/>
      <c r="LT278" s="1"/>
      <c r="LU278" s="1"/>
      <c r="LV278" s="1"/>
      <c r="LW278" s="1"/>
      <c r="LX278" s="1"/>
      <c r="LY278" s="1"/>
      <c r="LZ278" s="1"/>
      <c r="MA278" s="1"/>
      <c r="MB278" s="1"/>
      <c r="MC278" s="1"/>
      <c r="MD278" s="1"/>
      <c r="ME278" s="1"/>
      <c r="MF278" s="1"/>
      <c r="MG278" s="1"/>
      <c r="MH278" s="1"/>
      <c r="MI278" s="1"/>
      <c r="MJ278" s="1"/>
      <c r="MK278" s="1"/>
      <c r="ML278" s="1"/>
      <c r="MM278" s="1"/>
      <c r="MN278" s="1"/>
      <c r="MO278" s="1"/>
      <c r="MP278" s="1"/>
      <c r="MQ278" s="1"/>
      <c r="MR278" s="1"/>
      <c r="MS278" s="1"/>
      <c r="MT278" s="1"/>
      <c r="MU278" s="1"/>
      <c r="MV278" s="1"/>
      <c r="MW278" s="1"/>
      <c r="MX278" s="1"/>
      <c r="MY278" s="1"/>
      <c r="MZ278" s="1"/>
      <c r="NA278" s="1"/>
      <c r="NB278" s="1"/>
      <c r="NC278" s="1"/>
      <c r="ND278" s="1"/>
      <c r="NE278" s="1"/>
      <c r="NF278" s="1"/>
      <c r="NG278" s="1"/>
      <c r="NH278" s="1"/>
      <c r="NI278" s="1"/>
      <c r="NJ278" s="1"/>
      <c r="NK278" s="1"/>
      <c r="NL278" s="1"/>
      <c r="NM278" s="1"/>
      <c r="NN278" s="1"/>
      <c r="NO278" s="1"/>
      <c r="NP278" s="1"/>
      <c r="NQ278" s="1"/>
      <c r="NR278" s="1"/>
      <c r="NS278" s="1"/>
      <c r="NT278" s="1"/>
      <c r="NU278" s="1"/>
      <c r="NV278" s="1"/>
      <c r="NW278" s="1"/>
      <c r="NX278" s="1"/>
      <c r="NY278" s="1"/>
      <c r="NZ278" s="1"/>
      <c r="OA278" s="1"/>
      <c r="OB278" s="1"/>
      <c r="OC278" s="1"/>
      <c r="OD278" s="1"/>
      <c r="OE278" s="1"/>
      <c r="OF278" s="1"/>
      <c r="OG278" s="1"/>
      <c r="OH278" s="1"/>
      <c r="OI278" s="1"/>
      <c r="OJ278" s="1"/>
      <c r="OK278" s="1"/>
      <c r="OL278" s="1"/>
      <c r="OM278" s="1"/>
      <c r="ON278" s="1"/>
      <c r="OO278" s="1"/>
      <c r="OP278" s="1"/>
    </row>
    <row r="279" spans="1:406" s="351" customFormat="1" ht="190.5" customHeight="1" thickBot="1" x14ac:dyDescent="0.3">
      <c r="A279" s="617"/>
      <c r="B279" s="616"/>
      <c r="C279" s="617"/>
      <c r="D279" s="588"/>
      <c r="E279" s="588"/>
      <c r="F279" s="617"/>
      <c r="G279" s="617"/>
      <c r="H279" s="616"/>
      <c r="I279" s="620"/>
      <c r="J279" s="644"/>
      <c r="K279" s="622"/>
      <c r="L279" s="589"/>
      <c r="M279" s="589"/>
      <c r="N279" s="588"/>
      <c r="O279" s="588"/>
      <c r="P279" s="469" t="s">
        <v>742</v>
      </c>
      <c r="Q279" s="642" t="s">
        <v>10</v>
      </c>
      <c r="R279" s="465">
        <v>100</v>
      </c>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c r="JD279" s="1"/>
      <c r="JE279" s="1"/>
      <c r="JF279" s="1"/>
      <c r="JG279" s="1"/>
      <c r="JH279" s="1"/>
      <c r="JI279" s="1"/>
      <c r="JJ279" s="1"/>
      <c r="JK279" s="1"/>
      <c r="JL279" s="1"/>
      <c r="JM279" s="1"/>
      <c r="JN279" s="1"/>
      <c r="JO279" s="1"/>
      <c r="JP279" s="1"/>
      <c r="JQ279" s="1"/>
      <c r="JR279" s="1"/>
      <c r="JS279" s="1"/>
      <c r="JT279" s="1"/>
      <c r="JU279" s="1"/>
      <c r="JV279" s="1"/>
      <c r="JW279" s="1"/>
      <c r="JX279" s="1"/>
      <c r="JY279" s="1"/>
      <c r="JZ279" s="1"/>
      <c r="KA279" s="1"/>
      <c r="KB279" s="1"/>
      <c r="KC279" s="1"/>
      <c r="KD279" s="1"/>
      <c r="KE279" s="1"/>
      <c r="KF279" s="1"/>
      <c r="KG279" s="1"/>
      <c r="KH279" s="1"/>
      <c r="KI279" s="1"/>
      <c r="KJ279" s="1"/>
      <c r="KK279" s="1"/>
      <c r="KL279" s="1"/>
      <c r="KM279" s="1"/>
      <c r="KN279" s="1"/>
      <c r="KO279" s="1"/>
      <c r="KP279" s="1"/>
      <c r="KQ279" s="1"/>
      <c r="KR279" s="1"/>
      <c r="KS279" s="1"/>
      <c r="KT279" s="1"/>
      <c r="KU279" s="1"/>
      <c r="KV279" s="1"/>
      <c r="KW279" s="1"/>
      <c r="KX279" s="1"/>
      <c r="KY279" s="1"/>
      <c r="KZ279" s="1"/>
      <c r="LA279" s="1"/>
      <c r="LB279" s="1"/>
      <c r="LC279" s="1"/>
      <c r="LD279" s="1"/>
      <c r="LE279" s="1"/>
      <c r="LF279" s="1"/>
      <c r="LG279" s="1"/>
      <c r="LH279" s="1"/>
      <c r="LI279" s="1"/>
      <c r="LJ279" s="1"/>
      <c r="LK279" s="1"/>
      <c r="LL279" s="1"/>
      <c r="LM279" s="1"/>
      <c r="LN279" s="1"/>
      <c r="LO279" s="1"/>
      <c r="LP279" s="1"/>
      <c r="LQ279" s="1"/>
      <c r="LR279" s="1"/>
      <c r="LS279" s="1"/>
      <c r="LT279" s="1"/>
      <c r="LU279" s="1"/>
      <c r="LV279" s="1"/>
      <c r="LW279" s="1"/>
      <c r="LX279" s="1"/>
      <c r="LY279" s="1"/>
      <c r="LZ279" s="1"/>
      <c r="MA279" s="1"/>
      <c r="MB279" s="1"/>
      <c r="MC279" s="1"/>
      <c r="MD279" s="1"/>
      <c r="ME279" s="1"/>
      <c r="MF279" s="1"/>
      <c r="MG279" s="1"/>
      <c r="MH279" s="1"/>
      <c r="MI279" s="1"/>
      <c r="MJ279" s="1"/>
      <c r="MK279" s="1"/>
      <c r="ML279" s="1"/>
      <c r="MM279" s="1"/>
      <c r="MN279" s="1"/>
      <c r="MO279" s="1"/>
      <c r="MP279" s="1"/>
      <c r="MQ279" s="1"/>
      <c r="MR279" s="1"/>
      <c r="MS279" s="1"/>
      <c r="MT279" s="1"/>
      <c r="MU279" s="1"/>
      <c r="MV279" s="1"/>
      <c r="MW279" s="1"/>
      <c r="MX279" s="1"/>
      <c r="MY279" s="1"/>
      <c r="MZ279" s="1"/>
      <c r="NA279" s="1"/>
      <c r="NB279" s="1"/>
      <c r="NC279" s="1"/>
      <c r="ND279" s="1"/>
      <c r="NE279" s="1"/>
      <c r="NF279" s="1"/>
      <c r="NG279" s="1"/>
      <c r="NH279" s="1"/>
      <c r="NI279" s="1"/>
      <c r="NJ279" s="1"/>
      <c r="NK279" s="1"/>
      <c r="NL279" s="1"/>
      <c r="NM279" s="1"/>
      <c r="NN279" s="1"/>
      <c r="NO279" s="1"/>
      <c r="NP279" s="1"/>
      <c r="NQ279" s="1"/>
      <c r="NR279" s="1"/>
      <c r="NS279" s="1"/>
      <c r="NT279" s="1"/>
      <c r="NU279" s="1"/>
      <c r="NV279" s="1"/>
      <c r="NW279" s="1"/>
      <c r="NX279" s="1"/>
      <c r="NY279" s="1"/>
      <c r="NZ279" s="1"/>
      <c r="OA279" s="1"/>
      <c r="OB279" s="1"/>
      <c r="OC279" s="1"/>
      <c r="OD279" s="1"/>
      <c r="OE279" s="1"/>
      <c r="OF279" s="1"/>
      <c r="OG279" s="1"/>
      <c r="OH279" s="1"/>
      <c r="OI279" s="1"/>
      <c r="OJ279" s="1"/>
      <c r="OK279" s="1"/>
      <c r="OL279" s="1"/>
      <c r="OM279" s="1"/>
      <c r="ON279" s="1"/>
      <c r="OO279" s="1"/>
      <c r="OP279" s="1"/>
    </row>
    <row r="280" spans="1:406" s="525" customFormat="1" ht="88.5" customHeight="1" thickBot="1" x14ac:dyDescent="0.3">
      <c r="A280" s="537"/>
      <c r="B280" s="536"/>
      <c r="C280" s="537"/>
      <c r="D280" s="502"/>
      <c r="E280" s="502"/>
      <c r="F280" s="537"/>
      <c r="G280" s="537"/>
      <c r="H280" s="536"/>
      <c r="I280" s="537"/>
      <c r="J280" s="542"/>
      <c r="K280" s="542"/>
      <c r="L280" s="503"/>
      <c r="M280" s="503"/>
      <c r="N280" s="524" t="s">
        <v>568</v>
      </c>
      <c r="O280" s="459" t="s">
        <v>567</v>
      </c>
      <c r="P280" s="737" t="s">
        <v>231</v>
      </c>
      <c r="Q280" s="500" t="s">
        <v>578</v>
      </c>
      <c r="R280" s="493" t="s">
        <v>232</v>
      </c>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c r="JD280" s="1"/>
      <c r="JE280" s="1"/>
      <c r="JF280" s="1"/>
      <c r="JG280" s="1"/>
      <c r="JH280" s="1"/>
      <c r="JI280" s="1"/>
      <c r="JJ280" s="1"/>
      <c r="JK280" s="1"/>
      <c r="JL280" s="1"/>
      <c r="JM280" s="1"/>
      <c r="JN280" s="1"/>
      <c r="JO280" s="1"/>
      <c r="JP280" s="1"/>
      <c r="JQ280" s="1"/>
      <c r="JR280" s="1"/>
      <c r="JS280" s="1"/>
      <c r="JT280" s="1"/>
      <c r="JU280" s="1"/>
      <c r="JV280" s="1"/>
      <c r="JW280" s="1"/>
      <c r="JX280" s="1"/>
      <c r="JY280" s="1"/>
      <c r="JZ280" s="1"/>
      <c r="KA280" s="1"/>
      <c r="KB280" s="1"/>
      <c r="KC280" s="1"/>
      <c r="KD280" s="1"/>
      <c r="KE280" s="1"/>
      <c r="KF280" s="1"/>
      <c r="KG280" s="1"/>
      <c r="KH280" s="1"/>
      <c r="KI280" s="1"/>
      <c r="KJ280" s="1"/>
      <c r="KK280" s="1"/>
      <c r="KL280" s="1"/>
      <c r="KM280" s="1"/>
      <c r="KN280" s="1"/>
      <c r="KO280" s="1"/>
      <c r="KP280" s="1"/>
      <c r="KQ280" s="1"/>
      <c r="KR280" s="1"/>
      <c r="KS280" s="1"/>
      <c r="KT280" s="1"/>
      <c r="KU280" s="1"/>
      <c r="KV280" s="1"/>
      <c r="KW280" s="1"/>
      <c r="KX280" s="1"/>
      <c r="KY280" s="1"/>
      <c r="KZ280" s="1"/>
      <c r="LA280" s="1"/>
      <c r="LB280" s="1"/>
      <c r="LC280" s="1"/>
      <c r="LD280" s="1"/>
      <c r="LE280" s="1"/>
      <c r="LF280" s="1"/>
      <c r="LG280" s="1"/>
      <c r="LH280" s="1"/>
      <c r="LI280" s="1"/>
      <c r="LJ280" s="1"/>
      <c r="LK280" s="1"/>
      <c r="LL280" s="1"/>
      <c r="LM280" s="1"/>
      <c r="LN280" s="1"/>
      <c r="LO280" s="1"/>
      <c r="LP280" s="1"/>
      <c r="LQ280" s="1"/>
      <c r="LR280" s="1"/>
      <c r="LS280" s="1"/>
      <c r="LT280" s="1"/>
      <c r="LU280" s="1"/>
      <c r="LV280" s="1"/>
      <c r="LW280" s="1"/>
      <c r="LX280" s="1"/>
      <c r="LY280" s="1"/>
      <c r="LZ280" s="1"/>
      <c r="MA280" s="1"/>
      <c r="MB280" s="1"/>
      <c r="MC280" s="1"/>
      <c r="MD280" s="1"/>
      <c r="ME280" s="1"/>
      <c r="MF280" s="1"/>
      <c r="MG280" s="1"/>
      <c r="MH280" s="1"/>
      <c r="MI280" s="1"/>
      <c r="MJ280" s="1"/>
      <c r="MK280" s="1"/>
      <c r="ML280" s="1"/>
      <c r="MM280" s="1"/>
      <c r="MN280" s="1"/>
      <c r="MO280" s="1"/>
      <c r="MP280" s="1"/>
      <c r="MQ280" s="1"/>
      <c r="MR280" s="1"/>
      <c r="MS280" s="1"/>
      <c r="MT280" s="1"/>
      <c r="MU280" s="1"/>
      <c r="MV280" s="1"/>
      <c r="MW280" s="1"/>
      <c r="MX280" s="1"/>
      <c r="MY280" s="1"/>
      <c r="MZ280" s="1"/>
      <c r="NA280" s="1"/>
      <c r="NB280" s="1"/>
      <c r="NC280" s="1"/>
      <c r="ND280" s="1"/>
      <c r="NE280" s="1"/>
      <c r="NF280" s="1"/>
      <c r="NG280" s="1"/>
      <c r="NH280" s="1"/>
      <c r="NI280" s="1"/>
      <c r="NJ280" s="1"/>
      <c r="NK280" s="1"/>
      <c r="NL280" s="1"/>
      <c r="NM280" s="1"/>
      <c r="NN280" s="1"/>
      <c r="NO280" s="1"/>
      <c r="NP280" s="1"/>
      <c r="NQ280" s="1"/>
      <c r="NR280" s="1"/>
      <c r="NS280" s="1"/>
      <c r="NT280" s="1"/>
      <c r="NU280" s="1"/>
      <c r="NV280" s="1"/>
      <c r="NW280" s="1"/>
      <c r="NX280" s="1"/>
      <c r="NY280" s="1"/>
      <c r="NZ280" s="1"/>
      <c r="OA280" s="1"/>
      <c r="OB280" s="1"/>
      <c r="OC280" s="1"/>
      <c r="OD280" s="1"/>
      <c r="OE280" s="1"/>
      <c r="OF280" s="1"/>
      <c r="OG280" s="1"/>
      <c r="OH280" s="1"/>
      <c r="OI280" s="1"/>
      <c r="OJ280" s="1"/>
      <c r="OK280" s="1"/>
      <c r="OL280" s="1"/>
      <c r="OM280" s="1"/>
      <c r="ON280" s="1"/>
      <c r="OO280" s="1"/>
      <c r="OP280" s="1"/>
    </row>
    <row r="281" spans="1:406" s="344" customFormat="1" ht="24.75" customHeight="1" thickBot="1" x14ac:dyDescent="0.3">
      <c r="A281" s="617"/>
      <c r="B281" s="616"/>
      <c r="C281" s="617"/>
      <c r="D281" s="588"/>
      <c r="E281" s="588"/>
      <c r="F281" s="617"/>
      <c r="G281" s="617"/>
      <c r="H281" s="616"/>
      <c r="I281" s="617"/>
      <c r="J281" s="644"/>
      <c r="K281" s="622"/>
      <c r="L281" s="589"/>
      <c r="M281" s="663"/>
      <c r="N281" s="594"/>
      <c r="O281" s="594"/>
      <c r="P281" s="765" t="s">
        <v>16</v>
      </c>
      <c r="Q281" s="766"/>
      <c r="R281" s="767"/>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c r="JD281" s="1"/>
      <c r="JE281" s="1"/>
      <c r="JF281" s="1"/>
      <c r="JG281" s="1"/>
      <c r="JH281" s="1"/>
      <c r="JI281" s="1"/>
      <c r="JJ281" s="1"/>
      <c r="JK281" s="1"/>
      <c r="JL281" s="1"/>
      <c r="JM281" s="1"/>
      <c r="JN281" s="1"/>
      <c r="JO281" s="1"/>
      <c r="JP281" s="1"/>
      <c r="JQ281" s="1"/>
      <c r="JR281" s="1"/>
      <c r="JS281" s="1"/>
      <c r="JT281" s="1"/>
      <c r="JU281" s="1"/>
      <c r="JV281" s="1"/>
      <c r="JW281" s="1"/>
      <c r="JX281" s="1"/>
      <c r="JY281" s="1"/>
      <c r="JZ281" s="1"/>
      <c r="KA281" s="1"/>
      <c r="KB281" s="1"/>
      <c r="KC281" s="1"/>
      <c r="KD281" s="1"/>
      <c r="KE281" s="1"/>
      <c r="KF281" s="1"/>
      <c r="KG281" s="1"/>
      <c r="KH281" s="1"/>
      <c r="KI281" s="1"/>
      <c r="KJ281" s="1"/>
      <c r="KK281" s="1"/>
      <c r="KL281" s="1"/>
      <c r="KM281" s="1"/>
      <c r="KN281" s="1"/>
      <c r="KO281" s="1"/>
      <c r="KP281" s="1"/>
      <c r="KQ281" s="1"/>
      <c r="KR281" s="1"/>
      <c r="KS281" s="1"/>
      <c r="KT281" s="1"/>
      <c r="KU281" s="1"/>
      <c r="KV281" s="1"/>
      <c r="KW281" s="1"/>
      <c r="KX281" s="1"/>
      <c r="KY281" s="1"/>
      <c r="KZ281" s="1"/>
      <c r="LA281" s="1"/>
      <c r="LB281" s="1"/>
      <c r="LC281" s="1"/>
      <c r="LD281" s="1"/>
      <c r="LE281" s="1"/>
      <c r="LF281" s="1"/>
      <c r="LG281" s="1"/>
      <c r="LH281" s="1"/>
      <c r="LI281" s="1"/>
      <c r="LJ281" s="1"/>
      <c r="LK281" s="1"/>
      <c r="LL281" s="1"/>
      <c r="LM281" s="1"/>
      <c r="LN281" s="1"/>
      <c r="LO281" s="1"/>
      <c r="LP281" s="1"/>
      <c r="LQ281" s="1"/>
      <c r="LR281" s="1"/>
      <c r="LS281" s="1"/>
      <c r="LT281" s="1"/>
      <c r="LU281" s="1"/>
      <c r="LV281" s="1"/>
      <c r="LW281" s="1"/>
      <c r="LX281" s="1"/>
      <c r="LY281" s="1"/>
      <c r="LZ281" s="1"/>
      <c r="MA281" s="1"/>
      <c r="MB281" s="1"/>
      <c r="MC281" s="1"/>
      <c r="MD281" s="1"/>
      <c r="ME281" s="1"/>
      <c r="MF281" s="1"/>
      <c r="MG281" s="1"/>
      <c r="MH281" s="1"/>
      <c r="MI281" s="1"/>
      <c r="MJ281" s="1"/>
      <c r="MK281" s="1"/>
      <c r="ML281" s="1"/>
      <c r="MM281" s="1"/>
      <c r="MN281" s="1"/>
      <c r="MO281" s="1"/>
      <c r="MP281" s="1"/>
      <c r="MQ281" s="1"/>
      <c r="MR281" s="1"/>
      <c r="MS281" s="1"/>
      <c r="MT281" s="1"/>
      <c r="MU281" s="1"/>
      <c r="MV281" s="1"/>
      <c r="MW281" s="1"/>
      <c r="MX281" s="1"/>
      <c r="MY281" s="1"/>
      <c r="MZ281" s="1"/>
      <c r="NA281" s="1"/>
      <c r="NB281" s="1"/>
      <c r="NC281" s="1"/>
      <c r="ND281" s="1"/>
      <c r="NE281" s="1"/>
      <c r="NF281" s="1"/>
      <c r="NG281" s="1"/>
      <c r="NH281" s="1"/>
      <c r="NI281" s="1"/>
      <c r="NJ281" s="1"/>
      <c r="NK281" s="1"/>
      <c r="NL281" s="1"/>
      <c r="NM281" s="1"/>
      <c r="NN281" s="1"/>
      <c r="NO281" s="1"/>
      <c r="NP281" s="1"/>
      <c r="NQ281" s="1"/>
      <c r="NR281" s="1"/>
      <c r="NS281" s="1"/>
      <c r="NT281" s="1"/>
      <c r="NU281" s="1"/>
      <c r="NV281" s="1"/>
      <c r="NW281" s="1"/>
      <c r="NX281" s="1"/>
      <c r="NY281" s="1"/>
      <c r="NZ281" s="1"/>
      <c r="OA281" s="1"/>
      <c r="OB281" s="1"/>
      <c r="OC281" s="1"/>
      <c r="OD281" s="1"/>
      <c r="OE281" s="1"/>
      <c r="OF281" s="1"/>
      <c r="OG281" s="1"/>
      <c r="OH281" s="1"/>
      <c r="OI281" s="1"/>
      <c r="OJ281" s="1"/>
      <c r="OK281" s="1"/>
      <c r="OL281" s="1"/>
      <c r="OM281" s="1"/>
      <c r="ON281" s="1"/>
      <c r="OO281" s="1"/>
      <c r="OP281" s="1"/>
    </row>
    <row r="282" spans="1:406" s="351" customFormat="1" ht="78" customHeight="1" x14ac:dyDescent="0.25">
      <c r="A282" s="617"/>
      <c r="B282" s="616"/>
      <c r="C282" s="617"/>
      <c r="D282" s="588"/>
      <c r="E282" s="588"/>
      <c r="F282" s="617"/>
      <c r="G282" s="617"/>
      <c r="H282" s="616"/>
      <c r="I282" s="617"/>
      <c r="J282" s="644"/>
      <c r="K282" s="622"/>
      <c r="L282" s="588"/>
      <c r="M282" s="589"/>
      <c r="N282" s="588"/>
      <c r="O282" s="588"/>
      <c r="P282" s="641" t="s">
        <v>690</v>
      </c>
      <c r="Q282" s="642" t="s">
        <v>578</v>
      </c>
      <c r="R282" s="465">
        <v>1</v>
      </c>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c r="JD282" s="1"/>
      <c r="JE282" s="1"/>
      <c r="JF282" s="1"/>
      <c r="JG282" s="1"/>
      <c r="JH282" s="1"/>
      <c r="JI282" s="1"/>
      <c r="JJ282" s="1"/>
      <c r="JK282" s="1"/>
      <c r="JL282" s="1"/>
      <c r="JM282" s="1"/>
      <c r="JN282" s="1"/>
      <c r="JO282" s="1"/>
      <c r="JP282" s="1"/>
      <c r="JQ282" s="1"/>
      <c r="JR282" s="1"/>
      <c r="JS282" s="1"/>
      <c r="JT282" s="1"/>
      <c r="JU282" s="1"/>
      <c r="JV282" s="1"/>
      <c r="JW282" s="1"/>
      <c r="JX282" s="1"/>
      <c r="JY282" s="1"/>
      <c r="JZ282" s="1"/>
      <c r="KA282" s="1"/>
      <c r="KB282" s="1"/>
      <c r="KC282" s="1"/>
      <c r="KD282" s="1"/>
      <c r="KE282" s="1"/>
      <c r="KF282" s="1"/>
      <c r="KG282" s="1"/>
      <c r="KH282" s="1"/>
      <c r="KI282" s="1"/>
      <c r="KJ282" s="1"/>
      <c r="KK282" s="1"/>
      <c r="KL282" s="1"/>
      <c r="KM282" s="1"/>
      <c r="KN282" s="1"/>
      <c r="KO282" s="1"/>
      <c r="KP282" s="1"/>
      <c r="KQ282" s="1"/>
      <c r="KR282" s="1"/>
      <c r="KS282" s="1"/>
      <c r="KT282" s="1"/>
      <c r="KU282" s="1"/>
      <c r="KV282" s="1"/>
      <c r="KW282" s="1"/>
      <c r="KX282" s="1"/>
      <c r="KY282" s="1"/>
      <c r="KZ282" s="1"/>
      <c r="LA282" s="1"/>
      <c r="LB282" s="1"/>
      <c r="LC282" s="1"/>
      <c r="LD282" s="1"/>
      <c r="LE282" s="1"/>
      <c r="LF282" s="1"/>
      <c r="LG282" s="1"/>
      <c r="LH282" s="1"/>
      <c r="LI282" s="1"/>
      <c r="LJ282" s="1"/>
      <c r="LK282" s="1"/>
      <c r="LL282" s="1"/>
      <c r="LM282" s="1"/>
      <c r="LN282" s="1"/>
      <c r="LO282" s="1"/>
      <c r="LP282" s="1"/>
      <c r="LQ282" s="1"/>
      <c r="LR282" s="1"/>
      <c r="LS282" s="1"/>
      <c r="LT282" s="1"/>
      <c r="LU282" s="1"/>
      <c r="LV282" s="1"/>
      <c r="LW282" s="1"/>
      <c r="LX282" s="1"/>
      <c r="LY282" s="1"/>
      <c r="LZ282" s="1"/>
      <c r="MA282" s="1"/>
      <c r="MB282" s="1"/>
      <c r="MC282" s="1"/>
      <c r="MD282" s="1"/>
      <c r="ME282" s="1"/>
      <c r="MF282" s="1"/>
      <c r="MG282" s="1"/>
      <c r="MH282" s="1"/>
      <c r="MI282" s="1"/>
      <c r="MJ282" s="1"/>
      <c r="MK282" s="1"/>
      <c r="ML282" s="1"/>
      <c r="MM282" s="1"/>
      <c r="MN282" s="1"/>
      <c r="MO282" s="1"/>
      <c r="MP282" s="1"/>
      <c r="MQ282" s="1"/>
      <c r="MR282" s="1"/>
      <c r="MS282" s="1"/>
      <c r="MT282" s="1"/>
      <c r="MU282" s="1"/>
      <c r="MV282" s="1"/>
      <c r="MW282" s="1"/>
      <c r="MX282" s="1"/>
      <c r="MY282" s="1"/>
      <c r="MZ282" s="1"/>
      <c r="NA282" s="1"/>
      <c r="NB282" s="1"/>
      <c r="NC282" s="1"/>
      <c r="ND282" s="1"/>
      <c r="NE282" s="1"/>
      <c r="NF282" s="1"/>
      <c r="NG282" s="1"/>
      <c r="NH282" s="1"/>
      <c r="NI282" s="1"/>
      <c r="NJ282" s="1"/>
      <c r="NK282" s="1"/>
      <c r="NL282" s="1"/>
      <c r="NM282" s="1"/>
      <c r="NN282" s="1"/>
      <c r="NO282" s="1"/>
      <c r="NP282" s="1"/>
      <c r="NQ282" s="1"/>
      <c r="NR282" s="1"/>
      <c r="NS282" s="1"/>
      <c r="NT282" s="1"/>
      <c r="NU282" s="1"/>
      <c r="NV282" s="1"/>
      <c r="NW282" s="1"/>
      <c r="NX282" s="1"/>
      <c r="NY282" s="1"/>
      <c r="NZ282" s="1"/>
      <c r="OA282" s="1"/>
      <c r="OB282" s="1"/>
      <c r="OC282" s="1"/>
      <c r="OD282" s="1"/>
      <c r="OE282" s="1"/>
      <c r="OF282" s="1"/>
      <c r="OG282" s="1"/>
      <c r="OH282" s="1"/>
      <c r="OI282" s="1"/>
      <c r="OJ282" s="1"/>
      <c r="OK282" s="1"/>
      <c r="OL282" s="1"/>
      <c r="OM282" s="1"/>
      <c r="ON282" s="1"/>
      <c r="OO282" s="1"/>
      <c r="OP282" s="1"/>
    </row>
    <row r="283" spans="1:406" s="344" customFormat="1" ht="24.75" customHeight="1" x14ac:dyDescent="0.25">
      <c r="A283" s="617"/>
      <c r="B283" s="616"/>
      <c r="C283" s="617"/>
      <c r="D283" s="588"/>
      <c r="E283" s="588"/>
      <c r="F283" s="617"/>
      <c r="G283" s="617"/>
      <c r="H283" s="616"/>
      <c r="I283" s="620"/>
      <c r="J283" s="644"/>
      <c r="K283" s="622"/>
      <c r="L283" s="589"/>
      <c r="M283" s="589"/>
      <c r="N283" s="588"/>
      <c r="O283" s="588"/>
      <c r="P283" s="768" t="s">
        <v>17</v>
      </c>
      <c r="Q283" s="769"/>
      <c r="R283" s="770"/>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c r="JD283" s="1"/>
      <c r="JE283" s="1"/>
      <c r="JF283" s="1"/>
      <c r="JG283" s="1"/>
      <c r="JH283" s="1"/>
      <c r="JI283" s="1"/>
      <c r="JJ283" s="1"/>
      <c r="JK283" s="1"/>
      <c r="JL283" s="1"/>
      <c r="JM283" s="1"/>
      <c r="JN283" s="1"/>
      <c r="JO283" s="1"/>
      <c r="JP283" s="1"/>
      <c r="JQ283" s="1"/>
      <c r="JR283" s="1"/>
      <c r="JS283" s="1"/>
      <c r="JT283" s="1"/>
      <c r="JU283" s="1"/>
      <c r="JV283" s="1"/>
      <c r="JW283" s="1"/>
      <c r="JX283" s="1"/>
      <c r="JY283" s="1"/>
      <c r="JZ283" s="1"/>
      <c r="KA283" s="1"/>
      <c r="KB283" s="1"/>
      <c r="KC283" s="1"/>
      <c r="KD283" s="1"/>
      <c r="KE283" s="1"/>
      <c r="KF283" s="1"/>
      <c r="KG283" s="1"/>
      <c r="KH283" s="1"/>
      <c r="KI283" s="1"/>
      <c r="KJ283" s="1"/>
      <c r="KK283" s="1"/>
      <c r="KL283" s="1"/>
      <c r="KM283" s="1"/>
      <c r="KN283" s="1"/>
      <c r="KO283" s="1"/>
      <c r="KP283" s="1"/>
      <c r="KQ283" s="1"/>
      <c r="KR283" s="1"/>
      <c r="KS283" s="1"/>
      <c r="KT283" s="1"/>
      <c r="KU283" s="1"/>
      <c r="KV283" s="1"/>
      <c r="KW283" s="1"/>
      <c r="KX283" s="1"/>
      <c r="KY283" s="1"/>
      <c r="KZ283" s="1"/>
      <c r="LA283" s="1"/>
      <c r="LB283" s="1"/>
      <c r="LC283" s="1"/>
      <c r="LD283" s="1"/>
      <c r="LE283" s="1"/>
      <c r="LF283" s="1"/>
      <c r="LG283" s="1"/>
      <c r="LH283" s="1"/>
      <c r="LI283" s="1"/>
      <c r="LJ283" s="1"/>
      <c r="LK283" s="1"/>
      <c r="LL283" s="1"/>
      <c r="LM283" s="1"/>
      <c r="LN283" s="1"/>
      <c r="LO283" s="1"/>
      <c r="LP283" s="1"/>
      <c r="LQ283" s="1"/>
      <c r="LR283" s="1"/>
      <c r="LS283" s="1"/>
      <c r="LT283" s="1"/>
      <c r="LU283" s="1"/>
      <c r="LV283" s="1"/>
      <c r="LW283" s="1"/>
      <c r="LX283" s="1"/>
      <c r="LY283" s="1"/>
      <c r="LZ283" s="1"/>
      <c r="MA283" s="1"/>
      <c r="MB283" s="1"/>
      <c r="MC283" s="1"/>
      <c r="MD283" s="1"/>
      <c r="ME283" s="1"/>
      <c r="MF283" s="1"/>
      <c r="MG283" s="1"/>
      <c r="MH283" s="1"/>
      <c r="MI283" s="1"/>
      <c r="MJ283" s="1"/>
      <c r="MK283" s="1"/>
      <c r="ML283" s="1"/>
      <c r="MM283" s="1"/>
      <c r="MN283" s="1"/>
      <c r="MO283" s="1"/>
      <c r="MP283" s="1"/>
      <c r="MQ283" s="1"/>
      <c r="MR283" s="1"/>
      <c r="MS283" s="1"/>
      <c r="MT283" s="1"/>
      <c r="MU283" s="1"/>
      <c r="MV283" s="1"/>
      <c r="MW283" s="1"/>
      <c r="MX283" s="1"/>
      <c r="MY283" s="1"/>
      <c r="MZ283" s="1"/>
      <c r="NA283" s="1"/>
      <c r="NB283" s="1"/>
      <c r="NC283" s="1"/>
      <c r="ND283" s="1"/>
      <c r="NE283" s="1"/>
      <c r="NF283" s="1"/>
      <c r="NG283" s="1"/>
      <c r="NH283" s="1"/>
      <c r="NI283" s="1"/>
      <c r="NJ283" s="1"/>
      <c r="NK283" s="1"/>
      <c r="NL283" s="1"/>
      <c r="NM283" s="1"/>
      <c r="NN283" s="1"/>
      <c r="NO283" s="1"/>
      <c r="NP283" s="1"/>
      <c r="NQ283" s="1"/>
      <c r="NR283" s="1"/>
      <c r="NS283" s="1"/>
      <c r="NT283" s="1"/>
      <c r="NU283" s="1"/>
      <c r="NV283" s="1"/>
      <c r="NW283" s="1"/>
      <c r="NX283" s="1"/>
      <c r="NY283" s="1"/>
      <c r="NZ283" s="1"/>
      <c r="OA283" s="1"/>
      <c r="OB283" s="1"/>
      <c r="OC283" s="1"/>
      <c r="OD283" s="1"/>
      <c r="OE283" s="1"/>
      <c r="OF283" s="1"/>
      <c r="OG283" s="1"/>
      <c r="OH283" s="1"/>
      <c r="OI283" s="1"/>
      <c r="OJ283" s="1"/>
      <c r="OK283" s="1"/>
      <c r="OL283" s="1"/>
      <c r="OM283" s="1"/>
      <c r="ON283" s="1"/>
      <c r="OO283" s="1"/>
      <c r="OP283" s="1"/>
    </row>
    <row r="284" spans="1:406" s="351" customFormat="1" ht="199.5" customHeight="1" thickBot="1" x14ac:dyDescent="0.3">
      <c r="A284" s="617"/>
      <c r="B284" s="616"/>
      <c r="C284" s="617"/>
      <c r="D284" s="588"/>
      <c r="E284" s="588"/>
      <c r="F284" s="617"/>
      <c r="G284" s="617"/>
      <c r="H284" s="616"/>
      <c r="I284" s="620"/>
      <c r="J284" s="644"/>
      <c r="K284" s="622"/>
      <c r="L284" s="589"/>
      <c r="M284" s="589"/>
      <c r="N284" s="588"/>
      <c r="O284" s="588"/>
      <c r="P284" s="469" t="s">
        <v>743</v>
      </c>
      <c r="Q284" s="642" t="s">
        <v>10</v>
      </c>
      <c r="R284" s="465">
        <v>100</v>
      </c>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c r="JD284" s="1"/>
      <c r="JE284" s="1"/>
      <c r="JF284" s="1"/>
      <c r="JG284" s="1"/>
      <c r="JH284" s="1"/>
      <c r="JI284" s="1"/>
      <c r="JJ284" s="1"/>
      <c r="JK284" s="1"/>
      <c r="JL284" s="1"/>
      <c r="JM284" s="1"/>
      <c r="JN284" s="1"/>
      <c r="JO284" s="1"/>
      <c r="JP284" s="1"/>
      <c r="JQ284" s="1"/>
      <c r="JR284" s="1"/>
      <c r="JS284" s="1"/>
      <c r="JT284" s="1"/>
      <c r="JU284" s="1"/>
      <c r="JV284" s="1"/>
      <c r="JW284" s="1"/>
      <c r="JX284" s="1"/>
      <c r="JY284" s="1"/>
      <c r="JZ284" s="1"/>
      <c r="KA284" s="1"/>
      <c r="KB284" s="1"/>
      <c r="KC284" s="1"/>
      <c r="KD284" s="1"/>
      <c r="KE284" s="1"/>
      <c r="KF284" s="1"/>
      <c r="KG284" s="1"/>
      <c r="KH284" s="1"/>
      <c r="KI284" s="1"/>
      <c r="KJ284" s="1"/>
      <c r="KK284" s="1"/>
      <c r="KL284" s="1"/>
      <c r="KM284" s="1"/>
      <c r="KN284" s="1"/>
      <c r="KO284" s="1"/>
      <c r="KP284" s="1"/>
      <c r="KQ284" s="1"/>
      <c r="KR284" s="1"/>
      <c r="KS284" s="1"/>
      <c r="KT284" s="1"/>
      <c r="KU284" s="1"/>
      <c r="KV284" s="1"/>
      <c r="KW284" s="1"/>
      <c r="KX284" s="1"/>
      <c r="KY284" s="1"/>
      <c r="KZ284" s="1"/>
      <c r="LA284" s="1"/>
      <c r="LB284" s="1"/>
      <c r="LC284" s="1"/>
      <c r="LD284" s="1"/>
      <c r="LE284" s="1"/>
      <c r="LF284" s="1"/>
      <c r="LG284" s="1"/>
      <c r="LH284" s="1"/>
      <c r="LI284" s="1"/>
      <c r="LJ284" s="1"/>
      <c r="LK284" s="1"/>
      <c r="LL284" s="1"/>
      <c r="LM284" s="1"/>
      <c r="LN284" s="1"/>
      <c r="LO284" s="1"/>
      <c r="LP284" s="1"/>
      <c r="LQ284" s="1"/>
      <c r="LR284" s="1"/>
      <c r="LS284" s="1"/>
      <c r="LT284" s="1"/>
      <c r="LU284" s="1"/>
      <c r="LV284" s="1"/>
      <c r="LW284" s="1"/>
      <c r="LX284" s="1"/>
      <c r="LY284" s="1"/>
      <c r="LZ284" s="1"/>
      <c r="MA284" s="1"/>
      <c r="MB284" s="1"/>
      <c r="MC284" s="1"/>
      <c r="MD284" s="1"/>
      <c r="ME284" s="1"/>
      <c r="MF284" s="1"/>
      <c r="MG284" s="1"/>
      <c r="MH284" s="1"/>
      <c r="MI284" s="1"/>
      <c r="MJ284" s="1"/>
      <c r="MK284" s="1"/>
      <c r="ML284" s="1"/>
      <c r="MM284" s="1"/>
      <c r="MN284" s="1"/>
      <c r="MO284" s="1"/>
      <c r="MP284" s="1"/>
      <c r="MQ284" s="1"/>
      <c r="MR284" s="1"/>
      <c r="MS284" s="1"/>
      <c r="MT284" s="1"/>
      <c r="MU284" s="1"/>
      <c r="MV284" s="1"/>
      <c r="MW284" s="1"/>
      <c r="MX284" s="1"/>
      <c r="MY284" s="1"/>
      <c r="MZ284" s="1"/>
      <c r="NA284" s="1"/>
      <c r="NB284" s="1"/>
      <c r="NC284" s="1"/>
      <c r="ND284" s="1"/>
      <c r="NE284" s="1"/>
      <c r="NF284" s="1"/>
      <c r="NG284" s="1"/>
      <c r="NH284" s="1"/>
      <c r="NI284" s="1"/>
      <c r="NJ284" s="1"/>
      <c r="NK284" s="1"/>
      <c r="NL284" s="1"/>
      <c r="NM284" s="1"/>
      <c r="NN284" s="1"/>
      <c r="NO284" s="1"/>
      <c r="NP284" s="1"/>
      <c r="NQ284" s="1"/>
      <c r="NR284" s="1"/>
      <c r="NS284" s="1"/>
      <c r="NT284" s="1"/>
      <c r="NU284" s="1"/>
      <c r="NV284" s="1"/>
      <c r="NW284" s="1"/>
      <c r="NX284" s="1"/>
      <c r="NY284" s="1"/>
      <c r="NZ284" s="1"/>
      <c r="OA284" s="1"/>
      <c r="OB284" s="1"/>
      <c r="OC284" s="1"/>
      <c r="OD284" s="1"/>
      <c r="OE284" s="1"/>
      <c r="OF284" s="1"/>
      <c r="OG284" s="1"/>
      <c r="OH284" s="1"/>
      <c r="OI284" s="1"/>
      <c r="OJ284" s="1"/>
      <c r="OK284" s="1"/>
      <c r="OL284" s="1"/>
      <c r="OM284" s="1"/>
      <c r="ON284" s="1"/>
      <c r="OO284" s="1"/>
      <c r="OP284" s="1"/>
    </row>
    <row r="285" spans="1:406" s="525" customFormat="1" ht="114.75" customHeight="1" x14ac:dyDescent="0.25">
      <c r="A285" s="537"/>
      <c r="B285" s="536"/>
      <c r="C285" s="537"/>
      <c r="D285" s="502"/>
      <c r="E285" s="502"/>
      <c r="F285" s="537"/>
      <c r="G285" s="537"/>
      <c r="H285" s="536"/>
      <c r="I285" s="539"/>
      <c r="J285" s="550"/>
      <c r="K285" s="542"/>
      <c r="L285" s="503"/>
      <c r="M285" s="503"/>
      <c r="N285" s="524" t="s">
        <v>570</v>
      </c>
      <c r="O285" s="459" t="s">
        <v>569</v>
      </c>
      <c r="P285" s="737" t="s">
        <v>236</v>
      </c>
      <c r="Q285" s="459" t="s">
        <v>578</v>
      </c>
      <c r="R285" s="523" t="s">
        <v>237</v>
      </c>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c r="JD285" s="1"/>
      <c r="JE285" s="1"/>
      <c r="JF285" s="1"/>
      <c r="JG285" s="1"/>
      <c r="JH285" s="1"/>
      <c r="JI285" s="1"/>
      <c r="JJ285" s="1"/>
      <c r="JK285" s="1"/>
      <c r="JL285" s="1"/>
      <c r="JM285" s="1"/>
      <c r="JN285" s="1"/>
      <c r="JO285" s="1"/>
      <c r="JP285" s="1"/>
      <c r="JQ285" s="1"/>
      <c r="JR285" s="1"/>
      <c r="JS285" s="1"/>
      <c r="JT285" s="1"/>
      <c r="JU285" s="1"/>
      <c r="JV285" s="1"/>
      <c r="JW285" s="1"/>
      <c r="JX285" s="1"/>
      <c r="JY285" s="1"/>
      <c r="JZ285" s="1"/>
      <c r="KA285" s="1"/>
      <c r="KB285" s="1"/>
      <c r="KC285" s="1"/>
      <c r="KD285" s="1"/>
      <c r="KE285" s="1"/>
      <c r="KF285" s="1"/>
      <c r="KG285" s="1"/>
      <c r="KH285" s="1"/>
      <c r="KI285" s="1"/>
      <c r="KJ285" s="1"/>
      <c r="KK285" s="1"/>
      <c r="KL285" s="1"/>
      <c r="KM285" s="1"/>
      <c r="KN285" s="1"/>
      <c r="KO285" s="1"/>
      <c r="KP285" s="1"/>
      <c r="KQ285" s="1"/>
      <c r="KR285" s="1"/>
      <c r="KS285" s="1"/>
      <c r="KT285" s="1"/>
      <c r="KU285" s="1"/>
      <c r="KV285" s="1"/>
      <c r="KW285" s="1"/>
      <c r="KX285" s="1"/>
      <c r="KY285" s="1"/>
      <c r="KZ285" s="1"/>
      <c r="LA285" s="1"/>
      <c r="LB285" s="1"/>
      <c r="LC285" s="1"/>
      <c r="LD285" s="1"/>
      <c r="LE285" s="1"/>
      <c r="LF285" s="1"/>
      <c r="LG285" s="1"/>
      <c r="LH285" s="1"/>
      <c r="LI285" s="1"/>
      <c r="LJ285" s="1"/>
      <c r="LK285" s="1"/>
      <c r="LL285" s="1"/>
      <c r="LM285" s="1"/>
      <c r="LN285" s="1"/>
      <c r="LO285" s="1"/>
      <c r="LP285" s="1"/>
      <c r="LQ285" s="1"/>
      <c r="LR285" s="1"/>
      <c r="LS285" s="1"/>
      <c r="LT285" s="1"/>
      <c r="LU285" s="1"/>
      <c r="LV285" s="1"/>
      <c r="LW285" s="1"/>
      <c r="LX285" s="1"/>
      <c r="LY285" s="1"/>
      <c r="LZ285" s="1"/>
      <c r="MA285" s="1"/>
      <c r="MB285" s="1"/>
      <c r="MC285" s="1"/>
      <c r="MD285" s="1"/>
      <c r="ME285" s="1"/>
      <c r="MF285" s="1"/>
      <c r="MG285" s="1"/>
      <c r="MH285" s="1"/>
      <c r="MI285" s="1"/>
      <c r="MJ285" s="1"/>
      <c r="MK285" s="1"/>
      <c r="ML285" s="1"/>
      <c r="MM285" s="1"/>
      <c r="MN285" s="1"/>
      <c r="MO285" s="1"/>
      <c r="MP285" s="1"/>
      <c r="MQ285" s="1"/>
      <c r="MR285" s="1"/>
      <c r="MS285" s="1"/>
      <c r="MT285" s="1"/>
      <c r="MU285" s="1"/>
      <c r="MV285" s="1"/>
      <c r="MW285" s="1"/>
      <c r="MX285" s="1"/>
      <c r="MY285" s="1"/>
      <c r="MZ285" s="1"/>
      <c r="NA285" s="1"/>
      <c r="NB285" s="1"/>
      <c r="NC285" s="1"/>
      <c r="ND285" s="1"/>
      <c r="NE285" s="1"/>
      <c r="NF285" s="1"/>
      <c r="NG285" s="1"/>
      <c r="NH285" s="1"/>
      <c r="NI285" s="1"/>
      <c r="NJ285" s="1"/>
      <c r="NK285" s="1"/>
      <c r="NL285" s="1"/>
      <c r="NM285" s="1"/>
      <c r="NN285" s="1"/>
      <c r="NO285" s="1"/>
      <c r="NP285" s="1"/>
      <c r="NQ285" s="1"/>
      <c r="NR285" s="1"/>
      <c r="NS285" s="1"/>
      <c r="NT285" s="1"/>
      <c r="NU285" s="1"/>
      <c r="NV285" s="1"/>
      <c r="NW285" s="1"/>
      <c r="NX285" s="1"/>
      <c r="NY285" s="1"/>
      <c r="NZ285" s="1"/>
      <c r="OA285" s="1"/>
      <c r="OB285" s="1"/>
      <c r="OC285" s="1"/>
      <c r="OD285" s="1"/>
      <c r="OE285" s="1"/>
      <c r="OF285" s="1"/>
      <c r="OG285" s="1"/>
      <c r="OH285" s="1"/>
      <c r="OI285" s="1"/>
      <c r="OJ285" s="1"/>
      <c r="OK285" s="1"/>
      <c r="OL285" s="1"/>
      <c r="OM285" s="1"/>
      <c r="ON285" s="1"/>
      <c r="OO285" s="1"/>
      <c r="OP285" s="1"/>
    </row>
    <row r="286" spans="1:406" s="344" customFormat="1" ht="24.75" customHeight="1" x14ac:dyDescent="0.25">
      <c r="A286" s="617"/>
      <c r="B286" s="616"/>
      <c r="C286" s="617"/>
      <c r="D286" s="588"/>
      <c r="E286" s="588"/>
      <c r="F286" s="617"/>
      <c r="G286" s="617"/>
      <c r="H286" s="616"/>
      <c r="I286" s="617"/>
      <c r="J286" s="644"/>
      <c r="K286" s="622"/>
      <c r="L286" s="589"/>
      <c r="M286" s="664"/>
      <c r="N286" s="594"/>
      <c r="O286" s="594"/>
      <c r="P286" s="786" t="s">
        <v>16</v>
      </c>
      <c r="Q286" s="787"/>
      <c r="R286" s="788"/>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c r="JD286" s="1"/>
      <c r="JE286" s="1"/>
      <c r="JF286" s="1"/>
      <c r="JG286" s="1"/>
      <c r="JH286" s="1"/>
      <c r="JI286" s="1"/>
      <c r="JJ286" s="1"/>
      <c r="JK286" s="1"/>
      <c r="JL286" s="1"/>
      <c r="JM286" s="1"/>
      <c r="JN286" s="1"/>
      <c r="JO286" s="1"/>
      <c r="JP286" s="1"/>
      <c r="JQ286" s="1"/>
      <c r="JR286" s="1"/>
      <c r="JS286" s="1"/>
      <c r="JT286" s="1"/>
      <c r="JU286" s="1"/>
      <c r="JV286" s="1"/>
      <c r="JW286" s="1"/>
      <c r="JX286" s="1"/>
      <c r="JY286" s="1"/>
      <c r="JZ286" s="1"/>
      <c r="KA286" s="1"/>
      <c r="KB286" s="1"/>
      <c r="KC286" s="1"/>
      <c r="KD286" s="1"/>
      <c r="KE286" s="1"/>
      <c r="KF286" s="1"/>
      <c r="KG286" s="1"/>
      <c r="KH286" s="1"/>
      <c r="KI286" s="1"/>
      <c r="KJ286" s="1"/>
      <c r="KK286" s="1"/>
      <c r="KL286" s="1"/>
      <c r="KM286" s="1"/>
      <c r="KN286" s="1"/>
      <c r="KO286" s="1"/>
      <c r="KP286" s="1"/>
      <c r="KQ286" s="1"/>
      <c r="KR286" s="1"/>
      <c r="KS286" s="1"/>
      <c r="KT286" s="1"/>
      <c r="KU286" s="1"/>
      <c r="KV286" s="1"/>
      <c r="KW286" s="1"/>
      <c r="KX286" s="1"/>
      <c r="KY286" s="1"/>
      <c r="KZ286" s="1"/>
      <c r="LA286" s="1"/>
      <c r="LB286" s="1"/>
      <c r="LC286" s="1"/>
      <c r="LD286" s="1"/>
      <c r="LE286" s="1"/>
      <c r="LF286" s="1"/>
      <c r="LG286" s="1"/>
      <c r="LH286" s="1"/>
      <c r="LI286" s="1"/>
      <c r="LJ286" s="1"/>
      <c r="LK286" s="1"/>
      <c r="LL286" s="1"/>
      <c r="LM286" s="1"/>
      <c r="LN286" s="1"/>
      <c r="LO286" s="1"/>
      <c r="LP286" s="1"/>
      <c r="LQ286" s="1"/>
      <c r="LR286" s="1"/>
      <c r="LS286" s="1"/>
      <c r="LT286" s="1"/>
      <c r="LU286" s="1"/>
      <c r="LV286" s="1"/>
      <c r="LW286" s="1"/>
      <c r="LX286" s="1"/>
      <c r="LY286" s="1"/>
      <c r="LZ286" s="1"/>
      <c r="MA286" s="1"/>
      <c r="MB286" s="1"/>
      <c r="MC286" s="1"/>
      <c r="MD286" s="1"/>
      <c r="ME286" s="1"/>
      <c r="MF286" s="1"/>
      <c r="MG286" s="1"/>
      <c r="MH286" s="1"/>
      <c r="MI286" s="1"/>
      <c r="MJ286" s="1"/>
      <c r="MK286" s="1"/>
      <c r="ML286" s="1"/>
      <c r="MM286" s="1"/>
      <c r="MN286" s="1"/>
      <c r="MO286" s="1"/>
      <c r="MP286" s="1"/>
      <c r="MQ286" s="1"/>
      <c r="MR286" s="1"/>
      <c r="MS286" s="1"/>
      <c r="MT286" s="1"/>
      <c r="MU286" s="1"/>
      <c r="MV286" s="1"/>
      <c r="MW286" s="1"/>
      <c r="MX286" s="1"/>
      <c r="MY286" s="1"/>
      <c r="MZ286" s="1"/>
      <c r="NA286" s="1"/>
      <c r="NB286" s="1"/>
      <c r="NC286" s="1"/>
      <c r="ND286" s="1"/>
      <c r="NE286" s="1"/>
      <c r="NF286" s="1"/>
      <c r="NG286" s="1"/>
      <c r="NH286" s="1"/>
      <c r="NI286" s="1"/>
      <c r="NJ286" s="1"/>
      <c r="NK286" s="1"/>
      <c r="NL286" s="1"/>
      <c r="NM286" s="1"/>
      <c r="NN286" s="1"/>
      <c r="NO286" s="1"/>
      <c r="NP286" s="1"/>
      <c r="NQ286" s="1"/>
      <c r="NR286" s="1"/>
      <c r="NS286" s="1"/>
      <c r="NT286" s="1"/>
      <c r="NU286" s="1"/>
      <c r="NV286" s="1"/>
      <c r="NW286" s="1"/>
      <c r="NX286" s="1"/>
      <c r="NY286" s="1"/>
      <c r="NZ286" s="1"/>
      <c r="OA286" s="1"/>
      <c r="OB286" s="1"/>
      <c r="OC286" s="1"/>
      <c r="OD286" s="1"/>
      <c r="OE286" s="1"/>
      <c r="OF286" s="1"/>
      <c r="OG286" s="1"/>
      <c r="OH286" s="1"/>
      <c r="OI286" s="1"/>
      <c r="OJ286" s="1"/>
      <c r="OK286" s="1"/>
      <c r="OL286" s="1"/>
      <c r="OM286" s="1"/>
      <c r="ON286" s="1"/>
      <c r="OO286" s="1"/>
      <c r="OP286" s="1"/>
    </row>
    <row r="287" spans="1:406" ht="146.25" customHeight="1" x14ac:dyDescent="0.25">
      <c r="A287" s="617"/>
      <c r="B287" s="616"/>
      <c r="C287" s="617"/>
      <c r="D287" s="588"/>
      <c r="E287" s="588"/>
      <c r="F287" s="617"/>
      <c r="G287" s="617"/>
      <c r="H287" s="616"/>
      <c r="I287" s="617"/>
      <c r="J287" s="644"/>
      <c r="K287" s="622"/>
      <c r="L287" s="589"/>
      <c r="M287" s="664"/>
      <c r="N287" s="588"/>
      <c r="O287" s="588"/>
      <c r="P287" s="696" t="s">
        <v>691</v>
      </c>
      <c r="Q287" s="700" t="s">
        <v>86</v>
      </c>
      <c r="R287" s="713">
        <v>2</v>
      </c>
    </row>
    <row r="288" spans="1:406" s="344" customFormat="1" ht="26.25" customHeight="1" x14ac:dyDescent="0.25">
      <c r="A288" s="617"/>
      <c r="B288" s="616"/>
      <c r="C288" s="617"/>
      <c r="D288" s="588"/>
      <c r="E288" s="588"/>
      <c r="F288" s="617"/>
      <c r="G288" s="617"/>
      <c r="H288" s="616"/>
      <c r="I288" s="617"/>
      <c r="J288" s="644"/>
      <c r="K288" s="622"/>
      <c r="L288" s="589"/>
      <c r="M288" s="589"/>
      <c r="N288" s="588"/>
      <c r="O288" s="588"/>
      <c r="P288" s="768" t="s">
        <v>17</v>
      </c>
      <c r="Q288" s="769"/>
      <c r="R288" s="770"/>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c r="JD288" s="1"/>
      <c r="JE288" s="1"/>
      <c r="JF288" s="1"/>
      <c r="JG288" s="1"/>
      <c r="JH288" s="1"/>
      <c r="JI288" s="1"/>
      <c r="JJ288" s="1"/>
      <c r="JK288" s="1"/>
      <c r="JL288" s="1"/>
      <c r="JM288" s="1"/>
      <c r="JN288" s="1"/>
      <c r="JO288" s="1"/>
      <c r="JP288" s="1"/>
      <c r="JQ288" s="1"/>
      <c r="JR288" s="1"/>
      <c r="JS288" s="1"/>
      <c r="JT288" s="1"/>
      <c r="JU288" s="1"/>
      <c r="JV288" s="1"/>
      <c r="JW288" s="1"/>
      <c r="JX288" s="1"/>
      <c r="JY288" s="1"/>
      <c r="JZ288" s="1"/>
      <c r="KA288" s="1"/>
      <c r="KB288" s="1"/>
      <c r="KC288" s="1"/>
      <c r="KD288" s="1"/>
      <c r="KE288" s="1"/>
      <c r="KF288" s="1"/>
      <c r="KG288" s="1"/>
      <c r="KH288" s="1"/>
      <c r="KI288" s="1"/>
      <c r="KJ288" s="1"/>
      <c r="KK288" s="1"/>
      <c r="KL288" s="1"/>
      <c r="KM288" s="1"/>
      <c r="KN288" s="1"/>
      <c r="KO288" s="1"/>
      <c r="KP288" s="1"/>
      <c r="KQ288" s="1"/>
      <c r="KR288" s="1"/>
      <c r="KS288" s="1"/>
      <c r="KT288" s="1"/>
      <c r="KU288" s="1"/>
      <c r="KV288" s="1"/>
      <c r="KW288" s="1"/>
      <c r="KX288" s="1"/>
      <c r="KY288" s="1"/>
      <c r="KZ288" s="1"/>
      <c r="LA288" s="1"/>
      <c r="LB288" s="1"/>
      <c r="LC288" s="1"/>
      <c r="LD288" s="1"/>
      <c r="LE288" s="1"/>
      <c r="LF288" s="1"/>
      <c r="LG288" s="1"/>
      <c r="LH288" s="1"/>
      <c r="LI288" s="1"/>
      <c r="LJ288" s="1"/>
      <c r="LK288" s="1"/>
      <c r="LL288" s="1"/>
      <c r="LM288" s="1"/>
      <c r="LN288" s="1"/>
      <c r="LO288" s="1"/>
      <c r="LP288" s="1"/>
      <c r="LQ288" s="1"/>
      <c r="LR288" s="1"/>
      <c r="LS288" s="1"/>
      <c r="LT288" s="1"/>
      <c r="LU288" s="1"/>
      <c r="LV288" s="1"/>
      <c r="LW288" s="1"/>
      <c r="LX288" s="1"/>
      <c r="LY288" s="1"/>
      <c r="LZ288" s="1"/>
      <c r="MA288" s="1"/>
      <c r="MB288" s="1"/>
      <c r="MC288" s="1"/>
      <c r="MD288" s="1"/>
      <c r="ME288" s="1"/>
      <c r="MF288" s="1"/>
      <c r="MG288" s="1"/>
      <c r="MH288" s="1"/>
      <c r="MI288" s="1"/>
      <c r="MJ288" s="1"/>
      <c r="MK288" s="1"/>
      <c r="ML288" s="1"/>
      <c r="MM288" s="1"/>
      <c r="MN288" s="1"/>
      <c r="MO288" s="1"/>
      <c r="MP288" s="1"/>
      <c r="MQ288" s="1"/>
      <c r="MR288" s="1"/>
      <c r="MS288" s="1"/>
      <c r="MT288" s="1"/>
      <c r="MU288" s="1"/>
      <c r="MV288" s="1"/>
      <c r="MW288" s="1"/>
      <c r="MX288" s="1"/>
      <c r="MY288" s="1"/>
      <c r="MZ288" s="1"/>
      <c r="NA288" s="1"/>
      <c r="NB288" s="1"/>
      <c r="NC288" s="1"/>
      <c r="ND288" s="1"/>
      <c r="NE288" s="1"/>
      <c r="NF288" s="1"/>
      <c r="NG288" s="1"/>
      <c r="NH288" s="1"/>
      <c r="NI288" s="1"/>
      <c r="NJ288" s="1"/>
      <c r="NK288" s="1"/>
      <c r="NL288" s="1"/>
      <c r="NM288" s="1"/>
      <c r="NN288" s="1"/>
      <c r="NO288" s="1"/>
      <c r="NP288" s="1"/>
      <c r="NQ288" s="1"/>
      <c r="NR288" s="1"/>
      <c r="NS288" s="1"/>
      <c r="NT288" s="1"/>
      <c r="NU288" s="1"/>
      <c r="NV288" s="1"/>
      <c r="NW288" s="1"/>
      <c r="NX288" s="1"/>
      <c r="NY288" s="1"/>
      <c r="NZ288" s="1"/>
      <c r="OA288" s="1"/>
      <c r="OB288" s="1"/>
      <c r="OC288" s="1"/>
      <c r="OD288" s="1"/>
      <c r="OE288" s="1"/>
      <c r="OF288" s="1"/>
      <c r="OG288" s="1"/>
      <c r="OH288" s="1"/>
      <c r="OI288" s="1"/>
      <c r="OJ288" s="1"/>
      <c r="OK288" s="1"/>
      <c r="OL288" s="1"/>
      <c r="OM288" s="1"/>
      <c r="ON288" s="1"/>
      <c r="OO288" s="1"/>
      <c r="OP288" s="1"/>
    </row>
    <row r="289" spans="1:406" s="351" customFormat="1" ht="102.75" customHeight="1" thickBot="1" x14ac:dyDescent="0.3">
      <c r="A289" s="617"/>
      <c r="B289" s="616"/>
      <c r="C289" s="617"/>
      <c r="D289" s="588"/>
      <c r="E289" s="588"/>
      <c r="F289" s="617"/>
      <c r="G289" s="617"/>
      <c r="H289" s="616"/>
      <c r="I289" s="617"/>
      <c r="J289" s="644"/>
      <c r="K289" s="622"/>
      <c r="L289" s="589"/>
      <c r="M289" s="589"/>
      <c r="N289" s="588"/>
      <c r="O289" s="588"/>
      <c r="P289" s="469" t="s">
        <v>744</v>
      </c>
      <c r="Q289" s="700" t="s">
        <v>15</v>
      </c>
      <c r="R289" s="713">
        <v>2</v>
      </c>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c r="JJ289" s="1"/>
      <c r="JK289" s="1"/>
      <c r="JL289" s="1"/>
      <c r="JM289" s="1"/>
      <c r="JN289" s="1"/>
      <c r="JO289" s="1"/>
      <c r="JP289" s="1"/>
      <c r="JQ289" s="1"/>
      <c r="JR289" s="1"/>
      <c r="JS289" s="1"/>
      <c r="JT289" s="1"/>
      <c r="JU289" s="1"/>
      <c r="JV289" s="1"/>
      <c r="JW289" s="1"/>
      <c r="JX289" s="1"/>
      <c r="JY289" s="1"/>
      <c r="JZ289" s="1"/>
      <c r="KA289" s="1"/>
      <c r="KB289" s="1"/>
      <c r="KC289" s="1"/>
      <c r="KD289" s="1"/>
      <c r="KE289" s="1"/>
      <c r="KF289" s="1"/>
      <c r="KG289" s="1"/>
      <c r="KH289" s="1"/>
      <c r="KI289" s="1"/>
      <c r="KJ289" s="1"/>
      <c r="KK289" s="1"/>
      <c r="KL289" s="1"/>
      <c r="KM289" s="1"/>
      <c r="KN289" s="1"/>
      <c r="KO289" s="1"/>
      <c r="KP289" s="1"/>
      <c r="KQ289" s="1"/>
      <c r="KR289" s="1"/>
      <c r="KS289" s="1"/>
      <c r="KT289" s="1"/>
      <c r="KU289" s="1"/>
      <c r="KV289" s="1"/>
      <c r="KW289" s="1"/>
      <c r="KX289" s="1"/>
      <c r="KY289" s="1"/>
      <c r="KZ289" s="1"/>
      <c r="LA289" s="1"/>
      <c r="LB289" s="1"/>
      <c r="LC289" s="1"/>
      <c r="LD289" s="1"/>
      <c r="LE289" s="1"/>
      <c r="LF289" s="1"/>
      <c r="LG289" s="1"/>
      <c r="LH289" s="1"/>
      <c r="LI289" s="1"/>
      <c r="LJ289" s="1"/>
      <c r="LK289" s="1"/>
      <c r="LL289" s="1"/>
      <c r="LM289" s="1"/>
      <c r="LN289" s="1"/>
      <c r="LO289" s="1"/>
      <c r="LP289" s="1"/>
      <c r="LQ289" s="1"/>
      <c r="LR289" s="1"/>
      <c r="LS289" s="1"/>
      <c r="LT289" s="1"/>
      <c r="LU289" s="1"/>
      <c r="LV289" s="1"/>
      <c r="LW289" s="1"/>
      <c r="LX289" s="1"/>
      <c r="LY289" s="1"/>
      <c r="LZ289" s="1"/>
      <c r="MA289" s="1"/>
      <c r="MB289" s="1"/>
      <c r="MC289" s="1"/>
      <c r="MD289" s="1"/>
      <c r="ME289" s="1"/>
      <c r="MF289" s="1"/>
      <c r="MG289" s="1"/>
      <c r="MH289" s="1"/>
      <c r="MI289" s="1"/>
      <c r="MJ289" s="1"/>
      <c r="MK289" s="1"/>
      <c r="ML289" s="1"/>
      <c r="MM289" s="1"/>
      <c r="MN289" s="1"/>
      <c r="MO289" s="1"/>
      <c r="MP289" s="1"/>
      <c r="MQ289" s="1"/>
      <c r="MR289" s="1"/>
      <c r="MS289" s="1"/>
      <c r="MT289" s="1"/>
      <c r="MU289" s="1"/>
      <c r="MV289" s="1"/>
      <c r="MW289" s="1"/>
      <c r="MX289" s="1"/>
      <c r="MY289" s="1"/>
      <c r="MZ289" s="1"/>
      <c r="NA289" s="1"/>
      <c r="NB289" s="1"/>
      <c r="NC289" s="1"/>
      <c r="ND289" s="1"/>
      <c r="NE289" s="1"/>
      <c r="NF289" s="1"/>
      <c r="NG289" s="1"/>
      <c r="NH289" s="1"/>
      <c r="NI289" s="1"/>
      <c r="NJ289" s="1"/>
      <c r="NK289" s="1"/>
      <c r="NL289" s="1"/>
      <c r="NM289" s="1"/>
      <c r="NN289" s="1"/>
      <c r="NO289" s="1"/>
      <c r="NP289" s="1"/>
      <c r="NQ289" s="1"/>
      <c r="NR289" s="1"/>
      <c r="NS289" s="1"/>
      <c r="NT289" s="1"/>
      <c r="NU289" s="1"/>
      <c r="NV289" s="1"/>
      <c r="NW289" s="1"/>
      <c r="NX289" s="1"/>
      <c r="NY289" s="1"/>
      <c r="NZ289" s="1"/>
      <c r="OA289" s="1"/>
      <c r="OB289" s="1"/>
      <c r="OC289" s="1"/>
      <c r="OD289" s="1"/>
      <c r="OE289" s="1"/>
      <c r="OF289" s="1"/>
      <c r="OG289" s="1"/>
      <c r="OH289" s="1"/>
      <c r="OI289" s="1"/>
      <c r="OJ289" s="1"/>
      <c r="OK289" s="1"/>
      <c r="OL289" s="1"/>
      <c r="OM289" s="1"/>
      <c r="ON289" s="1"/>
      <c r="OO289" s="1"/>
      <c r="OP289" s="1"/>
    </row>
    <row r="290" spans="1:406" s="525" customFormat="1" ht="144" customHeight="1" x14ac:dyDescent="0.25">
      <c r="A290" s="537"/>
      <c r="B290" s="536"/>
      <c r="C290" s="537"/>
      <c r="D290" s="502"/>
      <c r="E290" s="502"/>
      <c r="F290" s="537"/>
      <c r="G290" s="537"/>
      <c r="H290" s="536"/>
      <c r="I290" s="537"/>
      <c r="J290" s="550"/>
      <c r="K290" s="542"/>
      <c r="L290" s="503"/>
      <c r="M290" s="503"/>
      <c r="N290" s="524"/>
      <c r="O290" s="737" t="s">
        <v>241</v>
      </c>
      <c r="P290" s="737" t="s">
        <v>242</v>
      </c>
      <c r="Q290" s="459" t="s">
        <v>578</v>
      </c>
      <c r="R290" s="523" t="s">
        <v>237</v>
      </c>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c r="JJ290" s="1"/>
      <c r="JK290" s="1"/>
      <c r="JL290" s="1"/>
      <c r="JM290" s="1"/>
      <c r="JN290" s="1"/>
      <c r="JO290" s="1"/>
      <c r="JP290" s="1"/>
      <c r="JQ290" s="1"/>
      <c r="JR290" s="1"/>
      <c r="JS290" s="1"/>
      <c r="JT290" s="1"/>
      <c r="JU290" s="1"/>
      <c r="JV290" s="1"/>
      <c r="JW290" s="1"/>
      <c r="JX290" s="1"/>
      <c r="JY290" s="1"/>
      <c r="JZ290" s="1"/>
      <c r="KA290" s="1"/>
      <c r="KB290" s="1"/>
      <c r="KC290" s="1"/>
      <c r="KD290" s="1"/>
      <c r="KE290" s="1"/>
      <c r="KF290" s="1"/>
      <c r="KG290" s="1"/>
      <c r="KH290" s="1"/>
      <c r="KI290" s="1"/>
      <c r="KJ290" s="1"/>
      <c r="KK290" s="1"/>
      <c r="KL290" s="1"/>
      <c r="KM290" s="1"/>
      <c r="KN290" s="1"/>
      <c r="KO290" s="1"/>
      <c r="KP290" s="1"/>
      <c r="KQ290" s="1"/>
      <c r="KR290" s="1"/>
      <c r="KS290" s="1"/>
      <c r="KT290" s="1"/>
      <c r="KU290" s="1"/>
      <c r="KV290" s="1"/>
      <c r="KW290" s="1"/>
      <c r="KX290" s="1"/>
      <c r="KY290" s="1"/>
      <c r="KZ290" s="1"/>
      <c r="LA290" s="1"/>
      <c r="LB290" s="1"/>
      <c r="LC290" s="1"/>
      <c r="LD290" s="1"/>
      <c r="LE290" s="1"/>
      <c r="LF290" s="1"/>
      <c r="LG290" s="1"/>
      <c r="LH290" s="1"/>
      <c r="LI290" s="1"/>
      <c r="LJ290" s="1"/>
      <c r="LK290" s="1"/>
      <c r="LL290" s="1"/>
      <c r="LM290" s="1"/>
      <c r="LN290" s="1"/>
      <c r="LO290" s="1"/>
      <c r="LP290" s="1"/>
      <c r="LQ290" s="1"/>
      <c r="LR290" s="1"/>
      <c r="LS290" s="1"/>
      <c r="LT290" s="1"/>
      <c r="LU290" s="1"/>
      <c r="LV290" s="1"/>
      <c r="LW290" s="1"/>
      <c r="LX290" s="1"/>
      <c r="LY290" s="1"/>
      <c r="LZ290" s="1"/>
      <c r="MA290" s="1"/>
      <c r="MB290" s="1"/>
      <c r="MC290" s="1"/>
      <c r="MD290" s="1"/>
      <c r="ME290" s="1"/>
      <c r="MF290" s="1"/>
      <c r="MG290" s="1"/>
      <c r="MH290" s="1"/>
      <c r="MI290" s="1"/>
      <c r="MJ290" s="1"/>
      <c r="MK290" s="1"/>
      <c r="ML290" s="1"/>
      <c r="MM290" s="1"/>
      <c r="MN290" s="1"/>
      <c r="MO290" s="1"/>
      <c r="MP290" s="1"/>
      <c r="MQ290" s="1"/>
      <c r="MR290" s="1"/>
      <c r="MS290" s="1"/>
      <c r="MT290" s="1"/>
      <c r="MU290" s="1"/>
      <c r="MV290" s="1"/>
      <c r="MW290" s="1"/>
      <c r="MX290" s="1"/>
      <c r="MY290" s="1"/>
      <c r="MZ290" s="1"/>
      <c r="NA290" s="1"/>
      <c r="NB290" s="1"/>
      <c r="NC290" s="1"/>
      <c r="ND290" s="1"/>
      <c r="NE290" s="1"/>
      <c r="NF290" s="1"/>
      <c r="NG290" s="1"/>
      <c r="NH290" s="1"/>
      <c r="NI290" s="1"/>
      <c r="NJ290" s="1"/>
      <c r="NK290" s="1"/>
      <c r="NL290" s="1"/>
      <c r="NM290" s="1"/>
      <c r="NN290" s="1"/>
      <c r="NO290" s="1"/>
      <c r="NP290" s="1"/>
      <c r="NQ290" s="1"/>
      <c r="NR290" s="1"/>
      <c r="NS290" s="1"/>
      <c r="NT290" s="1"/>
      <c r="NU290" s="1"/>
      <c r="NV290" s="1"/>
      <c r="NW290" s="1"/>
      <c r="NX290" s="1"/>
      <c r="NY290" s="1"/>
      <c r="NZ290" s="1"/>
      <c r="OA290" s="1"/>
      <c r="OB290" s="1"/>
      <c r="OC290" s="1"/>
      <c r="OD290" s="1"/>
      <c r="OE290" s="1"/>
      <c r="OF290" s="1"/>
      <c r="OG290" s="1"/>
      <c r="OH290" s="1"/>
      <c r="OI290" s="1"/>
      <c r="OJ290" s="1"/>
      <c r="OK290" s="1"/>
      <c r="OL290" s="1"/>
      <c r="OM290" s="1"/>
      <c r="ON290" s="1"/>
      <c r="OO290" s="1"/>
      <c r="OP290" s="1"/>
    </row>
    <row r="291" spans="1:406" s="344" customFormat="1" ht="25.5" customHeight="1" x14ac:dyDescent="0.25">
      <c r="A291" s="587"/>
      <c r="B291" s="616"/>
      <c r="C291" s="616"/>
      <c r="D291" s="616"/>
      <c r="E291" s="589"/>
      <c r="F291" s="587"/>
      <c r="G291" s="617"/>
      <c r="H291" s="616"/>
      <c r="I291" s="617"/>
      <c r="J291" s="644"/>
      <c r="K291" s="622"/>
      <c r="L291" s="589"/>
      <c r="M291" s="665"/>
      <c r="N291" s="594"/>
      <c r="O291" s="594"/>
      <c r="P291" s="786" t="s">
        <v>16</v>
      </c>
      <c r="Q291" s="787"/>
      <c r="R291" s="788"/>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c r="JJ291" s="1"/>
      <c r="JK291" s="1"/>
      <c r="JL291" s="1"/>
      <c r="JM291" s="1"/>
      <c r="JN291" s="1"/>
      <c r="JO291" s="1"/>
      <c r="JP291" s="1"/>
      <c r="JQ291" s="1"/>
      <c r="JR291" s="1"/>
      <c r="JS291" s="1"/>
      <c r="JT291" s="1"/>
      <c r="JU291" s="1"/>
      <c r="JV291" s="1"/>
      <c r="JW291" s="1"/>
      <c r="JX291" s="1"/>
      <c r="JY291" s="1"/>
      <c r="JZ291" s="1"/>
      <c r="KA291" s="1"/>
      <c r="KB291" s="1"/>
      <c r="KC291" s="1"/>
      <c r="KD291" s="1"/>
      <c r="KE291" s="1"/>
      <c r="KF291" s="1"/>
      <c r="KG291" s="1"/>
      <c r="KH291" s="1"/>
      <c r="KI291" s="1"/>
      <c r="KJ291" s="1"/>
      <c r="KK291" s="1"/>
      <c r="KL291" s="1"/>
      <c r="KM291" s="1"/>
      <c r="KN291" s="1"/>
      <c r="KO291" s="1"/>
      <c r="KP291" s="1"/>
      <c r="KQ291" s="1"/>
      <c r="KR291" s="1"/>
      <c r="KS291" s="1"/>
      <c r="KT291" s="1"/>
      <c r="KU291" s="1"/>
      <c r="KV291" s="1"/>
      <c r="KW291" s="1"/>
      <c r="KX291" s="1"/>
      <c r="KY291" s="1"/>
      <c r="KZ291" s="1"/>
      <c r="LA291" s="1"/>
      <c r="LB291" s="1"/>
      <c r="LC291" s="1"/>
      <c r="LD291" s="1"/>
      <c r="LE291" s="1"/>
      <c r="LF291" s="1"/>
      <c r="LG291" s="1"/>
      <c r="LH291" s="1"/>
      <c r="LI291" s="1"/>
      <c r="LJ291" s="1"/>
      <c r="LK291" s="1"/>
      <c r="LL291" s="1"/>
      <c r="LM291" s="1"/>
      <c r="LN291" s="1"/>
      <c r="LO291" s="1"/>
      <c r="LP291" s="1"/>
      <c r="LQ291" s="1"/>
      <c r="LR291" s="1"/>
      <c r="LS291" s="1"/>
      <c r="LT291" s="1"/>
      <c r="LU291" s="1"/>
      <c r="LV291" s="1"/>
      <c r="LW291" s="1"/>
      <c r="LX291" s="1"/>
      <c r="LY291" s="1"/>
      <c r="LZ291" s="1"/>
      <c r="MA291" s="1"/>
      <c r="MB291" s="1"/>
      <c r="MC291" s="1"/>
      <c r="MD291" s="1"/>
      <c r="ME291" s="1"/>
      <c r="MF291" s="1"/>
      <c r="MG291" s="1"/>
      <c r="MH291" s="1"/>
      <c r="MI291" s="1"/>
      <c r="MJ291" s="1"/>
      <c r="MK291" s="1"/>
      <c r="ML291" s="1"/>
      <c r="MM291" s="1"/>
      <c r="MN291" s="1"/>
      <c r="MO291" s="1"/>
      <c r="MP291" s="1"/>
      <c r="MQ291" s="1"/>
      <c r="MR291" s="1"/>
      <c r="MS291" s="1"/>
      <c r="MT291" s="1"/>
      <c r="MU291" s="1"/>
      <c r="MV291" s="1"/>
      <c r="MW291" s="1"/>
      <c r="MX291" s="1"/>
      <c r="MY291" s="1"/>
      <c r="MZ291" s="1"/>
      <c r="NA291" s="1"/>
      <c r="NB291" s="1"/>
      <c r="NC291" s="1"/>
      <c r="ND291" s="1"/>
      <c r="NE291" s="1"/>
      <c r="NF291" s="1"/>
      <c r="NG291" s="1"/>
      <c r="NH291" s="1"/>
      <c r="NI291" s="1"/>
      <c r="NJ291" s="1"/>
      <c r="NK291" s="1"/>
      <c r="NL291" s="1"/>
      <c r="NM291" s="1"/>
      <c r="NN291" s="1"/>
      <c r="NO291" s="1"/>
      <c r="NP291" s="1"/>
      <c r="NQ291" s="1"/>
      <c r="NR291" s="1"/>
      <c r="NS291" s="1"/>
      <c r="NT291" s="1"/>
      <c r="NU291" s="1"/>
      <c r="NV291" s="1"/>
      <c r="NW291" s="1"/>
      <c r="NX291" s="1"/>
      <c r="NY291" s="1"/>
      <c r="NZ291" s="1"/>
      <c r="OA291" s="1"/>
      <c r="OB291" s="1"/>
      <c r="OC291" s="1"/>
      <c r="OD291" s="1"/>
      <c r="OE291" s="1"/>
      <c r="OF291" s="1"/>
      <c r="OG291" s="1"/>
      <c r="OH291" s="1"/>
      <c r="OI291" s="1"/>
      <c r="OJ291" s="1"/>
      <c r="OK291" s="1"/>
      <c r="OL291" s="1"/>
      <c r="OM291" s="1"/>
      <c r="ON291" s="1"/>
      <c r="OO291" s="1"/>
      <c r="OP291" s="1"/>
    </row>
    <row r="292" spans="1:406" s="351" customFormat="1" ht="160.5" customHeight="1" x14ac:dyDescent="0.25">
      <c r="A292" s="587"/>
      <c r="B292" s="616"/>
      <c r="C292" s="616"/>
      <c r="D292" s="616"/>
      <c r="E292" s="589"/>
      <c r="F292" s="587"/>
      <c r="G292" s="617"/>
      <c r="H292" s="616"/>
      <c r="I292" s="617"/>
      <c r="J292" s="644"/>
      <c r="K292" s="622"/>
      <c r="L292" s="589"/>
      <c r="M292" s="665"/>
      <c r="N292" s="588"/>
      <c r="O292" s="588"/>
      <c r="P292" s="696" t="s">
        <v>783</v>
      </c>
      <c r="Q292" s="700" t="s">
        <v>578</v>
      </c>
      <c r="R292" s="713">
        <v>2</v>
      </c>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c r="JJ292" s="1"/>
      <c r="JK292" s="1"/>
      <c r="JL292" s="1"/>
      <c r="JM292" s="1"/>
      <c r="JN292" s="1"/>
      <c r="JO292" s="1"/>
      <c r="JP292" s="1"/>
      <c r="JQ292" s="1"/>
      <c r="JR292" s="1"/>
      <c r="JS292" s="1"/>
      <c r="JT292" s="1"/>
      <c r="JU292" s="1"/>
      <c r="JV292" s="1"/>
      <c r="JW292" s="1"/>
      <c r="JX292" s="1"/>
      <c r="JY292" s="1"/>
      <c r="JZ292" s="1"/>
      <c r="KA292" s="1"/>
      <c r="KB292" s="1"/>
      <c r="KC292" s="1"/>
      <c r="KD292" s="1"/>
      <c r="KE292" s="1"/>
      <c r="KF292" s="1"/>
      <c r="KG292" s="1"/>
      <c r="KH292" s="1"/>
      <c r="KI292" s="1"/>
      <c r="KJ292" s="1"/>
      <c r="KK292" s="1"/>
      <c r="KL292" s="1"/>
      <c r="KM292" s="1"/>
      <c r="KN292" s="1"/>
      <c r="KO292" s="1"/>
      <c r="KP292" s="1"/>
      <c r="KQ292" s="1"/>
      <c r="KR292" s="1"/>
      <c r="KS292" s="1"/>
      <c r="KT292" s="1"/>
      <c r="KU292" s="1"/>
      <c r="KV292" s="1"/>
      <c r="KW292" s="1"/>
      <c r="KX292" s="1"/>
      <c r="KY292" s="1"/>
      <c r="KZ292" s="1"/>
      <c r="LA292" s="1"/>
      <c r="LB292" s="1"/>
      <c r="LC292" s="1"/>
      <c r="LD292" s="1"/>
      <c r="LE292" s="1"/>
      <c r="LF292" s="1"/>
      <c r="LG292" s="1"/>
      <c r="LH292" s="1"/>
      <c r="LI292" s="1"/>
      <c r="LJ292" s="1"/>
      <c r="LK292" s="1"/>
      <c r="LL292" s="1"/>
      <c r="LM292" s="1"/>
      <c r="LN292" s="1"/>
      <c r="LO292" s="1"/>
      <c r="LP292" s="1"/>
      <c r="LQ292" s="1"/>
      <c r="LR292" s="1"/>
      <c r="LS292" s="1"/>
      <c r="LT292" s="1"/>
      <c r="LU292" s="1"/>
      <c r="LV292" s="1"/>
      <c r="LW292" s="1"/>
      <c r="LX292" s="1"/>
      <c r="LY292" s="1"/>
      <c r="LZ292" s="1"/>
      <c r="MA292" s="1"/>
      <c r="MB292" s="1"/>
      <c r="MC292" s="1"/>
      <c r="MD292" s="1"/>
      <c r="ME292" s="1"/>
      <c r="MF292" s="1"/>
      <c r="MG292" s="1"/>
      <c r="MH292" s="1"/>
      <c r="MI292" s="1"/>
      <c r="MJ292" s="1"/>
      <c r="MK292" s="1"/>
      <c r="ML292" s="1"/>
      <c r="MM292" s="1"/>
      <c r="MN292" s="1"/>
      <c r="MO292" s="1"/>
      <c r="MP292" s="1"/>
      <c r="MQ292" s="1"/>
      <c r="MR292" s="1"/>
      <c r="MS292" s="1"/>
      <c r="MT292" s="1"/>
      <c r="MU292" s="1"/>
      <c r="MV292" s="1"/>
      <c r="MW292" s="1"/>
      <c r="MX292" s="1"/>
      <c r="MY292" s="1"/>
      <c r="MZ292" s="1"/>
      <c r="NA292" s="1"/>
      <c r="NB292" s="1"/>
      <c r="NC292" s="1"/>
      <c r="ND292" s="1"/>
      <c r="NE292" s="1"/>
      <c r="NF292" s="1"/>
      <c r="NG292" s="1"/>
      <c r="NH292" s="1"/>
      <c r="NI292" s="1"/>
      <c r="NJ292" s="1"/>
      <c r="NK292" s="1"/>
      <c r="NL292" s="1"/>
      <c r="NM292" s="1"/>
      <c r="NN292" s="1"/>
      <c r="NO292" s="1"/>
      <c r="NP292" s="1"/>
      <c r="NQ292" s="1"/>
      <c r="NR292" s="1"/>
      <c r="NS292" s="1"/>
      <c r="NT292" s="1"/>
      <c r="NU292" s="1"/>
      <c r="NV292" s="1"/>
      <c r="NW292" s="1"/>
      <c r="NX292" s="1"/>
      <c r="NY292" s="1"/>
      <c r="NZ292" s="1"/>
      <c r="OA292" s="1"/>
      <c r="OB292" s="1"/>
      <c r="OC292" s="1"/>
      <c r="OD292" s="1"/>
      <c r="OE292" s="1"/>
      <c r="OF292" s="1"/>
      <c r="OG292" s="1"/>
      <c r="OH292" s="1"/>
      <c r="OI292" s="1"/>
      <c r="OJ292" s="1"/>
      <c r="OK292" s="1"/>
      <c r="OL292" s="1"/>
      <c r="OM292" s="1"/>
      <c r="ON292" s="1"/>
      <c r="OO292" s="1"/>
      <c r="OP292" s="1"/>
    </row>
    <row r="293" spans="1:406" s="344" customFormat="1" ht="33" customHeight="1" x14ac:dyDescent="0.25">
      <c r="A293" s="617"/>
      <c r="B293" s="616"/>
      <c r="C293" s="616"/>
      <c r="D293" s="616"/>
      <c r="E293" s="588"/>
      <c r="F293" s="617"/>
      <c r="G293" s="617"/>
      <c r="H293" s="616"/>
      <c r="I293" s="620"/>
      <c r="J293" s="644"/>
      <c r="K293" s="588"/>
      <c r="L293" s="589"/>
      <c r="M293" s="587"/>
      <c r="N293" s="588"/>
      <c r="O293" s="588"/>
      <c r="P293" s="702" t="s">
        <v>17</v>
      </c>
      <c r="Q293" s="66"/>
      <c r="R293" s="714"/>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c r="JL293" s="1"/>
      <c r="JM293" s="1"/>
      <c r="JN293" s="1"/>
      <c r="JO293" s="1"/>
      <c r="JP293" s="1"/>
      <c r="JQ293" s="1"/>
      <c r="JR293" s="1"/>
      <c r="JS293" s="1"/>
      <c r="JT293" s="1"/>
      <c r="JU293" s="1"/>
      <c r="JV293" s="1"/>
      <c r="JW293" s="1"/>
      <c r="JX293" s="1"/>
      <c r="JY293" s="1"/>
      <c r="JZ293" s="1"/>
      <c r="KA293" s="1"/>
      <c r="KB293" s="1"/>
      <c r="KC293" s="1"/>
      <c r="KD293" s="1"/>
      <c r="KE293" s="1"/>
      <c r="KF293" s="1"/>
      <c r="KG293" s="1"/>
      <c r="KH293" s="1"/>
      <c r="KI293" s="1"/>
      <c r="KJ293" s="1"/>
      <c r="KK293" s="1"/>
      <c r="KL293" s="1"/>
      <c r="KM293" s="1"/>
      <c r="KN293" s="1"/>
      <c r="KO293" s="1"/>
      <c r="KP293" s="1"/>
      <c r="KQ293" s="1"/>
      <c r="KR293" s="1"/>
      <c r="KS293" s="1"/>
      <c r="KT293" s="1"/>
      <c r="KU293" s="1"/>
      <c r="KV293" s="1"/>
      <c r="KW293" s="1"/>
      <c r="KX293" s="1"/>
      <c r="KY293" s="1"/>
      <c r="KZ293" s="1"/>
      <c r="LA293" s="1"/>
      <c r="LB293" s="1"/>
      <c r="LC293" s="1"/>
      <c r="LD293" s="1"/>
      <c r="LE293" s="1"/>
      <c r="LF293" s="1"/>
      <c r="LG293" s="1"/>
      <c r="LH293" s="1"/>
      <c r="LI293" s="1"/>
      <c r="LJ293" s="1"/>
      <c r="LK293" s="1"/>
      <c r="LL293" s="1"/>
      <c r="LM293" s="1"/>
      <c r="LN293" s="1"/>
      <c r="LO293" s="1"/>
      <c r="LP293" s="1"/>
      <c r="LQ293" s="1"/>
      <c r="LR293" s="1"/>
      <c r="LS293" s="1"/>
      <c r="LT293" s="1"/>
      <c r="LU293" s="1"/>
      <c r="LV293" s="1"/>
      <c r="LW293" s="1"/>
      <c r="LX293" s="1"/>
      <c r="LY293" s="1"/>
      <c r="LZ293" s="1"/>
      <c r="MA293" s="1"/>
      <c r="MB293" s="1"/>
      <c r="MC293" s="1"/>
      <c r="MD293" s="1"/>
      <c r="ME293" s="1"/>
      <c r="MF293" s="1"/>
      <c r="MG293" s="1"/>
      <c r="MH293" s="1"/>
      <c r="MI293" s="1"/>
      <c r="MJ293" s="1"/>
      <c r="MK293" s="1"/>
      <c r="ML293" s="1"/>
      <c r="MM293" s="1"/>
      <c r="MN293" s="1"/>
      <c r="MO293" s="1"/>
      <c r="MP293" s="1"/>
      <c r="MQ293" s="1"/>
      <c r="MR293" s="1"/>
      <c r="MS293" s="1"/>
      <c r="MT293" s="1"/>
      <c r="MU293" s="1"/>
      <c r="MV293" s="1"/>
      <c r="MW293" s="1"/>
      <c r="MX293" s="1"/>
      <c r="MY293" s="1"/>
      <c r="MZ293" s="1"/>
      <c r="NA293" s="1"/>
      <c r="NB293" s="1"/>
      <c r="NC293" s="1"/>
      <c r="ND293" s="1"/>
      <c r="NE293" s="1"/>
      <c r="NF293" s="1"/>
      <c r="NG293" s="1"/>
      <c r="NH293" s="1"/>
      <c r="NI293" s="1"/>
      <c r="NJ293" s="1"/>
      <c r="NK293" s="1"/>
      <c r="NL293" s="1"/>
      <c r="NM293" s="1"/>
      <c r="NN293" s="1"/>
      <c r="NO293" s="1"/>
      <c r="NP293" s="1"/>
      <c r="NQ293" s="1"/>
      <c r="NR293" s="1"/>
      <c r="NS293" s="1"/>
      <c r="NT293" s="1"/>
      <c r="NU293" s="1"/>
      <c r="NV293" s="1"/>
      <c r="NW293" s="1"/>
      <c r="NX293" s="1"/>
      <c r="NY293" s="1"/>
      <c r="NZ293" s="1"/>
      <c r="OA293" s="1"/>
      <c r="OB293" s="1"/>
      <c r="OC293" s="1"/>
      <c r="OD293" s="1"/>
      <c r="OE293" s="1"/>
      <c r="OF293" s="1"/>
      <c r="OG293" s="1"/>
      <c r="OH293" s="1"/>
      <c r="OI293" s="1"/>
      <c r="OJ293" s="1"/>
      <c r="OK293" s="1"/>
      <c r="OL293" s="1"/>
      <c r="OM293" s="1"/>
      <c r="ON293" s="1"/>
      <c r="OO293" s="1"/>
      <c r="OP293" s="1"/>
    </row>
    <row r="294" spans="1:406" s="351" customFormat="1" ht="160.5" customHeight="1" thickBot="1" x14ac:dyDescent="0.3">
      <c r="A294" s="587"/>
      <c r="B294" s="616"/>
      <c r="C294" s="616"/>
      <c r="D294" s="616"/>
      <c r="E294" s="589"/>
      <c r="F294" s="587"/>
      <c r="G294" s="617"/>
      <c r="H294" s="616"/>
      <c r="I294" s="617"/>
      <c r="J294" s="644"/>
      <c r="K294" s="622"/>
      <c r="L294" s="589"/>
      <c r="M294" s="665"/>
      <c r="N294" s="488"/>
      <c r="O294" s="488"/>
      <c r="P294" s="696" t="s">
        <v>784</v>
      </c>
      <c r="Q294" s="700" t="s">
        <v>578</v>
      </c>
      <c r="R294" s="713">
        <v>2</v>
      </c>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c r="JJ294" s="1"/>
      <c r="JK294" s="1"/>
      <c r="JL294" s="1"/>
      <c r="JM294" s="1"/>
      <c r="JN294" s="1"/>
      <c r="JO294" s="1"/>
      <c r="JP294" s="1"/>
      <c r="JQ294" s="1"/>
      <c r="JR294" s="1"/>
      <c r="JS294" s="1"/>
      <c r="JT294" s="1"/>
      <c r="JU294" s="1"/>
      <c r="JV294" s="1"/>
      <c r="JW294" s="1"/>
      <c r="JX294" s="1"/>
      <c r="JY294" s="1"/>
      <c r="JZ294" s="1"/>
      <c r="KA294" s="1"/>
      <c r="KB294" s="1"/>
      <c r="KC294" s="1"/>
      <c r="KD294" s="1"/>
      <c r="KE294" s="1"/>
      <c r="KF294" s="1"/>
      <c r="KG294" s="1"/>
      <c r="KH294" s="1"/>
      <c r="KI294" s="1"/>
      <c r="KJ294" s="1"/>
      <c r="KK294" s="1"/>
      <c r="KL294" s="1"/>
      <c r="KM294" s="1"/>
      <c r="KN294" s="1"/>
      <c r="KO294" s="1"/>
      <c r="KP294" s="1"/>
      <c r="KQ294" s="1"/>
      <c r="KR294" s="1"/>
      <c r="KS294" s="1"/>
      <c r="KT294" s="1"/>
      <c r="KU294" s="1"/>
      <c r="KV294" s="1"/>
      <c r="KW294" s="1"/>
      <c r="KX294" s="1"/>
      <c r="KY294" s="1"/>
      <c r="KZ294" s="1"/>
      <c r="LA294" s="1"/>
      <c r="LB294" s="1"/>
      <c r="LC294" s="1"/>
      <c r="LD294" s="1"/>
      <c r="LE294" s="1"/>
      <c r="LF294" s="1"/>
      <c r="LG294" s="1"/>
      <c r="LH294" s="1"/>
      <c r="LI294" s="1"/>
      <c r="LJ294" s="1"/>
      <c r="LK294" s="1"/>
      <c r="LL294" s="1"/>
      <c r="LM294" s="1"/>
      <c r="LN294" s="1"/>
      <c r="LO294" s="1"/>
      <c r="LP294" s="1"/>
      <c r="LQ294" s="1"/>
      <c r="LR294" s="1"/>
      <c r="LS294" s="1"/>
      <c r="LT294" s="1"/>
      <c r="LU294" s="1"/>
      <c r="LV294" s="1"/>
      <c r="LW294" s="1"/>
      <c r="LX294" s="1"/>
      <c r="LY294" s="1"/>
      <c r="LZ294" s="1"/>
      <c r="MA294" s="1"/>
      <c r="MB294" s="1"/>
      <c r="MC294" s="1"/>
      <c r="MD294" s="1"/>
      <c r="ME294" s="1"/>
      <c r="MF294" s="1"/>
      <c r="MG294" s="1"/>
      <c r="MH294" s="1"/>
      <c r="MI294" s="1"/>
      <c r="MJ294" s="1"/>
      <c r="MK294" s="1"/>
      <c r="ML294" s="1"/>
      <c r="MM294" s="1"/>
      <c r="MN294" s="1"/>
      <c r="MO294" s="1"/>
      <c r="MP294" s="1"/>
      <c r="MQ294" s="1"/>
      <c r="MR294" s="1"/>
      <c r="MS294" s="1"/>
      <c r="MT294" s="1"/>
      <c r="MU294" s="1"/>
      <c r="MV294" s="1"/>
      <c r="MW294" s="1"/>
      <c r="MX294" s="1"/>
      <c r="MY294" s="1"/>
      <c r="MZ294" s="1"/>
      <c r="NA294" s="1"/>
      <c r="NB294" s="1"/>
      <c r="NC294" s="1"/>
      <c r="ND294" s="1"/>
      <c r="NE294" s="1"/>
      <c r="NF294" s="1"/>
      <c r="NG294" s="1"/>
      <c r="NH294" s="1"/>
      <c r="NI294" s="1"/>
      <c r="NJ294" s="1"/>
      <c r="NK294" s="1"/>
      <c r="NL294" s="1"/>
      <c r="NM294" s="1"/>
      <c r="NN294" s="1"/>
      <c r="NO294" s="1"/>
      <c r="NP294" s="1"/>
      <c r="NQ294" s="1"/>
      <c r="NR294" s="1"/>
      <c r="NS294" s="1"/>
      <c r="NT294" s="1"/>
      <c r="NU294" s="1"/>
      <c r="NV294" s="1"/>
      <c r="NW294" s="1"/>
      <c r="NX294" s="1"/>
      <c r="NY294" s="1"/>
      <c r="NZ294" s="1"/>
      <c r="OA294" s="1"/>
      <c r="OB294" s="1"/>
      <c r="OC294" s="1"/>
      <c r="OD294" s="1"/>
      <c r="OE294" s="1"/>
      <c r="OF294" s="1"/>
      <c r="OG294" s="1"/>
      <c r="OH294" s="1"/>
      <c r="OI294" s="1"/>
      <c r="OJ294" s="1"/>
      <c r="OK294" s="1"/>
      <c r="OL294" s="1"/>
      <c r="OM294" s="1"/>
      <c r="ON294" s="1"/>
      <c r="OO294" s="1"/>
      <c r="OP294" s="1"/>
    </row>
    <row r="295" spans="1:406" s="525" customFormat="1" ht="144" customHeight="1" x14ac:dyDescent="0.25">
      <c r="A295" s="537"/>
      <c r="B295" s="536"/>
      <c r="C295" s="537"/>
      <c r="D295" s="502"/>
      <c r="E295" s="502"/>
      <c r="F295" s="537"/>
      <c r="G295" s="537"/>
      <c r="H295" s="536"/>
      <c r="I295" s="537"/>
      <c r="J295" s="550"/>
      <c r="K295" s="542"/>
      <c r="L295" s="503"/>
      <c r="M295" s="503"/>
      <c r="N295" s="524" t="s">
        <v>699</v>
      </c>
      <c r="O295" s="459" t="s">
        <v>692</v>
      </c>
      <c r="P295" s="737" t="s">
        <v>248</v>
      </c>
      <c r="Q295" s="459" t="s">
        <v>578</v>
      </c>
      <c r="R295" s="523" t="s">
        <v>243</v>
      </c>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c r="JJ295" s="1"/>
      <c r="JK295" s="1"/>
      <c r="JL295" s="1"/>
      <c r="JM295" s="1"/>
      <c r="JN295" s="1"/>
      <c r="JO295" s="1"/>
      <c r="JP295" s="1"/>
      <c r="JQ295" s="1"/>
      <c r="JR295" s="1"/>
      <c r="JS295" s="1"/>
      <c r="JT295" s="1"/>
      <c r="JU295" s="1"/>
      <c r="JV295" s="1"/>
      <c r="JW295" s="1"/>
      <c r="JX295" s="1"/>
      <c r="JY295" s="1"/>
      <c r="JZ295" s="1"/>
      <c r="KA295" s="1"/>
      <c r="KB295" s="1"/>
      <c r="KC295" s="1"/>
      <c r="KD295" s="1"/>
      <c r="KE295" s="1"/>
      <c r="KF295" s="1"/>
      <c r="KG295" s="1"/>
      <c r="KH295" s="1"/>
      <c r="KI295" s="1"/>
      <c r="KJ295" s="1"/>
      <c r="KK295" s="1"/>
      <c r="KL295" s="1"/>
      <c r="KM295" s="1"/>
      <c r="KN295" s="1"/>
      <c r="KO295" s="1"/>
      <c r="KP295" s="1"/>
      <c r="KQ295" s="1"/>
      <c r="KR295" s="1"/>
      <c r="KS295" s="1"/>
      <c r="KT295" s="1"/>
      <c r="KU295" s="1"/>
      <c r="KV295" s="1"/>
      <c r="KW295" s="1"/>
      <c r="KX295" s="1"/>
      <c r="KY295" s="1"/>
      <c r="KZ295" s="1"/>
      <c r="LA295" s="1"/>
      <c r="LB295" s="1"/>
      <c r="LC295" s="1"/>
      <c r="LD295" s="1"/>
      <c r="LE295" s="1"/>
      <c r="LF295" s="1"/>
      <c r="LG295" s="1"/>
      <c r="LH295" s="1"/>
      <c r="LI295" s="1"/>
      <c r="LJ295" s="1"/>
      <c r="LK295" s="1"/>
      <c r="LL295" s="1"/>
      <c r="LM295" s="1"/>
      <c r="LN295" s="1"/>
      <c r="LO295" s="1"/>
      <c r="LP295" s="1"/>
      <c r="LQ295" s="1"/>
      <c r="LR295" s="1"/>
      <c r="LS295" s="1"/>
      <c r="LT295" s="1"/>
      <c r="LU295" s="1"/>
      <c r="LV295" s="1"/>
      <c r="LW295" s="1"/>
      <c r="LX295" s="1"/>
      <c r="LY295" s="1"/>
      <c r="LZ295" s="1"/>
      <c r="MA295" s="1"/>
      <c r="MB295" s="1"/>
      <c r="MC295" s="1"/>
      <c r="MD295" s="1"/>
      <c r="ME295" s="1"/>
      <c r="MF295" s="1"/>
      <c r="MG295" s="1"/>
      <c r="MH295" s="1"/>
      <c r="MI295" s="1"/>
      <c r="MJ295" s="1"/>
      <c r="MK295" s="1"/>
      <c r="ML295" s="1"/>
      <c r="MM295" s="1"/>
      <c r="MN295" s="1"/>
      <c r="MO295" s="1"/>
      <c r="MP295" s="1"/>
      <c r="MQ295" s="1"/>
      <c r="MR295" s="1"/>
      <c r="MS295" s="1"/>
      <c r="MT295" s="1"/>
      <c r="MU295" s="1"/>
      <c r="MV295" s="1"/>
      <c r="MW295" s="1"/>
      <c r="MX295" s="1"/>
      <c r="MY295" s="1"/>
      <c r="MZ295" s="1"/>
      <c r="NA295" s="1"/>
      <c r="NB295" s="1"/>
      <c r="NC295" s="1"/>
      <c r="ND295" s="1"/>
      <c r="NE295" s="1"/>
      <c r="NF295" s="1"/>
      <c r="NG295" s="1"/>
      <c r="NH295" s="1"/>
      <c r="NI295" s="1"/>
      <c r="NJ295" s="1"/>
      <c r="NK295" s="1"/>
      <c r="NL295" s="1"/>
      <c r="NM295" s="1"/>
      <c r="NN295" s="1"/>
      <c r="NO295" s="1"/>
      <c r="NP295" s="1"/>
      <c r="NQ295" s="1"/>
      <c r="NR295" s="1"/>
      <c r="NS295" s="1"/>
      <c r="NT295" s="1"/>
      <c r="NU295" s="1"/>
      <c r="NV295" s="1"/>
      <c r="NW295" s="1"/>
      <c r="NX295" s="1"/>
      <c r="NY295" s="1"/>
      <c r="NZ295" s="1"/>
      <c r="OA295" s="1"/>
      <c r="OB295" s="1"/>
      <c r="OC295" s="1"/>
      <c r="OD295" s="1"/>
      <c r="OE295" s="1"/>
      <c r="OF295" s="1"/>
      <c r="OG295" s="1"/>
      <c r="OH295" s="1"/>
      <c r="OI295" s="1"/>
      <c r="OJ295" s="1"/>
      <c r="OK295" s="1"/>
      <c r="OL295" s="1"/>
      <c r="OM295" s="1"/>
      <c r="ON295" s="1"/>
      <c r="OO295" s="1"/>
      <c r="OP295" s="1"/>
    </row>
    <row r="296" spans="1:406" s="344" customFormat="1" ht="25.5" customHeight="1" x14ac:dyDescent="0.25">
      <c r="A296" s="587"/>
      <c r="B296" s="616"/>
      <c r="C296" s="616"/>
      <c r="D296" s="616"/>
      <c r="E296" s="589"/>
      <c r="F296" s="587"/>
      <c r="G296" s="617"/>
      <c r="H296" s="616"/>
      <c r="I296" s="617"/>
      <c r="J296" s="644"/>
      <c r="K296" s="622"/>
      <c r="L296" s="589"/>
      <c r="M296" s="665"/>
      <c r="N296" s="594"/>
      <c r="O296" s="594"/>
      <c r="P296" s="786" t="s">
        <v>16</v>
      </c>
      <c r="Q296" s="787"/>
      <c r="R296" s="788"/>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c r="JJ296" s="1"/>
      <c r="JK296" s="1"/>
      <c r="JL296" s="1"/>
      <c r="JM296" s="1"/>
      <c r="JN296" s="1"/>
      <c r="JO296" s="1"/>
      <c r="JP296" s="1"/>
      <c r="JQ296" s="1"/>
      <c r="JR296" s="1"/>
      <c r="JS296" s="1"/>
      <c r="JT296" s="1"/>
      <c r="JU296" s="1"/>
      <c r="JV296" s="1"/>
      <c r="JW296" s="1"/>
      <c r="JX296" s="1"/>
      <c r="JY296" s="1"/>
      <c r="JZ296" s="1"/>
      <c r="KA296" s="1"/>
      <c r="KB296" s="1"/>
      <c r="KC296" s="1"/>
      <c r="KD296" s="1"/>
      <c r="KE296" s="1"/>
      <c r="KF296" s="1"/>
      <c r="KG296" s="1"/>
      <c r="KH296" s="1"/>
      <c r="KI296" s="1"/>
      <c r="KJ296" s="1"/>
      <c r="KK296" s="1"/>
      <c r="KL296" s="1"/>
      <c r="KM296" s="1"/>
      <c r="KN296" s="1"/>
      <c r="KO296" s="1"/>
      <c r="KP296" s="1"/>
      <c r="KQ296" s="1"/>
      <c r="KR296" s="1"/>
      <c r="KS296" s="1"/>
      <c r="KT296" s="1"/>
      <c r="KU296" s="1"/>
      <c r="KV296" s="1"/>
      <c r="KW296" s="1"/>
      <c r="KX296" s="1"/>
      <c r="KY296" s="1"/>
      <c r="KZ296" s="1"/>
      <c r="LA296" s="1"/>
      <c r="LB296" s="1"/>
      <c r="LC296" s="1"/>
      <c r="LD296" s="1"/>
      <c r="LE296" s="1"/>
      <c r="LF296" s="1"/>
      <c r="LG296" s="1"/>
      <c r="LH296" s="1"/>
      <c r="LI296" s="1"/>
      <c r="LJ296" s="1"/>
      <c r="LK296" s="1"/>
      <c r="LL296" s="1"/>
      <c r="LM296" s="1"/>
      <c r="LN296" s="1"/>
      <c r="LO296" s="1"/>
      <c r="LP296" s="1"/>
      <c r="LQ296" s="1"/>
      <c r="LR296" s="1"/>
      <c r="LS296" s="1"/>
      <c r="LT296" s="1"/>
      <c r="LU296" s="1"/>
      <c r="LV296" s="1"/>
      <c r="LW296" s="1"/>
      <c r="LX296" s="1"/>
      <c r="LY296" s="1"/>
      <c r="LZ296" s="1"/>
      <c r="MA296" s="1"/>
      <c r="MB296" s="1"/>
      <c r="MC296" s="1"/>
      <c r="MD296" s="1"/>
      <c r="ME296" s="1"/>
      <c r="MF296" s="1"/>
      <c r="MG296" s="1"/>
      <c r="MH296" s="1"/>
      <c r="MI296" s="1"/>
      <c r="MJ296" s="1"/>
      <c r="MK296" s="1"/>
      <c r="ML296" s="1"/>
      <c r="MM296" s="1"/>
      <c r="MN296" s="1"/>
      <c r="MO296" s="1"/>
      <c r="MP296" s="1"/>
      <c r="MQ296" s="1"/>
      <c r="MR296" s="1"/>
      <c r="MS296" s="1"/>
      <c r="MT296" s="1"/>
      <c r="MU296" s="1"/>
      <c r="MV296" s="1"/>
      <c r="MW296" s="1"/>
      <c r="MX296" s="1"/>
      <c r="MY296" s="1"/>
      <c r="MZ296" s="1"/>
      <c r="NA296" s="1"/>
      <c r="NB296" s="1"/>
      <c r="NC296" s="1"/>
      <c r="ND296" s="1"/>
      <c r="NE296" s="1"/>
      <c r="NF296" s="1"/>
      <c r="NG296" s="1"/>
      <c r="NH296" s="1"/>
      <c r="NI296" s="1"/>
      <c r="NJ296" s="1"/>
      <c r="NK296" s="1"/>
      <c r="NL296" s="1"/>
      <c r="NM296" s="1"/>
      <c r="NN296" s="1"/>
      <c r="NO296" s="1"/>
      <c r="NP296" s="1"/>
      <c r="NQ296" s="1"/>
      <c r="NR296" s="1"/>
      <c r="NS296" s="1"/>
      <c r="NT296" s="1"/>
      <c r="NU296" s="1"/>
      <c r="NV296" s="1"/>
      <c r="NW296" s="1"/>
      <c r="NX296" s="1"/>
      <c r="NY296" s="1"/>
      <c r="NZ296" s="1"/>
      <c r="OA296" s="1"/>
      <c r="OB296" s="1"/>
      <c r="OC296" s="1"/>
      <c r="OD296" s="1"/>
      <c r="OE296" s="1"/>
      <c r="OF296" s="1"/>
      <c r="OG296" s="1"/>
      <c r="OH296" s="1"/>
      <c r="OI296" s="1"/>
      <c r="OJ296" s="1"/>
      <c r="OK296" s="1"/>
      <c r="OL296" s="1"/>
      <c r="OM296" s="1"/>
      <c r="ON296" s="1"/>
      <c r="OO296" s="1"/>
      <c r="OP296" s="1"/>
    </row>
    <row r="297" spans="1:406" s="351" customFormat="1" ht="160.5" customHeight="1" x14ac:dyDescent="0.25">
      <c r="A297" s="587"/>
      <c r="B297" s="616"/>
      <c r="C297" s="616"/>
      <c r="D297" s="616"/>
      <c r="E297" s="589"/>
      <c r="F297" s="587"/>
      <c r="G297" s="617"/>
      <c r="H297" s="616"/>
      <c r="I297" s="617"/>
      <c r="J297" s="644"/>
      <c r="K297" s="622"/>
      <c r="L297" s="589"/>
      <c r="M297" s="665"/>
      <c r="N297" s="588"/>
      <c r="O297" s="588"/>
      <c r="P297" s="696" t="s">
        <v>700</v>
      </c>
      <c r="Q297" s="700" t="s">
        <v>578</v>
      </c>
      <c r="R297" s="713">
        <v>3</v>
      </c>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c r="JJ297" s="1"/>
      <c r="JK297" s="1"/>
      <c r="JL297" s="1"/>
      <c r="JM297" s="1"/>
      <c r="JN297" s="1"/>
      <c r="JO297" s="1"/>
      <c r="JP297" s="1"/>
      <c r="JQ297" s="1"/>
      <c r="JR297" s="1"/>
      <c r="JS297" s="1"/>
      <c r="JT297" s="1"/>
      <c r="JU297" s="1"/>
      <c r="JV297" s="1"/>
      <c r="JW297" s="1"/>
      <c r="JX297" s="1"/>
      <c r="JY297" s="1"/>
      <c r="JZ297" s="1"/>
      <c r="KA297" s="1"/>
      <c r="KB297" s="1"/>
      <c r="KC297" s="1"/>
      <c r="KD297" s="1"/>
      <c r="KE297" s="1"/>
      <c r="KF297" s="1"/>
      <c r="KG297" s="1"/>
      <c r="KH297" s="1"/>
      <c r="KI297" s="1"/>
      <c r="KJ297" s="1"/>
      <c r="KK297" s="1"/>
      <c r="KL297" s="1"/>
      <c r="KM297" s="1"/>
      <c r="KN297" s="1"/>
      <c r="KO297" s="1"/>
      <c r="KP297" s="1"/>
      <c r="KQ297" s="1"/>
      <c r="KR297" s="1"/>
      <c r="KS297" s="1"/>
      <c r="KT297" s="1"/>
      <c r="KU297" s="1"/>
      <c r="KV297" s="1"/>
      <c r="KW297" s="1"/>
      <c r="KX297" s="1"/>
      <c r="KY297" s="1"/>
      <c r="KZ297" s="1"/>
      <c r="LA297" s="1"/>
      <c r="LB297" s="1"/>
      <c r="LC297" s="1"/>
      <c r="LD297" s="1"/>
      <c r="LE297" s="1"/>
      <c r="LF297" s="1"/>
      <c r="LG297" s="1"/>
      <c r="LH297" s="1"/>
      <c r="LI297" s="1"/>
      <c r="LJ297" s="1"/>
      <c r="LK297" s="1"/>
      <c r="LL297" s="1"/>
      <c r="LM297" s="1"/>
      <c r="LN297" s="1"/>
      <c r="LO297" s="1"/>
      <c r="LP297" s="1"/>
      <c r="LQ297" s="1"/>
      <c r="LR297" s="1"/>
      <c r="LS297" s="1"/>
      <c r="LT297" s="1"/>
      <c r="LU297" s="1"/>
      <c r="LV297" s="1"/>
      <c r="LW297" s="1"/>
      <c r="LX297" s="1"/>
      <c r="LY297" s="1"/>
      <c r="LZ297" s="1"/>
      <c r="MA297" s="1"/>
      <c r="MB297" s="1"/>
      <c r="MC297" s="1"/>
      <c r="MD297" s="1"/>
      <c r="ME297" s="1"/>
      <c r="MF297" s="1"/>
      <c r="MG297" s="1"/>
      <c r="MH297" s="1"/>
      <c r="MI297" s="1"/>
      <c r="MJ297" s="1"/>
      <c r="MK297" s="1"/>
      <c r="ML297" s="1"/>
      <c r="MM297" s="1"/>
      <c r="MN297" s="1"/>
      <c r="MO297" s="1"/>
      <c r="MP297" s="1"/>
      <c r="MQ297" s="1"/>
      <c r="MR297" s="1"/>
      <c r="MS297" s="1"/>
      <c r="MT297" s="1"/>
      <c r="MU297" s="1"/>
      <c r="MV297" s="1"/>
      <c r="MW297" s="1"/>
      <c r="MX297" s="1"/>
      <c r="MY297" s="1"/>
      <c r="MZ297" s="1"/>
      <c r="NA297" s="1"/>
      <c r="NB297" s="1"/>
      <c r="NC297" s="1"/>
      <c r="ND297" s="1"/>
      <c r="NE297" s="1"/>
      <c r="NF297" s="1"/>
      <c r="NG297" s="1"/>
      <c r="NH297" s="1"/>
      <c r="NI297" s="1"/>
      <c r="NJ297" s="1"/>
      <c r="NK297" s="1"/>
      <c r="NL297" s="1"/>
      <c r="NM297" s="1"/>
      <c r="NN297" s="1"/>
      <c r="NO297" s="1"/>
      <c r="NP297" s="1"/>
      <c r="NQ297" s="1"/>
      <c r="NR297" s="1"/>
      <c r="NS297" s="1"/>
      <c r="NT297" s="1"/>
      <c r="NU297" s="1"/>
      <c r="NV297" s="1"/>
      <c r="NW297" s="1"/>
      <c r="NX297" s="1"/>
      <c r="NY297" s="1"/>
      <c r="NZ297" s="1"/>
      <c r="OA297" s="1"/>
      <c r="OB297" s="1"/>
      <c r="OC297" s="1"/>
      <c r="OD297" s="1"/>
      <c r="OE297" s="1"/>
      <c r="OF297" s="1"/>
      <c r="OG297" s="1"/>
      <c r="OH297" s="1"/>
      <c r="OI297" s="1"/>
      <c r="OJ297" s="1"/>
      <c r="OK297" s="1"/>
      <c r="OL297" s="1"/>
      <c r="OM297" s="1"/>
      <c r="ON297" s="1"/>
      <c r="OO297" s="1"/>
      <c r="OP297" s="1"/>
    </row>
    <row r="298" spans="1:406" s="344" customFormat="1" ht="33" customHeight="1" x14ac:dyDescent="0.25">
      <c r="A298" s="617"/>
      <c r="B298" s="616"/>
      <c r="C298" s="616"/>
      <c r="D298" s="616"/>
      <c r="E298" s="588"/>
      <c r="F298" s="617"/>
      <c r="G298" s="617"/>
      <c r="H298" s="616"/>
      <c r="I298" s="620"/>
      <c r="J298" s="644"/>
      <c r="K298" s="588"/>
      <c r="L298" s="589"/>
      <c r="M298" s="587"/>
      <c r="N298" s="588"/>
      <c r="O298" s="588"/>
      <c r="P298" s="702" t="s">
        <v>17</v>
      </c>
      <c r="Q298" s="66"/>
      <c r="R298" s="714"/>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c r="JJ298" s="1"/>
      <c r="JK298" s="1"/>
      <c r="JL298" s="1"/>
      <c r="JM298" s="1"/>
      <c r="JN298" s="1"/>
      <c r="JO298" s="1"/>
      <c r="JP298" s="1"/>
      <c r="JQ298" s="1"/>
      <c r="JR298" s="1"/>
      <c r="JS298" s="1"/>
      <c r="JT298" s="1"/>
      <c r="JU298" s="1"/>
      <c r="JV298" s="1"/>
      <c r="JW298" s="1"/>
      <c r="JX298" s="1"/>
      <c r="JY298" s="1"/>
      <c r="JZ298" s="1"/>
      <c r="KA298" s="1"/>
      <c r="KB298" s="1"/>
      <c r="KC298" s="1"/>
      <c r="KD298" s="1"/>
      <c r="KE298" s="1"/>
      <c r="KF298" s="1"/>
      <c r="KG298" s="1"/>
      <c r="KH298" s="1"/>
      <c r="KI298" s="1"/>
      <c r="KJ298" s="1"/>
      <c r="KK298" s="1"/>
      <c r="KL298" s="1"/>
      <c r="KM298" s="1"/>
      <c r="KN298" s="1"/>
      <c r="KO298" s="1"/>
      <c r="KP298" s="1"/>
      <c r="KQ298" s="1"/>
      <c r="KR298" s="1"/>
      <c r="KS298" s="1"/>
      <c r="KT298" s="1"/>
      <c r="KU298" s="1"/>
      <c r="KV298" s="1"/>
      <c r="KW298" s="1"/>
      <c r="KX298" s="1"/>
      <c r="KY298" s="1"/>
      <c r="KZ298" s="1"/>
      <c r="LA298" s="1"/>
      <c r="LB298" s="1"/>
      <c r="LC298" s="1"/>
      <c r="LD298" s="1"/>
      <c r="LE298" s="1"/>
      <c r="LF298" s="1"/>
      <c r="LG298" s="1"/>
      <c r="LH298" s="1"/>
      <c r="LI298" s="1"/>
      <c r="LJ298" s="1"/>
      <c r="LK298" s="1"/>
      <c r="LL298" s="1"/>
      <c r="LM298" s="1"/>
      <c r="LN298" s="1"/>
      <c r="LO298" s="1"/>
      <c r="LP298" s="1"/>
      <c r="LQ298" s="1"/>
      <c r="LR298" s="1"/>
      <c r="LS298" s="1"/>
      <c r="LT298" s="1"/>
      <c r="LU298" s="1"/>
      <c r="LV298" s="1"/>
      <c r="LW298" s="1"/>
      <c r="LX298" s="1"/>
      <c r="LY298" s="1"/>
      <c r="LZ298" s="1"/>
      <c r="MA298" s="1"/>
      <c r="MB298" s="1"/>
      <c r="MC298" s="1"/>
      <c r="MD298" s="1"/>
      <c r="ME298" s="1"/>
      <c r="MF298" s="1"/>
      <c r="MG298" s="1"/>
      <c r="MH298" s="1"/>
      <c r="MI298" s="1"/>
      <c r="MJ298" s="1"/>
      <c r="MK298" s="1"/>
      <c r="ML298" s="1"/>
      <c r="MM298" s="1"/>
      <c r="MN298" s="1"/>
      <c r="MO298" s="1"/>
      <c r="MP298" s="1"/>
      <c r="MQ298" s="1"/>
      <c r="MR298" s="1"/>
      <c r="MS298" s="1"/>
      <c r="MT298" s="1"/>
      <c r="MU298" s="1"/>
      <c r="MV298" s="1"/>
      <c r="MW298" s="1"/>
      <c r="MX298" s="1"/>
      <c r="MY298" s="1"/>
      <c r="MZ298" s="1"/>
      <c r="NA298" s="1"/>
      <c r="NB298" s="1"/>
      <c r="NC298" s="1"/>
      <c r="ND298" s="1"/>
      <c r="NE298" s="1"/>
      <c r="NF298" s="1"/>
      <c r="NG298" s="1"/>
      <c r="NH298" s="1"/>
      <c r="NI298" s="1"/>
      <c r="NJ298" s="1"/>
      <c r="NK298" s="1"/>
      <c r="NL298" s="1"/>
      <c r="NM298" s="1"/>
      <c r="NN298" s="1"/>
      <c r="NO298" s="1"/>
      <c r="NP298" s="1"/>
      <c r="NQ298" s="1"/>
      <c r="NR298" s="1"/>
      <c r="NS298" s="1"/>
      <c r="NT298" s="1"/>
      <c r="NU298" s="1"/>
      <c r="NV298" s="1"/>
      <c r="NW298" s="1"/>
      <c r="NX298" s="1"/>
      <c r="NY298" s="1"/>
      <c r="NZ298" s="1"/>
      <c r="OA298" s="1"/>
      <c r="OB298" s="1"/>
      <c r="OC298" s="1"/>
      <c r="OD298" s="1"/>
      <c r="OE298" s="1"/>
      <c r="OF298" s="1"/>
      <c r="OG298" s="1"/>
      <c r="OH298" s="1"/>
      <c r="OI298" s="1"/>
      <c r="OJ298" s="1"/>
      <c r="OK298" s="1"/>
      <c r="OL298" s="1"/>
      <c r="OM298" s="1"/>
      <c r="ON298" s="1"/>
      <c r="OO298" s="1"/>
      <c r="OP298" s="1"/>
    </row>
    <row r="299" spans="1:406" s="351" customFormat="1" ht="210" customHeight="1" thickBot="1" x14ac:dyDescent="0.3">
      <c r="A299" s="617"/>
      <c r="B299" s="616"/>
      <c r="C299" s="616"/>
      <c r="D299" s="588"/>
      <c r="E299" s="588"/>
      <c r="F299" s="617"/>
      <c r="G299" s="617"/>
      <c r="H299" s="620"/>
      <c r="I299" s="617"/>
      <c r="J299" s="644"/>
      <c r="K299" s="588"/>
      <c r="L299" s="589"/>
      <c r="M299" s="587"/>
      <c r="N299" s="588"/>
      <c r="O299" s="588"/>
      <c r="P299" s="469" t="s">
        <v>745</v>
      </c>
      <c r="Q299" s="700" t="s">
        <v>10</v>
      </c>
      <c r="R299" s="713">
        <v>100</v>
      </c>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c r="JJ299" s="1"/>
      <c r="JK299" s="1"/>
      <c r="JL299" s="1"/>
      <c r="JM299" s="1"/>
      <c r="JN299" s="1"/>
      <c r="JO299" s="1"/>
      <c r="JP299" s="1"/>
      <c r="JQ299" s="1"/>
      <c r="JR299" s="1"/>
      <c r="JS299" s="1"/>
      <c r="JT299" s="1"/>
      <c r="JU299" s="1"/>
      <c r="JV299" s="1"/>
      <c r="JW299" s="1"/>
      <c r="JX299" s="1"/>
      <c r="JY299" s="1"/>
      <c r="JZ299" s="1"/>
      <c r="KA299" s="1"/>
      <c r="KB299" s="1"/>
      <c r="KC299" s="1"/>
      <c r="KD299" s="1"/>
      <c r="KE299" s="1"/>
      <c r="KF299" s="1"/>
      <c r="KG299" s="1"/>
      <c r="KH299" s="1"/>
      <c r="KI299" s="1"/>
      <c r="KJ299" s="1"/>
      <c r="KK299" s="1"/>
      <c r="KL299" s="1"/>
      <c r="KM299" s="1"/>
      <c r="KN299" s="1"/>
      <c r="KO299" s="1"/>
      <c r="KP299" s="1"/>
      <c r="KQ299" s="1"/>
      <c r="KR299" s="1"/>
      <c r="KS299" s="1"/>
      <c r="KT299" s="1"/>
      <c r="KU299" s="1"/>
      <c r="KV299" s="1"/>
      <c r="KW299" s="1"/>
      <c r="KX299" s="1"/>
      <c r="KY299" s="1"/>
      <c r="KZ299" s="1"/>
      <c r="LA299" s="1"/>
      <c r="LB299" s="1"/>
      <c r="LC299" s="1"/>
      <c r="LD299" s="1"/>
      <c r="LE299" s="1"/>
      <c r="LF299" s="1"/>
      <c r="LG299" s="1"/>
      <c r="LH299" s="1"/>
      <c r="LI299" s="1"/>
      <c r="LJ299" s="1"/>
      <c r="LK299" s="1"/>
      <c r="LL299" s="1"/>
      <c r="LM299" s="1"/>
      <c r="LN299" s="1"/>
      <c r="LO299" s="1"/>
      <c r="LP299" s="1"/>
      <c r="LQ299" s="1"/>
      <c r="LR299" s="1"/>
      <c r="LS299" s="1"/>
      <c r="LT299" s="1"/>
      <c r="LU299" s="1"/>
      <c r="LV299" s="1"/>
      <c r="LW299" s="1"/>
      <c r="LX299" s="1"/>
      <c r="LY299" s="1"/>
      <c r="LZ299" s="1"/>
      <c r="MA299" s="1"/>
      <c r="MB299" s="1"/>
      <c r="MC299" s="1"/>
      <c r="MD299" s="1"/>
      <c r="ME299" s="1"/>
      <c r="MF299" s="1"/>
      <c r="MG299" s="1"/>
      <c r="MH299" s="1"/>
      <c r="MI299" s="1"/>
      <c r="MJ299" s="1"/>
      <c r="MK299" s="1"/>
      <c r="ML299" s="1"/>
      <c r="MM299" s="1"/>
      <c r="MN299" s="1"/>
      <c r="MO299" s="1"/>
      <c r="MP299" s="1"/>
      <c r="MQ299" s="1"/>
      <c r="MR299" s="1"/>
      <c r="MS299" s="1"/>
      <c r="MT299" s="1"/>
      <c r="MU299" s="1"/>
      <c r="MV299" s="1"/>
      <c r="MW299" s="1"/>
      <c r="MX299" s="1"/>
      <c r="MY299" s="1"/>
      <c r="MZ299" s="1"/>
      <c r="NA299" s="1"/>
      <c r="NB299" s="1"/>
      <c r="NC299" s="1"/>
      <c r="ND299" s="1"/>
      <c r="NE299" s="1"/>
      <c r="NF299" s="1"/>
      <c r="NG299" s="1"/>
      <c r="NH299" s="1"/>
      <c r="NI299" s="1"/>
      <c r="NJ299" s="1"/>
      <c r="NK299" s="1"/>
      <c r="NL299" s="1"/>
      <c r="NM299" s="1"/>
      <c r="NN299" s="1"/>
      <c r="NO299" s="1"/>
      <c r="NP299" s="1"/>
      <c r="NQ299" s="1"/>
      <c r="NR299" s="1"/>
      <c r="NS299" s="1"/>
      <c r="NT299" s="1"/>
      <c r="NU299" s="1"/>
      <c r="NV299" s="1"/>
      <c r="NW299" s="1"/>
      <c r="NX299" s="1"/>
      <c r="NY299" s="1"/>
      <c r="NZ299" s="1"/>
      <c r="OA299" s="1"/>
      <c r="OB299" s="1"/>
      <c r="OC299" s="1"/>
      <c r="OD299" s="1"/>
      <c r="OE299" s="1"/>
      <c r="OF299" s="1"/>
      <c r="OG299" s="1"/>
      <c r="OH299" s="1"/>
      <c r="OI299" s="1"/>
      <c r="OJ299" s="1"/>
      <c r="OK299" s="1"/>
      <c r="OL299" s="1"/>
      <c r="OM299" s="1"/>
      <c r="ON299" s="1"/>
      <c r="OO299" s="1"/>
      <c r="OP299" s="1"/>
    </row>
    <row r="300" spans="1:406" s="525" customFormat="1" ht="123.75" customHeight="1" thickBot="1" x14ac:dyDescent="0.3">
      <c r="A300" s="557"/>
      <c r="B300" s="558"/>
      <c r="C300" s="558"/>
      <c r="D300" s="518"/>
      <c r="E300" s="518"/>
      <c r="F300" s="557"/>
      <c r="G300" s="557"/>
      <c r="H300" s="559"/>
      <c r="I300" s="560" t="s">
        <v>575</v>
      </c>
      <c r="J300" s="561" t="s">
        <v>572</v>
      </c>
      <c r="K300" s="758" t="s">
        <v>251</v>
      </c>
      <c r="L300" s="500" t="s">
        <v>10</v>
      </c>
      <c r="M300" s="750">
        <v>1</v>
      </c>
      <c r="N300" s="522" t="s">
        <v>576</v>
      </c>
      <c r="O300" s="500" t="s">
        <v>573</v>
      </c>
      <c r="P300" s="737" t="s">
        <v>253</v>
      </c>
      <c r="Q300" s="500" t="s">
        <v>498</v>
      </c>
      <c r="R300" s="493" t="s">
        <v>254</v>
      </c>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c r="JL300" s="1"/>
      <c r="JM300" s="1"/>
      <c r="JN300" s="1"/>
      <c r="JO300" s="1"/>
      <c r="JP300" s="1"/>
      <c r="JQ300" s="1"/>
      <c r="JR300" s="1"/>
      <c r="JS300" s="1"/>
      <c r="JT300" s="1"/>
      <c r="JU300" s="1"/>
      <c r="JV300" s="1"/>
      <c r="JW300" s="1"/>
      <c r="JX300" s="1"/>
      <c r="JY300" s="1"/>
      <c r="JZ300" s="1"/>
      <c r="KA300" s="1"/>
      <c r="KB300" s="1"/>
      <c r="KC300" s="1"/>
      <c r="KD300" s="1"/>
      <c r="KE300" s="1"/>
      <c r="KF300" s="1"/>
      <c r="KG300" s="1"/>
      <c r="KH300" s="1"/>
      <c r="KI300" s="1"/>
      <c r="KJ300" s="1"/>
      <c r="KK300" s="1"/>
      <c r="KL300" s="1"/>
      <c r="KM300" s="1"/>
      <c r="KN300" s="1"/>
      <c r="KO300" s="1"/>
      <c r="KP300" s="1"/>
      <c r="KQ300" s="1"/>
      <c r="KR300" s="1"/>
      <c r="KS300" s="1"/>
      <c r="KT300" s="1"/>
      <c r="KU300" s="1"/>
      <c r="KV300" s="1"/>
      <c r="KW300" s="1"/>
      <c r="KX300" s="1"/>
      <c r="KY300" s="1"/>
      <c r="KZ300" s="1"/>
      <c r="LA300" s="1"/>
      <c r="LB300" s="1"/>
      <c r="LC300" s="1"/>
      <c r="LD300" s="1"/>
      <c r="LE300" s="1"/>
      <c r="LF300" s="1"/>
      <c r="LG300" s="1"/>
      <c r="LH300" s="1"/>
      <c r="LI300" s="1"/>
      <c r="LJ300" s="1"/>
      <c r="LK300" s="1"/>
      <c r="LL300" s="1"/>
      <c r="LM300" s="1"/>
      <c r="LN300" s="1"/>
      <c r="LO300" s="1"/>
      <c r="LP300" s="1"/>
      <c r="LQ300" s="1"/>
      <c r="LR300" s="1"/>
      <c r="LS300" s="1"/>
      <c r="LT300" s="1"/>
      <c r="LU300" s="1"/>
      <c r="LV300" s="1"/>
      <c r="LW300" s="1"/>
      <c r="LX300" s="1"/>
      <c r="LY300" s="1"/>
      <c r="LZ300" s="1"/>
      <c r="MA300" s="1"/>
      <c r="MB300" s="1"/>
      <c r="MC300" s="1"/>
      <c r="MD300" s="1"/>
      <c r="ME300" s="1"/>
      <c r="MF300" s="1"/>
      <c r="MG300" s="1"/>
      <c r="MH300" s="1"/>
      <c r="MI300" s="1"/>
      <c r="MJ300" s="1"/>
      <c r="MK300" s="1"/>
      <c r="ML300" s="1"/>
      <c r="MM300" s="1"/>
      <c r="MN300" s="1"/>
      <c r="MO300" s="1"/>
      <c r="MP300" s="1"/>
      <c r="MQ300" s="1"/>
      <c r="MR300" s="1"/>
      <c r="MS300" s="1"/>
      <c r="MT300" s="1"/>
      <c r="MU300" s="1"/>
      <c r="MV300" s="1"/>
      <c r="MW300" s="1"/>
      <c r="MX300" s="1"/>
      <c r="MY300" s="1"/>
      <c r="MZ300" s="1"/>
      <c r="NA300" s="1"/>
      <c r="NB300" s="1"/>
      <c r="NC300" s="1"/>
      <c r="ND300" s="1"/>
      <c r="NE300" s="1"/>
      <c r="NF300" s="1"/>
      <c r="NG300" s="1"/>
      <c r="NH300" s="1"/>
      <c r="NI300" s="1"/>
      <c r="NJ300" s="1"/>
      <c r="NK300" s="1"/>
      <c r="NL300" s="1"/>
      <c r="NM300" s="1"/>
      <c r="NN300" s="1"/>
      <c r="NO300" s="1"/>
      <c r="NP300" s="1"/>
      <c r="NQ300" s="1"/>
      <c r="NR300" s="1"/>
      <c r="NS300" s="1"/>
      <c r="NT300" s="1"/>
      <c r="NU300" s="1"/>
      <c r="NV300" s="1"/>
      <c r="NW300" s="1"/>
      <c r="NX300" s="1"/>
      <c r="NY300" s="1"/>
      <c r="NZ300" s="1"/>
      <c r="OA300" s="1"/>
      <c r="OB300" s="1"/>
      <c r="OC300" s="1"/>
      <c r="OD300" s="1"/>
      <c r="OE300" s="1"/>
      <c r="OF300" s="1"/>
      <c r="OG300" s="1"/>
      <c r="OH300" s="1"/>
      <c r="OI300" s="1"/>
      <c r="OJ300" s="1"/>
      <c r="OK300" s="1"/>
      <c r="OL300" s="1"/>
      <c r="OM300" s="1"/>
      <c r="ON300" s="1"/>
      <c r="OO300" s="1"/>
      <c r="OP300" s="1"/>
    </row>
    <row r="301" spans="1:406" s="367" customFormat="1" ht="27.75" customHeight="1" thickBot="1" x14ac:dyDescent="0.3">
      <c r="A301" s="666"/>
      <c r="B301" s="637"/>
      <c r="C301" s="637"/>
      <c r="D301" s="484"/>
      <c r="E301" s="484"/>
      <c r="F301" s="666"/>
      <c r="G301" s="666"/>
      <c r="H301" s="636"/>
      <c r="I301" s="666"/>
      <c r="J301" s="667"/>
      <c r="K301" s="827"/>
      <c r="L301" s="828"/>
      <c r="M301" s="829"/>
      <c r="N301" s="668"/>
      <c r="O301" s="668"/>
      <c r="P301" s="765" t="s">
        <v>16</v>
      </c>
      <c r="Q301" s="766"/>
      <c r="R301" s="767"/>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c r="JJ301" s="1"/>
      <c r="JK301" s="365"/>
      <c r="JL301" s="365"/>
      <c r="JM301" s="365"/>
      <c r="JN301" s="365"/>
      <c r="JO301" s="365"/>
      <c r="JP301" s="365"/>
      <c r="JQ301" s="365"/>
      <c r="JR301" s="365"/>
      <c r="JS301" s="365"/>
      <c r="JT301" s="365"/>
      <c r="JU301" s="365"/>
      <c r="JV301" s="365"/>
      <c r="JW301" s="365"/>
      <c r="JX301" s="365"/>
      <c r="JY301" s="365"/>
      <c r="JZ301" s="365"/>
      <c r="KA301" s="365"/>
      <c r="KB301" s="365"/>
      <c r="KC301" s="365"/>
      <c r="KD301" s="365"/>
      <c r="KE301" s="365"/>
      <c r="KF301" s="365"/>
      <c r="KG301" s="365"/>
      <c r="KH301" s="365"/>
      <c r="KI301" s="365"/>
      <c r="KJ301" s="365"/>
      <c r="KK301" s="365"/>
      <c r="KL301" s="365"/>
      <c r="KM301" s="365"/>
      <c r="KN301" s="365"/>
      <c r="KO301" s="365"/>
      <c r="KP301" s="365"/>
      <c r="KQ301" s="365"/>
      <c r="KR301" s="365"/>
      <c r="KS301" s="365"/>
      <c r="KT301" s="365"/>
      <c r="KU301" s="365"/>
      <c r="KV301" s="365"/>
      <c r="KW301" s="365"/>
      <c r="KX301" s="365"/>
      <c r="KY301" s="365"/>
      <c r="KZ301" s="365"/>
      <c r="LA301" s="365"/>
      <c r="LB301" s="365"/>
      <c r="LC301" s="365"/>
      <c r="LD301" s="365"/>
      <c r="LE301" s="365"/>
      <c r="LF301" s="365"/>
      <c r="LG301" s="365"/>
      <c r="LH301" s="365"/>
      <c r="LI301" s="365"/>
      <c r="LJ301" s="365"/>
      <c r="LK301" s="365"/>
      <c r="LL301" s="365"/>
      <c r="LM301" s="365"/>
      <c r="LN301" s="365"/>
      <c r="LO301" s="365"/>
      <c r="LP301" s="365"/>
      <c r="LQ301" s="365"/>
      <c r="LR301" s="365"/>
      <c r="LS301" s="365"/>
      <c r="LT301" s="365"/>
      <c r="LU301" s="365"/>
      <c r="LV301" s="365"/>
      <c r="LW301" s="365"/>
      <c r="LX301" s="365"/>
      <c r="LY301" s="365"/>
      <c r="LZ301" s="365"/>
      <c r="MA301" s="365"/>
      <c r="MB301" s="365"/>
      <c r="MC301" s="365"/>
      <c r="MD301" s="365"/>
      <c r="ME301" s="365"/>
      <c r="MF301" s="365"/>
      <c r="MG301" s="365"/>
      <c r="MH301" s="365"/>
      <c r="MI301" s="365"/>
      <c r="MJ301" s="365"/>
      <c r="MK301" s="365"/>
      <c r="ML301" s="365"/>
      <c r="MM301" s="365"/>
      <c r="MN301" s="365"/>
      <c r="MO301" s="365"/>
      <c r="MP301" s="365"/>
      <c r="MQ301" s="365"/>
      <c r="MR301" s="365"/>
      <c r="MS301" s="365"/>
      <c r="MT301" s="365"/>
      <c r="MU301" s="365"/>
      <c r="MV301" s="365"/>
      <c r="MW301" s="365"/>
      <c r="MX301" s="365"/>
      <c r="MY301" s="365"/>
      <c r="MZ301" s="365"/>
      <c r="NA301" s="365"/>
      <c r="NB301" s="365"/>
      <c r="NC301" s="365"/>
      <c r="ND301" s="365"/>
      <c r="NE301" s="365"/>
      <c r="NF301" s="365"/>
      <c r="NG301" s="365"/>
      <c r="NH301" s="365"/>
      <c r="NI301" s="365"/>
      <c r="NJ301" s="365"/>
      <c r="NK301" s="365"/>
      <c r="NL301" s="365"/>
      <c r="NM301" s="365"/>
      <c r="NN301" s="365"/>
      <c r="NO301" s="365"/>
      <c r="NP301" s="365"/>
      <c r="NQ301" s="365"/>
      <c r="NR301" s="365"/>
      <c r="NS301" s="365"/>
      <c r="NT301" s="365"/>
      <c r="NU301" s="365"/>
      <c r="NV301" s="365"/>
      <c r="NW301" s="365"/>
      <c r="NX301" s="365"/>
      <c r="NY301" s="365"/>
      <c r="NZ301" s="365"/>
      <c r="OA301" s="365"/>
      <c r="OB301" s="365"/>
      <c r="OC301" s="365"/>
      <c r="OD301" s="365"/>
      <c r="OE301" s="365"/>
      <c r="OF301" s="365"/>
      <c r="OG301" s="365"/>
      <c r="OH301" s="365"/>
      <c r="OI301" s="365"/>
      <c r="OJ301" s="365"/>
      <c r="OK301" s="365"/>
      <c r="OL301" s="365"/>
      <c r="OM301" s="365"/>
      <c r="ON301" s="365"/>
      <c r="OO301" s="365"/>
      <c r="OP301" s="365"/>
    </row>
    <row r="302" spans="1:406" s="351" customFormat="1" ht="109.5" customHeight="1" thickBot="1" x14ac:dyDescent="0.3">
      <c r="A302" s="669"/>
      <c r="B302" s="670"/>
      <c r="C302" s="670"/>
      <c r="D302" s="488"/>
      <c r="E302" s="488"/>
      <c r="F302" s="669"/>
      <c r="G302" s="669"/>
      <c r="H302" s="671"/>
      <c r="I302" s="669"/>
      <c r="J302" s="672"/>
      <c r="K302" s="628"/>
      <c r="L302" s="649"/>
      <c r="M302" s="489"/>
      <c r="N302" s="488"/>
      <c r="O302" s="488"/>
      <c r="P302" s="885" t="s">
        <v>693</v>
      </c>
      <c r="Q302" s="642" t="s">
        <v>574</v>
      </c>
      <c r="R302" s="465">
        <v>12</v>
      </c>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c r="JJ302" s="1"/>
      <c r="JK302" s="1"/>
      <c r="JL302" s="1"/>
      <c r="JM302" s="1"/>
      <c r="JN302" s="1"/>
      <c r="JO302" s="1"/>
      <c r="JP302" s="1"/>
      <c r="JQ302" s="1"/>
      <c r="JR302" s="1"/>
      <c r="JS302" s="1"/>
      <c r="JT302" s="1"/>
      <c r="JU302" s="1"/>
      <c r="JV302" s="1"/>
      <c r="JW302" s="1"/>
      <c r="JX302" s="1"/>
      <c r="JY302" s="1"/>
      <c r="JZ302" s="1"/>
      <c r="KA302" s="1"/>
      <c r="KB302" s="1"/>
      <c r="KC302" s="1"/>
      <c r="KD302" s="1"/>
      <c r="KE302" s="1"/>
      <c r="KF302" s="1"/>
      <c r="KG302" s="1"/>
      <c r="KH302" s="1"/>
      <c r="KI302" s="1"/>
      <c r="KJ302" s="1"/>
      <c r="KK302" s="1"/>
      <c r="KL302" s="1"/>
      <c r="KM302" s="1"/>
      <c r="KN302" s="1"/>
      <c r="KO302" s="1"/>
      <c r="KP302" s="1"/>
      <c r="KQ302" s="1"/>
      <c r="KR302" s="1"/>
      <c r="KS302" s="1"/>
      <c r="KT302" s="1"/>
      <c r="KU302" s="1"/>
      <c r="KV302" s="1"/>
      <c r="KW302" s="1"/>
      <c r="KX302" s="1"/>
      <c r="KY302" s="1"/>
      <c r="KZ302" s="1"/>
      <c r="LA302" s="1"/>
      <c r="LB302" s="1"/>
      <c r="LC302" s="1"/>
      <c r="LD302" s="1"/>
      <c r="LE302" s="1"/>
      <c r="LF302" s="1"/>
      <c r="LG302" s="1"/>
      <c r="LH302" s="1"/>
      <c r="LI302" s="1"/>
      <c r="LJ302" s="1"/>
      <c r="LK302" s="1"/>
      <c r="LL302" s="1"/>
      <c r="LM302" s="1"/>
      <c r="LN302" s="1"/>
      <c r="LO302" s="1"/>
      <c r="LP302" s="1"/>
      <c r="LQ302" s="1"/>
      <c r="LR302" s="1"/>
      <c r="LS302" s="1"/>
      <c r="LT302" s="1"/>
      <c r="LU302" s="1"/>
      <c r="LV302" s="1"/>
      <c r="LW302" s="1"/>
      <c r="LX302" s="1"/>
      <c r="LY302" s="1"/>
      <c r="LZ302" s="1"/>
      <c r="MA302" s="1"/>
      <c r="MB302" s="1"/>
      <c r="MC302" s="1"/>
      <c r="MD302" s="1"/>
      <c r="ME302" s="1"/>
      <c r="MF302" s="1"/>
      <c r="MG302" s="1"/>
      <c r="MH302" s="1"/>
      <c r="MI302" s="1"/>
      <c r="MJ302" s="1"/>
      <c r="MK302" s="1"/>
      <c r="ML302" s="1"/>
      <c r="MM302" s="1"/>
      <c r="MN302" s="1"/>
      <c r="MO302" s="1"/>
      <c r="MP302" s="1"/>
      <c r="MQ302" s="1"/>
      <c r="MR302" s="1"/>
      <c r="MS302" s="1"/>
      <c r="MT302" s="1"/>
      <c r="MU302" s="1"/>
      <c r="MV302" s="1"/>
      <c r="MW302" s="1"/>
      <c r="MX302" s="1"/>
      <c r="MY302" s="1"/>
      <c r="MZ302" s="1"/>
      <c r="NA302" s="1"/>
      <c r="NB302" s="1"/>
      <c r="NC302" s="1"/>
      <c r="ND302" s="1"/>
      <c r="NE302" s="1"/>
      <c r="NF302" s="1"/>
      <c r="NG302" s="1"/>
      <c r="NH302" s="1"/>
      <c r="NI302" s="1"/>
      <c r="NJ302" s="1"/>
      <c r="NK302" s="1"/>
      <c r="NL302" s="1"/>
      <c r="NM302" s="1"/>
      <c r="NN302" s="1"/>
      <c r="NO302" s="1"/>
      <c r="NP302" s="1"/>
      <c r="NQ302" s="1"/>
      <c r="NR302" s="1"/>
      <c r="NS302" s="1"/>
      <c r="NT302" s="1"/>
      <c r="NU302" s="1"/>
      <c r="NV302" s="1"/>
      <c r="NW302" s="1"/>
      <c r="NX302" s="1"/>
      <c r="NY302" s="1"/>
      <c r="NZ302" s="1"/>
      <c r="OA302" s="1"/>
      <c r="OB302" s="1"/>
      <c r="OC302" s="1"/>
      <c r="OD302" s="1"/>
      <c r="OE302" s="1"/>
      <c r="OF302" s="1"/>
      <c r="OG302" s="1"/>
      <c r="OH302" s="1"/>
      <c r="OI302" s="1"/>
      <c r="OJ302" s="1"/>
      <c r="OK302" s="1"/>
      <c r="OL302" s="1"/>
      <c r="OM302" s="1"/>
      <c r="ON302" s="1"/>
      <c r="OO302" s="1"/>
      <c r="OP302" s="1"/>
    </row>
    <row r="303" spans="1:406" s="367" customFormat="1" ht="32.25" customHeight="1" thickBot="1" x14ac:dyDescent="0.3">
      <c r="A303" s="666"/>
      <c r="B303" s="637"/>
      <c r="C303" s="637"/>
      <c r="D303" s="484"/>
      <c r="E303" s="484"/>
      <c r="F303" s="666"/>
      <c r="G303" s="666"/>
      <c r="H303" s="636"/>
      <c r="I303" s="666"/>
      <c r="J303" s="667"/>
      <c r="K303" s="637"/>
      <c r="L303" s="673"/>
      <c r="M303" s="485"/>
      <c r="N303" s="484"/>
      <c r="O303" s="484"/>
      <c r="P303" s="765" t="s">
        <v>17</v>
      </c>
      <c r="Q303" s="766"/>
      <c r="R303" s="767"/>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c r="JJ303" s="1"/>
      <c r="JK303" s="365"/>
      <c r="JL303" s="365"/>
      <c r="JM303" s="365"/>
      <c r="JN303" s="365"/>
      <c r="JO303" s="365"/>
      <c r="JP303" s="365"/>
      <c r="JQ303" s="365"/>
      <c r="JR303" s="365"/>
      <c r="JS303" s="365"/>
      <c r="JT303" s="365"/>
      <c r="JU303" s="365"/>
      <c r="JV303" s="365"/>
      <c r="JW303" s="365"/>
      <c r="JX303" s="365"/>
      <c r="JY303" s="365"/>
      <c r="JZ303" s="365"/>
      <c r="KA303" s="365"/>
      <c r="KB303" s="365"/>
      <c r="KC303" s="365"/>
      <c r="KD303" s="365"/>
      <c r="KE303" s="365"/>
      <c r="KF303" s="365"/>
      <c r="KG303" s="365"/>
      <c r="KH303" s="365"/>
      <c r="KI303" s="365"/>
      <c r="KJ303" s="365"/>
      <c r="KK303" s="365"/>
      <c r="KL303" s="365"/>
      <c r="KM303" s="365"/>
      <c r="KN303" s="365"/>
      <c r="KO303" s="365"/>
      <c r="KP303" s="365"/>
      <c r="KQ303" s="365"/>
      <c r="KR303" s="365"/>
      <c r="KS303" s="365"/>
      <c r="KT303" s="365"/>
      <c r="KU303" s="365"/>
      <c r="KV303" s="365"/>
      <c r="KW303" s="365"/>
      <c r="KX303" s="365"/>
      <c r="KY303" s="365"/>
      <c r="KZ303" s="365"/>
      <c r="LA303" s="365"/>
      <c r="LB303" s="365"/>
      <c r="LC303" s="365"/>
      <c r="LD303" s="365"/>
      <c r="LE303" s="365"/>
      <c r="LF303" s="365"/>
      <c r="LG303" s="365"/>
      <c r="LH303" s="365"/>
      <c r="LI303" s="365"/>
      <c r="LJ303" s="365"/>
      <c r="LK303" s="365"/>
      <c r="LL303" s="365"/>
      <c r="LM303" s="365"/>
      <c r="LN303" s="365"/>
      <c r="LO303" s="365"/>
      <c r="LP303" s="365"/>
      <c r="LQ303" s="365"/>
      <c r="LR303" s="365"/>
      <c r="LS303" s="365"/>
      <c r="LT303" s="365"/>
      <c r="LU303" s="365"/>
      <c r="LV303" s="365"/>
      <c r="LW303" s="365"/>
      <c r="LX303" s="365"/>
      <c r="LY303" s="365"/>
      <c r="LZ303" s="365"/>
      <c r="MA303" s="365"/>
      <c r="MB303" s="365"/>
      <c r="MC303" s="365"/>
      <c r="MD303" s="365"/>
      <c r="ME303" s="365"/>
      <c r="MF303" s="365"/>
      <c r="MG303" s="365"/>
      <c r="MH303" s="365"/>
      <c r="MI303" s="365"/>
      <c r="MJ303" s="365"/>
      <c r="MK303" s="365"/>
      <c r="ML303" s="365"/>
      <c r="MM303" s="365"/>
      <c r="MN303" s="365"/>
      <c r="MO303" s="365"/>
      <c r="MP303" s="365"/>
      <c r="MQ303" s="365"/>
      <c r="MR303" s="365"/>
      <c r="MS303" s="365"/>
      <c r="MT303" s="365"/>
      <c r="MU303" s="365"/>
      <c r="MV303" s="365"/>
      <c r="MW303" s="365"/>
      <c r="MX303" s="365"/>
      <c r="MY303" s="365"/>
      <c r="MZ303" s="365"/>
      <c r="NA303" s="365"/>
      <c r="NB303" s="365"/>
      <c r="NC303" s="365"/>
      <c r="ND303" s="365"/>
      <c r="NE303" s="365"/>
      <c r="NF303" s="365"/>
      <c r="NG303" s="365"/>
      <c r="NH303" s="365"/>
      <c r="NI303" s="365"/>
      <c r="NJ303" s="365"/>
      <c r="NK303" s="365"/>
      <c r="NL303" s="365"/>
      <c r="NM303" s="365"/>
      <c r="NN303" s="365"/>
      <c r="NO303" s="365"/>
      <c r="NP303" s="365"/>
      <c r="NQ303" s="365"/>
      <c r="NR303" s="365"/>
      <c r="NS303" s="365"/>
      <c r="NT303" s="365"/>
      <c r="NU303" s="365"/>
      <c r="NV303" s="365"/>
      <c r="NW303" s="365"/>
      <c r="NX303" s="365"/>
      <c r="NY303" s="365"/>
      <c r="NZ303" s="365"/>
      <c r="OA303" s="365"/>
      <c r="OB303" s="365"/>
      <c r="OC303" s="365"/>
      <c r="OD303" s="365"/>
      <c r="OE303" s="365"/>
      <c r="OF303" s="365"/>
      <c r="OG303" s="365"/>
      <c r="OH303" s="365"/>
      <c r="OI303" s="365"/>
      <c r="OJ303" s="365"/>
      <c r="OK303" s="365"/>
      <c r="OL303" s="365"/>
      <c r="OM303" s="365"/>
      <c r="ON303" s="365"/>
      <c r="OO303" s="365"/>
      <c r="OP303" s="365"/>
    </row>
    <row r="304" spans="1:406" ht="150" customHeight="1" thickBot="1" x14ac:dyDescent="0.3">
      <c r="A304" s="669"/>
      <c r="B304" s="670"/>
      <c r="C304" s="670"/>
      <c r="D304" s="488"/>
      <c r="E304" s="488"/>
      <c r="F304" s="669"/>
      <c r="G304" s="669"/>
      <c r="H304" s="671"/>
      <c r="I304" s="669"/>
      <c r="J304" s="674"/>
      <c r="K304" s="488"/>
      <c r="L304" s="649"/>
      <c r="M304" s="489"/>
      <c r="N304" s="488"/>
      <c r="O304" s="488"/>
      <c r="P304" s="463" t="s">
        <v>746</v>
      </c>
      <c r="Q304" s="692" t="s">
        <v>10</v>
      </c>
      <c r="R304" s="462">
        <v>100</v>
      </c>
    </row>
    <row r="305" spans="1:406" s="525" customFormat="1" ht="99" customHeight="1" thickBot="1" x14ac:dyDescent="0.3">
      <c r="A305" s="557"/>
      <c r="B305" s="558"/>
      <c r="C305" s="558"/>
      <c r="D305" s="518"/>
      <c r="E305" s="518"/>
      <c r="F305" s="557"/>
      <c r="G305" s="557"/>
      <c r="H305" s="559"/>
      <c r="I305" s="557"/>
      <c r="J305" s="562"/>
      <c r="K305" s="563"/>
      <c r="L305" s="564"/>
      <c r="M305" s="565"/>
      <c r="N305" s="566" t="s">
        <v>576</v>
      </c>
      <c r="O305" s="500" t="s">
        <v>598</v>
      </c>
      <c r="P305" s="737" t="s">
        <v>263</v>
      </c>
      <c r="Q305" s="500" t="s">
        <v>498</v>
      </c>
      <c r="R305" s="493" t="s">
        <v>254</v>
      </c>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c r="JD305" s="1"/>
      <c r="JE305" s="1"/>
      <c r="JF305" s="1"/>
      <c r="JG305" s="1"/>
      <c r="JH305" s="1"/>
      <c r="JI305" s="1"/>
      <c r="JJ305" s="1"/>
      <c r="JK305" s="1"/>
      <c r="JL305" s="1"/>
      <c r="JM305" s="1"/>
      <c r="JN305" s="1"/>
      <c r="JO305" s="1"/>
      <c r="JP305" s="1"/>
      <c r="JQ305" s="1"/>
      <c r="JR305" s="1"/>
      <c r="JS305" s="1"/>
      <c r="JT305" s="1"/>
      <c r="JU305" s="1"/>
      <c r="JV305" s="1"/>
      <c r="JW305" s="1"/>
      <c r="JX305" s="1"/>
      <c r="JY305" s="1"/>
      <c r="JZ305" s="1"/>
      <c r="KA305" s="1"/>
      <c r="KB305" s="1"/>
      <c r="KC305" s="1"/>
      <c r="KD305" s="1"/>
      <c r="KE305" s="1"/>
      <c r="KF305" s="1"/>
      <c r="KG305" s="1"/>
      <c r="KH305" s="1"/>
      <c r="KI305" s="1"/>
      <c r="KJ305" s="1"/>
      <c r="KK305" s="1"/>
      <c r="KL305" s="1"/>
      <c r="KM305" s="1"/>
      <c r="KN305" s="1"/>
      <c r="KO305" s="1"/>
      <c r="KP305" s="1"/>
      <c r="KQ305" s="1"/>
      <c r="KR305" s="1"/>
      <c r="KS305" s="1"/>
      <c r="KT305" s="1"/>
      <c r="KU305" s="1"/>
      <c r="KV305" s="1"/>
      <c r="KW305" s="1"/>
      <c r="KX305" s="1"/>
      <c r="KY305" s="1"/>
      <c r="KZ305" s="1"/>
      <c r="LA305" s="1"/>
      <c r="LB305" s="1"/>
      <c r="LC305" s="1"/>
      <c r="LD305" s="1"/>
      <c r="LE305" s="1"/>
      <c r="LF305" s="1"/>
      <c r="LG305" s="1"/>
      <c r="LH305" s="1"/>
      <c r="LI305" s="1"/>
      <c r="LJ305" s="1"/>
      <c r="LK305" s="1"/>
      <c r="LL305" s="1"/>
      <c r="LM305" s="1"/>
      <c r="LN305" s="1"/>
      <c r="LO305" s="1"/>
      <c r="LP305" s="1"/>
      <c r="LQ305" s="1"/>
      <c r="LR305" s="1"/>
      <c r="LS305" s="1"/>
      <c r="LT305" s="1"/>
      <c r="LU305" s="1"/>
      <c r="LV305" s="1"/>
      <c r="LW305" s="1"/>
      <c r="LX305" s="1"/>
      <c r="LY305" s="1"/>
      <c r="LZ305" s="1"/>
      <c r="MA305" s="1"/>
      <c r="MB305" s="1"/>
      <c r="MC305" s="1"/>
      <c r="MD305" s="1"/>
      <c r="ME305" s="1"/>
      <c r="MF305" s="1"/>
      <c r="MG305" s="1"/>
      <c r="MH305" s="1"/>
      <c r="MI305" s="1"/>
      <c r="MJ305" s="1"/>
      <c r="MK305" s="1"/>
      <c r="ML305" s="1"/>
      <c r="MM305" s="1"/>
      <c r="MN305" s="1"/>
      <c r="MO305" s="1"/>
      <c r="MP305" s="1"/>
      <c r="MQ305" s="1"/>
      <c r="MR305" s="1"/>
      <c r="MS305" s="1"/>
      <c r="MT305" s="1"/>
      <c r="MU305" s="1"/>
      <c r="MV305" s="1"/>
      <c r="MW305" s="1"/>
      <c r="MX305" s="1"/>
      <c r="MY305" s="1"/>
      <c r="MZ305" s="1"/>
      <c r="NA305" s="1"/>
      <c r="NB305" s="1"/>
      <c r="NC305" s="1"/>
      <c r="ND305" s="1"/>
      <c r="NE305" s="1"/>
      <c r="NF305" s="1"/>
      <c r="NG305" s="1"/>
      <c r="NH305" s="1"/>
      <c r="NI305" s="1"/>
      <c r="NJ305" s="1"/>
      <c r="NK305" s="1"/>
      <c r="NL305" s="1"/>
      <c r="NM305" s="1"/>
      <c r="NN305" s="1"/>
      <c r="NO305" s="1"/>
      <c r="NP305" s="1"/>
      <c r="NQ305" s="1"/>
      <c r="NR305" s="1"/>
      <c r="NS305" s="1"/>
      <c r="NT305" s="1"/>
      <c r="NU305" s="1"/>
      <c r="NV305" s="1"/>
      <c r="NW305" s="1"/>
      <c r="NX305" s="1"/>
      <c r="NY305" s="1"/>
      <c r="NZ305" s="1"/>
      <c r="OA305" s="1"/>
      <c r="OB305" s="1"/>
      <c r="OC305" s="1"/>
      <c r="OD305" s="1"/>
      <c r="OE305" s="1"/>
      <c r="OF305" s="1"/>
      <c r="OG305" s="1"/>
      <c r="OH305" s="1"/>
      <c r="OI305" s="1"/>
      <c r="OJ305" s="1"/>
      <c r="OK305" s="1"/>
      <c r="OL305" s="1"/>
      <c r="OM305" s="1"/>
      <c r="ON305" s="1"/>
      <c r="OO305" s="1"/>
      <c r="OP305" s="1"/>
    </row>
    <row r="306" spans="1:406" ht="34.5" customHeight="1" thickBot="1" x14ac:dyDescent="0.3">
      <c r="A306" s="666"/>
      <c r="B306" s="637"/>
      <c r="C306" s="637"/>
      <c r="D306" s="484"/>
      <c r="E306" s="484"/>
      <c r="F306" s="666"/>
      <c r="G306" s="666"/>
      <c r="H306" s="636"/>
      <c r="I306" s="666"/>
      <c r="J306" s="675"/>
      <c r="K306" s="484"/>
      <c r="L306" s="673"/>
      <c r="M306" s="485"/>
      <c r="N306" s="484"/>
      <c r="O306" s="668"/>
      <c r="P306" s="765" t="s">
        <v>16</v>
      </c>
      <c r="Q306" s="766"/>
      <c r="R306" s="767"/>
    </row>
    <row r="307" spans="1:406" ht="94.5" customHeight="1" thickBot="1" x14ac:dyDescent="0.3">
      <c r="A307" s="669"/>
      <c r="B307" s="670"/>
      <c r="C307" s="670"/>
      <c r="D307" s="488"/>
      <c r="E307" s="488"/>
      <c r="F307" s="669"/>
      <c r="G307" s="669"/>
      <c r="H307" s="671"/>
      <c r="I307" s="669"/>
      <c r="J307" s="674"/>
      <c r="K307" s="676"/>
      <c r="L307" s="458"/>
      <c r="M307" s="481"/>
      <c r="N307" s="488"/>
      <c r="O307" s="488"/>
      <c r="P307" s="885" t="s">
        <v>694</v>
      </c>
      <c r="Q307" s="642" t="s">
        <v>574</v>
      </c>
      <c r="R307" s="465">
        <v>12</v>
      </c>
    </row>
    <row r="308" spans="1:406" ht="27.75" customHeight="1" thickBot="1" x14ac:dyDescent="0.3">
      <c r="A308" s="617"/>
      <c r="B308" s="616"/>
      <c r="C308" s="616"/>
      <c r="D308" s="588"/>
      <c r="E308" s="588"/>
      <c r="F308" s="617"/>
      <c r="G308" s="617"/>
      <c r="H308" s="620"/>
      <c r="I308" s="617"/>
      <c r="J308" s="622"/>
      <c r="K308" s="676"/>
      <c r="L308" s="458"/>
      <c r="M308" s="481"/>
      <c r="N308" s="488"/>
      <c r="O308" s="588"/>
      <c r="P308" s="777" t="s">
        <v>17</v>
      </c>
      <c r="Q308" s="778"/>
      <c r="R308" s="779"/>
    </row>
    <row r="309" spans="1:406" ht="178.5" customHeight="1" thickBot="1" x14ac:dyDescent="0.3">
      <c r="A309" s="617"/>
      <c r="B309" s="616"/>
      <c r="C309" s="616"/>
      <c r="D309" s="588"/>
      <c r="E309" s="588"/>
      <c r="F309" s="617"/>
      <c r="G309" s="617"/>
      <c r="H309" s="620"/>
      <c r="I309" s="617"/>
      <c r="J309" s="622"/>
      <c r="K309" s="676"/>
      <c r="L309" s="458"/>
      <c r="M309" s="481"/>
      <c r="N309" s="488"/>
      <c r="O309" s="588"/>
      <c r="P309" s="463" t="s">
        <v>747</v>
      </c>
      <c r="Q309" s="695" t="s">
        <v>10</v>
      </c>
      <c r="R309" s="718">
        <v>100</v>
      </c>
    </row>
    <row r="310" spans="1:406" s="525" customFormat="1" ht="225" customHeight="1" thickBot="1" x14ac:dyDescent="0.3">
      <c r="A310" s="537"/>
      <c r="B310" s="536"/>
      <c r="C310" s="536"/>
      <c r="D310" s="502"/>
      <c r="E310" s="502"/>
      <c r="F310" s="537"/>
      <c r="G310" s="537"/>
      <c r="H310" s="539"/>
      <c r="I310" s="556" t="s">
        <v>595</v>
      </c>
      <c r="J310" s="567" t="s">
        <v>577</v>
      </c>
      <c r="K310" s="762" t="s">
        <v>266</v>
      </c>
      <c r="L310" s="500" t="s">
        <v>10</v>
      </c>
      <c r="M310" s="750">
        <v>1</v>
      </c>
      <c r="N310" s="524" t="s">
        <v>579</v>
      </c>
      <c r="O310" s="459" t="s">
        <v>594</v>
      </c>
      <c r="P310" s="737" t="s">
        <v>268</v>
      </c>
      <c r="Q310" s="500" t="s">
        <v>578</v>
      </c>
      <c r="R310" s="493" t="s">
        <v>772</v>
      </c>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c r="JD310" s="1"/>
      <c r="JE310" s="1"/>
      <c r="JF310" s="1"/>
      <c r="JG310" s="1"/>
      <c r="JH310" s="1"/>
      <c r="JI310" s="1"/>
      <c r="JJ310" s="1"/>
      <c r="JK310" s="1"/>
      <c r="JL310" s="1"/>
      <c r="JM310" s="1"/>
      <c r="JN310" s="1"/>
      <c r="JO310" s="1"/>
      <c r="JP310" s="1"/>
      <c r="JQ310" s="1"/>
      <c r="JR310" s="1"/>
      <c r="JS310" s="1"/>
      <c r="JT310" s="1"/>
      <c r="JU310" s="1"/>
      <c r="JV310" s="1"/>
      <c r="JW310" s="1"/>
      <c r="JX310" s="1"/>
      <c r="JY310" s="1"/>
      <c r="JZ310" s="1"/>
      <c r="KA310" s="1"/>
      <c r="KB310" s="1"/>
      <c r="KC310" s="1"/>
      <c r="KD310" s="1"/>
      <c r="KE310" s="1"/>
      <c r="KF310" s="1"/>
      <c r="KG310" s="1"/>
      <c r="KH310" s="1"/>
      <c r="KI310" s="1"/>
      <c r="KJ310" s="1"/>
      <c r="KK310" s="1"/>
      <c r="KL310" s="1"/>
      <c r="KM310" s="1"/>
      <c r="KN310" s="1"/>
      <c r="KO310" s="1"/>
      <c r="KP310" s="1"/>
      <c r="KQ310" s="1"/>
      <c r="KR310" s="1"/>
      <c r="KS310" s="1"/>
      <c r="KT310" s="1"/>
      <c r="KU310" s="1"/>
      <c r="KV310" s="1"/>
      <c r="KW310" s="1"/>
      <c r="KX310" s="1"/>
      <c r="KY310" s="1"/>
      <c r="KZ310" s="1"/>
      <c r="LA310" s="1"/>
      <c r="LB310" s="1"/>
      <c r="LC310" s="1"/>
      <c r="LD310" s="1"/>
      <c r="LE310" s="1"/>
      <c r="LF310" s="1"/>
      <c r="LG310" s="1"/>
      <c r="LH310" s="1"/>
      <c r="LI310" s="1"/>
      <c r="LJ310" s="1"/>
      <c r="LK310" s="1"/>
      <c r="LL310" s="1"/>
      <c r="LM310" s="1"/>
      <c r="LN310" s="1"/>
      <c r="LO310" s="1"/>
      <c r="LP310" s="1"/>
      <c r="LQ310" s="1"/>
      <c r="LR310" s="1"/>
      <c r="LS310" s="1"/>
      <c r="LT310" s="1"/>
      <c r="LU310" s="1"/>
      <c r="LV310" s="1"/>
      <c r="LW310" s="1"/>
      <c r="LX310" s="1"/>
      <c r="LY310" s="1"/>
      <c r="LZ310" s="1"/>
      <c r="MA310" s="1"/>
      <c r="MB310" s="1"/>
      <c r="MC310" s="1"/>
      <c r="MD310" s="1"/>
      <c r="ME310" s="1"/>
      <c r="MF310" s="1"/>
      <c r="MG310" s="1"/>
      <c r="MH310" s="1"/>
      <c r="MI310" s="1"/>
      <c r="MJ310" s="1"/>
      <c r="MK310" s="1"/>
      <c r="ML310" s="1"/>
      <c r="MM310" s="1"/>
      <c r="MN310" s="1"/>
      <c r="MO310" s="1"/>
      <c r="MP310" s="1"/>
      <c r="MQ310" s="1"/>
      <c r="MR310" s="1"/>
      <c r="MS310" s="1"/>
      <c r="MT310" s="1"/>
      <c r="MU310" s="1"/>
      <c r="MV310" s="1"/>
      <c r="MW310" s="1"/>
      <c r="MX310" s="1"/>
      <c r="MY310" s="1"/>
      <c r="MZ310" s="1"/>
      <c r="NA310" s="1"/>
      <c r="NB310" s="1"/>
      <c r="NC310" s="1"/>
      <c r="ND310" s="1"/>
      <c r="NE310" s="1"/>
      <c r="NF310" s="1"/>
      <c r="NG310" s="1"/>
      <c r="NH310" s="1"/>
      <c r="NI310" s="1"/>
      <c r="NJ310" s="1"/>
      <c r="NK310" s="1"/>
      <c r="NL310" s="1"/>
      <c r="NM310" s="1"/>
      <c r="NN310" s="1"/>
      <c r="NO310" s="1"/>
      <c r="NP310" s="1"/>
      <c r="NQ310" s="1"/>
      <c r="NR310" s="1"/>
      <c r="NS310" s="1"/>
      <c r="NT310" s="1"/>
      <c r="NU310" s="1"/>
      <c r="NV310" s="1"/>
      <c r="NW310" s="1"/>
      <c r="NX310" s="1"/>
      <c r="NY310" s="1"/>
      <c r="NZ310" s="1"/>
      <c r="OA310" s="1"/>
      <c r="OB310" s="1"/>
      <c r="OC310" s="1"/>
      <c r="OD310" s="1"/>
      <c r="OE310" s="1"/>
      <c r="OF310" s="1"/>
      <c r="OG310" s="1"/>
      <c r="OH310" s="1"/>
      <c r="OI310" s="1"/>
      <c r="OJ310" s="1"/>
      <c r="OK310" s="1"/>
      <c r="OL310" s="1"/>
      <c r="OM310" s="1"/>
      <c r="ON310" s="1"/>
      <c r="OO310" s="1"/>
      <c r="OP310" s="1"/>
    </row>
    <row r="311" spans="1:406" ht="28.5" customHeight="1" thickBot="1" x14ac:dyDescent="0.3">
      <c r="A311" s="617"/>
      <c r="B311" s="616"/>
      <c r="C311" s="616"/>
      <c r="D311" s="588"/>
      <c r="E311" s="588"/>
      <c r="F311" s="617"/>
      <c r="G311" s="617"/>
      <c r="H311" s="620"/>
      <c r="I311" s="617"/>
      <c r="J311" s="644"/>
      <c r="K311" s="643"/>
      <c r="L311" s="643"/>
      <c r="M311" s="643"/>
      <c r="N311" s="594"/>
      <c r="O311" s="594"/>
      <c r="P311" s="765" t="s">
        <v>16</v>
      </c>
      <c r="Q311" s="766"/>
      <c r="R311" s="767"/>
    </row>
    <row r="312" spans="1:406" ht="179.25" customHeight="1" thickBot="1" x14ac:dyDescent="0.3">
      <c r="A312" s="677"/>
      <c r="B312" s="630"/>
      <c r="C312" s="630"/>
      <c r="D312" s="478"/>
      <c r="E312" s="478"/>
      <c r="F312" s="677"/>
      <c r="G312" s="677"/>
      <c r="H312" s="629"/>
      <c r="I312" s="677"/>
      <c r="J312" s="678"/>
      <c r="K312" s="480"/>
      <c r="L312" s="458"/>
      <c r="M312" s="481"/>
      <c r="N312" s="478"/>
      <c r="O312" s="478"/>
      <c r="P312" s="694" t="s">
        <v>695</v>
      </c>
      <c r="Q312" s="692" t="s">
        <v>578</v>
      </c>
      <c r="R312" s="462">
        <v>12</v>
      </c>
    </row>
    <row r="313" spans="1:406" s="365" customFormat="1" ht="27" customHeight="1" thickBot="1" x14ac:dyDescent="0.3">
      <c r="A313" s="643"/>
      <c r="B313" s="607"/>
      <c r="C313" s="607"/>
      <c r="D313" s="486"/>
      <c r="E313" s="486"/>
      <c r="F313" s="643"/>
      <c r="G313" s="643"/>
      <c r="H313" s="679"/>
      <c r="I313" s="679"/>
      <c r="J313" s="680"/>
      <c r="K313" s="607"/>
      <c r="L313" s="681"/>
      <c r="M313" s="604"/>
      <c r="N313" s="486"/>
      <c r="O313" s="486"/>
      <c r="P313" s="705" t="s">
        <v>17</v>
      </c>
      <c r="Q313" s="704"/>
      <c r="R313" s="719"/>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c r="JD313" s="1"/>
      <c r="JE313" s="1"/>
      <c r="JF313" s="1"/>
      <c r="JG313" s="1"/>
      <c r="JH313" s="1"/>
      <c r="JI313" s="1"/>
      <c r="JJ313" s="1"/>
    </row>
    <row r="314" spans="1:406" ht="253.5" customHeight="1" thickBot="1" x14ac:dyDescent="0.3">
      <c r="A314" s="682"/>
      <c r="B314" s="683"/>
      <c r="C314" s="683"/>
      <c r="D314" s="490"/>
      <c r="E314" s="490"/>
      <c r="F314" s="682"/>
      <c r="G314" s="682"/>
      <c r="H314" s="684"/>
      <c r="I314" s="682"/>
      <c r="J314" s="685"/>
      <c r="K314" s="490"/>
      <c r="L314" s="605"/>
      <c r="M314" s="491"/>
      <c r="N314" s="490"/>
      <c r="O314" s="490"/>
      <c r="P314" s="463" t="s">
        <v>748</v>
      </c>
      <c r="Q314" s="692" t="s">
        <v>578</v>
      </c>
      <c r="R314" s="462">
        <v>12</v>
      </c>
    </row>
    <row r="315" spans="1:406" s="525" customFormat="1" ht="84.75" customHeight="1" thickBot="1" x14ac:dyDescent="0.3">
      <c r="A315" s="557"/>
      <c r="B315" s="558"/>
      <c r="C315" s="558"/>
      <c r="D315" s="518"/>
      <c r="E315" s="518"/>
      <c r="F315" s="557"/>
      <c r="G315" s="557"/>
      <c r="H315" s="559"/>
      <c r="I315" s="557"/>
      <c r="J315" s="568"/>
      <c r="K315" s="518"/>
      <c r="L315" s="519"/>
      <c r="M315" s="517"/>
      <c r="N315" s="522" t="s">
        <v>580</v>
      </c>
      <c r="O315" s="500" t="s">
        <v>581</v>
      </c>
      <c r="P315" s="737" t="s">
        <v>272</v>
      </c>
      <c r="Q315" s="500" t="s">
        <v>578</v>
      </c>
      <c r="R315" s="493" t="s">
        <v>273</v>
      </c>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c r="JD315" s="1"/>
      <c r="JE315" s="1"/>
      <c r="JF315" s="1"/>
      <c r="JG315" s="1"/>
      <c r="JH315" s="1"/>
      <c r="JI315" s="1"/>
      <c r="JJ315" s="1"/>
      <c r="JK315" s="1"/>
      <c r="JL315" s="1"/>
      <c r="JM315" s="1"/>
      <c r="JN315" s="1"/>
      <c r="JO315" s="1"/>
      <c r="JP315" s="1"/>
      <c r="JQ315" s="1"/>
      <c r="JR315" s="1"/>
      <c r="JS315" s="1"/>
      <c r="JT315" s="1"/>
      <c r="JU315" s="1"/>
      <c r="JV315" s="1"/>
      <c r="JW315" s="1"/>
      <c r="JX315" s="1"/>
      <c r="JY315" s="1"/>
      <c r="JZ315" s="1"/>
      <c r="KA315" s="1"/>
      <c r="KB315" s="1"/>
      <c r="KC315" s="1"/>
      <c r="KD315" s="1"/>
      <c r="KE315" s="1"/>
      <c r="KF315" s="1"/>
      <c r="KG315" s="1"/>
      <c r="KH315" s="1"/>
      <c r="KI315" s="1"/>
      <c r="KJ315" s="1"/>
      <c r="KK315" s="1"/>
      <c r="KL315" s="1"/>
      <c r="KM315" s="1"/>
      <c r="KN315" s="1"/>
      <c r="KO315" s="1"/>
      <c r="KP315" s="1"/>
      <c r="KQ315" s="1"/>
      <c r="KR315" s="1"/>
      <c r="KS315" s="1"/>
      <c r="KT315" s="1"/>
      <c r="KU315" s="1"/>
      <c r="KV315" s="1"/>
      <c r="KW315" s="1"/>
      <c r="KX315" s="1"/>
      <c r="KY315" s="1"/>
      <c r="KZ315" s="1"/>
      <c r="LA315" s="1"/>
      <c r="LB315" s="1"/>
      <c r="LC315" s="1"/>
      <c r="LD315" s="1"/>
      <c r="LE315" s="1"/>
      <c r="LF315" s="1"/>
      <c r="LG315" s="1"/>
      <c r="LH315" s="1"/>
      <c r="LI315" s="1"/>
      <c r="LJ315" s="1"/>
      <c r="LK315" s="1"/>
      <c r="LL315" s="1"/>
      <c r="LM315" s="1"/>
      <c r="LN315" s="1"/>
      <c r="LO315" s="1"/>
      <c r="LP315" s="1"/>
      <c r="LQ315" s="1"/>
      <c r="LR315" s="1"/>
      <c r="LS315" s="1"/>
      <c r="LT315" s="1"/>
      <c r="LU315" s="1"/>
      <c r="LV315" s="1"/>
      <c r="LW315" s="1"/>
      <c r="LX315" s="1"/>
      <c r="LY315" s="1"/>
      <c r="LZ315" s="1"/>
      <c r="MA315" s="1"/>
      <c r="MB315" s="1"/>
      <c r="MC315" s="1"/>
      <c r="MD315" s="1"/>
      <c r="ME315" s="1"/>
      <c r="MF315" s="1"/>
      <c r="MG315" s="1"/>
      <c r="MH315" s="1"/>
      <c r="MI315" s="1"/>
      <c r="MJ315" s="1"/>
      <c r="MK315" s="1"/>
      <c r="ML315" s="1"/>
      <c r="MM315" s="1"/>
      <c r="MN315" s="1"/>
      <c r="MO315" s="1"/>
      <c r="MP315" s="1"/>
      <c r="MQ315" s="1"/>
      <c r="MR315" s="1"/>
      <c r="MS315" s="1"/>
      <c r="MT315" s="1"/>
      <c r="MU315" s="1"/>
      <c r="MV315" s="1"/>
      <c r="MW315" s="1"/>
      <c r="MX315" s="1"/>
      <c r="MY315" s="1"/>
      <c r="MZ315" s="1"/>
      <c r="NA315" s="1"/>
      <c r="NB315" s="1"/>
      <c r="NC315" s="1"/>
      <c r="ND315" s="1"/>
      <c r="NE315" s="1"/>
      <c r="NF315" s="1"/>
      <c r="NG315" s="1"/>
      <c r="NH315" s="1"/>
      <c r="NI315" s="1"/>
      <c r="NJ315" s="1"/>
      <c r="NK315" s="1"/>
      <c r="NL315" s="1"/>
      <c r="NM315" s="1"/>
      <c r="NN315" s="1"/>
      <c r="NO315" s="1"/>
      <c r="NP315" s="1"/>
      <c r="NQ315" s="1"/>
      <c r="NR315" s="1"/>
      <c r="NS315" s="1"/>
      <c r="NT315" s="1"/>
      <c r="NU315" s="1"/>
      <c r="NV315" s="1"/>
      <c r="NW315" s="1"/>
      <c r="NX315" s="1"/>
      <c r="NY315" s="1"/>
      <c r="NZ315" s="1"/>
      <c r="OA315" s="1"/>
      <c r="OB315" s="1"/>
      <c r="OC315" s="1"/>
      <c r="OD315" s="1"/>
      <c r="OE315" s="1"/>
      <c r="OF315" s="1"/>
      <c r="OG315" s="1"/>
      <c r="OH315" s="1"/>
      <c r="OI315" s="1"/>
      <c r="OJ315" s="1"/>
      <c r="OK315" s="1"/>
      <c r="OL315" s="1"/>
      <c r="OM315" s="1"/>
      <c r="ON315" s="1"/>
      <c r="OO315" s="1"/>
      <c r="OP315" s="1"/>
    </row>
    <row r="316" spans="1:406" s="365" customFormat="1" ht="23.25" customHeight="1" thickBot="1" x14ac:dyDescent="0.3">
      <c r="A316" s="666"/>
      <c r="B316" s="637"/>
      <c r="C316" s="637"/>
      <c r="D316" s="484"/>
      <c r="E316" s="484"/>
      <c r="F316" s="666"/>
      <c r="G316" s="666"/>
      <c r="H316" s="636"/>
      <c r="I316" s="666"/>
      <c r="J316" s="667"/>
      <c r="K316" s="484"/>
      <c r="L316" s="485"/>
      <c r="M316" s="483"/>
      <c r="N316" s="668"/>
      <c r="O316" s="668"/>
      <c r="P316" s="765" t="s">
        <v>16</v>
      </c>
      <c r="Q316" s="766"/>
      <c r="R316" s="767"/>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c r="JD316" s="1"/>
      <c r="JE316" s="1"/>
      <c r="JF316" s="1"/>
      <c r="JG316" s="1"/>
      <c r="JH316" s="1"/>
      <c r="JI316" s="1"/>
      <c r="JJ316" s="1"/>
    </row>
    <row r="317" spans="1:406" ht="89.25" customHeight="1" thickBot="1" x14ac:dyDescent="0.3">
      <c r="A317" s="669"/>
      <c r="B317" s="670"/>
      <c r="C317" s="670"/>
      <c r="D317" s="488"/>
      <c r="E317" s="488"/>
      <c r="F317" s="669"/>
      <c r="G317" s="669"/>
      <c r="H317" s="671"/>
      <c r="I317" s="669"/>
      <c r="J317" s="672"/>
      <c r="K317" s="488"/>
      <c r="L317" s="489"/>
      <c r="M317" s="487"/>
      <c r="N317" s="488"/>
      <c r="O317" s="488"/>
      <c r="P317" s="895" t="s">
        <v>696</v>
      </c>
      <c r="Q317" s="896" t="s">
        <v>578</v>
      </c>
      <c r="R317" s="886">
        <v>56</v>
      </c>
    </row>
    <row r="318" spans="1:406" ht="33" customHeight="1" x14ac:dyDescent="0.25">
      <c r="A318" s="615"/>
      <c r="B318" s="624"/>
      <c r="C318" s="624"/>
      <c r="D318" s="596"/>
      <c r="E318" s="596"/>
      <c r="F318" s="615"/>
      <c r="G318" s="615"/>
      <c r="H318" s="623"/>
      <c r="I318" s="615"/>
      <c r="J318" s="654"/>
      <c r="K318" s="596"/>
      <c r="L318" s="597"/>
      <c r="M318" s="595"/>
      <c r="N318" s="596"/>
      <c r="O318" s="596"/>
      <c r="P318" s="707" t="s">
        <v>17</v>
      </c>
      <c r="Q318" s="706"/>
      <c r="R318" s="720"/>
    </row>
    <row r="319" spans="1:406" ht="162.75" customHeight="1" thickBot="1" x14ac:dyDescent="0.3">
      <c r="A319" s="677"/>
      <c r="B319" s="630"/>
      <c r="C319" s="630"/>
      <c r="D319" s="478"/>
      <c r="E319" s="478"/>
      <c r="F319" s="677"/>
      <c r="G319" s="677"/>
      <c r="H319" s="629"/>
      <c r="I319" s="677"/>
      <c r="J319" s="678"/>
      <c r="K319" s="478"/>
      <c r="L319" s="479"/>
      <c r="M319" s="477"/>
      <c r="N319" s="478"/>
      <c r="O319" s="478"/>
      <c r="P319" s="897" t="s">
        <v>749</v>
      </c>
      <c r="Q319" s="896" t="s">
        <v>578</v>
      </c>
      <c r="R319" s="886">
        <v>56</v>
      </c>
    </row>
    <row r="320" spans="1:406" s="525" customFormat="1" ht="153" customHeight="1" thickBot="1" x14ac:dyDescent="0.3">
      <c r="A320" s="569"/>
      <c r="B320" s="570"/>
      <c r="C320" s="570"/>
      <c r="D320" s="571"/>
      <c r="E320" s="571"/>
      <c r="F320" s="569"/>
      <c r="G320" s="569"/>
      <c r="H320" s="572"/>
      <c r="I320" s="569"/>
      <c r="J320" s="570"/>
      <c r="K320" s="571"/>
      <c r="L320" s="573"/>
      <c r="M320" s="574"/>
      <c r="N320" s="575" t="s">
        <v>583</v>
      </c>
      <c r="O320" s="576" t="s">
        <v>582</v>
      </c>
      <c r="P320" s="737" t="s">
        <v>478</v>
      </c>
      <c r="Q320" s="576" t="s">
        <v>578</v>
      </c>
      <c r="R320" s="577" t="s">
        <v>243</v>
      </c>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c r="JD320" s="1"/>
      <c r="JE320" s="1"/>
      <c r="JF320" s="1"/>
      <c r="JG320" s="1"/>
      <c r="JH320" s="1"/>
      <c r="JI320" s="1"/>
      <c r="JJ320" s="1"/>
      <c r="JK320" s="1"/>
      <c r="JL320" s="1"/>
      <c r="JM320" s="1"/>
      <c r="JN320" s="1"/>
      <c r="JO320" s="1"/>
      <c r="JP320" s="1"/>
      <c r="JQ320" s="1"/>
      <c r="JR320" s="1"/>
      <c r="JS320" s="1"/>
      <c r="JT320" s="1"/>
      <c r="JU320" s="1"/>
      <c r="JV320" s="1"/>
      <c r="JW320" s="1"/>
      <c r="JX320" s="1"/>
      <c r="JY320" s="1"/>
      <c r="JZ320" s="1"/>
      <c r="KA320" s="1"/>
      <c r="KB320" s="1"/>
      <c r="KC320" s="1"/>
      <c r="KD320" s="1"/>
      <c r="KE320" s="1"/>
      <c r="KF320" s="1"/>
      <c r="KG320" s="1"/>
      <c r="KH320" s="1"/>
      <c r="KI320" s="1"/>
      <c r="KJ320" s="1"/>
      <c r="KK320" s="1"/>
      <c r="KL320" s="1"/>
      <c r="KM320" s="1"/>
      <c r="KN320" s="1"/>
      <c r="KO320" s="1"/>
      <c r="KP320" s="1"/>
      <c r="KQ320" s="1"/>
      <c r="KR320" s="1"/>
      <c r="KS320" s="1"/>
      <c r="KT320" s="1"/>
      <c r="KU320" s="1"/>
      <c r="KV320" s="1"/>
      <c r="KW320" s="1"/>
      <c r="KX320" s="1"/>
      <c r="KY320" s="1"/>
      <c r="KZ320" s="1"/>
      <c r="LA320" s="1"/>
      <c r="LB320" s="1"/>
      <c r="LC320" s="1"/>
      <c r="LD320" s="1"/>
      <c r="LE320" s="1"/>
      <c r="LF320" s="1"/>
      <c r="LG320" s="1"/>
      <c r="LH320" s="1"/>
      <c r="LI320" s="1"/>
      <c r="LJ320" s="1"/>
      <c r="LK320" s="1"/>
      <c r="LL320" s="1"/>
      <c r="LM320" s="1"/>
      <c r="LN320" s="1"/>
      <c r="LO320" s="1"/>
      <c r="LP320" s="1"/>
      <c r="LQ320" s="1"/>
      <c r="LR320" s="1"/>
      <c r="LS320" s="1"/>
      <c r="LT320" s="1"/>
      <c r="LU320" s="1"/>
      <c r="LV320" s="1"/>
      <c r="LW320" s="1"/>
      <c r="LX320" s="1"/>
      <c r="LY320" s="1"/>
      <c r="LZ320" s="1"/>
      <c r="MA320" s="1"/>
      <c r="MB320" s="1"/>
      <c r="MC320" s="1"/>
      <c r="MD320" s="1"/>
      <c r="ME320" s="1"/>
      <c r="MF320" s="1"/>
      <c r="MG320" s="1"/>
      <c r="MH320" s="1"/>
      <c r="MI320" s="1"/>
      <c r="MJ320" s="1"/>
      <c r="MK320" s="1"/>
      <c r="ML320" s="1"/>
      <c r="MM320" s="1"/>
      <c r="MN320" s="1"/>
      <c r="MO320" s="1"/>
      <c r="MP320" s="1"/>
      <c r="MQ320" s="1"/>
      <c r="MR320" s="1"/>
      <c r="MS320" s="1"/>
      <c r="MT320" s="1"/>
      <c r="MU320" s="1"/>
      <c r="MV320" s="1"/>
      <c r="MW320" s="1"/>
      <c r="MX320" s="1"/>
      <c r="MY320" s="1"/>
      <c r="MZ320" s="1"/>
      <c r="NA320" s="1"/>
      <c r="NB320" s="1"/>
      <c r="NC320" s="1"/>
      <c r="ND320" s="1"/>
      <c r="NE320" s="1"/>
      <c r="NF320" s="1"/>
      <c r="NG320" s="1"/>
      <c r="NH320" s="1"/>
      <c r="NI320" s="1"/>
      <c r="NJ320" s="1"/>
      <c r="NK320" s="1"/>
      <c r="NL320" s="1"/>
      <c r="NM320" s="1"/>
      <c r="NN320" s="1"/>
      <c r="NO320" s="1"/>
      <c r="NP320" s="1"/>
      <c r="NQ320" s="1"/>
      <c r="NR320" s="1"/>
      <c r="NS320" s="1"/>
      <c r="NT320" s="1"/>
      <c r="NU320" s="1"/>
      <c r="NV320" s="1"/>
      <c r="NW320" s="1"/>
      <c r="NX320" s="1"/>
      <c r="NY320" s="1"/>
      <c r="NZ320" s="1"/>
      <c r="OA320" s="1"/>
      <c r="OB320" s="1"/>
      <c r="OC320" s="1"/>
      <c r="OD320" s="1"/>
      <c r="OE320" s="1"/>
      <c r="OF320" s="1"/>
      <c r="OG320" s="1"/>
      <c r="OH320" s="1"/>
      <c r="OI320" s="1"/>
      <c r="OJ320" s="1"/>
      <c r="OK320" s="1"/>
      <c r="OL320" s="1"/>
      <c r="OM320" s="1"/>
      <c r="ON320" s="1"/>
      <c r="OO320" s="1"/>
      <c r="OP320" s="1"/>
    </row>
    <row r="321" spans="1:406" s="365" customFormat="1" ht="22.5" customHeight="1" thickBot="1" x14ac:dyDescent="0.3">
      <c r="A321" s="666"/>
      <c r="B321" s="637"/>
      <c r="C321" s="637"/>
      <c r="D321" s="484"/>
      <c r="E321" s="484"/>
      <c r="F321" s="666"/>
      <c r="G321" s="666"/>
      <c r="H321" s="636"/>
      <c r="I321" s="666"/>
      <c r="J321" s="667"/>
      <c r="K321" s="484"/>
      <c r="L321" s="485"/>
      <c r="M321" s="483"/>
      <c r="N321" s="668"/>
      <c r="O321" s="668"/>
      <c r="P321" s="765" t="s">
        <v>16</v>
      </c>
      <c r="Q321" s="766"/>
      <c r="R321" s="767"/>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c r="JD321" s="1"/>
      <c r="JE321" s="1"/>
      <c r="JF321" s="1"/>
      <c r="JG321" s="1"/>
      <c r="JH321" s="1"/>
      <c r="JI321" s="1"/>
      <c r="JJ321" s="1"/>
    </row>
    <row r="322" spans="1:406" ht="167.25" customHeight="1" thickBot="1" x14ac:dyDescent="0.3">
      <c r="A322" s="686"/>
      <c r="B322" s="687"/>
      <c r="C322" s="687"/>
      <c r="D322" s="676"/>
      <c r="E322" s="676"/>
      <c r="F322" s="686"/>
      <c r="G322" s="686"/>
      <c r="H322" s="688"/>
      <c r="I322" s="686"/>
      <c r="J322" s="689"/>
      <c r="K322" s="676"/>
      <c r="L322" s="481"/>
      <c r="M322" s="690"/>
      <c r="N322" s="676"/>
      <c r="O322" s="676"/>
      <c r="P322" s="694" t="s">
        <v>697</v>
      </c>
      <c r="Q322" s="692" t="s">
        <v>578</v>
      </c>
      <c r="R322" s="462">
        <v>3</v>
      </c>
    </row>
    <row r="323" spans="1:406" s="365" customFormat="1" ht="27" customHeight="1" thickBot="1" x14ac:dyDescent="0.3">
      <c r="A323" s="643"/>
      <c r="B323" s="607"/>
      <c r="C323" s="607"/>
      <c r="D323" s="486"/>
      <c r="E323" s="486"/>
      <c r="F323" s="643"/>
      <c r="G323" s="643"/>
      <c r="H323" s="679"/>
      <c r="I323" s="643"/>
      <c r="J323" s="680"/>
      <c r="K323" s="486"/>
      <c r="L323" s="604"/>
      <c r="M323" s="603"/>
      <c r="N323" s="486"/>
      <c r="O323" s="486"/>
      <c r="P323" s="705" t="s">
        <v>17</v>
      </c>
      <c r="Q323" s="704"/>
      <c r="R323" s="719"/>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c r="JD323" s="1"/>
      <c r="JE323" s="1"/>
      <c r="JF323" s="1"/>
      <c r="JG323" s="1"/>
      <c r="JH323" s="1"/>
      <c r="JI323" s="1"/>
      <c r="JJ323" s="1"/>
    </row>
    <row r="324" spans="1:406" ht="204" customHeight="1" thickBot="1" x14ac:dyDescent="0.3">
      <c r="A324" s="669"/>
      <c r="B324" s="670"/>
      <c r="C324" s="670"/>
      <c r="D324" s="488"/>
      <c r="E324" s="488"/>
      <c r="F324" s="669"/>
      <c r="G324" s="669"/>
      <c r="H324" s="671"/>
      <c r="I324" s="669"/>
      <c r="J324" s="672"/>
      <c r="K324" s="488"/>
      <c r="L324" s="489"/>
      <c r="M324" s="487"/>
      <c r="N324" s="488"/>
      <c r="O324" s="488"/>
      <c r="P324" s="590" t="s">
        <v>750</v>
      </c>
      <c r="Q324" s="692" t="s">
        <v>578</v>
      </c>
      <c r="R324" s="462">
        <v>3</v>
      </c>
    </row>
    <row r="325" spans="1:406" s="525" customFormat="1" ht="182.25" customHeight="1" thickBot="1" x14ac:dyDescent="0.3">
      <c r="A325" s="557"/>
      <c r="B325" s="558"/>
      <c r="C325" s="558"/>
      <c r="D325" s="518"/>
      <c r="E325" s="518"/>
      <c r="F325" s="557"/>
      <c r="G325" s="557"/>
      <c r="H325" s="558"/>
      <c r="I325" s="578"/>
      <c r="J325" s="568"/>
      <c r="K325" s="518"/>
      <c r="L325" s="519"/>
      <c r="M325" s="579"/>
      <c r="N325" s="522" t="s">
        <v>584</v>
      </c>
      <c r="O325" s="500" t="s">
        <v>596</v>
      </c>
      <c r="P325" s="760" t="s">
        <v>773</v>
      </c>
      <c r="Q325" s="500" t="s">
        <v>578</v>
      </c>
      <c r="R325" s="493" t="s">
        <v>243</v>
      </c>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c r="JD325" s="1"/>
      <c r="JE325" s="1"/>
      <c r="JF325" s="1"/>
      <c r="JG325" s="1"/>
      <c r="JH325" s="1"/>
      <c r="JI325" s="1"/>
      <c r="JJ325" s="1"/>
      <c r="JK325" s="1"/>
      <c r="JL325" s="1"/>
      <c r="JM325" s="1"/>
      <c r="JN325" s="1"/>
      <c r="JO325" s="1"/>
      <c r="JP325" s="1"/>
      <c r="JQ325" s="1"/>
      <c r="JR325" s="1"/>
      <c r="JS325" s="1"/>
      <c r="JT325" s="1"/>
      <c r="JU325" s="1"/>
      <c r="JV325" s="1"/>
      <c r="JW325" s="1"/>
      <c r="JX325" s="1"/>
      <c r="JY325" s="1"/>
      <c r="JZ325" s="1"/>
      <c r="KA325" s="1"/>
      <c r="KB325" s="1"/>
      <c r="KC325" s="1"/>
      <c r="KD325" s="1"/>
      <c r="KE325" s="1"/>
      <c r="KF325" s="1"/>
      <c r="KG325" s="1"/>
      <c r="KH325" s="1"/>
      <c r="KI325" s="1"/>
      <c r="KJ325" s="1"/>
      <c r="KK325" s="1"/>
      <c r="KL325" s="1"/>
      <c r="KM325" s="1"/>
      <c r="KN325" s="1"/>
      <c r="KO325" s="1"/>
      <c r="KP325" s="1"/>
      <c r="KQ325" s="1"/>
      <c r="KR325" s="1"/>
      <c r="KS325" s="1"/>
      <c r="KT325" s="1"/>
      <c r="KU325" s="1"/>
      <c r="KV325" s="1"/>
      <c r="KW325" s="1"/>
      <c r="KX325" s="1"/>
      <c r="KY325" s="1"/>
      <c r="KZ325" s="1"/>
      <c r="LA325" s="1"/>
      <c r="LB325" s="1"/>
      <c r="LC325" s="1"/>
      <c r="LD325" s="1"/>
      <c r="LE325" s="1"/>
      <c r="LF325" s="1"/>
      <c r="LG325" s="1"/>
      <c r="LH325" s="1"/>
      <c r="LI325" s="1"/>
      <c r="LJ325" s="1"/>
      <c r="LK325" s="1"/>
      <c r="LL325" s="1"/>
      <c r="LM325" s="1"/>
      <c r="LN325" s="1"/>
      <c r="LO325" s="1"/>
      <c r="LP325" s="1"/>
      <c r="LQ325" s="1"/>
      <c r="LR325" s="1"/>
      <c r="LS325" s="1"/>
      <c r="LT325" s="1"/>
      <c r="LU325" s="1"/>
      <c r="LV325" s="1"/>
      <c r="LW325" s="1"/>
      <c r="LX325" s="1"/>
      <c r="LY325" s="1"/>
      <c r="LZ325" s="1"/>
      <c r="MA325" s="1"/>
      <c r="MB325" s="1"/>
      <c r="MC325" s="1"/>
      <c r="MD325" s="1"/>
      <c r="ME325" s="1"/>
      <c r="MF325" s="1"/>
      <c r="MG325" s="1"/>
      <c r="MH325" s="1"/>
      <c r="MI325" s="1"/>
      <c r="MJ325" s="1"/>
      <c r="MK325" s="1"/>
      <c r="ML325" s="1"/>
      <c r="MM325" s="1"/>
      <c r="MN325" s="1"/>
      <c r="MO325" s="1"/>
      <c r="MP325" s="1"/>
      <c r="MQ325" s="1"/>
      <c r="MR325" s="1"/>
      <c r="MS325" s="1"/>
      <c r="MT325" s="1"/>
      <c r="MU325" s="1"/>
      <c r="MV325" s="1"/>
      <c r="MW325" s="1"/>
      <c r="MX325" s="1"/>
      <c r="MY325" s="1"/>
      <c r="MZ325" s="1"/>
      <c r="NA325" s="1"/>
      <c r="NB325" s="1"/>
      <c r="NC325" s="1"/>
      <c r="ND325" s="1"/>
      <c r="NE325" s="1"/>
      <c r="NF325" s="1"/>
      <c r="NG325" s="1"/>
      <c r="NH325" s="1"/>
      <c r="NI325" s="1"/>
      <c r="NJ325" s="1"/>
      <c r="NK325" s="1"/>
      <c r="NL325" s="1"/>
      <c r="NM325" s="1"/>
      <c r="NN325" s="1"/>
      <c r="NO325" s="1"/>
      <c r="NP325" s="1"/>
      <c r="NQ325" s="1"/>
      <c r="NR325" s="1"/>
      <c r="NS325" s="1"/>
      <c r="NT325" s="1"/>
      <c r="NU325" s="1"/>
      <c r="NV325" s="1"/>
      <c r="NW325" s="1"/>
      <c r="NX325" s="1"/>
      <c r="NY325" s="1"/>
      <c r="NZ325" s="1"/>
      <c r="OA325" s="1"/>
      <c r="OB325" s="1"/>
      <c r="OC325" s="1"/>
      <c r="OD325" s="1"/>
      <c r="OE325" s="1"/>
      <c r="OF325" s="1"/>
      <c r="OG325" s="1"/>
      <c r="OH325" s="1"/>
      <c r="OI325" s="1"/>
      <c r="OJ325" s="1"/>
      <c r="OK325" s="1"/>
      <c r="OL325" s="1"/>
      <c r="OM325" s="1"/>
      <c r="ON325" s="1"/>
      <c r="OO325" s="1"/>
      <c r="OP325" s="1"/>
    </row>
    <row r="326" spans="1:406" s="365" customFormat="1" ht="30" customHeight="1" thickBot="1" x14ac:dyDescent="0.3">
      <c r="A326" s="726"/>
      <c r="B326" s="727"/>
      <c r="C326" s="727"/>
      <c r="D326" s="409"/>
      <c r="E326" s="409"/>
      <c r="F326" s="726"/>
      <c r="G326" s="726"/>
      <c r="H326" s="727"/>
      <c r="I326" s="728"/>
      <c r="J326" s="729"/>
      <c r="K326" s="730"/>
      <c r="L326" s="410"/>
      <c r="M326" s="731"/>
      <c r="N326" s="421"/>
      <c r="O326" s="421"/>
      <c r="P326" s="765" t="s">
        <v>16</v>
      </c>
      <c r="Q326" s="766"/>
      <c r="R326" s="767"/>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c r="JD326" s="1"/>
      <c r="JE326" s="1"/>
      <c r="JF326" s="1"/>
      <c r="JG326" s="1"/>
      <c r="JH326" s="1"/>
      <c r="JI326" s="1"/>
      <c r="JJ326" s="1"/>
    </row>
    <row r="327" spans="1:406" ht="212.25" customHeight="1" x14ac:dyDescent="0.25">
      <c r="A327" s="383"/>
      <c r="B327" s="384"/>
      <c r="C327" s="384"/>
      <c r="D327" s="385"/>
      <c r="E327" s="385"/>
      <c r="F327" s="383"/>
      <c r="G327" s="383"/>
      <c r="H327" s="384"/>
      <c r="I327" s="386"/>
      <c r="J327" s="384"/>
      <c r="K327" s="385"/>
      <c r="L327" s="387"/>
      <c r="M327" s="388"/>
      <c r="N327" s="385"/>
      <c r="O327" s="385"/>
      <c r="P327" s="691" t="s">
        <v>698</v>
      </c>
      <c r="Q327" s="692" t="s">
        <v>15</v>
      </c>
      <c r="R327" s="721">
        <v>3</v>
      </c>
    </row>
    <row r="328" spans="1:406" ht="30.75" customHeight="1" x14ac:dyDescent="0.25">
      <c r="A328" s="431"/>
      <c r="B328" s="732"/>
      <c r="C328" s="732"/>
      <c r="D328" s="389"/>
      <c r="E328" s="389"/>
      <c r="F328" s="431"/>
      <c r="G328" s="431"/>
      <c r="H328" s="389"/>
      <c r="I328" s="733"/>
      <c r="J328" s="734"/>
      <c r="K328" s="735"/>
      <c r="L328" s="418"/>
      <c r="M328" s="417"/>
      <c r="N328" s="389"/>
      <c r="O328" s="389"/>
      <c r="P328" s="702" t="s">
        <v>17</v>
      </c>
      <c r="Q328" s="66"/>
      <c r="R328" s="714"/>
    </row>
    <row r="329" spans="1:406" ht="254.25" customHeight="1" x14ac:dyDescent="0.25">
      <c r="A329" s="399"/>
      <c r="B329" s="376"/>
      <c r="C329" s="376"/>
      <c r="D329" s="369"/>
      <c r="E329" s="369"/>
      <c r="F329" s="399"/>
      <c r="G329" s="399"/>
      <c r="H329" s="369"/>
      <c r="I329" s="375"/>
      <c r="J329" s="377"/>
      <c r="K329" s="378"/>
      <c r="L329" s="370" t="s">
        <v>119</v>
      </c>
      <c r="M329" s="368"/>
      <c r="N329" s="369"/>
      <c r="O329" s="369"/>
      <c r="P329" s="469" t="s">
        <v>751</v>
      </c>
      <c r="Q329" s="692" t="s">
        <v>15</v>
      </c>
      <c r="R329" s="721">
        <v>3</v>
      </c>
    </row>
    <row r="330" spans="1:406" ht="30" customHeight="1" thickBot="1" x14ac:dyDescent="0.3">
      <c r="A330" s="356"/>
      <c r="B330" s="780" t="s">
        <v>20</v>
      </c>
      <c r="C330" s="781"/>
      <c r="D330" s="781"/>
      <c r="E330" s="781"/>
      <c r="F330" s="782"/>
      <c r="G330" s="356" t="s">
        <v>597</v>
      </c>
      <c r="H330" s="357"/>
      <c r="I330" s="356"/>
      <c r="J330" s="358" t="s">
        <v>602</v>
      </c>
      <c r="K330" s="358"/>
      <c r="L330" s="358"/>
      <c r="M330" s="359"/>
      <c r="N330" s="356"/>
      <c r="O330" s="358" t="s">
        <v>599</v>
      </c>
      <c r="P330" s="358"/>
      <c r="Q330" s="358"/>
      <c r="R330" s="898" t="e">
        <f>R10+R15+R20+R26+R31+R36+R41+R47+R52+R67+R72+R77+R82+R87+R92+R97+R103+R108+R113+R118+R123+R129+R134+R139+R144+R149+R154+R159+R164+R169+R174+R179+R184+R189+R194+R199+R204+R247+R255+R260+R265+R270+R275+R280+R285+R295+R300+R305+R310+R315+R320+R325</f>
        <v>#VALUE!</v>
      </c>
    </row>
    <row r="331" spans="1:406" ht="30" customHeight="1" x14ac:dyDescent="0.25">
      <c r="A331" s="4"/>
      <c r="B331" s="5"/>
      <c r="C331" s="5"/>
      <c r="D331" s="6"/>
      <c r="E331" s="6"/>
      <c r="F331" s="4"/>
      <c r="I331" s="7"/>
      <c r="J331" s="7"/>
      <c r="K331" s="774"/>
      <c r="L331" s="774"/>
      <c r="M331" s="774"/>
      <c r="N331" s="7"/>
      <c r="O331" s="774" t="s">
        <v>786</v>
      </c>
      <c r="P331" s="774"/>
      <c r="Q331" s="774"/>
      <c r="R331" s="774"/>
    </row>
    <row r="332" spans="1:406" ht="22.5" customHeight="1" x14ac:dyDescent="0.25">
      <c r="A332" s="4"/>
      <c r="I332" s="7"/>
      <c r="J332" s="7"/>
      <c r="K332" s="773"/>
      <c r="L332" s="773"/>
      <c r="M332" s="773"/>
      <c r="N332" s="7"/>
      <c r="O332" s="773" t="s">
        <v>785</v>
      </c>
      <c r="P332" s="773"/>
      <c r="Q332" s="773"/>
      <c r="R332" s="773"/>
    </row>
    <row r="333" spans="1:406" ht="16.5" customHeight="1" x14ac:dyDescent="0.25">
      <c r="A333" s="8"/>
      <c r="B333" s="9"/>
      <c r="D333" s="6"/>
      <c r="E333" s="6"/>
      <c r="I333" s="10"/>
      <c r="J333" s="10"/>
      <c r="K333" s="772"/>
      <c r="L333" s="772"/>
      <c r="M333" s="772"/>
      <c r="N333" s="10"/>
      <c r="O333" s="772" t="s">
        <v>21</v>
      </c>
      <c r="P333" s="772"/>
      <c r="Q333" s="772"/>
      <c r="R333" s="772"/>
    </row>
    <row r="334" spans="1:406" ht="16.5" customHeight="1" x14ac:dyDescent="0.25">
      <c r="A334" s="8"/>
      <c r="B334" s="9"/>
      <c r="D334" s="6"/>
      <c r="E334" s="6"/>
      <c r="I334" s="10"/>
      <c r="J334" s="10"/>
      <c r="K334" s="11"/>
      <c r="L334" s="11"/>
      <c r="M334" s="11"/>
      <c r="N334" s="10"/>
      <c r="O334" s="10"/>
      <c r="P334" s="11"/>
      <c r="Q334" s="11"/>
      <c r="R334" s="11"/>
    </row>
    <row r="335" spans="1:406" ht="16.5" customHeight="1" x14ac:dyDescent="0.25">
      <c r="A335" s="8"/>
      <c r="B335" s="9"/>
      <c r="D335" s="6"/>
      <c r="E335" s="6"/>
      <c r="I335" s="10"/>
      <c r="J335" s="10"/>
      <c r="K335" s="11"/>
      <c r="L335" s="11"/>
      <c r="M335" s="11"/>
      <c r="N335" s="10"/>
      <c r="O335" s="10"/>
      <c r="P335" s="11"/>
      <c r="Q335" s="11"/>
      <c r="R335" s="11"/>
    </row>
    <row r="336" spans="1:406" ht="16.5" customHeight="1" x14ac:dyDescent="0.25">
      <c r="A336" s="8"/>
      <c r="B336" s="9"/>
      <c r="D336" s="6"/>
      <c r="E336" s="6"/>
      <c r="I336" s="10"/>
      <c r="J336" s="10"/>
      <c r="K336" s="11"/>
      <c r="L336" s="11"/>
      <c r="M336" s="11"/>
      <c r="N336" s="10"/>
      <c r="O336" s="10"/>
      <c r="P336" s="11"/>
      <c r="Q336" s="11"/>
      <c r="R336" s="11"/>
    </row>
    <row r="337" spans="1:18" ht="16.5" customHeight="1" x14ac:dyDescent="0.25">
      <c r="A337" s="8"/>
      <c r="B337" s="9"/>
      <c r="D337" s="6"/>
      <c r="E337" s="6"/>
      <c r="I337" s="10"/>
      <c r="J337" s="10"/>
      <c r="K337" s="11"/>
      <c r="L337" s="11"/>
      <c r="M337" s="11"/>
      <c r="N337" s="10"/>
      <c r="O337" s="10"/>
      <c r="P337" s="11"/>
      <c r="Q337" s="11"/>
      <c r="R337" s="11"/>
    </row>
    <row r="338" spans="1:18" ht="16.5" customHeight="1" x14ac:dyDescent="0.25">
      <c r="A338" s="8"/>
      <c r="B338" s="9"/>
      <c r="D338" s="6"/>
      <c r="E338" s="6"/>
      <c r="I338" s="10"/>
      <c r="J338" s="10"/>
      <c r="K338" s="11"/>
      <c r="L338" s="11"/>
      <c r="M338" s="11"/>
      <c r="N338" s="10"/>
      <c r="O338" s="10"/>
      <c r="P338" s="11"/>
      <c r="Q338" s="11"/>
      <c r="R338" s="11"/>
    </row>
    <row r="339" spans="1:18" ht="16.5" customHeight="1" x14ac:dyDescent="0.25">
      <c r="A339" s="8"/>
      <c r="B339" s="9"/>
      <c r="D339" s="6"/>
      <c r="E339" s="6"/>
      <c r="I339" s="10"/>
      <c r="J339" s="10"/>
      <c r="K339" s="11"/>
      <c r="L339" s="11"/>
      <c r="M339" s="11"/>
      <c r="N339" s="10"/>
      <c r="O339" s="10"/>
      <c r="P339" s="11"/>
      <c r="Q339" s="11"/>
      <c r="R339" s="11"/>
    </row>
    <row r="340" spans="1:18" s="12" customFormat="1" ht="15" customHeight="1" x14ac:dyDescent="0.25">
      <c r="B340" s="13"/>
      <c r="I340" s="14"/>
      <c r="J340" s="14"/>
      <c r="K340" s="771"/>
      <c r="L340" s="771"/>
      <c r="M340" s="771"/>
      <c r="N340" s="14"/>
      <c r="O340" s="771" t="s">
        <v>600</v>
      </c>
      <c r="P340" s="771"/>
      <c r="Q340" s="771"/>
      <c r="R340" s="771"/>
    </row>
    <row r="341" spans="1:18" ht="15" customHeight="1" x14ac:dyDescent="0.25">
      <c r="I341" s="7"/>
      <c r="J341" s="7"/>
      <c r="K341" s="775"/>
      <c r="L341" s="775"/>
      <c r="M341" s="775"/>
      <c r="N341" s="7"/>
      <c r="O341" s="775" t="s">
        <v>601</v>
      </c>
      <c r="P341" s="775"/>
      <c r="Q341" s="775"/>
      <c r="R341" s="775"/>
    </row>
    <row r="342" spans="1:18" ht="18" x14ac:dyDescent="0.25">
      <c r="K342" s="2"/>
      <c r="L342" s="2"/>
      <c r="M342" s="2"/>
      <c r="P342" s="2"/>
      <c r="Q342" s="2"/>
      <c r="R342" s="2"/>
    </row>
    <row r="343" spans="1:18" ht="18" x14ac:dyDescent="0.25">
      <c r="K343" s="2"/>
      <c r="L343" s="2"/>
      <c r="M343" s="2"/>
      <c r="P343" s="2"/>
      <c r="Q343" s="2"/>
      <c r="R343" s="2"/>
    </row>
  </sheetData>
  <mergeCells count="130">
    <mergeCell ref="P205:R205"/>
    <mergeCell ref="P157:R157"/>
    <mergeCell ref="P160:R160"/>
    <mergeCell ref="P162:R162"/>
    <mergeCell ref="P165:R165"/>
    <mergeCell ref="P167:R167"/>
    <mergeCell ref="P170:R170"/>
    <mergeCell ref="P172:R172"/>
    <mergeCell ref="P175:R175"/>
    <mergeCell ref="P177:R177"/>
    <mergeCell ref="P192:R192"/>
    <mergeCell ref="P202:R202"/>
    <mergeCell ref="P187:R187"/>
    <mergeCell ref="P150:R150"/>
    <mergeCell ref="P152:R152"/>
    <mergeCell ref="P155:R155"/>
    <mergeCell ref="P180:R180"/>
    <mergeCell ref="P185:R185"/>
    <mergeCell ref="P182:R182"/>
    <mergeCell ref="P190:R190"/>
    <mergeCell ref="P195:R195"/>
    <mergeCell ref="P200:R200"/>
    <mergeCell ref="K340:M340"/>
    <mergeCell ref="K341:M341"/>
    <mergeCell ref="K331:M331"/>
    <mergeCell ref="K333:M333"/>
    <mergeCell ref="K332:M332"/>
    <mergeCell ref="K301:M301"/>
    <mergeCell ref="K104:M104"/>
    <mergeCell ref="P106:R106"/>
    <mergeCell ref="P109:R109"/>
    <mergeCell ref="P111:R111"/>
    <mergeCell ref="P114:R114"/>
    <mergeCell ref="P116:R116"/>
    <mergeCell ref="P119:R119"/>
    <mergeCell ref="P121:R121"/>
    <mergeCell ref="P124:R124"/>
    <mergeCell ref="P126:R126"/>
    <mergeCell ref="P130:R130"/>
    <mergeCell ref="P132:R132"/>
    <mergeCell ref="P135:R135"/>
    <mergeCell ref="P137:R137"/>
    <mergeCell ref="P140:R140"/>
    <mergeCell ref="P142:R142"/>
    <mergeCell ref="P145:R145"/>
    <mergeCell ref="P147:R147"/>
    <mergeCell ref="P83:R83"/>
    <mergeCell ref="P85:R85"/>
    <mergeCell ref="P88:R88"/>
    <mergeCell ref="P90:R90"/>
    <mergeCell ref="P93:R93"/>
    <mergeCell ref="P95:R95"/>
    <mergeCell ref="P98:R98"/>
    <mergeCell ref="P100:R100"/>
    <mergeCell ref="P104:R104"/>
    <mergeCell ref="A6:A7"/>
    <mergeCell ref="B6:F6"/>
    <mergeCell ref="I6:M6"/>
    <mergeCell ref="P50:R50"/>
    <mergeCell ref="P53:R53"/>
    <mergeCell ref="P55:R55"/>
    <mergeCell ref="P75:R75"/>
    <mergeCell ref="P68:R68"/>
    <mergeCell ref="N6:R6"/>
    <mergeCell ref="P29:R29"/>
    <mergeCell ref="P32:R32"/>
    <mergeCell ref="P34:R34"/>
    <mergeCell ref="P37:R37"/>
    <mergeCell ref="P39:R39"/>
    <mergeCell ref="P42:R42"/>
    <mergeCell ref="G6:H6"/>
    <mergeCell ref="K23:M23"/>
    <mergeCell ref="P23:R23"/>
    <mergeCell ref="K27:M27"/>
    <mergeCell ref="P27:R27"/>
    <mergeCell ref="K29:M29"/>
    <mergeCell ref="P58:R58"/>
    <mergeCell ref="P63:R63"/>
    <mergeCell ref="P78:R78"/>
    <mergeCell ref="P80:R80"/>
    <mergeCell ref="P70:R70"/>
    <mergeCell ref="P73:R73"/>
    <mergeCell ref="P44:R44"/>
    <mergeCell ref="P48:R48"/>
    <mergeCell ref="K11:M11"/>
    <mergeCell ref="P11:R11"/>
    <mergeCell ref="K13:M13"/>
    <mergeCell ref="P13:R13"/>
    <mergeCell ref="K16:M16"/>
    <mergeCell ref="P16:R16"/>
    <mergeCell ref="K18:M18"/>
    <mergeCell ref="P18:R18"/>
    <mergeCell ref="K21:M21"/>
    <mergeCell ref="P21:R21"/>
    <mergeCell ref="P60:R60"/>
    <mergeCell ref="P65:R65"/>
    <mergeCell ref="P286:R286"/>
    <mergeCell ref="P296:R296"/>
    <mergeCell ref="P301:R301"/>
    <mergeCell ref="P311:R311"/>
    <mergeCell ref="P316:R316"/>
    <mergeCell ref="P321:R321"/>
    <mergeCell ref="P326:R326"/>
    <mergeCell ref="P306:R306"/>
    <mergeCell ref="P308:R308"/>
    <mergeCell ref="P291:R291"/>
    <mergeCell ref="P276:R276"/>
    <mergeCell ref="P278:R278"/>
    <mergeCell ref="O340:R340"/>
    <mergeCell ref="O333:R333"/>
    <mergeCell ref="O332:R332"/>
    <mergeCell ref="O331:R331"/>
    <mergeCell ref="O341:R341"/>
    <mergeCell ref="A3:R3"/>
    <mergeCell ref="A2:R2"/>
    <mergeCell ref="P258:R258"/>
    <mergeCell ref="P245:R245"/>
    <mergeCell ref="P253:R253"/>
    <mergeCell ref="B330:F330"/>
    <mergeCell ref="P263:R263"/>
    <mergeCell ref="P268:R268"/>
    <mergeCell ref="P273:R273"/>
    <mergeCell ref="P283:R283"/>
    <mergeCell ref="P288:R288"/>
    <mergeCell ref="P303:R303"/>
    <mergeCell ref="P248:R248"/>
    <mergeCell ref="P261:R261"/>
    <mergeCell ref="P266:R266"/>
    <mergeCell ref="P271:R271"/>
    <mergeCell ref="P281:R281"/>
  </mergeCells>
  <pageMargins left="0.25" right="0.25" top="0.75" bottom="0.75" header="0.3" footer="0.3"/>
  <pageSetup paperSize="5" scale="58" fitToHeight="0" orientation="landscape" horizontalDpi="4294967293" verticalDpi="360" r:id="rId1"/>
  <rowBreaks count="5" manualBreakCount="5">
    <brk id="13" max="16383" man="1"/>
    <brk id="24" max="16383" man="1"/>
    <brk id="82" max="16383" man="1"/>
    <brk id="131" max="16383" man="1"/>
    <brk id="173" max="17"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AB171"/>
  <sheetViews>
    <sheetView view="pageBreakPreview" topLeftCell="F1" zoomScale="80" zoomScaleNormal="60" zoomScaleSheetLayoutView="80" workbookViewId="0">
      <selection activeCell="M160" sqref="M160"/>
    </sheetView>
  </sheetViews>
  <sheetFormatPr baseColWidth="10" defaultColWidth="9.1640625" defaultRowHeight="13" x14ac:dyDescent="0.2"/>
  <cols>
    <col min="1" max="1" width="4.6640625" style="24" customWidth="1"/>
    <col min="2" max="2" width="2.6640625" style="280" customWidth="1"/>
    <col min="3" max="3" width="4.33203125" style="280" customWidth="1"/>
    <col min="4" max="4" width="4.5" style="280" customWidth="1"/>
    <col min="5" max="5" width="6.83203125" style="280" customWidth="1"/>
    <col min="6" max="6" width="4.1640625" style="280" customWidth="1"/>
    <col min="7" max="7" width="35.6640625" style="24" customWidth="1"/>
    <col min="8" max="8" width="36.33203125" style="24" customWidth="1"/>
    <col min="9" max="9" width="13.1640625" style="24" customWidth="1"/>
    <col min="10" max="10" width="25.1640625" style="24" customWidth="1"/>
    <col min="11" max="11" width="10" style="280" customWidth="1"/>
    <col min="12" max="12" width="10.83203125" style="280" customWidth="1"/>
    <col min="13" max="13" width="28.83203125" style="24" customWidth="1"/>
    <col min="14" max="14" width="16.33203125" style="24" customWidth="1"/>
    <col min="15" max="15" width="26.1640625" style="24" customWidth="1"/>
    <col min="16" max="16" width="11.5" style="24" customWidth="1"/>
    <col min="17" max="17" width="28.5" style="24" customWidth="1"/>
    <col min="18" max="18" width="49.83203125" style="24" customWidth="1"/>
    <col min="19" max="19" width="9.83203125" style="24" customWidth="1"/>
    <col min="20" max="20" width="15.33203125" style="24" customWidth="1"/>
    <col min="21" max="21" width="9.6640625" style="24" customWidth="1"/>
    <col min="22" max="22" width="11.33203125" style="24" customWidth="1"/>
    <col min="23" max="23" width="21" style="24" customWidth="1"/>
    <col min="24" max="24" width="9.83203125" style="24" customWidth="1"/>
    <col min="25" max="25" width="15.33203125" style="24" customWidth="1"/>
    <col min="26" max="16384" width="9.1640625" style="24"/>
  </cols>
  <sheetData>
    <row r="2" spans="1:25" ht="16.5" customHeight="1" x14ac:dyDescent="0.2">
      <c r="B2" s="836" t="s">
        <v>459</v>
      </c>
      <c r="C2" s="836"/>
      <c r="D2" s="836"/>
      <c r="E2" s="836"/>
      <c r="F2" s="836"/>
      <c r="G2" s="836"/>
      <c r="H2" s="836"/>
      <c r="I2" s="836"/>
      <c r="J2" s="836"/>
      <c r="K2" s="836"/>
      <c r="L2" s="836"/>
      <c r="M2" s="836"/>
      <c r="N2" s="836"/>
      <c r="O2" s="836"/>
      <c r="P2" s="836"/>
      <c r="Q2" s="286"/>
      <c r="R2" s="287"/>
      <c r="S2" s="23"/>
      <c r="T2" s="23"/>
      <c r="U2" s="23"/>
      <c r="V2" s="23"/>
      <c r="W2" s="23"/>
      <c r="X2" s="23"/>
      <c r="Y2" s="23"/>
    </row>
    <row r="3" spans="1:25" ht="42.75" customHeight="1" x14ac:dyDescent="0.2">
      <c r="B3" s="837" t="s">
        <v>460</v>
      </c>
      <c r="C3" s="837"/>
      <c r="D3" s="837"/>
      <c r="E3" s="837"/>
      <c r="F3" s="837"/>
      <c r="G3" s="837"/>
      <c r="H3" s="837"/>
      <c r="I3" s="837"/>
      <c r="J3" s="837"/>
      <c r="K3" s="837"/>
      <c r="L3" s="837"/>
      <c r="M3" s="837"/>
      <c r="N3" s="837"/>
      <c r="O3" s="837"/>
      <c r="P3" s="837"/>
      <c r="Q3" s="26"/>
      <c r="R3" s="27"/>
      <c r="S3" s="25"/>
      <c r="T3" s="25"/>
      <c r="U3" s="25"/>
      <c r="V3" s="25"/>
      <c r="W3" s="25"/>
      <c r="X3" s="25"/>
      <c r="Y3" s="25"/>
    </row>
    <row r="4" spans="1:25" ht="15" customHeight="1" x14ac:dyDescent="0.25">
      <c r="B4" s="838" t="s">
        <v>103</v>
      </c>
      <c r="C4" s="838"/>
      <c r="D4" s="838"/>
      <c r="E4" s="838"/>
      <c r="F4" s="838"/>
      <c r="G4" s="838"/>
      <c r="H4" s="838"/>
      <c r="I4" s="838"/>
      <c r="J4" s="26"/>
      <c r="K4" s="26"/>
      <c r="L4" s="26"/>
      <c r="M4" s="27"/>
      <c r="N4" s="27"/>
      <c r="O4" s="27"/>
      <c r="P4" s="27"/>
      <c r="Q4" s="27"/>
      <c r="R4" s="27"/>
      <c r="S4" s="25"/>
      <c r="T4" s="25"/>
      <c r="U4" s="25"/>
      <c r="V4" s="25"/>
      <c r="W4" s="25"/>
      <c r="X4" s="25"/>
      <c r="Y4" s="25"/>
    </row>
    <row r="5" spans="1:25" ht="23.25" customHeight="1" thickBot="1" x14ac:dyDescent="0.25">
      <c r="B5" s="839" t="s">
        <v>104</v>
      </c>
      <c r="C5" s="839"/>
      <c r="D5" s="839"/>
      <c r="E5" s="839"/>
      <c r="F5" s="839"/>
      <c r="G5" s="839"/>
      <c r="H5" s="839"/>
      <c r="I5" s="839"/>
      <c r="J5" s="839"/>
      <c r="K5" s="839"/>
      <c r="L5" s="28"/>
      <c r="M5" s="29"/>
      <c r="N5" s="29"/>
      <c r="O5" s="29"/>
      <c r="P5" s="29"/>
      <c r="Q5" s="29"/>
      <c r="R5" s="29"/>
    </row>
    <row r="6" spans="1:25" ht="15" customHeight="1" thickBot="1" x14ac:dyDescent="0.25">
      <c r="B6" s="840" t="s">
        <v>9</v>
      </c>
      <c r="C6" s="840"/>
      <c r="D6" s="840"/>
      <c r="E6" s="840"/>
      <c r="F6" s="840"/>
      <c r="G6" s="840" t="s">
        <v>461</v>
      </c>
      <c r="H6" s="840" t="s">
        <v>462</v>
      </c>
      <c r="I6" s="841" t="s">
        <v>463</v>
      </c>
      <c r="J6" s="842"/>
      <c r="K6" s="842"/>
      <c r="L6" s="843"/>
      <c r="M6" s="840" t="s">
        <v>464</v>
      </c>
      <c r="N6" s="840" t="s">
        <v>465</v>
      </c>
      <c r="O6" s="840"/>
      <c r="P6" s="840"/>
      <c r="Q6" s="288"/>
      <c r="R6" s="289"/>
      <c r="S6" s="30"/>
      <c r="T6" s="30"/>
      <c r="U6" s="30"/>
      <c r="W6" s="30"/>
      <c r="X6" s="30"/>
      <c r="Y6" s="30"/>
    </row>
    <row r="7" spans="1:25" ht="15" customHeight="1" thickBot="1" x14ac:dyDescent="0.25">
      <c r="A7" s="290"/>
      <c r="B7" s="840"/>
      <c r="C7" s="840"/>
      <c r="D7" s="840"/>
      <c r="E7" s="840"/>
      <c r="F7" s="840"/>
      <c r="G7" s="840"/>
      <c r="H7" s="840"/>
      <c r="I7" s="844"/>
      <c r="J7" s="845"/>
      <c r="K7" s="845"/>
      <c r="L7" s="846"/>
      <c r="M7" s="840"/>
      <c r="N7" s="840"/>
      <c r="O7" s="840"/>
      <c r="P7" s="840"/>
      <c r="Q7" s="288"/>
      <c r="R7" s="291"/>
      <c r="S7" s="31"/>
      <c r="T7" s="31"/>
      <c r="W7" s="30"/>
      <c r="X7" s="30"/>
      <c r="Y7" s="31"/>
    </row>
    <row r="8" spans="1:25" ht="88.5" customHeight="1" thickBot="1" x14ac:dyDescent="0.25">
      <c r="B8" s="840"/>
      <c r="C8" s="840"/>
      <c r="D8" s="840"/>
      <c r="E8" s="840"/>
      <c r="F8" s="840"/>
      <c r="G8" s="840"/>
      <c r="H8" s="840"/>
      <c r="I8" s="292" t="s">
        <v>110</v>
      </c>
      <c r="J8" s="292" t="s">
        <v>466</v>
      </c>
      <c r="K8" s="293" t="s">
        <v>467</v>
      </c>
      <c r="L8" s="293" t="s">
        <v>112</v>
      </c>
      <c r="M8" s="840"/>
      <c r="N8" s="292" t="s">
        <v>110</v>
      </c>
      <c r="O8" s="292" t="s">
        <v>466</v>
      </c>
      <c r="P8" s="293" t="s">
        <v>467</v>
      </c>
      <c r="Q8" s="288"/>
      <c r="R8" s="294"/>
      <c r="S8" s="39"/>
      <c r="T8" s="31"/>
      <c r="W8" s="40"/>
      <c r="X8" s="41"/>
      <c r="Y8" s="31"/>
    </row>
    <row r="9" spans="1:25" ht="15" customHeight="1" thickBot="1" x14ac:dyDescent="0.25">
      <c r="B9" s="830">
        <v>1</v>
      </c>
      <c r="C9" s="830"/>
      <c r="D9" s="830"/>
      <c r="E9" s="830"/>
      <c r="F9" s="830"/>
      <c r="G9" s="42">
        <v>2</v>
      </c>
      <c r="H9" s="42">
        <v>3</v>
      </c>
      <c r="I9" s="295">
        <v>5</v>
      </c>
      <c r="J9" s="295">
        <v>6</v>
      </c>
      <c r="K9" s="42">
        <v>7</v>
      </c>
      <c r="L9" s="42"/>
      <c r="M9" s="42">
        <v>3</v>
      </c>
      <c r="N9" s="295">
        <v>5</v>
      </c>
      <c r="O9" s="295">
        <v>6</v>
      </c>
      <c r="P9" s="42">
        <v>7</v>
      </c>
      <c r="Q9" s="296"/>
      <c r="R9" s="297"/>
      <c r="S9" s="46"/>
      <c r="T9" s="47"/>
      <c r="W9" s="47"/>
      <c r="X9" s="47"/>
      <c r="Y9" s="46"/>
    </row>
    <row r="10" spans="1:25" s="60" customFormat="1" ht="105" customHeight="1" x14ac:dyDescent="0.25">
      <c r="A10" s="338" t="s">
        <v>523</v>
      </c>
      <c r="B10" s="48">
        <v>2</v>
      </c>
      <c r="C10" s="48">
        <v>17</v>
      </c>
      <c r="D10" s="49">
        <v>1</v>
      </c>
      <c r="E10" s="50"/>
      <c r="F10" s="50"/>
      <c r="G10" s="51" t="s">
        <v>113</v>
      </c>
      <c r="H10" s="53" t="s">
        <v>115</v>
      </c>
      <c r="I10" s="53" t="s">
        <v>116</v>
      </c>
      <c r="J10" s="54">
        <f>J23+J36+J39+J42+J60+J73+J82</f>
        <v>10021152970</v>
      </c>
      <c r="K10" s="55" t="s">
        <v>468</v>
      </c>
      <c r="L10" s="55"/>
      <c r="M10" s="831" t="s">
        <v>117</v>
      </c>
      <c r="N10" s="833" t="s">
        <v>116</v>
      </c>
      <c r="O10" s="54">
        <f>O12+O23+O36+O39+O42+O60+O73+O82</f>
        <v>10555503435</v>
      </c>
      <c r="P10" s="55" t="s">
        <v>468</v>
      </c>
      <c r="Q10" s="298"/>
      <c r="R10" s="299" t="s">
        <v>113</v>
      </c>
      <c r="S10" s="300"/>
      <c r="T10" s="58"/>
      <c r="U10" s="59"/>
      <c r="V10" s="59"/>
      <c r="W10" s="59"/>
      <c r="X10" s="59"/>
      <c r="Y10" s="58"/>
    </row>
    <row r="11" spans="1:25" s="60" customFormat="1" ht="103.5" customHeight="1" x14ac:dyDescent="0.25">
      <c r="B11" s="61"/>
      <c r="C11" s="61"/>
      <c r="D11" s="62"/>
      <c r="E11" s="63"/>
      <c r="F11" s="63"/>
      <c r="G11" s="64"/>
      <c r="H11" s="65" t="s">
        <v>117</v>
      </c>
      <c r="I11" s="66" t="s">
        <v>118</v>
      </c>
      <c r="J11" s="67">
        <f>J12</f>
        <v>25849670</v>
      </c>
      <c r="K11" s="55" t="s">
        <v>468</v>
      </c>
      <c r="L11" s="68"/>
      <c r="M11" s="832"/>
      <c r="N11" s="834"/>
      <c r="O11" s="242"/>
      <c r="P11" s="177"/>
      <c r="Q11" s="298"/>
      <c r="R11" s="299"/>
      <c r="S11" s="300"/>
      <c r="T11" s="58"/>
      <c r="U11" s="59"/>
      <c r="V11" s="59"/>
      <c r="W11" s="59"/>
      <c r="X11" s="59"/>
      <c r="Y11" s="58"/>
    </row>
    <row r="12" spans="1:25" s="81" customFormat="1" ht="106.5" customHeight="1" x14ac:dyDescent="0.25">
      <c r="B12" s="69">
        <v>2</v>
      </c>
      <c r="C12" s="69">
        <v>17</v>
      </c>
      <c r="D12" s="70">
        <v>1</v>
      </c>
      <c r="E12" s="71">
        <v>2.0099999999999998</v>
      </c>
      <c r="F12" s="72"/>
      <c r="G12" s="73" t="s">
        <v>120</v>
      </c>
      <c r="H12" s="75" t="s">
        <v>121</v>
      </c>
      <c r="I12" s="76">
        <v>1</v>
      </c>
      <c r="J12" s="77">
        <f>$J13+$J15+$J17+$J19+$J21</f>
        <v>25849670</v>
      </c>
      <c r="K12" s="78" t="s">
        <v>468</v>
      </c>
      <c r="L12" s="78"/>
      <c r="M12" s="75" t="s">
        <v>121</v>
      </c>
      <c r="N12" s="76">
        <v>1</v>
      </c>
      <c r="O12" s="77">
        <f>$O13+$O15+$O17+$O19+$O21</f>
        <v>27142153.5</v>
      </c>
      <c r="P12" s="78" t="s">
        <v>468</v>
      </c>
      <c r="Q12" s="301"/>
      <c r="R12" s="79" t="s">
        <v>120</v>
      </c>
      <c r="S12" s="300"/>
      <c r="T12" s="58"/>
      <c r="U12" s="80"/>
      <c r="V12" s="80"/>
      <c r="W12" s="80"/>
      <c r="X12" s="80"/>
      <c r="Y12" s="58"/>
    </row>
    <row r="13" spans="1:25" ht="59.25" customHeight="1" x14ac:dyDescent="0.2">
      <c r="B13" s="82">
        <v>2</v>
      </c>
      <c r="C13" s="82">
        <v>17</v>
      </c>
      <c r="D13" s="83">
        <v>1</v>
      </c>
      <c r="E13" s="84">
        <v>2.0099999999999998</v>
      </c>
      <c r="F13" s="83">
        <v>1</v>
      </c>
      <c r="G13" s="353" t="s">
        <v>122</v>
      </c>
      <c r="H13" s="85" t="s">
        <v>469</v>
      </c>
      <c r="I13" s="87" t="s">
        <v>124</v>
      </c>
      <c r="J13" s="88">
        <v>6631790</v>
      </c>
      <c r="K13" s="89" t="s">
        <v>468</v>
      </c>
      <c r="L13" s="302"/>
      <c r="M13" s="85" t="s">
        <v>469</v>
      </c>
      <c r="N13" s="87" t="s">
        <v>124</v>
      </c>
      <c r="O13" s="88">
        <f>J13+Q13</f>
        <v>6963379.5</v>
      </c>
      <c r="P13" s="89" t="s">
        <v>468</v>
      </c>
      <c r="Q13" s="303">
        <f>5%*J13</f>
        <v>331589.5</v>
      </c>
      <c r="R13" s="90" t="s">
        <v>122</v>
      </c>
      <c r="S13" s="92"/>
      <c r="T13" s="91"/>
      <c r="V13" s="92"/>
      <c r="W13" s="92"/>
      <c r="X13" s="92"/>
      <c r="Y13" s="91"/>
    </row>
    <row r="14" spans="1:25" ht="105.75" customHeight="1" x14ac:dyDescent="0.2">
      <c r="B14" s="82"/>
      <c r="C14" s="82"/>
      <c r="D14" s="83"/>
      <c r="E14" s="84"/>
      <c r="F14" s="83"/>
      <c r="G14" s="85"/>
      <c r="H14" s="93" t="s">
        <v>125</v>
      </c>
      <c r="I14" s="94" t="s">
        <v>124</v>
      </c>
      <c r="J14" s="88"/>
      <c r="K14" s="89"/>
      <c r="L14" s="302"/>
      <c r="M14" s="93" t="s">
        <v>125</v>
      </c>
      <c r="N14" s="94" t="s">
        <v>124</v>
      </c>
      <c r="O14" s="88"/>
      <c r="P14" s="89"/>
      <c r="Q14" s="303"/>
      <c r="R14" s="90"/>
      <c r="S14" s="92"/>
      <c r="T14" s="91"/>
      <c r="V14" s="92"/>
      <c r="W14" s="92"/>
      <c r="X14" s="92"/>
      <c r="Y14" s="91"/>
    </row>
    <row r="15" spans="1:25" ht="69.75" customHeight="1" x14ac:dyDescent="0.2">
      <c r="B15" s="82">
        <v>2</v>
      </c>
      <c r="C15" s="82">
        <v>17</v>
      </c>
      <c r="D15" s="83">
        <v>1</v>
      </c>
      <c r="E15" s="84">
        <v>2.0099999999999998</v>
      </c>
      <c r="F15" s="83">
        <v>2</v>
      </c>
      <c r="G15" s="353" t="s">
        <v>126</v>
      </c>
      <c r="H15" s="304" t="s">
        <v>127</v>
      </c>
      <c r="I15" s="87" t="s">
        <v>128</v>
      </c>
      <c r="J15" s="97">
        <v>2200000</v>
      </c>
      <c r="K15" s="89" t="s">
        <v>468</v>
      </c>
      <c r="L15" s="89"/>
      <c r="M15" s="304" t="s">
        <v>127</v>
      </c>
      <c r="N15" s="87" t="s">
        <v>128</v>
      </c>
      <c r="O15" s="102">
        <f>J15+Q15</f>
        <v>2310000</v>
      </c>
      <c r="P15" s="89" t="s">
        <v>468</v>
      </c>
      <c r="Q15" s="303">
        <f t="shared" ref="Q15:Q116" si="0">5%*J15</f>
        <v>110000</v>
      </c>
      <c r="R15" s="85" t="s">
        <v>126</v>
      </c>
      <c r="S15" s="92"/>
      <c r="T15" s="98"/>
      <c r="U15" s="99"/>
      <c r="V15" s="92"/>
      <c r="W15" s="92"/>
      <c r="X15" s="92"/>
      <c r="Y15" s="98"/>
    </row>
    <row r="16" spans="1:25" ht="69.75" customHeight="1" x14ac:dyDescent="0.2">
      <c r="B16" s="82"/>
      <c r="C16" s="82"/>
      <c r="D16" s="83"/>
      <c r="E16" s="84"/>
      <c r="F16" s="83"/>
      <c r="G16" s="85"/>
      <c r="H16" s="100" t="s">
        <v>129</v>
      </c>
      <c r="I16" s="87" t="s">
        <v>128</v>
      </c>
      <c r="J16" s="97"/>
      <c r="K16" s="89"/>
      <c r="L16" s="89"/>
      <c r="M16" s="100" t="s">
        <v>129</v>
      </c>
      <c r="N16" s="87" t="s">
        <v>128</v>
      </c>
      <c r="O16" s="102"/>
      <c r="P16" s="89"/>
      <c r="Q16" s="303"/>
      <c r="R16" s="85"/>
      <c r="S16" s="92"/>
      <c r="T16" s="98"/>
      <c r="U16" s="99"/>
      <c r="V16" s="92"/>
      <c r="W16" s="92"/>
      <c r="X16" s="92"/>
      <c r="Y16" s="98"/>
    </row>
    <row r="17" spans="1:25" ht="102.75" customHeight="1" x14ac:dyDescent="0.2">
      <c r="B17" s="82">
        <v>2</v>
      </c>
      <c r="C17" s="82">
        <v>17</v>
      </c>
      <c r="D17" s="83">
        <v>1</v>
      </c>
      <c r="E17" s="84">
        <v>2.0099999999999998</v>
      </c>
      <c r="F17" s="83">
        <v>3</v>
      </c>
      <c r="G17" s="353" t="s">
        <v>130</v>
      </c>
      <c r="H17" s="304" t="s">
        <v>131</v>
      </c>
      <c r="I17" s="87" t="s">
        <v>128</v>
      </c>
      <c r="J17" s="102">
        <v>2200000</v>
      </c>
      <c r="K17" s="89" t="s">
        <v>468</v>
      </c>
      <c r="L17" s="89"/>
      <c r="M17" s="304" t="s">
        <v>131</v>
      </c>
      <c r="N17" s="87" t="s">
        <v>128</v>
      </c>
      <c r="O17" s="102">
        <f>J17+Q17</f>
        <v>2310000</v>
      </c>
      <c r="P17" s="89" t="s">
        <v>468</v>
      </c>
      <c r="Q17" s="303">
        <f t="shared" si="0"/>
        <v>110000</v>
      </c>
      <c r="R17" s="85" t="s">
        <v>130</v>
      </c>
      <c r="S17" s="92"/>
      <c r="T17" s="98"/>
      <c r="U17" s="99"/>
      <c r="V17" s="92"/>
      <c r="W17" s="92"/>
      <c r="X17" s="92"/>
      <c r="Y17" s="98"/>
    </row>
    <row r="18" spans="1:25" ht="72.75" customHeight="1" x14ac:dyDescent="0.2">
      <c r="B18" s="82"/>
      <c r="C18" s="82"/>
      <c r="D18" s="83"/>
      <c r="E18" s="84"/>
      <c r="F18" s="83"/>
      <c r="G18" s="85"/>
      <c r="H18" s="100" t="s">
        <v>132</v>
      </c>
      <c r="I18" s="87" t="s">
        <v>128</v>
      </c>
      <c r="J18" s="102"/>
      <c r="K18" s="89"/>
      <c r="L18" s="89"/>
      <c r="M18" s="100" t="s">
        <v>132</v>
      </c>
      <c r="N18" s="87" t="s">
        <v>128</v>
      </c>
      <c r="O18" s="102"/>
      <c r="P18" s="89"/>
      <c r="Q18" s="303"/>
      <c r="R18" s="85"/>
      <c r="S18" s="92"/>
      <c r="T18" s="98"/>
      <c r="U18" s="99"/>
      <c r="V18" s="92"/>
      <c r="W18" s="92"/>
      <c r="X18" s="92"/>
      <c r="Y18" s="98"/>
    </row>
    <row r="19" spans="1:25" s="106" customFormat="1" ht="122.25" customHeight="1" x14ac:dyDescent="0.2">
      <c r="B19" s="82">
        <v>2</v>
      </c>
      <c r="C19" s="82">
        <v>17</v>
      </c>
      <c r="D19" s="83">
        <v>1</v>
      </c>
      <c r="E19" s="84">
        <v>2.0099999999999998</v>
      </c>
      <c r="F19" s="83">
        <v>6</v>
      </c>
      <c r="G19" s="353" t="s">
        <v>133</v>
      </c>
      <c r="H19" s="304" t="s">
        <v>134</v>
      </c>
      <c r="I19" s="87" t="s">
        <v>135</v>
      </c>
      <c r="J19" s="102">
        <v>2200000</v>
      </c>
      <c r="K19" s="89" t="s">
        <v>468</v>
      </c>
      <c r="L19" s="89"/>
      <c r="M19" s="304" t="s">
        <v>134</v>
      </c>
      <c r="N19" s="87" t="s">
        <v>135</v>
      </c>
      <c r="O19" s="102">
        <f>J19+Q19</f>
        <v>2310000</v>
      </c>
      <c r="P19" s="89" t="s">
        <v>468</v>
      </c>
      <c r="Q19" s="303">
        <f t="shared" si="0"/>
        <v>110000</v>
      </c>
      <c r="R19" s="85" t="s">
        <v>133</v>
      </c>
      <c r="S19" s="105"/>
      <c r="T19" s="103"/>
      <c r="U19" s="104"/>
      <c r="V19" s="105"/>
      <c r="W19" s="105"/>
      <c r="X19" s="105"/>
      <c r="Y19" s="103"/>
    </row>
    <row r="20" spans="1:25" s="106" customFormat="1" ht="122.25" customHeight="1" x14ac:dyDescent="0.2">
      <c r="B20" s="82"/>
      <c r="C20" s="82"/>
      <c r="D20" s="83"/>
      <c r="E20" s="84"/>
      <c r="F20" s="83"/>
      <c r="G20" s="85"/>
      <c r="H20" s="100" t="s">
        <v>136</v>
      </c>
      <c r="I20" s="87" t="s">
        <v>137</v>
      </c>
      <c r="J20" s="102"/>
      <c r="K20" s="89"/>
      <c r="L20" s="89"/>
      <c r="M20" s="100" t="s">
        <v>136</v>
      </c>
      <c r="N20" s="87" t="s">
        <v>137</v>
      </c>
      <c r="O20" s="102"/>
      <c r="P20" s="89"/>
      <c r="Q20" s="303"/>
      <c r="R20" s="85"/>
      <c r="S20" s="105"/>
      <c r="T20" s="103"/>
      <c r="U20" s="104"/>
      <c r="V20" s="105"/>
      <c r="W20" s="105"/>
      <c r="X20" s="105"/>
      <c r="Y20" s="103"/>
    </row>
    <row r="21" spans="1:25" s="106" customFormat="1" ht="98.25" customHeight="1" x14ac:dyDescent="0.2">
      <c r="B21" s="82">
        <v>2</v>
      </c>
      <c r="C21" s="82">
        <v>17</v>
      </c>
      <c r="D21" s="83">
        <v>1</v>
      </c>
      <c r="E21" s="84">
        <v>2.0099999999999998</v>
      </c>
      <c r="F21" s="83">
        <v>7</v>
      </c>
      <c r="G21" s="353" t="s">
        <v>138</v>
      </c>
      <c r="H21" s="305" t="s">
        <v>470</v>
      </c>
      <c r="I21" s="306" t="s">
        <v>140</v>
      </c>
      <c r="J21" s="102">
        <v>12617880</v>
      </c>
      <c r="K21" s="89" t="s">
        <v>468</v>
      </c>
      <c r="L21" s="89"/>
      <c r="M21" s="305" t="s">
        <v>470</v>
      </c>
      <c r="N21" s="306" t="s">
        <v>140</v>
      </c>
      <c r="O21" s="102">
        <f>J21+Q21</f>
        <v>13248774</v>
      </c>
      <c r="P21" s="89" t="s">
        <v>468</v>
      </c>
      <c r="Q21" s="303">
        <f t="shared" si="0"/>
        <v>630894</v>
      </c>
      <c r="R21" s="85" t="s">
        <v>138</v>
      </c>
      <c r="S21" s="105"/>
      <c r="T21" s="103"/>
      <c r="U21" s="104"/>
      <c r="V21" s="105"/>
      <c r="W21" s="105"/>
      <c r="X21" s="105"/>
      <c r="Y21" s="103"/>
    </row>
    <row r="22" spans="1:25" s="106" customFormat="1" ht="98.25" customHeight="1" x14ac:dyDescent="0.2">
      <c r="B22" s="82"/>
      <c r="C22" s="82"/>
      <c r="D22" s="83"/>
      <c r="E22" s="84"/>
      <c r="F22" s="83"/>
      <c r="G22" s="85"/>
      <c r="H22" s="108" t="s">
        <v>141</v>
      </c>
      <c r="I22" s="107" t="s">
        <v>140</v>
      </c>
      <c r="J22" s="102"/>
      <c r="K22" s="89"/>
      <c r="L22" s="89"/>
      <c r="M22" s="108" t="s">
        <v>141</v>
      </c>
      <c r="N22" s="107" t="s">
        <v>140</v>
      </c>
      <c r="O22" s="102"/>
      <c r="P22" s="89"/>
      <c r="Q22" s="303"/>
      <c r="R22" s="85"/>
      <c r="S22" s="105"/>
      <c r="T22" s="103"/>
      <c r="U22" s="104"/>
      <c r="V22" s="105"/>
      <c r="W22" s="105"/>
      <c r="X22" s="105"/>
      <c r="Y22" s="103"/>
    </row>
    <row r="23" spans="1:25" s="114" customFormat="1" ht="87" customHeight="1" x14ac:dyDescent="0.25">
      <c r="A23" s="284" t="s">
        <v>534</v>
      </c>
      <c r="B23" s="69">
        <v>2</v>
      </c>
      <c r="C23" s="69">
        <v>17</v>
      </c>
      <c r="D23" s="70">
        <v>1</v>
      </c>
      <c r="E23" s="71">
        <v>2.02</v>
      </c>
      <c r="F23" s="109"/>
      <c r="G23" s="73" t="s">
        <v>142</v>
      </c>
      <c r="H23" s="110" t="s">
        <v>143</v>
      </c>
      <c r="I23" s="76">
        <v>1</v>
      </c>
      <c r="J23" s="77">
        <f>J24+J28+J30+J32+J34</f>
        <v>8721565000</v>
      </c>
      <c r="K23" s="78" t="s">
        <v>468</v>
      </c>
      <c r="L23" s="111"/>
      <c r="M23" s="110" t="s">
        <v>471</v>
      </c>
      <c r="N23" s="76">
        <v>1</v>
      </c>
      <c r="O23" s="77">
        <f>O24+O28+O30+O32+O34</f>
        <v>9157643250</v>
      </c>
      <c r="P23" s="78" t="s">
        <v>468</v>
      </c>
      <c r="Q23" s="303">
        <f t="shared" si="0"/>
        <v>436078250</v>
      </c>
      <c r="R23" s="73" t="s">
        <v>142</v>
      </c>
      <c r="S23" s="307"/>
      <c r="T23" s="112"/>
      <c r="U23" s="113"/>
      <c r="V23" s="113"/>
      <c r="W23" s="113"/>
      <c r="X23" s="113"/>
      <c r="Y23" s="112"/>
    </row>
    <row r="24" spans="1:25" s="106" customFormat="1" ht="74.25" customHeight="1" x14ac:dyDescent="0.2">
      <c r="A24" s="346" t="s">
        <v>538</v>
      </c>
      <c r="B24" s="308">
        <v>2</v>
      </c>
      <c r="C24" s="82">
        <v>17</v>
      </c>
      <c r="D24" s="83">
        <v>1</v>
      </c>
      <c r="E24" s="84">
        <v>2.02</v>
      </c>
      <c r="F24" s="83">
        <v>1</v>
      </c>
      <c r="G24" s="353" t="s">
        <v>144</v>
      </c>
      <c r="H24" s="309" t="s">
        <v>472</v>
      </c>
      <c r="I24" s="89" t="s">
        <v>146</v>
      </c>
      <c r="J24" s="115">
        <v>8700000000</v>
      </c>
      <c r="K24" s="89" t="s">
        <v>468</v>
      </c>
      <c r="L24" s="89"/>
      <c r="M24" s="309" t="s">
        <v>472</v>
      </c>
      <c r="N24" s="89" t="s">
        <v>146</v>
      </c>
      <c r="O24" s="115">
        <f>J24+Q24</f>
        <v>9135000000</v>
      </c>
      <c r="P24" s="89" t="s">
        <v>468</v>
      </c>
      <c r="Q24" s="303">
        <f t="shared" si="0"/>
        <v>435000000</v>
      </c>
      <c r="R24" s="85" t="s">
        <v>144</v>
      </c>
      <c r="S24" s="105"/>
      <c r="T24" s="103"/>
      <c r="U24" s="104"/>
      <c r="V24" s="105"/>
      <c r="W24" s="105"/>
      <c r="X24" s="105"/>
      <c r="Y24" s="103"/>
    </row>
    <row r="25" spans="1:25" s="106" customFormat="1" ht="74.25" customHeight="1" x14ac:dyDescent="0.2">
      <c r="B25" s="308"/>
      <c r="C25" s="82"/>
      <c r="D25" s="83"/>
      <c r="E25" s="84"/>
      <c r="F25" s="83"/>
      <c r="G25" s="85"/>
      <c r="H25" s="116" t="s">
        <v>147</v>
      </c>
      <c r="I25" s="87" t="s">
        <v>148</v>
      </c>
      <c r="J25" s="115"/>
      <c r="K25" s="89"/>
      <c r="L25" s="89"/>
      <c r="M25" s="116" t="s">
        <v>147</v>
      </c>
      <c r="N25" s="87" t="s">
        <v>148</v>
      </c>
      <c r="O25" s="115"/>
      <c r="P25" s="89"/>
      <c r="Q25" s="303"/>
      <c r="R25" s="85"/>
      <c r="S25" s="105"/>
      <c r="T25" s="103"/>
      <c r="U25" s="104"/>
      <c r="V25" s="105"/>
      <c r="W25" s="105"/>
      <c r="X25" s="105"/>
      <c r="Y25" s="103"/>
    </row>
    <row r="26" spans="1:25" s="106" customFormat="1" ht="74.25" customHeight="1" x14ac:dyDescent="0.2">
      <c r="B26" s="308"/>
      <c r="C26" s="82"/>
      <c r="D26" s="83"/>
      <c r="E26" s="84"/>
      <c r="F26" s="83"/>
      <c r="G26" s="85"/>
      <c r="H26" s="116" t="s">
        <v>149</v>
      </c>
      <c r="I26" s="87">
        <v>1</v>
      </c>
      <c r="J26" s="115"/>
      <c r="K26" s="89"/>
      <c r="L26" s="89"/>
      <c r="M26" s="116" t="s">
        <v>149</v>
      </c>
      <c r="N26" s="87">
        <v>1</v>
      </c>
      <c r="O26" s="115"/>
      <c r="P26" s="89"/>
      <c r="Q26" s="303"/>
      <c r="R26" s="85"/>
      <c r="S26" s="105"/>
      <c r="T26" s="103"/>
      <c r="U26" s="104"/>
      <c r="V26" s="105"/>
      <c r="W26" s="105"/>
      <c r="X26" s="105"/>
      <c r="Y26" s="103"/>
    </row>
    <row r="27" spans="1:25" s="106" customFormat="1" ht="74.25" customHeight="1" x14ac:dyDescent="0.2">
      <c r="B27" s="308"/>
      <c r="C27" s="82"/>
      <c r="D27" s="83"/>
      <c r="E27" s="84"/>
      <c r="F27" s="83"/>
      <c r="G27" s="85"/>
      <c r="H27" s="116" t="s">
        <v>150</v>
      </c>
      <c r="I27" s="87" t="s">
        <v>148</v>
      </c>
      <c r="J27" s="115"/>
      <c r="K27" s="89"/>
      <c r="L27" s="89"/>
      <c r="M27" s="116" t="s">
        <v>150</v>
      </c>
      <c r="N27" s="87" t="s">
        <v>148</v>
      </c>
      <c r="O27" s="115"/>
      <c r="P27" s="89"/>
      <c r="Q27" s="303"/>
      <c r="R27" s="85"/>
      <c r="S27" s="105"/>
      <c r="T27" s="103"/>
      <c r="U27" s="104"/>
      <c r="V27" s="105"/>
      <c r="W27" s="105"/>
      <c r="X27" s="105"/>
      <c r="Y27" s="103"/>
    </row>
    <row r="28" spans="1:25" s="121" customFormat="1" ht="96" customHeight="1" x14ac:dyDescent="0.2">
      <c r="B28" s="308">
        <v>2</v>
      </c>
      <c r="C28" s="82">
        <v>17</v>
      </c>
      <c r="D28" s="83">
        <v>1</v>
      </c>
      <c r="E28" s="84">
        <v>2.02</v>
      </c>
      <c r="F28" s="83">
        <v>3</v>
      </c>
      <c r="G28" s="353" t="s">
        <v>151</v>
      </c>
      <c r="H28" s="310" t="s">
        <v>152</v>
      </c>
      <c r="I28" s="87" t="s">
        <v>128</v>
      </c>
      <c r="J28" s="115">
        <v>5750000</v>
      </c>
      <c r="K28" s="89" t="s">
        <v>468</v>
      </c>
      <c r="L28" s="89"/>
      <c r="M28" s="310" t="s">
        <v>152</v>
      </c>
      <c r="N28" s="87" t="s">
        <v>128</v>
      </c>
      <c r="O28" s="115">
        <f>J28+Q28</f>
        <v>6037500</v>
      </c>
      <c r="P28" s="89" t="s">
        <v>468</v>
      </c>
      <c r="Q28" s="303">
        <f t="shared" si="0"/>
        <v>287500</v>
      </c>
      <c r="R28" s="85" t="s">
        <v>151</v>
      </c>
      <c r="S28" s="120"/>
      <c r="T28" s="118"/>
      <c r="U28" s="119"/>
      <c r="V28" s="120"/>
      <c r="W28" s="120"/>
      <c r="X28" s="120"/>
      <c r="Y28" s="118"/>
    </row>
    <row r="29" spans="1:25" s="121" customFormat="1" ht="96" customHeight="1" x14ac:dyDescent="0.2">
      <c r="B29" s="308"/>
      <c r="C29" s="82"/>
      <c r="D29" s="83"/>
      <c r="E29" s="84"/>
      <c r="F29" s="83"/>
      <c r="G29" s="85"/>
      <c r="H29" s="122" t="s">
        <v>153</v>
      </c>
      <c r="I29" s="87">
        <v>1</v>
      </c>
      <c r="J29" s="115"/>
      <c r="K29" s="89"/>
      <c r="L29" s="89"/>
      <c r="M29" s="122" t="s">
        <v>153</v>
      </c>
      <c r="N29" s="87">
        <v>1</v>
      </c>
      <c r="O29" s="115"/>
      <c r="P29" s="89"/>
      <c r="Q29" s="303"/>
      <c r="R29" s="85"/>
      <c r="S29" s="120"/>
      <c r="T29" s="118"/>
      <c r="U29" s="119"/>
      <c r="V29" s="120"/>
      <c r="W29" s="120"/>
      <c r="X29" s="120"/>
      <c r="Y29" s="118"/>
    </row>
    <row r="30" spans="1:25" s="121" customFormat="1" ht="87.75" customHeight="1" x14ac:dyDescent="0.2">
      <c r="B30" s="308">
        <v>2</v>
      </c>
      <c r="C30" s="82">
        <v>17</v>
      </c>
      <c r="D30" s="83">
        <v>1</v>
      </c>
      <c r="E30" s="84">
        <v>2.02</v>
      </c>
      <c r="F30" s="83">
        <v>5</v>
      </c>
      <c r="G30" s="353" t="s">
        <v>154</v>
      </c>
      <c r="H30" s="311" t="s">
        <v>155</v>
      </c>
      <c r="I30" s="123" t="s">
        <v>156</v>
      </c>
      <c r="J30" s="115">
        <v>1540000</v>
      </c>
      <c r="K30" s="89" t="s">
        <v>468</v>
      </c>
      <c r="L30" s="89"/>
      <c r="M30" s="311" t="s">
        <v>155</v>
      </c>
      <c r="N30" s="123" t="s">
        <v>156</v>
      </c>
      <c r="O30" s="115">
        <f>J30+Q30</f>
        <v>1617000</v>
      </c>
      <c r="P30" s="89" t="s">
        <v>468</v>
      </c>
      <c r="Q30" s="303">
        <f t="shared" si="0"/>
        <v>77000</v>
      </c>
      <c r="R30" s="85" t="s">
        <v>154</v>
      </c>
      <c r="S30" s="120"/>
      <c r="T30" s="118"/>
      <c r="U30" s="119"/>
      <c r="V30" s="120"/>
      <c r="W30" s="120"/>
      <c r="X30" s="120"/>
      <c r="Y30" s="118"/>
    </row>
    <row r="31" spans="1:25" s="121" customFormat="1" ht="87.75" customHeight="1" x14ac:dyDescent="0.2">
      <c r="B31" s="308"/>
      <c r="C31" s="82"/>
      <c r="D31" s="83"/>
      <c r="E31" s="84"/>
      <c r="F31" s="83"/>
      <c r="G31" s="85"/>
      <c r="H31" s="124" t="s">
        <v>157</v>
      </c>
      <c r="I31" s="87">
        <v>1</v>
      </c>
      <c r="J31" s="115"/>
      <c r="K31" s="89"/>
      <c r="L31" s="89"/>
      <c r="M31" s="124" t="s">
        <v>157</v>
      </c>
      <c r="N31" s="87">
        <v>1</v>
      </c>
      <c r="O31" s="115"/>
      <c r="P31" s="89"/>
      <c r="Q31" s="303"/>
      <c r="R31" s="85"/>
      <c r="S31" s="120"/>
      <c r="T31" s="118"/>
      <c r="U31" s="119"/>
      <c r="V31" s="120"/>
      <c r="W31" s="120"/>
      <c r="X31" s="120"/>
      <c r="Y31" s="118"/>
    </row>
    <row r="32" spans="1:25" ht="72" customHeight="1" x14ac:dyDescent="0.2">
      <c r="B32" s="308">
        <v>2</v>
      </c>
      <c r="C32" s="82">
        <v>17</v>
      </c>
      <c r="D32" s="83">
        <v>1</v>
      </c>
      <c r="E32" s="84">
        <v>2.02</v>
      </c>
      <c r="F32" s="83">
        <v>6</v>
      </c>
      <c r="G32" s="353" t="s">
        <v>158</v>
      </c>
      <c r="H32" s="311" t="s">
        <v>473</v>
      </c>
      <c r="I32" s="89" t="s">
        <v>160</v>
      </c>
      <c r="J32" s="115">
        <v>1000000</v>
      </c>
      <c r="K32" s="89" t="s">
        <v>468</v>
      </c>
      <c r="L32" s="89"/>
      <c r="M32" s="311" t="s">
        <v>473</v>
      </c>
      <c r="N32" s="89" t="s">
        <v>160</v>
      </c>
      <c r="O32" s="115">
        <f>J32+Q32</f>
        <v>1050000</v>
      </c>
      <c r="P32" s="89" t="s">
        <v>468</v>
      </c>
      <c r="Q32" s="303">
        <f t="shared" si="0"/>
        <v>50000</v>
      </c>
      <c r="R32" s="85" t="s">
        <v>158</v>
      </c>
      <c r="S32" s="92"/>
      <c r="T32" s="98"/>
      <c r="U32" s="99"/>
      <c r="V32" s="92"/>
      <c r="W32" s="92"/>
      <c r="X32" s="92"/>
      <c r="Y32" s="98"/>
    </row>
    <row r="33" spans="1:25" ht="72" customHeight="1" x14ac:dyDescent="0.2">
      <c r="B33" s="308"/>
      <c r="C33" s="82"/>
      <c r="D33" s="83"/>
      <c r="E33" s="84"/>
      <c r="F33" s="83"/>
      <c r="G33" s="85"/>
      <c r="H33" s="124" t="s">
        <v>162</v>
      </c>
      <c r="I33" s="87">
        <v>1</v>
      </c>
      <c r="J33" s="115"/>
      <c r="K33" s="89"/>
      <c r="L33" s="89"/>
      <c r="M33" s="124" t="s">
        <v>162</v>
      </c>
      <c r="N33" s="87">
        <v>1</v>
      </c>
      <c r="O33" s="115"/>
      <c r="P33" s="89"/>
      <c r="Q33" s="303"/>
      <c r="R33" s="85"/>
      <c r="S33" s="92"/>
      <c r="T33" s="98"/>
      <c r="U33" s="99"/>
      <c r="V33" s="92"/>
      <c r="W33" s="92"/>
      <c r="X33" s="92"/>
      <c r="Y33" s="98"/>
    </row>
    <row r="34" spans="1:25" ht="105.75" customHeight="1" x14ac:dyDescent="0.2">
      <c r="B34" s="308">
        <v>2</v>
      </c>
      <c r="C34" s="82">
        <v>17</v>
      </c>
      <c r="D34" s="83">
        <v>1</v>
      </c>
      <c r="E34" s="84">
        <v>2.02</v>
      </c>
      <c r="F34" s="83">
        <v>7</v>
      </c>
      <c r="G34" s="353" t="s">
        <v>163</v>
      </c>
      <c r="H34" s="311" t="s">
        <v>164</v>
      </c>
      <c r="I34" s="87" t="s">
        <v>165</v>
      </c>
      <c r="J34" s="115">
        <v>13275000</v>
      </c>
      <c r="K34" s="89" t="s">
        <v>468</v>
      </c>
      <c r="L34" s="89"/>
      <c r="M34" s="311" t="s">
        <v>164</v>
      </c>
      <c r="N34" s="87" t="s">
        <v>165</v>
      </c>
      <c r="O34" s="115">
        <f>J34+Q34</f>
        <v>13938750</v>
      </c>
      <c r="P34" s="89" t="s">
        <v>468</v>
      </c>
      <c r="Q34" s="303">
        <f t="shared" si="0"/>
        <v>663750</v>
      </c>
      <c r="R34" s="85" t="s">
        <v>163</v>
      </c>
      <c r="S34" s="92"/>
      <c r="T34" s="98"/>
      <c r="U34" s="99"/>
      <c r="V34" s="92"/>
      <c r="W34" s="92"/>
      <c r="X34" s="92"/>
      <c r="Y34" s="98"/>
    </row>
    <row r="35" spans="1:25" ht="105.75" customHeight="1" x14ac:dyDescent="0.2">
      <c r="B35" s="308"/>
      <c r="C35" s="82"/>
      <c r="D35" s="83"/>
      <c r="E35" s="84"/>
      <c r="F35" s="83"/>
      <c r="G35" s="85"/>
      <c r="H35" s="124" t="s">
        <v>166</v>
      </c>
      <c r="I35" s="87" t="s">
        <v>167</v>
      </c>
      <c r="J35" s="115"/>
      <c r="K35" s="89"/>
      <c r="L35" s="89"/>
      <c r="M35" s="124" t="s">
        <v>166</v>
      </c>
      <c r="N35" s="87" t="s">
        <v>167</v>
      </c>
      <c r="O35" s="115"/>
      <c r="P35" s="89"/>
      <c r="Q35" s="303"/>
      <c r="R35" s="85"/>
      <c r="S35" s="92"/>
      <c r="T35" s="98"/>
      <c r="U35" s="99"/>
      <c r="V35" s="92"/>
      <c r="W35" s="92"/>
      <c r="X35" s="92"/>
      <c r="Y35" s="98"/>
    </row>
    <row r="36" spans="1:25" s="114" customFormat="1" ht="89.25" customHeight="1" x14ac:dyDescent="0.25">
      <c r="A36" s="284" t="s">
        <v>544</v>
      </c>
      <c r="B36" s="125">
        <v>2</v>
      </c>
      <c r="C36" s="125">
        <v>17</v>
      </c>
      <c r="D36" s="126">
        <v>1</v>
      </c>
      <c r="E36" s="127">
        <v>2.0299999999999998</v>
      </c>
      <c r="F36" s="128"/>
      <c r="G36" s="129" t="s">
        <v>168</v>
      </c>
      <c r="H36" s="312" t="s">
        <v>169</v>
      </c>
      <c r="I36" s="132">
        <v>1</v>
      </c>
      <c r="J36" s="133">
        <f>J37</f>
        <v>3300000</v>
      </c>
      <c r="K36" s="134" t="s">
        <v>468</v>
      </c>
      <c r="L36" s="134"/>
      <c r="M36" s="313" t="s">
        <v>169</v>
      </c>
      <c r="N36" s="76">
        <v>1</v>
      </c>
      <c r="O36" s="140">
        <f>O37</f>
        <v>3465000</v>
      </c>
      <c r="P36" s="78" t="s">
        <v>468</v>
      </c>
      <c r="Q36" s="303">
        <f t="shared" si="0"/>
        <v>165000</v>
      </c>
      <c r="R36" s="135" t="s">
        <v>168</v>
      </c>
      <c r="S36" s="307"/>
      <c r="T36" s="112"/>
      <c r="U36" s="113"/>
      <c r="V36" s="113"/>
      <c r="W36" s="113"/>
      <c r="X36" s="113"/>
      <c r="Y36" s="112"/>
    </row>
    <row r="37" spans="1:25" s="121" customFormat="1" ht="83.25" customHeight="1" x14ac:dyDescent="0.2">
      <c r="B37" s="308">
        <v>2</v>
      </c>
      <c r="C37" s="82">
        <v>17</v>
      </c>
      <c r="D37" s="83">
        <v>1</v>
      </c>
      <c r="E37" s="84">
        <v>2.0299999999999998</v>
      </c>
      <c r="F37" s="83">
        <v>1</v>
      </c>
      <c r="G37" s="353" t="s">
        <v>170</v>
      </c>
      <c r="H37" s="136" t="s">
        <v>171</v>
      </c>
      <c r="I37" s="87" t="s">
        <v>160</v>
      </c>
      <c r="J37" s="137">
        <v>3300000</v>
      </c>
      <c r="K37" s="89" t="s">
        <v>468</v>
      </c>
      <c r="L37" s="89"/>
      <c r="M37" s="136" t="s">
        <v>171</v>
      </c>
      <c r="N37" s="87" t="s">
        <v>160</v>
      </c>
      <c r="O37" s="115">
        <f>J37+Q37</f>
        <v>3465000</v>
      </c>
      <c r="P37" s="89" t="s">
        <v>468</v>
      </c>
      <c r="Q37" s="303">
        <f t="shared" si="0"/>
        <v>165000</v>
      </c>
      <c r="R37" s="85" t="s">
        <v>170</v>
      </c>
      <c r="S37" s="120"/>
      <c r="T37" s="118"/>
      <c r="U37" s="119"/>
      <c r="V37" s="120"/>
      <c r="W37" s="120"/>
      <c r="X37" s="120"/>
      <c r="Y37" s="118"/>
    </row>
    <row r="38" spans="1:25" s="121" customFormat="1" ht="83.25" customHeight="1" x14ac:dyDescent="0.2">
      <c r="B38" s="308"/>
      <c r="C38" s="82"/>
      <c r="D38" s="83"/>
      <c r="E38" s="84"/>
      <c r="F38" s="83"/>
      <c r="G38" s="85"/>
      <c r="H38" s="124" t="s">
        <v>172</v>
      </c>
      <c r="I38" s="87" t="s">
        <v>160</v>
      </c>
      <c r="J38" s="137"/>
      <c r="K38" s="89"/>
      <c r="L38" s="89"/>
      <c r="M38" s="124" t="s">
        <v>172</v>
      </c>
      <c r="N38" s="87" t="s">
        <v>160</v>
      </c>
      <c r="O38" s="115"/>
      <c r="P38" s="89"/>
      <c r="Q38" s="303"/>
      <c r="R38" s="85"/>
      <c r="S38" s="120"/>
      <c r="T38" s="118"/>
      <c r="U38" s="119"/>
      <c r="V38" s="120"/>
      <c r="W38" s="120"/>
      <c r="X38" s="120"/>
      <c r="Y38" s="118"/>
    </row>
    <row r="39" spans="1:25" s="60" customFormat="1" ht="111" customHeight="1" x14ac:dyDescent="0.25">
      <c r="A39" s="338" t="s">
        <v>547</v>
      </c>
      <c r="B39" s="69">
        <v>2</v>
      </c>
      <c r="C39" s="69">
        <v>17</v>
      </c>
      <c r="D39" s="70">
        <v>1</v>
      </c>
      <c r="E39" s="71">
        <v>2.0499999999999998</v>
      </c>
      <c r="F39" s="109"/>
      <c r="G39" s="73" t="s">
        <v>173</v>
      </c>
      <c r="H39" s="139" t="s">
        <v>174</v>
      </c>
      <c r="I39" s="76">
        <v>1</v>
      </c>
      <c r="J39" s="140">
        <f>J40</f>
        <v>10000000</v>
      </c>
      <c r="K39" s="78" t="s">
        <v>468</v>
      </c>
      <c r="L39" s="111"/>
      <c r="M39" s="139" t="s">
        <v>174</v>
      </c>
      <c r="N39" s="76">
        <v>1</v>
      </c>
      <c r="O39" s="140">
        <f>O40</f>
        <v>10500000</v>
      </c>
      <c r="P39" s="111" t="s">
        <v>468</v>
      </c>
      <c r="Q39" s="303">
        <f t="shared" si="0"/>
        <v>500000</v>
      </c>
      <c r="R39" s="135" t="s">
        <v>173</v>
      </c>
      <c r="S39" s="300"/>
      <c r="T39" s="58"/>
      <c r="U39" s="59"/>
      <c r="V39" s="59"/>
      <c r="W39" s="59"/>
      <c r="X39" s="59"/>
      <c r="Y39" s="58"/>
    </row>
    <row r="40" spans="1:25" s="106" customFormat="1" ht="66" customHeight="1" x14ac:dyDescent="0.2">
      <c r="B40" s="308">
        <v>2</v>
      </c>
      <c r="C40" s="82">
        <v>17</v>
      </c>
      <c r="D40" s="83">
        <v>1</v>
      </c>
      <c r="E40" s="84">
        <v>2.0499999999999998</v>
      </c>
      <c r="F40" s="83">
        <v>1</v>
      </c>
      <c r="G40" s="353" t="s">
        <v>175</v>
      </c>
      <c r="H40" s="141" t="s">
        <v>176</v>
      </c>
      <c r="I40" s="89" t="s">
        <v>177</v>
      </c>
      <c r="J40" s="115">
        <v>10000000</v>
      </c>
      <c r="K40" s="89" t="s">
        <v>468</v>
      </c>
      <c r="L40" s="89"/>
      <c r="M40" s="141" t="s">
        <v>176</v>
      </c>
      <c r="N40" s="89" t="s">
        <v>177</v>
      </c>
      <c r="O40" s="115">
        <f>J40+Q40</f>
        <v>10500000</v>
      </c>
      <c r="P40" s="89" t="s">
        <v>468</v>
      </c>
      <c r="Q40" s="303">
        <f t="shared" si="0"/>
        <v>500000</v>
      </c>
      <c r="R40" s="85" t="s">
        <v>175</v>
      </c>
      <c r="S40" s="105"/>
      <c r="T40" s="103"/>
      <c r="U40" s="104"/>
      <c r="V40" s="105"/>
      <c r="W40" s="105"/>
      <c r="X40" s="105"/>
      <c r="Y40" s="103"/>
    </row>
    <row r="41" spans="1:25" s="106" customFormat="1" ht="66" customHeight="1" x14ac:dyDescent="0.2">
      <c r="B41" s="308"/>
      <c r="C41" s="82"/>
      <c r="D41" s="83"/>
      <c r="E41" s="84"/>
      <c r="F41" s="83"/>
      <c r="G41" s="85"/>
      <c r="H41" s="142" t="s">
        <v>179</v>
      </c>
      <c r="I41" s="87" t="s">
        <v>180</v>
      </c>
      <c r="J41" s="115"/>
      <c r="K41" s="89"/>
      <c r="L41" s="89"/>
      <c r="M41" s="142" t="s">
        <v>179</v>
      </c>
      <c r="N41" s="87" t="s">
        <v>180</v>
      </c>
      <c r="O41" s="115"/>
      <c r="P41" s="89"/>
      <c r="Q41" s="303"/>
      <c r="R41" s="85"/>
      <c r="S41" s="105"/>
      <c r="T41" s="103"/>
      <c r="U41" s="104"/>
      <c r="V41" s="105"/>
      <c r="W41" s="105"/>
      <c r="X41" s="105"/>
      <c r="Y41" s="103"/>
    </row>
    <row r="42" spans="1:25" ht="82.5" customHeight="1" x14ac:dyDescent="0.25">
      <c r="A42" s="347" t="s">
        <v>549</v>
      </c>
      <c r="B42" s="69">
        <v>2</v>
      </c>
      <c r="C42" s="69">
        <v>17</v>
      </c>
      <c r="D42" s="70">
        <v>1</v>
      </c>
      <c r="E42" s="71">
        <v>2.06</v>
      </c>
      <c r="F42" s="109"/>
      <c r="G42" s="73" t="s">
        <v>181</v>
      </c>
      <c r="H42" s="143" t="s">
        <v>182</v>
      </c>
      <c r="I42" s="76">
        <v>1</v>
      </c>
      <c r="J42" s="140">
        <f>J43+J45+J47+J49+J51+J54+J56+J58</f>
        <v>416298700</v>
      </c>
      <c r="K42" s="78" t="s">
        <v>468</v>
      </c>
      <c r="L42" s="111"/>
      <c r="M42" s="143" t="s">
        <v>182</v>
      </c>
      <c r="N42" s="314">
        <v>1</v>
      </c>
      <c r="O42" s="140">
        <f>O43+O45+O47+O49+O51+O54+O56+O58</f>
        <v>443264298</v>
      </c>
      <c r="P42" s="111" t="s">
        <v>468</v>
      </c>
      <c r="Q42" s="303">
        <f t="shared" si="0"/>
        <v>20814935</v>
      </c>
      <c r="R42" s="135" t="s">
        <v>181</v>
      </c>
      <c r="S42" s="30"/>
      <c r="T42" s="144"/>
      <c r="U42" s="145"/>
      <c r="V42" s="145"/>
      <c r="W42" s="145"/>
      <c r="X42" s="145"/>
      <c r="Y42" s="144"/>
    </row>
    <row r="43" spans="1:25" ht="100.5" customHeight="1" x14ac:dyDescent="0.2">
      <c r="B43" s="308">
        <v>2</v>
      </c>
      <c r="C43" s="82">
        <v>17</v>
      </c>
      <c r="D43" s="83">
        <v>1</v>
      </c>
      <c r="E43" s="84">
        <v>2.06</v>
      </c>
      <c r="F43" s="83">
        <v>1</v>
      </c>
      <c r="G43" s="353" t="s">
        <v>183</v>
      </c>
      <c r="H43" s="85" t="s">
        <v>184</v>
      </c>
      <c r="I43" s="146" t="s">
        <v>185</v>
      </c>
      <c r="J43" s="147">
        <v>7212590</v>
      </c>
      <c r="K43" s="89" t="s">
        <v>468</v>
      </c>
      <c r="L43" s="89"/>
      <c r="M43" s="85" t="s">
        <v>184</v>
      </c>
      <c r="N43" s="146" t="s">
        <v>185</v>
      </c>
      <c r="O43" s="147">
        <f>J43+Q43</f>
        <v>7573219.5</v>
      </c>
      <c r="P43" s="89" t="s">
        <v>468</v>
      </c>
      <c r="Q43" s="303">
        <f t="shared" si="0"/>
        <v>360629.5</v>
      </c>
      <c r="R43" s="85" t="s">
        <v>183</v>
      </c>
      <c r="S43" s="92"/>
      <c r="T43" s="98"/>
      <c r="U43" s="99"/>
      <c r="V43" s="92"/>
      <c r="W43" s="92"/>
      <c r="X43" s="92"/>
      <c r="Y43" s="98"/>
    </row>
    <row r="44" spans="1:25" ht="100.5" customHeight="1" x14ac:dyDescent="0.2">
      <c r="B44" s="308"/>
      <c r="C44" s="82"/>
      <c r="D44" s="83"/>
      <c r="E44" s="84"/>
      <c r="F44" s="83"/>
      <c r="G44" s="85"/>
      <c r="H44" s="142" t="s">
        <v>186</v>
      </c>
      <c r="I44" s="87">
        <v>1</v>
      </c>
      <c r="J44" s="147"/>
      <c r="K44" s="89"/>
      <c r="L44" s="89"/>
      <c r="M44" s="142" t="s">
        <v>186</v>
      </c>
      <c r="N44" s="87">
        <v>1</v>
      </c>
      <c r="O44" s="147"/>
      <c r="P44" s="89"/>
      <c r="Q44" s="303"/>
      <c r="R44" s="85"/>
      <c r="S44" s="92"/>
      <c r="T44" s="98"/>
      <c r="U44" s="99"/>
      <c r="V44" s="92"/>
      <c r="W44" s="92"/>
      <c r="X44" s="92"/>
      <c r="Y44" s="98"/>
    </row>
    <row r="45" spans="1:25" s="106" customFormat="1" ht="85.5" customHeight="1" x14ac:dyDescent="0.2">
      <c r="B45" s="308">
        <v>2</v>
      </c>
      <c r="C45" s="82">
        <v>17</v>
      </c>
      <c r="D45" s="83">
        <v>1</v>
      </c>
      <c r="E45" s="84">
        <v>2.06</v>
      </c>
      <c r="F45" s="83">
        <v>2</v>
      </c>
      <c r="G45" s="353" t="s">
        <v>187</v>
      </c>
      <c r="H45" s="85" t="s">
        <v>188</v>
      </c>
      <c r="I45" s="89" t="s">
        <v>189</v>
      </c>
      <c r="J45" s="150">
        <v>11385330</v>
      </c>
      <c r="K45" s="89" t="s">
        <v>468</v>
      </c>
      <c r="L45" s="89"/>
      <c r="M45" s="85" t="s">
        <v>188</v>
      </c>
      <c r="N45" s="89" t="s">
        <v>189</v>
      </c>
      <c r="O45" s="149">
        <f>J45+Q45</f>
        <v>11954596.5</v>
      </c>
      <c r="P45" s="89" t="s">
        <v>468</v>
      </c>
      <c r="Q45" s="303">
        <f t="shared" si="0"/>
        <v>569266.5</v>
      </c>
      <c r="R45" s="85" t="s">
        <v>187</v>
      </c>
      <c r="S45" s="105"/>
      <c r="T45" s="103"/>
      <c r="U45" s="104"/>
      <c r="V45" s="105"/>
      <c r="W45" s="105"/>
      <c r="X45" s="105"/>
      <c r="Y45" s="103"/>
    </row>
    <row r="46" spans="1:25" s="106" customFormat="1" ht="85.5" customHeight="1" x14ac:dyDescent="0.2">
      <c r="B46" s="308"/>
      <c r="C46" s="82"/>
      <c r="D46" s="83"/>
      <c r="E46" s="84"/>
      <c r="F46" s="83"/>
      <c r="G46" s="85"/>
      <c r="H46" s="142" t="s">
        <v>191</v>
      </c>
      <c r="I46" s="87">
        <v>1</v>
      </c>
      <c r="J46" s="150"/>
      <c r="K46" s="89"/>
      <c r="L46" s="89"/>
      <c r="M46" s="142" t="s">
        <v>191</v>
      </c>
      <c r="N46" s="87">
        <v>1</v>
      </c>
      <c r="O46" s="149"/>
      <c r="P46" s="89"/>
      <c r="Q46" s="303"/>
      <c r="R46" s="85"/>
      <c r="S46" s="105"/>
      <c r="T46" s="103"/>
      <c r="U46" s="104"/>
      <c r="V46" s="105"/>
      <c r="W46" s="105"/>
      <c r="X46" s="105"/>
      <c r="Y46" s="103"/>
    </row>
    <row r="47" spans="1:25" s="106" customFormat="1" ht="58.5" customHeight="1" x14ac:dyDescent="0.2">
      <c r="B47" s="308">
        <v>2</v>
      </c>
      <c r="C47" s="82">
        <v>17</v>
      </c>
      <c r="D47" s="83">
        <v>1</v>
      </c>
      <c r="E47" s="84">
        <v>2.06</v>
      </c>
      <c r="F47" s="83">
        <v>3</v>
      </c>
      <c r="G47" s="353" t="s">
        <v>192</v>
      </c>
      <c r="H47" s="85" t="s">
        <v>474</v>
      </c>
      <c r="I47" s="89" t="s">
        <v>189</v>
      </c>
      <c r="J47" s="137">
        <v>81004770</v>
      </c>
      <c r="K47" s="89" t="s">
        <v>468</v>
      </c>
      <c r="L47" s="89"/>
      <c r="M47" s="85" t="s">
        <v>474</v>
      </c>
      <c r="N47" s="89" t="s">
        <v>189</v>
      </c>
      <c r="O47" s="115">
        <f>J47+Q47</f>
        <v>85055008.5</v>
      </c>
      <c r="P47" s="89" t="s">
        <v>468</v>
      </c>
      <c r="Q47" s="303">
        <f t="shared" si="0"/>
        <v>4050238.5</v>
      </c>
      <c r="R47" s="85" t="s">
        <v>192</v>
      </c>
      <c r="S47" s="105"/>
      <c r="T47" s="103"/>
      <c r="U47" s="104"/>
      <c r="V47" s="105"/>
      <c r="W47" s="105"/>
      <c r="X47" s="105"/>
      <c r="Y47" s="103"/>
    </row>
    <row r="48" spans="1:25" s="106" customFormat="1" ht="58.5" customHeight="1" x14ac:dyDescent="0.2">
      <c r="B48" s="308"/>
      <c r="C48" s="82"/>
      <c r="D48" s="83"/>
      <c r="E48" s="84"/>
      <c r="F48" s="83"/>
      <c r="G48" s="85"/>
      <c r="H48" s="142" t="s">
        <v>195</v>
      </c>
      <c r="I48" s="87">
        <v>1</v>
      </c>
      <c r="J48" s="137"/>
      <c r="K48" s="89"/>
      <c r="L48" s="89"/>
      <c r="M48" s="142" t="s">
        <v>195</v>
      </c>
      <c r="N48" s="87">
        <v>1</v>
      </c>
      <c r="O48" s="115"/>
      <c r="P48" s="89"/>
      <c r="Q48" s="303"/>
      <c r="R48" s="85"/>
      <c r="S48" s="105"/>
      <c r="T48" s="103"/>
      <c r="U48" s="104"/>
      <c r="V48" s="105"/>
      <c r="W48" s="105"/>
      <c r="X48" s="105"/>
      <c r="Y48" s="103"/>
    </row>
    <row r="49" spans="1:25" s="106" customFormat="1" ht="70.5" customHeight="1" x14ac:dyDescent="0.2">
      <c r="B49" s="308">
        <v>2</v>
      </c>
      <c r="C49" s="82">
        <v>17</v>
      </c>
      <c r="D49" s="83">
        <v>1</v>
      </c>
      <c r="E49" s="84">
        <v>2.06</v>
      </c>
      <c r="F49" s="83">
        <v>4</v>
      </c>
      <c r="G49" s="353" t="s">
        <v>196</v>
      </c>
      <c r="H49" s="141" t="s">
        <v>197</v>
      </c>
      <c r="I49" s="89" t="s">
        <v>189</v>
      </c>
      <c r="J49" s="137">
        <v>123013220</v>
      </c>
      <c r="K49" s="89" t="s">
        <v>468</v>
      </c>
      <c r="L49" s="89"/>
      <c r="M49" s="141" t="s">
        <v>197</v>
      </c>
      <c r="N49" s="89" t="s">
        <v>189</v>
      </c>
      <c r="O49" s="115">
        <v>135314544</v>
      </c>
      <c r="P49" s="89" t="s">
        <v>468</v>
      </c>
      <c r="Q49" s="303">
        <f t="shared" si="0"/>
        <v>6150661</v>
      </c>
      <c r="R49" s="85" t="s">
        <v>196</v>
      </c>
      <c r="S49" s="105"/>
      <c r="T49" s="103"/>
      <c r="U49" s="104"/>
      <c r="V49" s="105"/>
      <c r="W49" s="105"/>
      <c r="X49" s="105"/>
      <c r="Y49" s="103"/>
    </row>
    <row r="50" spans="1:25" s="106" customFormat="1" ht="70.5" customHeight="1" x14ac:dyDescent="0.2">
      <c r="B50" s="308"/>
      <c r="C50" s="82"/>
      <c r="D50" s="83"/>
      <c r="E50" s="84"/>
      <c r="F50" s="83"/>
      <c r="G50" s="85"/>
      <c r="H50" s="93" t="s">
        <v>198</v>
      </c>
      <c r="I50" s="152">
        <v>1</v>
      </c>
      <c r="J50" s="137"/>
      <c r="K50" s="89"/>
      <c r="L50" s="89"/>
      <c r="M50" s="93" t="s">
        <v>198</v>
      </c>
      <c r="N50" s="152">
        <v>1</v>
      </c>
      <c r="O50" s="115"/>
      <c r="P50" s="89"/>
      <c r="Q50" s="303"/>
      <c r="R50" s="85"/>
      <c r="S50" s="105"/>
      <c r="T50" s="103"/>
      <c r="U50" s="104"/>
      <c r="V50" s="105"/>
      <c r="W50" s="105"/>
      <c r="X50" s="105"/>
      <c r="Y50" s="103"/>
    </row>
    <row r="51" spans="1:25" s="106" customFormat="1" ht="57.75" customHeight="1" x14ac:dyDescent="0.2">
      <c r="B51" s="308">
        <v>2</v>
      </c>
      <c r="C51" s="82">
        <v>17</v>
      </c>
      <c r="D51" s="83">
        <v>1</v>
      </c>
      <c r="E51" s="84">
        <v>2.06</v>
      </c>
      <c r="F51" s="83">
        <v>5</v>
      </c>
      <c r="G51" s="353" t="s">
        <v>199</v>
      </c>
      <c r="H51" s="141" t="s">
        <v>200</v>
      </c>
      <c r="I51" s="89" t="s">
        <v>201</v>
      </c>
      <c r="J51" s="137">
        <v>15000000</v>
      </c>
      <c r="K51" s="89" t="s">
        <v>468</v>
      </c>
      <c r="L51" s="89"/>
      <c r="M51" s="141" t="s">
        <v>200</v>
      </c>
      <c r="N51" s="89" t="s">
        <v>201</v>
      </c>
      <c r="O51" s="115">
        <f>J51+Q51</f>
        <v>15750000</v>
      </c>
      <c r="P51" s="89" t="s">
        <v>468</v>
      </c>
      <c r="Q51" s="303">
        <f t="shared" si="0"/>
        <v>750000</v>
      </c>
      <c r="R51" s="85" t="s">
        <v>199</v>
      </c>
      <c r="S51" s="105"/>
      <c r="T51" s="103"/>
      <c r="U51" s="104"/>
      <c r="V51" s="105"/>
      <c r="W51" s="105"/>
      <c r="X51" s="105"/>
      <c r="Y51" s="103"/>
    </row>
    <row r="52" spans="1:25" s="106" customFormat="1" ht="57.75" customHeight="1" x14ac:dyDescent="0.2">
      <c r="B52" s="308"/>
      <c r="C52" s="82"/>
      <c r="D52" s="83"/>
      <c r="E52" s="84"/>
      <c r="F52" s="83"/>
      <c r="G52" s="85"/>
      <c r="H52" s="153" t="s">
        <v>202</v>
      </c>
      <c r="I52" s="154" t="s">
        <v>203</v>
      </c>
      <c r="J52" s="137"/>
      <c r="K52" s="89"/>
      <c r="L52" s="89"/>
      <c r="M52" s="153" t="s">
        <v>202</v>
      </c>
      <c r="N52" s="154" t="s">
        <v>203</v>
      </c>
      <c r="O52" s="115"/>
      <c r="P52" s="89"/>
      <c r="Q52" s="303"/>
      <c r="R52" s="85"/>
      <c r="S52" s="105"/>
      <c r="T52" s="103"/>
      <c r="U52" s="104"/>
      <c r="V52" s="105"/>
      <c r="W52" s="105"/>
      <c r="X52" s="105"/>
      <c r="Y52" s="103"/>
    </row>
    <row r="53" spans="1:25" s="106" customFormat="1" ht="57.75" customHeight="1" x14ac:dyDescent="0.2">
      <c r="B53" s="308"/>
      <c r="C53" s="82"/>
      <c r="D53" s="83"/>
      <c r="E53" s="84"/>
      <c r="F53" s="83"/>
      <c r="G53" s="85"/>
      <c r="H53" s="153" t="s">
        <v>204</v>
      </c>
      <c r="I53" s="155" t="s">
        <v>205</v>
      </c>
      <c r="J53" s="137"/>
      <c r="K53" s="89"/>
      <c r="L53" s="89"/>
      <c r="M53" s="153" t="s">
        <v>204</v>
      </c>
      <c r="N53" s="155" t="s">
        <v>205</v>
      </c>
      <c r="O53" s="115"/>
      <c r="P53" s="89"/>
      <c r="Q53" s="303"/>
      <c r="R53" s="85"/>
      <c r="S53" s="105"/>
      <c r="T53" s="103"/>
      <c r="U53" s="104"/>
      <c r="V53" s="105"/>
      <c r="W53" s="105"/>
      <c r="X53" s="105"/>
      <c r="Y53" s="103"/>
    </row>
    <row r="54" spans="1:25" s="106" customFormat="1" ht="94.5" customHeight="1" x14ac:dyDescent="0.2">
      <c r="B54" s="308">
        <v>2</v>
      </c>
      <c r="C54" s="82">
        <v>17</v>
      </c>
      <c r="D54" s="83">
        <v>1</v>
      </c>
      <c r="E54" s="84">
        <v>2.06</v>
      </c>
      <c r="F54" s="83">
        <v>6</v>
      </c>
      <c r="G54" s="353" t="s">
        <v>206</v>
      </c>
      <c r="H54" s="85" t="s">
        <v>207</v>
      </c>
      <c r="I54" s="89" t="s">
        <v>128</v>
      </c>
      <c r="J54" s="156">
        <v>1318900</v>
      </c>
      <c r="K54" s="89" t="s">
        <v>468</v>
      </c>
      <c r="L54" s="89"/>
      <c r="M54" s="85" t="s">
        <v>207</v>
      </c>
      <c r="N54" s="89" t="s">
        <v>128</v>
      </c>
      <c r="O54" s="147">
        <f>J54+Q54</f>
        <v>1384845</v>
      </c>
      <c r="P54" s="89" t="s">
        <v>468</v>
      </c>
      <c r="Q54" s="303">
        <f t="shared" si="0"/>
        <v>65945</v>
      </c>
      <c r="R54" s="85" t="s">
        <v>206</v>
      </c>
      <c r="S54" s="105"/>
      <c r="T54" s="103"/>
      <c r="U54" s="104"/>
      <c r="V54" s="105"/>
      <c r="W54" s="105"/>
      <c r="X54" s="105"/>
      <c r="Y54" s="103"/>
    </row>
    <row r="55" spans="1:25" s="106" customFormat="1" ht="94.5" customHeight="1" x14ac:dyDescent="0.2">
      <c r="B55" s="308"/>
      <c r="C55" s="82"/>
      <c r="D55" s="83"/>
      <c r="E55" s="84"/>
      <c r="F55" s="83"/>
      <c r="G55" s="85"/>
      <c r="H55" s="142" t="s">
        <v>208</v>
      </c>
      <c r="I55" s="87">
        <v>1</v>
      </c>
      <c r="J55" s="156"/>
      <c r="K55" s="89"/>
      <c r="L55" s="89"/>
      <c r="M55" s="142" t="s">
        <v>208</v>
      </c>
      <c r="N55" s="87">
        <v>1</v>
      </c>
      <c r="O55" s="147"/>
      <c r="P55" s="89"/>
      <c r="Q55" s="303"/>
      <c r="R55" s="85"/>
      <c r="S55" s="105"/>
      <c r="T55" s="103"/>
      <c r="U55" s="104"/>
      <c r="V55" s="105"/>
      <c r="W55" s="105"/>
      <c r="X55" s="105"/>
      <c r="Y55" s="103"/>
    </row>
    <row r="56" spans="1:25" s="106" customFormat="1" ht="69.75" customHeight="1" x14ac:dyDescent="0.2">
      <c r="B56" s="308">
        <v>2</v>
      </c>
      <c r="C56" s="82">
        <v>17</v>
      </c>
      <c r="D56" s="83">
        <v>1</v>
      </c>
      <c r="E56" s="84">
        <v>2.06</v>
      </c>
      <c r="F56" s="83">
        <v>8</v>
      </c>
      <c r="G56" s="353" t="s">
        <v>209</v>
      </c>
      <c r="H56" s="85" t="s">
        <v>210</v>
      </c>
      <c r="I56" s="89" t="s">
        <v>211</v>
      </c>
      <c r="J56" s="137">
        <v>10999890</v>
      </c>
      <c r="K56" s="89" t="s">
        <v>468</v>
      </c>
      <c r="L56" s="89"/>
      <c r="M56" s="85" t="s">
        <v>210</v>
      </c>
      <c r="N56" s="89" t="s">
        <v>211</v>
      </c>
      <c r="O56" s="115">
        <f>J56+Q56</f>
        <v>11549884.5</v>
      </c>
      <c r="P56" s="89" t="s">
        <v>468</v>
      </c>
      <c r="Q56" s="303">
        <f t="shared" si="0"/>
        <v>549994.5</v>
      </c>
      <c r="R56" s="85" t="s">
        <v>209</v>
      </c>
      <c r="S56" s="105"/>
      <c r="T56" s="103"/>
      <c r="U56" s="104"/>
      <c r="V56" s="105"/>
      <c r="W56" s="105"/>
      <c r="X56" s="105"/>
      <c r="Y56" s="103"/>
    </row>
    <row r="57" spans="1:25" s="106" customFormat="1" ht="69.75" customHeight="1" x14ac:dyDescent="0.2">
      <c r="B57" s="308"/>
      <c r="C57" s="82"/>
      <c r="D57" s="83"/>
      <c r="E57" s="84"/>
      <c r="F57" s="83"/>
      <c r="G57" s="85"/>
      <c r="H57" s="142" t="s">
        <v>212</v>
      </c>
      <c r="I57" s="87">
        <v>1</v>
      </c>
      <c r="J57" s="137"/>
      <c r="K57" s="89"/>
      <c r="L57" s="89"/>
      <c r="M57" s="142" t="s">
        <v>212</v>
      </c>
      <c r="N57" s="87">
        <v>1</v>
      </c>
      <c r="O57" s="115"/>
      <c r="P57" s="89"/>
      <c r="Q57" s="303"/>
      <c r="R57" s="85"/>
      <c r="S57" s="105"/>
      <c r="T57" s="103"/>
      <c r="U57" s="104"/>
      <c r="V57" s="105"/>
      <c r="W57" s="105"/>
      <c r="X57" s="105"/>
      <c r="Y57" s="103"/>
    </row>
    <row r="58" spans="1:25" s="106" customFormat="1" ht="67.5" customHeight="1" x14ac:dyDescent="0.2">
      <c r="B58" s="308">
        <v>2</v>
      </c>
      <c r="C58" s="82">
        <v>17</v>
      </c>
      <c r="D58" s="83">
        <v>1</v>
      </c>
      <c r="E58" s="84">
        <v>2.06</v>
      </c>
      <c r="F58" s="83">
        <v>9</v>
      </c>
      <c r="G58" s="353" t="s">
        <v>213</v>
      </c>
      <c r="H58" s="85" t="s">
        <v>475</v>
      </c>
      <c r="I58" s="87" t="s">
        <v>215</v>
      </c>
      <c r="J58" s="137">
        <v>166364000</v>
      </c>
      <c r="K58" s="89" t="s">
        <v>468</v>
      </c>
      <c r="L58" s="89"/>
      <c r="M58" s="85" t="s">
        <v>475</v>
      </c>
      <c r="N58" s="87" t="s">
        <v>215</v>
      </c>
      <c r="O58" s="115">
        <f>J58+Q58</f>
        <v>174682200</v>
      </c>
      <c r="P58" s="89" t="s">
        <v>468</v>
      </c>
      <c r="Q58" s="303">
        <f t="shared" si="0"/>
        <v>8318200</v>
      </c>
      <c r="R58" s="85" t="s">
        <v>213</v>
      </c>
      <c r="S58" s="105"/>
      <c r="T58" s="103"/>
      <c r="U58" s="104"/>
      <c r="V58" s="105"/>
      <c r="W58" s="105"/>
      <c r="X58" s="105"/>
      <c r="Y58" s="103"/>
    </row>
    <row r="59" spans="1:25" s="106" customFormat="1" ht="82.5" customHeight="1" x14ac:dyDescent="0.2">
      <c r="B59" s="308"/>
      <c r="C59" s="82"/>
      <c r="D59" s="83"/>
      <c r="E59" s="84"/>
      <c r="F59" s="83"/>
      <c r="G59" s="85"/>
      <c r="H59" s="122" t="s">
        <v>216</v>
      </c>
      <c r="I59" s="87" t="s">
        <v>215</v>
      </c>
      <c r="J59" s="137"/>
      <c r="K59" s="89"/>
      <c r="L59" s="89"/>
      <c r="M59" s="122" t="s">
        <v>216</v>
      </c>
      <c r="N59" s="87" t="s">
        <v>215</v>
      </c>
      <c r="O59" s="115"/>
      <c r="P59" s="89"/>
      <c r="Q59" s="303"/>
      <c r="R59" s="85"/>
      <c r="S59" s="105"/>
      <c r="T59" s="103"/>
      <c r="U59" s="104"/>
      <c r="V59" s="105"/>
      <c r="W59" s="105"/>
      <c r="X59" s="105"/>
      <c r="Y59" s="103"/>
    </row>
    <row r="60" spans="1:25" s="60" customFormat="1" ht="86.25" customHeight="1" x14ac:dyDescent="0.25">
      <c r="B60" s="69">
        <v>2</v>
      </c>
      <c r="C60" s="69">
        <v>17</v>
      </c>
      <c r="D60" s="70">
        <v>1</v>
      </c>
      <c r="E60" s="71">
        <v>2.0699999999999998</v>
      </c>
      <c r="F60" s="109"/>
      <c r="G60" s="73" t="s">
        <v>217</v>
      </c>
      <c r="H60" s="159" t="s">
        <v>218</v>
      </c>
      <c r="I60" s="76">
        <v>1</v>
      </c>
      <c r="J60" s="140">
        <f>SUM(J61:J71)</f>
        <v>183636600</v>
      </c>
      <c r="K60" s="78" t="s">
        <v>468</v>
      </c>
      <c r="L60" s="78"/>
      <c r="M60" s="159" t="s">
        <v>218</v>
      </c>
      <c r="N60" s="76">
        <v>1</v>
      </c>
      <c r="O60" s="140">
        <f>SUM(O61:O71)</f>
        <v>192818430</v>
      </c>
      <c r="P60" s="78" t="s">
        <v>468</v>
      </c>
      <c r="Q60" s="303">
        <f t="shared" si="0"/>
        <v>9181830</v>
      </c>
      <c r="R60" s="135" t="s">
        <v>217</v>
      </c>
      <c r="S60" s="300"/>
      <c r="T60" s="58"/>
      <c r="U60" s="59"/>
      <c r="V60" s="59"/>
      <c r="W60" s="59"/>
      <c r="X60" s="59"/>
      <c r="Y60" s="58"/>
    </row>
    <row r="61" spans="1:25" s="106" customFormat="1" ht="54.75" customHeight="1" x14ac:dyDescent="0.2">
      <c r="A61" s="346" t="s">
        <v>565</v>
      </c>
      <c r="B61" s="308">
        <v>2</v>
      </c>
      <c r="C61" s="82">
        <v>17</v>
      </c>
      <c r="D61" s="83">
        <v>1</v>
      </c>
      <c r="E61" s="84">
        <v>2.0699999999999998</v>
      </c>
      <c r="F61" s="83">
        <v>5</v>
      </c>
      <c r="G61" s="353" t="s">
        <v>219</v>
      </c>
      <c r="H61" s="85" t="s">
        <v>220</v>
      </c>
      <c r="I61" s="89" t="s">
        <v>221</v>
      </c>
      <c r="J61" s="137">
        <v>27836600</v>
      </c>
      <c r="K61" s="89" t="s">
        <v>468</v>
      </c>
      <c r="L61" s="89"/>
      <c r="M61" s="85" t="s">
        <v>220</v>
      </c>
      <c r="N61" s="89" t="s">
        <v>221</v>
      </c>
      <c r="O61" s="115">
        <f t="shared" ref="O61:O71" si="1">J61+Q61</f>
        <v>29228430</v>
      </c>
      <c r="P61" s="89" t="s">
        <v>468</v>
      </c>
      <c r="Q61" s="303">
        <f t="shared" si="0"/>
        <v>1391830</v>
      </c>
      <c r="R61" s="85" t="s">
        <v>219</v>
      </c>
      <c r="S61" s="105"/>
      <c r="T61" s="103"/>
      <c r="U61" s="104"/>
      <c r="V61" s="105"/>
      <c r="W61" s="105"/>
      <c r="X61" s="105"/>
      <c r="Y61" s="103"/>
    </row>
    <row r="62" spans="1:25" s="106" customFormat="1" ht="54.75" customHeight="1" x14ac:dyDescent="0.2">
      <c r="B62" s="308"/>
      <c r="C62" s="82"/>
      <c r="D62" s="83"/>
      <c r="E62" s="84"/>
      <c r="F62" s="83"/>
      <c r="G62" s="85"/>
      <c r="H62" s="142" t="s">
        <v>223</v>
      </c>
      <c r="I62" s="87">
        <v>1</v>
      </c>
      <c r="J62" s="137"/>
      <c r="K62" s="89"/>
      <c r="L62" s="89"/>
      <c r="M62" s="142" t="s">
        <v>223</v>
      </c>
      <c r="N62" s="87">
        <v>1</v>
      </c>
      <c r="O62" s="115"/>
      <c r="P62" s="89"/>
      <c r="Q62" s="303"/>
      <c r="R62" s="85"/>
      <c r="S62" s="105"/>
      <c r="T62" s="103"/>
      <c r="U62" s="104"/>
      <c r="V62" s="105"/>
      <c r="W62" s="105"/>
      <c r="X62" s="105"/>
      <c r="Y62" s="103"/>
    </row>
    <row r="63" spans="1:25" s="121" customFormat="1" ht="74.25" customHeight="1" x14ac:dyDescent="0.2">
      <c r="B63" s="308">
        <v>2</v>
      </c>
      <c r="C63" s="82">
        <v>17</v>
      </c>
      <c r="D63" s="83">
        <v>1</v>
      </c>
      <c r="E63" s="84">
        <v>2.0699999999999998</v>
      </c>
      <c r="F63" s="83">
        <v>6</v>
      </c>
      <c r="G63" s="85" t="s">
        <v>224</v>
      </c>
      <c r="H63" s="85" t="s">
        <v>225</v>
      </c>
      <c r="I63" s="89" t="s">
        <v>226</v>
      </c>
      <c r="J63" s="161">
        <v>0</v>
      </c>
      <c r="K63" s="89" t="s">
        <v>468</v>
      </c>
      <c r="L63" s="89"/>
      <c r="M63" s="85" t="s">
        <v>225</v>
      </c>
      <c r="N63" s="89" t="s">
        <v>226</v>
      </c>
      <c r="O63" s="102">
        <f t="shared" si="1"/>
        <v>0</v>
      </c>
      <c r="P63" s="89" t="s">
        <v>468</v>
      </c>
      <c r="Q63" s="303">
        <f t="shared" si="0"/>
        <v>0</v>
      </c>
      <c r="R63" s="85" t="s">
        <v>224</v>
      </c>
      <c r="S63" s="120"/>
      <c r="T63" s="118"/>
      <c r="U63" s="119"/>
      <c r="V63" s="120"/>
      <c r="W63" s="120"/>
      <c r="X63" s="120"/>
      <c r="Y63" s="118"/>
    </row>
    <row r="64" spans="1:25" s="121" customFormat="1" ht="74.25" customHeight="1" x14ac:dyDescent="0.2">
      <c r="B64" s="308"/>
      <c r="C64" s="82"/>
      <c r="D64" s="83"/>
      <c r="E64" s="84"/>
      <c r="F64" s="83"/>
      <c r="G64" s="85"/>
      <c r="H64" s="162" t="s">
        <v>228</v>
      </c>
      <c r="I64" s="87" t="s">
        <v>229</v>
      </c>
      <c r="J64" s="161"/>
      <c r="K64" s="89"/>
      <c r="L64" s="89"/>
      <c r="M64" s="162" t="s">
        <v>228</v>
      </c>
      <c r="N64" s="87" t="s">
        <v>229</v>
      </c>
      <c r="O64" s="102"/>
      <c r="P64" s="89"/>
      <c r="Q64" s="303"/>
      <c r="R64" s="85"/>
      <c r="S64" s="120"/>
      <c r="T64" s="118"/>
      <c r="U64" s="119"/>
      <c r="V64" s="120"/>
      <c r="W64" s="120"/>
      <c r="X64" s="120"/>
      <c r="Y64" s="118"/>
    </row>
    <row r="65" spans="1:25" ht="74.25" customHeight="1" x14ac:dyDescent="0.2">
      <c r="B65" s="308">
        <v>2</v>
      </c>
      <c r="C65" s="82">
        <v>17</v>
      </c>
      <c r="D65" s="83">
        <v>1</v>
      </c>
      <c r="E65" s="84">
        <v>2.0699999999999998</v>
      </c>
      <c r="F65" s="83">
        <v>7</v>
      </c>
      <c r="G65" s="85" t="s">
        <v>230</v>
      </c>
      <c r="H65" s="85" t="s">
        <v>231</v>
      </c>
      <c r="I65" s="89" t="s">
        <v>232</v>
      </c>
      <c r="J65" s="161">
        <v>11000000</v>
      </c>
      <c r="K65" s="89" t="s">
        <v>468</v>
      </c>
      <c r="L65" s="89"/>
      <c r="M65" s="85" t="s">
        <v>231</v>
      </c>
      <c r="N65" s="89" t="s">
        <v>232</v>
      </c>
      <c r="O65" s="102">
        <f t="shared" si="1"/>
        <v>11550000</v>
      </c>
      <c r="P65" s="89" t="s">
        <v>468</v>
      </c>
      <c r="Q65" s="303">
        <f t="shared" si="0"/>
        <v>550000</v>
      </c>
      <c r="R65" s="85" t="s">
        <v>230</v>
      </c>
      <c r="S65" s="92"/>
      <c r="T65" s="98"/>
      <c r="U65" s="99"/>
      <c r="V65" s="92"/>
      <c r="W65" s="92"/>
      <c r="X65" s="92"/>
      <c r="Y65" s="98"/>
    </row>
    <row r="66" spans="1:25" ht="74.25" customHeight="1" x14ac:dyDescent="0.2">
      <c r="B66" s="308"/>
      <c r="C66" s="82"/>
      <c r="D66" s="83"/>
      <c r="E66" s="84"/>
      <c r="F66" s="83"/>
      <c r="G66" s="85"/>
      <c r="H66" s="162" t="s">
        <v>234</v>
      </c>
      <c r="I66" s="87">
        <v>1</v>
      </c>
      <c r="J66" s="161"/>
      <c r="K66" s="89"/>
      <c r="L66" s="89"/>
      <c r="M66" s="162" t="s">
        <v>234</v>
      </c>
      <c r="N66" s="87">
        <v>1</v>
      </c>
      <c r="O66" s="102"/>
      <c r="P66" s="89"/>
      <c r="Q66" s="303"/>
      <c r="R66" s="85"/>
      <c r="S66" s="92"/>
      <c r="T66" s="98"/>
      <c r="U66" s="99"/>
      <c r="V66" s="92"/>
      <c r="W66" s="92"/>
      <c r="X66" s="92"/>
      <c r="Y66" s="98"/>
    </row>
    <row r="67" spans="1:25" ht="66.75" customHeight="1" x14ac:dyDescent="0.2">
      <c r="B67" s="308">
        <v>2</v>
      </c>
      <c r="C67" s="82">
        <v>17</v>
      </c>
      <c r="D67" s="83">
        <v>1</v>
      </c>
      <c r="E67" s="84">
        <v>2.0699999999999998</v>
      </c>
      <c r="F67" s="83">
        <v>9</v>
      </c>
      <c r="G67" s="85" t="s">
        <v>235</v>
      </c>
      <c r="H67" s="85" t="s">
        <v>236</v>
      </c>
      <c r="I67" s="89" t="s">
        <v>237</v>
      </c>
      <c r="J67" s="161">
        <v>100000000</v>
      </c>
      <c r="K67" s="89" t="s">
        <v>468</v>
      </c>
      <c r="L67" s="89"/>
      <c r="M67" s="85" t="s">
        <v>236</v>
      </c>
      <c r="N67" s="89" t="s">
        <v>237</v>
      </c>
      <c r="O67" s="102">
        <f t="shared" si="1"/>
        <v>105000000</v>
      </c>
      <c r="P67" s="89" t="s">
        <v>468</v>
      </c>
      <c r="Q67" s="303">
        <f t="shared" si="0"/>
        <v>5000000</v>
      </c>
      <c r="R67" s="85" t="s">
        <v>235</v>
      </c>
      <c r="S67" s="92"/>
      <c r="T67" s="98"/>
      <c r="U67" s="99"/>
      <c r="V67" s="92"/>
      <c r="W67" s="92"/>
      <c r="X67" s="92"/>
      <c r="Y67" s="98"/>
    </row>
    <row r="68" spans="1:25" ht="78.75" customHeight="1" x14ac:dyDescent="0.2">
      <c r="B68" s="308"/>
      <c r="C68" s="82"/>
      <c r="D68" s="83"/>
      <c r="E68" s="84"/>
      <c r="F68" s="83"/>
      <c r="G68" s="85"/>
      <c r="H68" s="162" t="s">
        <v>239</v>
      </c>
      <c r="I68" s="87" t="s">
        <v>240</v>
      </c>
      <c r="J68" s="161"/>
      <c r="K68" s="89"/>
      <c r="L68" s="89"/>
      <c r="M68" s="162" t="s">
        <v>239</v>
      </c>
      <c r="N68" s="87" t="s">
        <v>240</v>
      </c>
      <c r="O68" s="102"/>
      <c r="P68" s="89"/>
      <c r="Q68" s="303"/>
      <c r="R68" s="85"/>
      <c r="S68" s="92"/>
      <c r="T68" s="98"/>
      <c r="U68" s="99"/>
      <c r="V68" s="92"/>
      <c r="W68" s="92"/>
      <c r="X68" s="92"/>
      <c r="Y68" s="98"/>
    </row>
    <row r="69" spans="1:25" s="106" customFormat="1" ht="73.5" customHeight="1" x14ac:dyDescent="0.2">
      <c r="B69" s="308">
        <v>2</v>
      </c>
      <c r="C69" s="82">
        <v>17</v>
      </c>
      <c r="D69" s="83">
        <v>1</v>
      </c>
      <c r="E69" s="84">
        <v>2.0699999999999998</v>
      </c>
      <c r="F69" s="82">
        <v>10</v>
      </c>
      <c r="G69" s="85" t="s">
        <v>241</v>
      </c>
      <c r="H69" s="85" t="s">
        <v>242</v>
      </c>
      <c r="I69" s="89" t="s">
        <v>237</v>
      </c>
      <c r="J69" s="137">
        <v>44800000</v>
      </c>
      <c r="K69" s="89" t="s">
        <v>468</v>
      </c>
      <c r="L69" s="89"/>
      <c r="M69" s="85" t="s">
        <v>242</v>
      </c>
      <c r="N69" s="89" t="s">
        <v>237</v>
      </c>
      <c r="O69" s="115">
        <f t="shared" si="1"/>
        <v>47040000</v>
      </c>
      <c r="P69" s="89" t="s">
        <v>468</v>
      </c>
      <c r="Q69" s="303">
        <f t="shared" si="0"/>
        <v>2240000</v>
      </c>
      <c r="R69" s="85" t="s">
        <v>241</v>
      </c>
      <c r="S69" s="105"/>
      <c r="T69" s="103"/>
      <c r="U69" s="104"/>
      <c r="V69" s="105"/>
      <c r="W69" s="105"/>
      <c r="X69" s="105"/>
      <c r="Y69" s="103"/>
    </row>
    <row r="70" spans="1:25" s="106" customFormat="1" ht="87.75" customHeight="1" x14ac:dyDescent="0.2">
      <c r="B70" s="308"/>
      <c r="C70" s="82"/>
      <c r="D70" s="83"/>
      <c r="E70" s="84"/>
      <c r="F70" s="82"/>
      <c r="G70" s="85"/>
      <c r="H70" s="162" t="s">
        <v>245</v>
      </c>
      <c r="I70" s="87">
        <v>1</v>
      </c>
      <c r="J70" s="137"/>
      <c r="K70" s="89"/>
      <c r="L70" s="89"/>
      <c r="M70" s="162" t="s">
        <v>245</v>
      </c>
      <c r="N70" s="87">
        <v>1</v>
      </c>
      <c r="O70" s="115"/>
      <c r="P70" s="89"/>
      <c r="Q70" s="303"/>
      <c r="R70" s="85"/>
      <c r="S70" s="105"/>
      <c r="T70" s="103"/>
      <c r="U70" s="104"/>
      <c r="V70" s="105"/>
      <c r="W70" s="105"/>
      <c r="X70" s="105"/>
      <c r="Y70" s="103"/>
    </row>
    <row r="71" spans="1:25" s="121" customFormat="1" ht="101.25" customHeight="1" x14ac:dyDescent="0.2">
      <c r="B71" s="308">
        <v>2</v>
      </c>
      <c r="C71" s="82">
        <v>17</v>
      </c>
      <c r="D71" s="83">
        <v>1</v>
      </c>
      <c r="E71" s="84">
        <v>2.0699999999999998</v>
      </c>
      <c r="F71" s="82">
        <v>11</v>
      </c>
      <c r="G71" s="85" t="s">
        <v>246</v>
      </c>
      <c r="H71" s="85" t="s">
        <v>248</v>
      </c>
      <c r="I71" s="87" t="s">
        <v>243</v>
      </c>
      <c r="J71" s="161">
        <v>0</v>
      </c>
      <c r="K71" s="89" t="s">
        <v>468</v>
      </c>
      <c r="L71" s="89"/>
      <c r="M71" s="85" t="s">
        <v>248</v>
      </c>
      <c r="N71" s="87" t="s">
        <v>243</v>
      </c>
      <c r="O71" s="102">
        <f t="shared" si="1"/>
        <v>0</v>
      </c>
      <c r="P71" s="89" t="s">
        <v>468</v>
      </c>
      <c r="Q71" s="303">
        <f t="shared" si="0"/>
        <v>0</v>
      </c>
      <c r="R71" s="85" t="s">
        <v>246</v>
      </c>
      <c r="S71" s="120"/>
      <c r="T71" s="118"/>
      <c r="U71" s="119"/>
      <c r="V71" s="120"/>
      <c r="W71" s="120"/>
      <c r="X71" s="120"/>
      <c r="Y71" s="118"/>
    </row>
    <row r="72" spans="1:25" s="121" customFormat="1" ht="101.25" customHeight="1" x14ac:dyDescent="0.2">
      <c r="B72" s="308"/>
      <c r="C72" s="82"/>
      <c r="D72" s="83"/>
      <c r="E72" s="84"/>
      <c r="F72" s="82"/>
      <c r="G72" s="85"/>
      <c r="H72" s="162" t="s">
        <v>247</v>
      </c>
      <c r="I72" s="87">
        <v>1</v>
      </c>
      <c r="J72" s="161"/>
      <c r="K72" s="89"/>
      <c r="L72" s="89"/>
      <c r="M72" s="162" t="s">
        <v>247</v>
      </c>
      <c r="N72" s="87">
        <v>1</v>
      </c>
      <c r="O72" s="102"/>
      <c r="P72" s="89"/>
      <c r="Q72" s="303"/>
      <c r="R72" s="85"/>
      <c r="S72" s="120"/>
      <c r="T72" s="118"/>
      <c r="U72" s="119"/>
      <c r="V72" s="120"/>
      <c r="W72" s="120"/>
      <c r="X72" s="120"/>
      <c r="Y72" s="118"/>
    </row>
    <row r="73" spans="1:25" s="60" customFormat="1" ht="99" customHeight="1" x14ac:dyDescent="0.25">
      <c r="A73" s="338" t="s">
        <v>575</v>
      </c>
      <c r="B73" s="69">
        <v>2</v>
      </c>
      <c r="C73" s="69">
        <v>17</v>
      </c>
      <c r="D73" s="70">
        <v>1</v>
      </c>
      <c r="E73" s="71">
        <v>2.08</v>
      </c>
      <c r="F73" s="109"/>
      <c r="G73" s="73" t="s">
        <v>250</v>
      </c>
      <c r="H73" s="139" t="s">
        <v>251</v>
      </c>
      <c r="I73" s="76">
        <v>1</v>
      </c>
      <c r="J73" s="140">
        <f>J74+J80</f>
        <v>477784050</v>
      </c>
      <c r="K73" s="78" t="s">
        <v>468</v>
      </c>
      <c r="L73" s="78"/>
      <c r="M73" s="139" t="s">
        <v>251</v>
      </c>
      <c r="N73" s="76">
        <v>1</v>
      </c>
      <c r="O73" s="140">
        <f>O74+O80</f>
        <v>501673252.5</v>
      </c>
      <c r="P73" s="78" t="s">
        <v>468</v>
      </c>
      <c r="Q73" s="303">
        <f t="shared" si="0"/>
        <v>23889202.5</v>
      </c>
      <c r="R73" s="135" t="s">
        <v>250</v>
      </c>
      <c r="S73" s="300"/>
      <c r="T73" s="58"/>
      <c r="U73" s="59"/>
      <c r="V73" s="59"/>
      <c r="W73" s="59"/>
      <c r="X73" s="59"/>
      <c r="Y73" s="58"/>
    </row>
    <row r="74" spans="1:25" ht="93.75" customHeight="1" x14ac:dyDescent="0.2">
      <c r="B74" s="308">
        <v>2</v>
      </c>
      <c r="C74" s="82">
        <v>17</v>
      </c>
      <c r="D74" s="83">
        <v>1</v>
      </c>
      <c r="E74" s="84">
        <v>2.08</v>
      </c>
      <c r="F74" s="83">
        <v>2</v>
      </c>
      <c r="G74" s="85" t="s">
        <v>252</v>
      </c>
      <c r="H74" s="85" t="s">
        <v>253</v>
      </c>
      <c r="I74" s="89" t="s">
        <v>254</v>
      </c>
      <c r="J74" s="137">
        <v>186142850</v>
      </c>
      <c r="K74" s="89" t="s">
        <v>468</v>
      </c>
      <c r="L74" s="89"/>
      <c r="M74" s="85" t="s">
        <v>253</v>
      </c>
      <c r="N74" s="89" t="s">
        <v>254</v>
      </c>
      <c r="O74" s="115">
        <f>J74+Q74</f>
        <v>195449992.5</v>
      </c>
      <c r="P74" s="315" t="s">
        <v>468</v>
      </c>
      <c r="Q74" s="303">
        <f t="shared" si="0"/>
        <v>9307142.5</v>
      </c>
      <c r="R74" s="158"/>
      <c r="S74" s="92"/>
      <c r="T74" s="98"/>
      <c r="U74" s="99"/>
      <c r="V74" s="92"/>
      <c r="W74" s="92"/>
      <c r="X74" s="92"/>
      <c r="Y74" s="98"/>
    </row>
    <row r="75" spans="1:25" ht="93.75" customHeight="1" x14ac:dyDescent="0.2">
      <c r="B75" s="308"/>
      <c r="C75" s="82"/>
      <c r="D75" s="83"/>
      <c r="E75" s="84"/>
      <c r="F75" s="83"/>
      <c r="G75" s="85"/>
      <c r="H75" s="165" t="s">
        <v>255</v>
      </c>
      <c r="I75" s="87" t="s">
        <v>256</v>
      </c>
      <c r="J75" s="137"/>
      <c r="K75" s="89"/>
      <c r="L75" s="89"/>
      <c r="M75" s="165" t="s">
        <v>255</v>
      </c>
      <c r="N75" s="87" t="s">
        <v>256</v>
      </c>
      <c r="O75" s="115"/>
      <c r="P75" s="315"/>
      <c r="Q75" s="303"/>
      <c r="R75" s="158"/>
      <c r="S75" s="92"/>
      <c r="T75" s="98"/>
      <c r="U75" s="99"/>
      <c r="V75" s="92"/>
      <c r="W75" s="92"/>
      <c r="X75" s="92"/>
      <c r="Y75" s="98"/>
    </row>
    <row r="76" spans="1:25" ht="93.75" customHeight="1" x14ac:dyDescent="0.2">
      <c r="B76" s="308"/>
      <c r="C76" s="82"/>
      <c r="D76" s="83"/>
      <c r="E76" s="84"/>
      <c r="F76" s="83"/>
      <c r="G76" s="85"/>
      <c r="H76" s="165" t="s">
        <v>257</v>
      </c>
      <c r="I76" s="87" t="s">
        <v>256</v>
      </c>
      <c r="J76" s="137"/>
      <c r="K76" s="89"/>
      <c r="L76" s="89"/>
      <c r="M76" s="165" t="s">
        <v>257</v>
      </c>
      <c r="N76" s="87" t="s">
        <v>256</v>
      </c>
      <c r="O76" s="115"/>
      <c r="P76" s="315"/>
      <c r="Q76" s="303"/>
      <c r="R76" s="158"/>
      <c r="S76" s="92"/>
      <c r="T76" s="98"/>
      <c r="U76" s="99"/>
      <c r="V76" s="92"/>
      <c r="W76" s="92"/>
      <c r="X76" s="92"/>
      <c r="Y76" s="98"/>
    </row>
    <row r="77" spans="1:25" ht="93.75" customHeight="1" x14ac:dyDescent="0.2">
      <c r="B77" s="308"/>
      <c r="C77" s="82"/>
      <c r="D77" s="83"/>
      <c r="E77" s="84"/>
      <c r="F77" s="83"/>
      <c r="G77" s="85"/>
      <c r="H77" s="165" t="s">
        <v>258</v>
      </c>
      <c r="I77" s="87" t="s">
        <v>256</v>
      </c>
      <c r="J77" s="137"/>
      <c r="K77" s="89"/>
      <c r="L77" s="89"/>
      <c r="M77" s="165" t="s">
        <v>258</v>
      </c>
      <c r="N77" s="87" t="s">
        <v>256</v>
      </c>
      <c r="O77" s="115"/>
      <c r="P77" s="315"/>
      <c r="Q77" s="303"/>
      <c r="R77" s="158"/>
      <c r="S77" s="92"/>
      <c r="T77" s="98"/>
      <c r="U77" s="99"/>
      <c r="V77" s="92"/>
      <c r="W77" s="92"/>
      <c r="X77" s="92"/>
      <c r="Y77" s="98"/>
    </row>
    <row r="78" spans="1:25" ht="93.75" customHeight="1" x14ac:dyDescent="0.2">
      <c r="B78" s="308"/>
      <c r="C78" s="82"/>
      <c r="D78" s="83"/>
      <c r="E78" s="84"/>
      <c r="F78" s="83"/>
      <c r="G78" s="85"/>
      <c r="H78" s="165" t="s">
        <v>259</v>
      </c>
      <c r="I78" s="87" t="s">
        <v>256</v>
      </c>
      <c r="J78" s="137"/>
      <c r="K78" s="89"/>
      <c r="L78" s="89"/>
      <c r="M78" s="165" t="s">
        <v>259</v>
      </c>
      <c r="N78" s="87" t="s">
        <v>256</v>
      </c>
      <c r="O78" s="115"/>
      <c r="P78" s="315"/>
      <c r="Q78" s="303"/>
      <c r="R78" s="158"/>
      <c r="S78" s="92"/>
      <c r="T78" s="98"/>
      <c r="U78" s="99"/>
      <c r="V78" s="92"/>
      <c r="W78" s="92"/>
      <c r="X78" s="92"/>
      <c r="Y78" s="98"/>
    </row>
    <row r="79" spans="1:25" ht="93.75" customHeight="1" x14ac:dyDescent="0.2">
      <c r="B79" s="308"/>
      <c r="C79" s="82"/>
      <c r="D79" s="83"/>
      <c r="E79" s="84"/>
      <c r="F79" s="83"/>
      <c r="G79" s="85"/>
      <c r="H79" s="165" t="s">
        <v>260</v>
      </c>
      <c r="I79" s="87">
        <v>1</v>
      </c>
      <c r="J79" s="137"/>
      <c r="K79" s="89"/>
      <c r="L79" s="89"/>
      <c r="M79" s="165" t="s">
        <v>260</v>
      </c>
      <c r="N79" s="87">
        <v>1</v>
      </c>
      <c r="O79" s="115"/>
      <c r="P79" s="315"/>
      <c r="Q79" s="303"/>
      <c r="R79" s="158"/>
      <c r="S79" s="92"/>
      <c r="T79" s="98"/>
      <c r="U79" s="99"/>
      <c r="V79" s="92"/>
      <c r="W79" s="92"/>
      <c r="X79" s="92"/>
      <c r="Y79" s="98"/>
    </row>
    <row r="80" spans="1:25" ht="75.75" customHeight="1" x14ac:dyDescent="0.2">
      <c r="B80" s="308">
        <v>2</v>
      </c>
      <c r="C80" s="82">
        <v>17</v>
      </c>
      <c r="D80" s="83">
        <v>1</v>
      </c>
      <c r="E80" s="84">
        <v>2.08</v>
      </c>
      <c r="F80" s="83">
        <v>4</v>
      </c>
      <c r="G80" s="85" t="s">
        <v>261</v>
      </c>
      <c r="H80" s="85" t="s">
        <v>263</v>
      </c>
      <c r="I80" s="89" t="s">
        <v>254</v>
      </c>
      <c r="J80" s="167">
        <v>291641200</v>
      </c>
      <c r="K80" s="89" t="s">
        <v>468</v>
      </c>
      <c r="L80" s="89"/>
      <c r="M80" s="85" t="s">
        <v>263</v>
      </c>
      <c r="N80" s="89" t="s">
        <v>254</v>
      </c>
      <c r="O80" s="115">
        <f>J80+Q80</f>
        <v>306223260</v>
      </c>
      <c r="P80" s="89" t="s">
        <v>468</v>
      </c>
      <c r="Q80" s="303">
        <f t="shared" si="0"/>
        <v>14582060</v>
      </c>
      <c r="R80" s="85" t="s">
        <v>261</v>
      </c>
      <c r="S80" s="92"/>
      <c r="T80" s="98"/>
      <c r="U80" s="99"/>
      <c r="V80" s="92"/>
      <c r="W80" s="92"/>
      <c r="X80" s="92"/>
      <c r="Y80" s="98"/>
    </row>
    <row r="81" spans="1:28" ht="75.75" customHeight="1" x14ac:dyDescent="0.2">
      <c r="B81" s="308"/>
      <c r="C81" s="82"/>
      <c r="D81" s="83"/>
      <c r="E81" s="84"/>
      <c r="F81" s="83"/>
      <c r="G81" s="85"/>
      <c r="H81" s="162" t="s">
        <v>264</v>
      </c>
      <c r="I81" s="87">
        <v>1</v>
      </c>
      <c r="J81" s="167"/>
      <c r="K81" s="89"/>
      <c r="L81" s="89"/>
      <c r="M81" s="162" t="s">
        <v>264</v>
      </c>
      <c r="N81" s="87">
        <v>1</v>
      </c>
      <c r="O81" s="115"/>
      <c r="P81" s="89"/>
      <c r="Q81" s="303"/>
      <c r="R81" s="85"/>
      <c r="S81" s="92"/>
      <c r="T81" s="98"/>
      <c r="U81" s="99"/>
      <c r="V81" s="92"/>
      <c r="W81" s="92"/>
      <c r="X81" s="92"/>
      <c r="Y81" s="98"/>
    </row>
    <row r="82" spans="1:28" s="60" customFormat="1" ht="99.75" customHeight="1" x14ac:dyDescent="0.25">
      <c r="A82" s="338" t="s">
        <v>595</v>
      </c>
      <c r="B82" s="69">
        <v>2</v>
      </c>
      <c r="C82" s="69">
        <v>17</v>
      </c>
      <c r="D82" s="70">
        <v>1</v>
      </c>
      <c r="E82" s="71">
        <v>2.09</v>
      </c>
      <c r="F82" s="72"/>
      <c r="G82" s="73" t="s">
        <v>265</v>
      </c>
      <c r="H82" s="159" t="s">
        <v>266</v>
      </c>
      <c r="I82" s="76">
        <v>1</v>
      </c>
      <c r="J82" s="140">
        <f>SUM(J83:J89)</f>
        <v>208568620</v>
      </c>
      <c r="K82" s="78" t="s">
        <v>468</v>
      </c>
      <c r="L82" s="78"/>
      <c r="M82" s="159" t="s">
        <v>266</v>
      </c>
      <c r="N82" s="76">
        <v>1</v>
      </c>
      <c r="O82" s="140">
        <f>SUM(O83:O89)</f>
        <v>218997051</v>
      </c>
      <c r="P82" s="78" t="s">
        <v>468</v>
      </c>
      <c r="Q82" s="303">
        <f t="shared" si="0"/>
        <v>10428431</v>
      </c>
      <c r="R82" s="135" t="s">
        <v>265</v>
      </c>
      <c r="S82" s="316"/>
      <c r="T82" s="168"/>
      <c r="U82" s="59"/>
      <c r="V82" s="59"/>
      <c r="W82" s="59"/>
      <c r="X82" s="59"/>
      <c r="Y82" s="168"/>
    </row>
    <row r="83" spans="1:28" s="106" customFormat="1" ht="124.5" customHeight="1" x14ac:dyDescent="0.2">
      <c r="A83" s="346" t="s">
        <v>579</v>
      </c>
      <c r="B83" s="308">
        <v>2</v>
      </c>
      <c r="C83" s="82">
        <v>17</v>
      </c>
      <c r="D83" s="83">
        <v>1</v>
      </c>
      <c r="E83" s="84">
        <v>2.09</v>
      </c>
      <c r="F83" s="83">
        <v>1</v>
      </c>
      <c r="G83" s="85" t="s">
        <v>267</v>
      </c>
      <c r="H83" s="85" t="s">
        <v>268</v>
      </c>
      <c r="I83" s="155" t="s">
        <v>269</v>
      </c>
      <c r="J83" s="167">
        <v>99138835</v>
      </c>
      <c r="K83" s="89" t="s">
        <v>468</v>
      </c>
      <c r="L83" s="89"/>
      <c r="M83" s="85" t="s">
        <v>268</v>
      </c>
      <c r="N83" s="317" t="s">
        <v>476</v>
      </c>
      <c r="O83" s="115">
        <f>J83+Q83</f>
        <v>104095776.75</v>
      </c>
      <c r="P83" s="89" t="s">
        <v>468</v>
      </c>
      <c r="Q83" s="303">
        <f t="shared" si="0"/>
        <v>4956941.75</v>
      </c>
      <c r="R83" s="85" t="s">
        <v>267</v>
      </c>
      <c r="S83" s="105"/>
      <c r="T83" s="169"/>
      <c r="U83" s="104"/>
      <c r="V83" s="105"/>
      <c r="W83" s="105"/>
      <c r="X83" s="105"/>
      <c r="Y83" s="169"/>
    </row>
    <row r="84" spans="1:28" s="106" customFormat="1" ht="124.5" customHeight="1" x14ac:dyDescent="0.2">
      <c r="B84" s="308"/>
      <c r="C84" s="82"/>
      <c r="D84" s="83"/>
      <c r="E84" s="84"/>
      <c r="F84" s="83"/>
      <c r="G84" s="85"/>
      <c r="H84" s="170" t="s">
        <v>270</v>
      </c>
      <c r="I84" s="155" t="s">
        <v>269</v>
      </c>
      <c r="J84" s="167"/>
      <c r="K84" s="89"/>
      <c r="L84" s="89"/>
      <c r="M84" s="170" t="s">
        <v>270</v>
      </c>
      <c r="N84" s="155" t="s">
        <v>269</v>
      </c>
      <c r="O84" s="115"/>
      <c r="P84" s="89"/>
      <c r="Q84" s="303"/>
      <c r="R84" s="85"/>
      <c r="S84" s="105"/>
      <c r="T84" s="169"/>
      <c r="U84" s="104"/>
      <c r="V84" s="105"/>
      <c r="W84" s="105"/>
      <c r="X84" s="105"/>
      <c r="Y84" s="169"/>
    </row>
    <row r="85" spans="1:28" s="106" customFormat="1" ht="92.25" customHeight="1" x14ac:dyDescent="0.2">
      <c r="B85" s="308">
        <v>2</v>
      </c>
      <c r="C85" s="82">
        <v>17</v>
      </c>
      <c r="D85" s="83">
        <v>1</v>
      </c>
      <c r="E85" s="84">
        <v>2.09</v>
      </c>
      <c r="F85" s="83">
        <v>6</v>
      </c>
      <c r="G85" s="85" t="s">
        <v>271</v>
      </c>
      <c r="H85" s="85" t="s">
        <v>272</v>
      </c>
      <c r="I85" s="89" t="s">
        <v>273</v>
      </c>
      <c r="J85" s="167">
        <v>42742000</v>
      </c>
      <c r="K85" s="89" t="s">
        <v>468</v>
      </c>
      <c r="L85" s="89"/>
      <c r="M85" s="141" t="s">
        <v>477</v>
      </c>
      <c r="N85" s="87">
        <v>1</v>
      </c>
      <c r="O85" s="115">
        <f>J85+Q85</f>
        <v>44879100</v>
      </c>
      <c r="P85" s="89" t="s">
        <v>468</v>
      </c>
      <c r="Q85" s="303">
        <f t="shared" si="0"/>
        <v>2137100</v>
      </c>
      <c r="R85" s="85" t="s">
        <v>271</v>
      </c>
      <c r="S85" s="105"/>
      <c r="T85" s="103"/>
      <c r="U85" s="104"/>
      <c r="V85" s="105"/>
      <c r="W85" s="105"/>
      <c r="X85" s="105"/>
      <c r="Y85" s="103"/>
    </row>
    <row r="86" spans="1:28" s="106" customFormat="1" ht="92.25" customHeight="1" x14ac:dyDescent="0.2">
      <c r="B86" s="308"/>
      <c r="C86" s="82"/>
      <c r="D86" s="83"/>
      <c r="E86" s="84"/>
      <c r="F86" s="83"/>
      <c r="G86" s="85"/>
      <c r="H86" s="170" t="s">
        <v>275</v>
      </c>
      <c r="I86" s="87">
        <v>1</v>
      </c>
      <c r="J86" s="167"/>
      <c r="K86" s="89"/>
      <c r="L86" s="89"/>
      <c r="M86" s="170" t="s">
        <v>275</v>
      </c>
      <c r="N86" s="87">
        <v>1</v>
      </c>
      <c r="O86" s="115"/>
      <c r="P86" s="89"/>
      <c r="Q86" s="303"/>
      <c r="R86" s="85"/>
      <c r="S86" s="105"/>
      <c r="T86" s="103"/>
      <c r="U86" s="104"/>
      <c r="V86" s="105"/>
      <c r="W86" s="105"/>
      <c r="X86" s="105"/>
      <c r="Y86" s="103"/>
    </row>
    <row r="87" spans="1:28" ht="107.25" customHeight="1" x14ac:dyDescent="0.2">
      <c r="B87" s="308">
        <v>2</v>
      </c>
      <c r="C87" s="82">
        <v>17</v>
      </c>
      <c r="D87" s="83">
        <v>1</v>
      </c>
      <c r="E87" s="84">
        <v>2.09</v>
      </c>
      <c r="F87" s="82">
        <v>10</v>
      </c>
      <c r="G87" s="85" t="s">
        <v>276</v>
      </c>
      <c r="H87" s="85" t="s">
        <v>478</v>
      </c>
      <c r="I87" s="89" t="s">
        <v>243</v>
      </c>
      <c r="J87" s="172">
        <v>34867785</v>
      </c>
      <c r="K87" s="89" t="s">
        <v>468</v>
      </c>
      <c r="L87" s="89"/>
      <c r="M87" s="85" t="s">
        <v>478</v>
      </c>
      <c r="N87" s="87">
        <v>1</v>
      </c>
      <c r="O87" s="115">
        <f>J87+Q87</f>
        <v>36611174.25</v>
      </c>
      <c r="P87" s="89" t="s">
        <v>468</v>
      </c>
      <c r="Q87" s="303">
        <f t="shared" si="0"/>
        <v>1743389.25</v>
      </c>
      <c r="R87" s="85" t="s">
        <v>276</v>
      </c>
      <c r="S87" s="92"/>
      <c r="T87" s="98"/>
      <c r="U87" s="99"/>
      <c r="V87" s="92"/>
      <c r="W87" s="92"/>
      <c r="X87" s="92"/>
      <c r="Y87" s="98"/>
    </row>
    <row r="88" spans="1:28" ht="107.25" customHeight="1" x14ac:dyDescent="0.2">
      <c r="B88" s="308"/>
      <c r="C88" s="82"/>
      <c r="D88" s="83"/>
      <c r="E88" s="84"/>
      <c r="F88" s="82"/>
      <c r="G88" s="85"/>
      <c r="H88" s="170" t="s">
        <v>279</v>
      </c>
      <c r="I88" s="87">
        <v>1</v>
      </c>
      <c r="J88" s="172"/>
      <c r="K88" s="89"/>
      <c r="L88" s="89"/>
      <c r="M88" s="170" t="s">
        <v>279</v>
      </c>
      <c r="N88" s="87">
        <v>1</v>
      </c>
      <c r="O88" s="115"/>
      <c r="P88" s="89"/>
      <c r="Q88" s="303"/>
      <c r="R88" s="85"/>
      <c r="S88" s="92"/>
      <c r="T88" s="98"/>
      <c r="U88" s="99"/>
      <c r="V88" s="92"/>
      <c r="W88" s="92"/>
      <c r="X88" s="92"/>
      <c r="Y88" s="98"/>
    </row>
    <row r="89" spans="1:28" ht="122.25" customHeight="1" x14ac:dyDescent="0.2">
      <c r="B89" s="308">
        <v>2</v>
      </c>
      <c r="C89" s="82">
        <v>17</v>
      </c>
      <c r="D89" s="83">
        <v>1</v>
      </c>
      <c r="E89" s="84">
        <v>2.09</v>
      </c>
      <c r="F89" s="82">
        <v>11</v>
      </c>
      <c r="G89" s="85" t="s">
        <v>280</v>
      </c>
      <c r="H89" s="141" t="s">
        <v>281</v>
      </c>
      <c r="I89" s="89" t="s">
        <v>243</v>
      </c>
      <c r="J89" s="172">
        <v>31820000</v>
      </c>
      <c r="K89" s="89" t="s">
        <v>468</v>
      </c>
      <c r="L89" s="89"/>
      <c r="M89" s="141" t="s">
        <v>281</v>
      </c>
      <c r="N89" s="87">
        <v>1</v>
      </c>
      <c r="O89" s="115">
        <f>J89+Q89</f>
        <v>33411000</v>
      </c>
      <c r="P89" s="89" t="s">
        <v>468</v>
      </c>
      <c r="Q89" s="303">
        <f t="shared" si="0"/>
        <v>1591000</v>
      </c>
      <c r="R89" s="85" t="s">
        <v>280</v>
      </c>
      <c r="S89" s="92"/>
      <c r="T89" s="98"/>
      <c r="U89" s="99"/>
      <c r="V89" s="92"/>
      <c r="W89" s="92"/>
      <c r="X89" s="92"/>
      <c r="Y89" s="98"/>
    </row>
    <row r="90" spans="1:28" ht="122.25" customHeight="1" x14ac:dyDescent="0.2">
      <c r="B90" s="308"/>
      <c r="C90" s="82"/>
      <c r="D90" s="83"/>
      <c r="E90" s="84"/>
      <c r="F90" s="82"/>
      <c r="G90" s="85"/>
      <c r="H90" s="162" t="s">
        <v>283</v>
      </c>
      <c r="I90" s="87">
        <v>1</v>
      </c>
      <c r="J90" s="172"/>
      <c r="K90" s="89"/>
      <c r="L90" s="89"/>
      <c r="M90" s="162" t="s">
        <v>283</v>
      </c>
      <c r="N90" s="87">
        <v>1</v>
      </c>
      <c r="O90" s="115"/>
      <c r="P90" s="89"/>
      <c r="Q90" s="303"/>
      <c r="R90" s="85"/>
      <c r="S90" s="92"/>
      <c r="T90" s="98"/>
      <c r="U90" s="99"/>
      <c r="V90" s="92"/>
      <c r="W90" s="92"/>
      <c r="X90" s="92"/>
      <c r="Y90" s="98"/>
    </row>
    <row r="91" spans="1:28" s="60" customFormat="1" ht="88.5" customHeight="1" x14ac:dyDescent="0.25">
      <c r="B91" s="61">
        <v>2</v>
      </c>
      <c r="C91" s="61">
        <v>17</v>
      </c>
      <c r="D91" s="62">
        <v>3</v>
      </c>
      <c r="E91" s="63"/>
      <c r="F91" s="63"/>
      <c r="G91" s="64" t="s">
        <v>284</v>
      </c>
      <c r="H91" s="174" t="s">
        <v>285</v>
      </c>
      <c r="I91" s="175" t="s">
        <v>286</v>
      </c>
      <c r="J91" s="176">
        <f>J92</f>
        <v>302084500</v>
      </c>
      <c r="K91" s="177" t="s">
        <v>468</v>
      </c>
      <c r="L91" s="177"/>
      <c r="M91" s="174" t="s">
        <v>285</v>
      </c>
      <c r="N91" s="175" t="s">
        <v>479</v>
      </c>
      <c r="O91" s="176">
        <f>O92</f>
        <v>317188725</v>
      </c>
      <c r="P91" s="177" t="s">
        <v>468</v>
      </c>
      <c r="Q91" s="303">
        <f t="shared" si="0"/>
        <v>15104225</v>
      </c>
      <c r="R91" s="64" t="s">
        <v>284</v>
      </c>
      <c r="S91" s="300"/>
      <c r="T91" s="58"/>
      <c r="U91" s="59"/>
      <c r="V91" s="59"/>
      <c r="W91" s="59"/>
      <c r="X91" s="59"/>
      <c r="Y91" s="58"/>
    </row>
    <row r="92" spans="1:28" s="60" customFormat="1" ht="125.25" customHeight="1" x14ac:dyDescent="0.25">
      <c r="A92" s="178"/>
      <c r="B92" s="69">
        <v>2</v>
      </c>
      <c r="C92" s="69">
        <v>17</v>
      </c>
      <c r="D92" s="70">
        <v>3</v>
      </c>
      <c r="E92" s="71">
        <v>2.0099999999999998</v>
      </c>
      <c r="F92" s="109"/>
      <c r="G92" s="73" t="s">
        <v>287</v>
      </c>
      <c r="H92" s="179" t="s">
        <v>28</v>
      </c>
      <c r="I92" s="180" t="s">
        <v>288</v>
      </c>
      <c r="J92" s="181">
        <f>J93</f>
        <v>302084500</v>
      </c>
      <c r="K92" s="78" t="s">
        <v>468</v>
      </c>
      <c r="L92" s="78"/>
      <c r="M92" s="179" t="s">
        <v>28</v>
      </c>
      <c r="N92" s="180" t="s">
        <v>480</v>
      </c>
      <c r="O92" s="318">
        <f>O93</f>
        <v>317188725</v>
      </c>
      <c r="P92" s="78" t="s">
        <v>468</v>
      </c>
      <c r="Q92" s="303">
        <f t="shared" si="0"/>
        <v>15104225</v>
      </c>
      <c r="R92" s="135" t="s">
        <v>287</v>
      </c>
      <c r="S92" s="300"/>
      <c r="T92" s="58"/>
      <c r="U92" s="59"/>
      <c r="V92" s="59"/>
      <c r="W92" s="59"/>
      <c r="X92" s="59"/>
      <c r="Y92" s="58"/>
    </row>
    <row r="93" spans="1:28" s="183" customFormat="1" ht="92.25" customHeight="1" x14ac:dyDescent="0.2">
      <c r="A93" s="182"/>
      <c r="B93" s="308">
        <v>2</v>
      </c>
      <c r="C93" s="82">
        <v>17</v>
      </c>
      <c r="D93" s="83">
        <v>3</v>
      </c>
      <c r="E93" s="84">
        <v>2.0099999999999998</v>
      </c>
      <c r="F93" s="83">
        <v>2</v>
      </c>
      <c r="G93" s="353" t="s">
        <v>289</v>
      </c>
      <c r="H93" s="85" t="s">
        <v>290</v>
      </c>
      <c r="I93" s="89" t="s">
        <v>291</v>
      </c>
      <c r="J93" s="166">
        <v>302084500</v>
      </c>
      <c r="K93" s="89" t="s">
        <v>468</v>
      </c>
      <c r="L93" s="89"/>
      <c r="M93" s="85" t="s">
        <v>290</v>
      </c>
      <c r="N93" s="89" t="s">
        <v>291</v>
      </c>
      <c r="O93" s="248">
        <f>J93+Q93</f>
        <v>317188725</v>
      </c>
      <c r="P93" s="89" t="s">
        <v>468</v>
      </c>
      <c r="Q93" s="303">
        <f t="shared" si="0"/>
        <v>15104225</v>
      </c>
      <c r="R93" s="85" t="s">
        <v>289</v>
      </c>
      <c r="S93" s="105"/>
      <c r="T93" s="169"/>
      <c r="U93" s="104"/>
      <c r="V93" s="105"/>
      <c r="W93" s="105"/>
      <c r="X93" s="105"/>
      <c r="Y93" s="169"/>
      <c r="Z93" s="106"/>
      <c r="AA93" s="106"/>
      <c r="AB93" s="106"/>
    </row>
    <row r="94" spans="1:28" s="106" customFormat="1" ht="92.25" customHeight="1" x14ac:dyDescent="0.2">
      <c r="A94" s="184"/>
      <c r="B94" s="308"/>
      <c r="C94" s="82"/>
      <c r="D94" s="83"/>
      <c r="E94" s="84"/>
      <c r="F94" s="83"/>
      <c r="G94" s="85"/>
      <c r="H94" s="185" t="s">
        <v>31</v>
      </c>
      <c r="I94" s="186" t="s">
        <v>294</v>
      </c>
      <c r="J94" s="166"/>
      <c r="K94" s="89"/>
      <c r="L94" s="89"/>
      <c r="M94" s="185" t="s">
        <v>31</v>
      </c>
      <c r="N94" s="186" t="s">
        <v>294</v>
      </c>
      <c r="O94" s="248"/>
      <c r="P94" s="89"/>
      <c r="Q94" s="303"/>
      <c r="R94" s="85"/>
      <c r="S94" s="105"/>
      <c r="T94" s="169"/>
      <c r="U94" s="104"/>
      <c r="V94" s="105"/>
      <c r="W94" s="105"/>
      <c r="X94" s="105"/>
      <c r="Y94" s="169"/>
    </row>
    <row r="95" spans="1:28" s="60" customFormat="1" ht="86.25" customHeight="1" x14ac:dyDescent="0.25">
      <c r="A95" s="178"/>
      <c r="B95" s="61">
        <v>2</v>
      </c>
      <c r="C95" s="61">
        <v>17</v>
      </c>
      <c r="D95" s="62">
        <v>5</v>
      </c>
      <c r="E95" s="63"/>
      <c r="F95" s="63"/>
      <c r="G95" s="64" t="s">
        <v>295</v>
      </c>
      <c r="H95" s="174" t="s">
        <v>296</v>
      </c>
      <c r="I95" s="187" t="s">
        <v>297</v>
      </c>
      <c r="J95" s="176">
        <f>J96</f>
        <v>462660000</v>
      </c>
      <c r="K95" s="177" t="s">
        <v>468</v>
      </c>
      <c r="L95" s="177"/>
      <c r="M95" s="174" t="s">
        <v>296</v>
      </c>
      <c r="N95" s="187" t="s">
        <v>481</v>
      </c>
      <c r="O95" s="176">
        <f>O96</f>
        <v>485793000</v>
      </c>
      <c r="P95" s="177" t="s">
        <v>468</v>
      </c>
      <c r="Q95" s="303">
        <f t="shared" si="0"/>
        <v>23133000</v>
      </c>
      <c r="R95" s="64" t="s">
        <v>295</v>
      </c>
      <c r="S95" s="300"/>
      <c r="T95" s="58"/>
      <c r="U95" s="59"/>
      <c r="V95" s="59"/>
      <c r="W95" s="59"/>
      <c r="X95" s="59"/>
      <c r="Y95" s="58"/>
    </row>
    <row r="96" spans="1:28" s="60" customFormat="1" ht="105.75" customHeight="1" x14ac:dyDescent="0.25">
      <c r="A96" s="178"/>
      <c r="B96" s="69">
        <v>2</v>
      </c>
      <c r="C96" s="69">
        <v>17</v>
      </c>
      <c r="D96" s="70">
        <v>5</v>
      </c>
      <c r="E96" s="71">
        <v>2.0099999999999998</v>
      </c>
      <c r="F96" s="109"/>
      <c r="G96" s="73" t="s">
        <v>298</v>
      </c>
      <c r="H96" s="143" t="s">
        <v>299</v>
      </c>
      <c r="I96" s="188" t="s">
        <v>300</v>
      </c>
      <c r="J96" s="181">
        <f>J97</f>
        <v>462660000</v>
      </c>
      <c r="K96" s="78" t="s">
        <v>468</v>
      </c>
      <c r="L96" s="78"/>
      <c r="M96" s="143" t="s">
        <v>39</v>
      </c>
      <c r="N96" s="180" t="s">
        <v>482</v>
      </c>
      <c r="O96" s="181">
        <f>O97</f>
        <v>485793000</v>
      </c>
      <c r="P96" s="78" t="s">
        <v>468</v>
      </c>
      <c r="Q96" s="303">
        <f t="shared" si="0"/>
        <v>23133000</v>
      </c>
      <c r="R96" s="135" t="s">
        <v>298</v>
      </c>
      <c r="S96" s="300"/>
      <c r="T96" s="58"/>
      <c r="U96" s="59"/>
      <c r="V96" s="59"/>
      <c r="W96" s="59"/>
      <c r="X96" s="59"/>
      <c r="Y96" s="58"/>
    </row>
    <row r="97" spans="1:25" s="106" customFormat="1" ht="84" customHeight="1" x14ac:dyDescent="0.2">
      <c r="A97" s="184"/>
      <c r="B97" s="308">
        <v>2</v>
      </c>
      <c r="C97" s="82">
        <v>17</v>
      </c>
      <c r="D97" s="83">
        <v>5</v>
      </c>
      <c r="E97" s="84">
        <v>2.0099999999999998</v>
      </c>
      <c r="F97" s="83">
        <v>1</v>
      </c>
      <c r="G97" s="353" t="s">
        <v>301</v>
      </c>
      <c r="H97" s="85" t="s">
        <v>302</v>
      </c>
      <c r="I97" s="189" t="s">
        <v>303</v>
      </c>
      <c r="J97" s="190">
        <v>462660000</v>
      </c>
      <c r="K97" s="89" t="s">
        <v>468</v>
      </c>
      <c r="L97" s="89"/>
      <c r="M97" s="85" t="s">
        <v>302</v>
      </c>
      <c r="N97" s="189" t="s">
        <v>303</v>
      </c>
      <c r="O97" s="190">
        <f>J97+Q97</f>
        <v>485793000</v>
      </c>
      <c r="P97" s="89" t="s">
        <v>468</v>
      </c>
      <c r="Q97" s="303">
        <f t="shared" si="0"/>
        <v>23133000</v>
      </c>
      <c r="R97" s="85" t="s">
        <v>301</v>
      </c>
      <c r="S97" s="105"/>
      <c r="T97" s="103"/>
      <c r="U97" s="104"/>
      <c r="V97" s="105"/>
      <c r="W97" s="105"/>
      <c r="X97" s="105"/>
      <c r="Y97" s="103"/>
    </row>
    <row r="98" spans="1:25" s="106" customFormat="1" ht="84" customHeight="1" x14ac:dyDescent="0.2">
      <c r="A98" s="184"/>
      <c r="B98" s="308"/>
      <c r="C98" s="82"/>
      <c r="D98" s="83"/>
      <c r="E98" s="84"/>
      <c r="F98" s="83"/>
      <c r="G98" s="85"/>
      <c r="H98" s="185" t="s">
        <v>38</v>
      </c>
      <c r="I98" s="189" t="s">
        <v>303</v>
      </c>
      <c r="J98" s="190"/>
      <c r="K98" s="89"/>
      <c r="L98" s="89"/>
      <c r="M98" s="185" t="s">
        <v>38</v>
      </c>
      <c r="N98" s="189" t="s">
        <v>303</v>
      </c>
      <c r="O98" s="190"/>
      <c r="P98" s="89"/>
      <c r="Q98" s="303"/>
      <c r="R98" s="85"/>
      <c r="S98" s="105"/>
      <c r="T98" s="103"/>
      <c r="U98" s="104"/>
      <c r="V98" s="105"/>
      <c r="W98" s="105"/>
      <c r="X98" s="105"/>
      <c r="Y98" s="103"/>
    </row>
    <row r="99" spans="1:25" s="60" customFormat="1" ht="222.75" customHeight="1" x14ac:dyDescent="0.25">
      <c r="A99" s="178"/>
      <c r="B99" s="61">
        <v>2</v>
      </c>
      <c r="C99" s="61">
        <v>17</v>
      </c>
      <c r="D99" s="62">
        <v>6</v>
      </c>
      <c r="E99" s="63"/>
      <c r="F99" s="63"/>
      <c r="G99" s="64" t="s">
        <v>306</v>
      </c>
      <c r="H99" s="174" t="s">
        <v>307</v>
      </c>
      <c r="I99" s="187">
        <v>0.05</v>
      </c>
      <c r="J99" s="176">
        <f>J100</f>
        <v>196167000</v>
      </c>
      <c r="K99" s="177" t="s">
        <v>468</v>
      </c>
      <c r="L99" s="177"/>
      <c r="M99" s="174" t="s">
        <v>307</v>
      </c>
      <c r="N99" s="187" t="s">
        <v>483</v>
      </c>
      <c r="O99" s="176">
        <f>O100</f>
        <v>205975350</v>
      </c>
      <c r="P99" s="177" t="s">
        <v>468</v>
      </c>
      <c r="Q99" s="303">
        <f t="shared" si="0"/>
        <v>9808350</v>
      </c>
      <c r="R99" s="64" t="s">
        <v>306</v>
      </c>
      <c r="S99" s="300"/>
      <c r="T99" s="58"/>
      <c r="U99" s="59"/>
      <c r="V99" s="59"/>
      <c r="W99" s="59"/>
      <c r="X99" s="59"/>
      <c r="Y99" s="58"/>
    </row>
    <row r="100" spans="1:25" s="60" customFormat="1" ht="174.75" customHeight="1" x14ac:dyDescent="0.25">
      <c r="A100" s="178"/>
      <c r="B100" s="69">
        <v>2</v>
      </c>
      <c r="C100" s="69">
        <v>17</v>
      </c>
      <c r="D100" s="70">
        <v>6</v>
      </c>
      <c r="E100" s="71">
        <v>2.0099999999999998</v>
      </c>
      <c r="F100" s="109"/>
      <c r="G100" s="73" t="s">
        <v>308</v>
      </c>
      <c r="H100" s="143" t="s">
        <v>45</v>
      </c>
      <c r="I100" s="180" t="s">
        <v>309</v>
      </c>
      <c r="J100" s="181">
        <f>J101</f>
        <v>196167000</v>
      </c>
      <c r="K100" s="78" t="s">
        <v>468</v>
      </c>
      <c r="L100" s="78"/>
      <c r="M100" s="143" t="s">
        <v>45</v>
      </c>
      <c r="N100" s="180" t="s">
        <v>484</v>
      </c>
      <c r="O100" s="181">
        <f>O101</f>
        <v>205975350</v>
      </c>
      <c r="P100" s="78" t="s">
        <v>468</v>
      </c>
      <c r="Q100" s="303">
        <f t="shared" si="0"/>
        <v>9808350</v>
      </c>
      <c r="R100" s="135" t="s">
        <v>308</v>
      </c>
      <c r="S100" s="300"/>
      <c r="T100" s="58"/>
      <c r="U100" s="59"/>
      <c r="V100" s="59"/>
      <c r="W100" s="59"/>
      <c r="X100" s="59"/>
      <c r="Y100" s="58"/>
    </row>
    <row r="101" spans="1:25" s="106" customFormat="1" ht="150" customHeight="1" x14ac:dyDescent="0.2">
      <c r="A101" s="184"/>
      <c r="B101" s="308">
        <v>2</v>
      </c>
      <c r="C101" s="82">
        <v>17</v>
      </c>
      <c r="D101" s="83">
        <v>6</v>
      </c>
      <c r="E101" s="84">
        <v>2.0099999999999998</v>
      </c>
      <c r="F101" s="83">
        <v>1</v>
      </c>
      <c r="G101" s="353" t="s">
        <v>310</v>
      </c>
      <c r="H101" s="85" t="s">
        <v>311</v>
      </c>
      <c r="I101" s="89" t="s">
        <v>312</v>
      </c>
      <c r="J101" s="166">
        <v>196167000</v>
      </c>
      <c r="K101" s="191" t="s">
        <v>468</v>
      </c>
      <c r="L101" s="191"/>
      <c r="M101" s="85" t="s">
        <v>311</v>
      </c>
      <c r="N101" s="89" t="s">
        <v>312</v>
      </c>
      <c r="O101" s="190">
        <f>J101+Q101</f>
        <v>205975350</v>
      </c>
      <c r="P101" s="191" t="s">
        <v>468</v>
      </c>
      <c r="Q101" s="303">
        <f t="shared" si="0"/>
        <v>9808350</v>
      </c>
      <c r="R101" s="85" t="s">
        <v>310</v>
      </c>
      <c r="S101" s="105"/>
      <c r="T101" s="103"/>
      <c r="U101" s="104"/>
      <c r="V101" s="105"/>
      <c r="W101" s="105"/>
      <c r="X101" s="105"/>
      <c r="Y101" s="103"/>
    </row>
    <row r="102" spans="1:25" s="106" customFormat="1" ht="150" customHeight="1" x14ac:dyDescent="0.2">
      <c r="A102" s="184"/>
      <c r="B102" s="308"/>
      <c r="C102" s="82"/>
      <c r="D102" s="83"/>
      <c r="E102" s="84"/>
      <c r="F102" s="83"/>
      <c r="G102" s="85"/>
      <c r="H102" s="122" t="s">
        <v>44</v>
      </c>
      <c r="I102" s="192" t="s">
        <v>315</v>
      </c>
      <c r="J102" s="166"/>
      <c r="K102" s="191"/>
      <c r="L102" s="191"/>
      <c r="M102" s="122" t="s">
        <v>44</v>
      </c>
      <c r="N102" s="192" t="s">
        <v>315</v>
      </c>
      <c r="O102" s="190"/>
      <c r="P102" s="191"/>
      <c r="Q102" s="303"/>
      <c r="R102" s="85"/>
      <c r="S102" s="105"/>
      <c r="T102" s="103"/>
      <c r="U102" s="104"/>
      <c r="V102" s="105"/>
      <c r="W102" s="105"/>
      <c r="X102" s="105"/>
      <c r="Y102" s="103"/>
    </row>
    <row r="103" spans="1:25" s="60" customFormat="1" ht="102" customHeight="1" x14ac:dyDescent="0.25">
      <c r="A103" s="178"/>
      <c r="B103" s="61">
        <v>2</v>
      </c>
      <c r="C103" s="61">
        <v>17</v>
      </c>
      <c r="D103" s="62">
        <v>7</v>
      </c>
      <c r="E103" s="63"/>
      <c r="F103" s="63"/>
      <c r="G103" s="64" t="s">
        <v>316</v>
      </c>
      <c r="H103" s="193" t="s">
        <v>317</v>
      </c>
      <c r="I103" s="194" t="s">
        <v>318</v>
      </c>
      <c r="J103" s="176">
        <f>J104</f>
        <v>1830843875</v>
      </c>
      <c r="K103" s="177" t="s">
        <v>468</v>
      </c>
      <c r="L103" s="177"/>
      <c r="M103" s="193" t="s">
        <v>485</v>
      </c>
      <c r="N103" s="194" t="s">
        <v>486</v>
      </c>
      <c r="O103" s="176">
        <f>O104</f>
        <v>1922386068.75</v>
      </c>
      <c r="P103" s="177" t="s">
        <v>468</v>
      </c>
      <c r="Q103" s="303">
        <f t="shared" si="0"/>
        <v>91542193.75</v>
      </c>
      <c r="R103" s="64" t="s">
        <v>316</v>
      </c>
      <c r="S103" s="300"/>
      <c r="T103" s="58"/>
      <c r="U103" s="59"/>
      <c r="V103" s="59"/>
      <c r="W103" s="59"/>
      <c r="X103" s="59"/>
      <c r="Y103" s="58"/>
    </row>
    <row r="104" spans="1:25" s="60" customFormat="1" ht="122.25" customHeight="1" x14ac:dyDescent="0.2">
      <c r="A104" s="178"/>
      <c r="B104" s="69">
        <v>2</v>
      </c>
      <c r="C104" s="69">
        <v>17</v>
      </c>
      <c r="D104" s="70">
        <v>7</v>
      </c>
      <c r="E104" s="71">
        <v>2.0099999999999998</v>
      </c>
      <c r="F104" s="195"/>
      <c r="G104" s="73" t="s">
        <v>319</v>
      </c>
      <c r="H104" s="196" t="s">
        <v>54</v>
      </c>
      <c r="I104" s="197" t="s">
        <v>320</v>
      </c>
      <c r="J104" s="181">
        <f>J105+J107+J109</f>
        <v>1830843875</v>
      </c>
      <c r="K104" s="78" t="s">
        <v>468</v>
      </c>
      <c r="L104" s="78"/>
      <c r="M104" s="196" t="s">
        <v>54</v>
      </c>
      <c r="N104" s="197" t="s">
        <v>320</v>
      </c>
      <c r="O104" s="181">
        <f>O105+O107+O109</f>
        <v>1922386068.75</v>
      </c>
      <c r="P104" s="78" t="s">
        <v>468</v>
      </c>
      <c r="Q104" s="303">
        <f t="shared" si="0"/>
        <v>91542193.75</v>
      </c>
      <c r="R104" s="135" t="s">
        <v>319</v>
      </c>
      <c r="S104" s="300"/>
      <c r="T104" s="58"/>
      <c r="U104" s="198"/>
      <c r="V104" s="198"/>
      <c r="W104" s="198"/>
      <c r="X104" s="198"/>
      <c r="Y104" s="58"/>
    </row>
    <row r="105" spans="1:25" s="106" customFormat="1" ht="81" customHeight="1" x14ac:dyDescent="0.2">
      <c r="A105" s="184"/>
      <c r="B105" s="308">
        <v>2</v>
      </c>
      <c r="C105" s="82">
        <v>17</v>
      </c>
      <c r="D105" s="83">
        <v>7</v>
      </c>
      <c r="E105" s="84">
        <v>2.0099999999999998</v>
      </c>
      <c r="F105" s="83">
        <v>2</v>
      </c>
      <c r="G105" s="353" t="s">
        <v>321</v>
      </c>
      <c r="H105" s="141" t="s">
        <v>323</v>
      </c>
      <c r="I105" s="89" t="s">
        <v>324</v>
      </c>
      <c r="J105" s="190">
        <v>881483650</v>
      </c>
      <c r="K105" s="89" t="s">
        <v>468</v>
      </c>
      <c r="L105" s="89"/>
      <c r="M105" s="141" t="s">
        <v>323</v>
      </c>
      <c r="N105" s="89" t="s">
        <v>324</v>
      </c>
      <c r="O105" s="190">
        <f>J105+Q105</f>
        <v>925557832.5</v>
      </c>
      <c r="P105" s="89" t="s">
        <v>468</v>
      </c>
      <c r="Q105" s="303">
        <f t="shared" si="0"/>
        <v>44074182.5</v>
      </c>
      <c r="R105" s="85" t="s">
        <v>321</v>
      </c>
      <c r="S105" s="105"/>
      <c r="T105" s="103"/>
      <c r="U105" s="104"/>
      <c r="V105" s="105"/>
      <c r="W105" s="105"/>
      <c r="X105" s="105"/>
      <c r="Y105" s="103"/>
    </row>
    <row r="106" spans="1:25" s="106" customFormat="1" ht="81" customHeight="1" x14ac:dyDescent="0.2">
      <c r="A106" s="184"/>
      <c r="B106" s="308"/>
      <c r="C106" s="82"/>
      <c r="D106" s="83"/>
      <c r="E106" s="84"/>
      <c r="F106" s="83"/>
      <c r="G106" s="85"/>
      <c r="H106" s="200" t="s">
        <v>53</v>
      </c>
      <c r="I106" s="192" t="s">
        <v>322</v>
      </c>
      <c r="J106" s="190"/>
      <c r="K106" s="89"/>
      <c r="L106" s="89"/>
      <c r="M106" s="200" t="s">
        <v>53</v>
      </c>
      <c r="N106" s="192" t="s">
        <v>322</v>
      </c>
      <c r="O106" s="190"/>
      <c r="P106" s="89"/>
      <c r="Q106" s="303"/>
      <c r="R106" s="85"/>
      <c r="S106" s="105"/>
      <c r="T106" s="103"/>
      <c r="U106" s="104"/>
      <c r="V106" s="105"/>
      <c r="W106" s="105"/>
      <c r="X106" s="105"/>
      <c r="Y106" s="103"/>
    </row>
    <row r="107" spans="1:25" s="106" customFormat="1" ht="62.25" customHeight="1" x14ac:dyDescent="0.2">
      <c r="A107" s="184"/>
      <c r="B107" s="308">
        <v>2</v>
      </c>
      <c r="C107" s="82">
        <v>17</v>
      </c>
      <c r="D107" s="83">
        <v>7</v>
      </c>
      <c r="E107" s="84">
        <v>2.0099999999999998</v>
      </c>
      <c r="F107" s="83">
        <v>3</v>
      </c>
      <c r="G107" s="353" t="s">
        <v>326</v>
      </c>
      <c r="H107" s="141" t="s">
        <v>327</v>
      </c>
      <c r="I107" s="89" t="s">
        <v>328</v>
      </c>
      <c r="J107" s="190">
        <v>46651000</v>
      </c>
      <c r="K107" s="89" t="s">
        <v>468</v>
      </c>
      <c r="L107" s="89"/>
      <c r="M107" s="141" t="s">
        <v>327</v>
      </c>
      <c r="N107" s="89" t="s">
        <v>328</v>
      </c>
      <c r="O107" s="190">
        <f>J107+Q107</f>
        <v>48983550</v>
      </c>
      <c r="P107" s="89" t="s">
        <v>468</v>
      </c>
      <c r="Q107" s="303">
        <f t="shared" si="0"/>
        <v>2332550</v>
      </c>
      <c r="R107" s="85" t="s">
        <v>326</v>
      </c>
      <c r="S107" s="105"/>
      <c r="T107" s="103"/>
      <c r="U107" s="104"/>
      <c r="V107" s="105"/>
      <c r="W107" s="105"/>
      <c r="X107" s="105"/>
      <c r="Y107" s="103"/>
    </row>
    <row r="108" spans="1:25" s="106" customFormat="1" ht="62.25" customHeight="1" x14ac:dyDescent="0.2">
      <c r="A108" s="184"/>
      <c r="B108" s="308"/>
      <c r="C108" s="82"/>
      <c r="D108" s="83"/>
      <c r="E108" s="84"/>
      <c r="F108" s="83"/>
      <c r="G108" s="85"/>
      <c r="H108" s="200" t="s">
        <v>59</v>
      </c>
      <c r="I108" s="192" t="s">
        <v>330</v>
      </c>
      <c r="J108" s="190"/>
      <c r="K108" s="89"/>
      <c r="L108" s="89"/>
      <c r="M108" s="200" t="s">
        <v>59</v>
      </c>
      <c r="N108" s="192" t="s">
        <v>330</v>
      </c>
      <c r="O108" s="190"/>
      <c r="P108" s="89"/>
      <c r="Q108" s="303"/>
      <c r="R108" s="85"/>
      <c r="S108" s="105"/>
      <c r="T108" s="103"/>
      <c r="U108" s="104"/>
      <c r="V108" s="105"/>
      <c r="W108" s="105"/>
      <c r="X108" s="105"/>
      <c r="Y108" s="103"/>
    </row>
    <row r="109" spans="1:25" s="106" customFormat="1" ht="109.5" customHeight="1" x14ac:dyDescent="0.2">
      <c r="A109" s="184"/>
      <c r="B109" s="308">
        <v>2</v>
      </c>
      <c r="C109" s="82">
        <v>17</v>
      </c>
      <c r="D109" s="83">
        <v>7</v>
      </c>
      <c r="E109" s="84">
        <v>2.0099999999999998</v>
      </c>
      <c r="F109" s="83">
        <v>4</v>
      </c>
      <c r="G109" s="353" t="s">
        <v>60</v>
      </c>
      <c r="H109" s="85" t="s">
        <v>331</v>
      </c>
      <c r="I109" s="89" t="s">
        <v>332</v>
      </c>
      <c r="J109" s="190">
        <v>902709225</v>
      </c>
      <c r="K109" s="89" t="s">
        <v>468</v>
      </c>
      <c r="L109" s="89"/>
      <c r="M109" s="201" t="s">
        <v>331</v>
      </c>
      <c r="N109" s="89" t="s">
        <v>332</v>
      </c>
      <c r="O109" s="190">
        <f>J109+Q109</f>
        <v>947844686.25</v>
      </c>
      <c r="P109" s="89" t="s">
        <v>468</v>
      </c>
      <c r="Q109" s="303">
        <f t="shared" si="0"/>
        <v>45135461.25</v>
      </c>
      <c r="R109" s="85" t="s">
        <v>60</v>
      </c>
      <c r="S109" s="105"/>
      <c r="T109" s="103"/>
      <c r="U109" s="104"/>
      <c r="V109" s="105"/>
      <c r="W109" s="105"/>
      <c r="X109" s="105"/>
      <c r="Y109" s="103"/>
    </row>
    <row r="110" spans="1:25" s="106" customFormat="1" ht="109.5" customHeight="1" x14ac:dyDescent="0.2">
      <c r="A110" s="184"/>
      <c r="B110" s="308"/>
      <c r="C110" s="82"/>
      <c r="D110" s="83"/>
      <c r="E110" s="84"/>
      <c r="F110" s="83"/>
      <c r="G110" s="85"/>
      <c r="H110" s="200" t="s">
        <v>62</v>
      </c>
      <c r="I110" s="186" t="s">
        <v>334</v>
      </c>
      <c r="J110" s="190"/>
      <c r="K110" s="89"/>
      <c r="L110" s="89"/>
      <c r="M110" s="200" t="s">
        <v>62</v>
      </c>
      <c r="N110" s="186" t="s">
        <v>334</v>
      </c>
      <c r="O110" s="190"/>
      <c r="P110" s="89"/>
      <c r="Q110" s="303"/>
      <c r="R110" s="85"/>
      <c r="S110" s="105"/>
      <c r="T110" s="103"/>
      <c r="U110" s="104"/>
      <c r="V110" s="105"/>
      <c r="W110" s="105"/>
      <c r="X110" s="105"/>
      <c r="Y110" s="103"/>
    </row>
    <row r="111" spans="1:25" s="60" customFormat="1" ht="50.25" customHeight="1" x14ac:dyDescent="0.25">
      <c r="A111" s="178"/>
      <c r="B111" s="61">
        <v>2</v>
      </c>
      <c r="C111" s="61">
        <v>17</v>
      </c>
      <c r="D111" s="62">
        <v>8</v>
      </c>
      <c r="E111" s="63"/>
      <c r="F111" s="63"/>
      <c r="G111" s="64" t="s">
        <v>335</v>
      </c>
      <c r="H111" s="174" t="s">
        <v>336</v>
      </c>
      <c r="I111" s="202" t="s">
        <v>337</v>
      </c>
      <c r="J111" s="176">
        <f>J112</f>
        <v>1071503400</v>
      </c>
      <c r="K111" s="177" t="s">
        <v>468</v>
      </c>
      <c r="L111" s="177"/>
      <c r="M111" s="174" t="s">
        <v>336</v>
      </c>
      <c r="N111" s="202" t="s">
        <v>487</v>
      </c>
      <c r="O111" s="176">
        <f>O112</f>
        <v>1125078570</v>
      </c>
      <c r="P111" s="177" t="s">
        <v>468</v>
      </c>
      <c r="Q111" s="303">
        <f t="shared" si="0"/>
        <v>53575170</v>
      </c>
      <c r="R111" s="64" t="s">
        <v>335</v>
      </c>
      <c r="S111" s="300"/>
      <c r="T111" s="58"/>
      <c r="U111" s="59"/>
      <c r="V111" s="59"/>
      <c r="W111" s="59"/>
      <c r="X111" s="59"/>
      <c r="Y111" s="58"/>
    </row>
    <row r="112" spans="1:25" s="60" customFormat="1" ht="82.5" customHeight="1" x14ac:dyDescent="0.25">
      <c r="B112" s="69">
        <v>2</v>
      </c>
      <c r="C112" s="69">
        <v>17</v>
      </c>
      <c r="D112" s="70">
        <v>8</v>
      </c>
      <c r="E112" s="71">
        <v>2.0099999999999998</v>
      </c>
      <c r="F112" s="109"/>
      <c r="G112" s="73" t="s">
        <v>338</v>
      </c>
      <c r="H112" s="143" t="s">
        <v>339</v>
      </c>
      <c r="I112" s="203" t="s">
        <v>340</v>
      </c>
      <c r="J112" s="181">
        <f>J113</f>
        <v>1071503400</v>
      </c>
      <c r="K112" s="78" t="s">
        <v>468</v>
      </c>
      <c r="L112" s="78"/>
      <c r="M112" s="143" t="s">
        <v>339</v>
      </c>
      <c r="N112" s="203" t="s">
        <v>340</v>
      </c>
      <c r="O112" s="181">
        <f>O113</f>
        <v>1125078570</v>
      </c>
      <c r="P112" s="78" t="s">
        <v>468</v>
      </c>
      <c r="Q112" s="303">
        <f t="shared" si="0"/>
        <v>53575170</v>
      </c>
      <c r="R112" s="135" t="s">
        <v>338</v>
      </c>
      <c r="S112" s="300"/>
      <c r="T112" s="58"/>
      <c r="U112" s="59"/>
      <c r="V112" s="59"/>
      <c r="W112" s="59"/>
      <c r="X112" s="59"/>
      <c r="Y112" s="58"/>
    </row>
    <row r="113" spans="1:25" s="106" customFormat="1" ht="117" customHeight="1" thickBot="1" x14ac:dyDescent="0.25">
      <c r="B113" s="308">
        <v>2</v>
      </c>
      <c r="C113" s="82">
        <v>17</v>
      </c>
      <c r="D113" s="83">
        <v>8</v>
      </c>
      <c r="E113" s="84">
        <v>2.0099999999999998</v>
      </c>
      <c r="F113" s="83">
        <v>1</v>
      </c>
      <c r="G113" s="353" t="s">
        <v>341</v>
      </c>
      <c r="H113" s="85" t="s">
        <v>342</v>
      </c>
      <c r="I113" s="89" t="s">
        <v>343</v>
      </c>
      <c r="J113" s="190">
        <v>1071503400</v>
      </c>
      <c r="K113" s="89" t="s">
        <v>468</v>
      </c>
      <c r="L113" s="89"/>
      <c r="M113" s="85" t="s">
        <v>342</v>
      </c>
      <c r="N113" s="89" t="s">
        <v>343</v>
      </c>
      <c r="O113" s="190">
        <f>J113+Q113</f>
        <v>1125078570</v>
      </c>
      <c r="P113" s="89" t="s">
        <v>468</v>
      </c>
      <c r="Q113" s="303">
        <f t="shared" si="0"/>
        <v>53575170</v>
      </c>
      <c r="R113" s="204" t="s">
        <v>341</v>
      </c>
      <c r="S113" s="105"/>
      <c r="T113" s="103"/>
      <c r="U113" s="104"/>
      <c r="V113" s="105"/>
      <c r="W113" s="105"/>
      <c r="X113" s="105"/>
      <c r="Y113" s="103"/>
    </row>
    <row r="114" spans="1:25" s="106" customFormat="1" ht="117" customHeight="1" x14ac:dyDescent="0.2">
      <c r="B114" s="308"/>
      <c r="C114" s="82"/>
      <c r="D114" s="83"/>
      <c r="E114" s="84"/>
      <c r="F114" s="83"/>
      <c r="G114" s="85"/>
      <c r="H114" s="205" t="s">
        <v>68</v>
      </c>
      <c r="I114" s="186" t="s">
        <v>340</v>
      </c>
      <c r="J114" s="190"/>
      <c r="K114" s="89"/>
      <c r="L114" s="89"/>
      <c r="M114" s="205" t="s">
        <v>68</v>
      </c>
      <c r="N114" s="186" t="s">
        <v>340</v>
      </c>
      <c r="O114" s="190"/>
      <c r="P114" s="89"/>
      <c r="Q114" s="303"/>
      <c r="R114" s="206"/>
      <c r="S114" s="105"/>
      <c r="T114" s="103"/>
      <c r="U114" s="104"/>
      <c r="V114" s="105"/>
      <c r="W114" s="105"/>
      <c r="X114" s="105"/>
      <c r="Y114" s="103"/>
    </row>
    <row r="115" spans="1:25" s="60" customFormat="1" ht="107.25" customHeight="1" x14ac:dyDescent="0.25">
      <c r="B115" s="61">
        <v>2</v>
      </c>
      <c r="C115" s="62">
        <v>7</v>
      </c>
      <c r="D115" s="62">
        <v>2</v>
      </c>
      <c r="E115" s="63"/>
      <c r="F115" s="63"/>
      <c r="G115" s="64" t="s">
        <v>346</v>
      </c>
      <c r="H115" s="207" t="s">
        <v>347</v>
      </c>
      <c r="I115" s="208">
        <v>1</v>
      </c>
      <c r="J115" s="209">
        <f>J116</f>
        <v>213664000</v>
      </c>
      <c r="K115" s="177" t="s">
        <v>468</v>
      </c>
      <c r="L115" s="177"/>
      <c r="M115" s="207" t="s">
        <v>347</v>
      </c>
      <c r="N115" s="208">
        <v>1</v>
      </c>
      <c r="O115" s="209">
        <f>O116</f>
        <v>224347200</v>
      </c>
      <c r="P115" s="177" t="s">
        <v>468</v>
      </c>
      <c r="Q115" s="303">
        <f t="shared" si="0"/>
        <v>10683200</v>
      </c>
      <c r="R115" s="64" t="s">
        <v>346</v>
      </c>
      <c r="S115" s="300"/>
      <c r="T115" s="58"/>
      <c r="U115" s="59"/>
      <c r="V115" s="59"/>
      <c r="W115" s="59"/>
      <c r="X115" s="59"/>
      <c r="Y115" s="58"/>
    </row>
    <row r="116" spans="1:25" s="60" customFormat="1" ht="104.25" customHeight="1" x14ac:dyDescent="0.25">
      <c r="B116" s="69">
        <v>2</v>
      </c>
      <c r="C116" s="70">
        <v>7</v>
      </c>
      <c r="D116" s="70">
        <v>2</v>
      </c>
      <c r="E116" s="71">
        <v>2.0099999999999998</v>
      </c>
      <c r="F116" s="109"/>
      <c r="G116" s="73" t="s">
        <v>348</v>
      </c>
      <c r="H116" s="210" t="s">
        <v>75</v>
      </c>
      <c r="I116" s="211" t="s">
        <v>349</v>
      </c>
      <c r="J116" s="212">
        <f>J117</f>
        <v>213664000</v>
      </c>
      <c r="K116" s="78" t="s">
        <v>468</v>
      </c>
      <c r="L116" s="78"/>
      <c r="M116" s="210" t="s">
        <v>75</v>
      </c>
      <c r="N116" s="211" t="s">
        <v>488</v>
      </c>
      <c r="O116" s="212">
        <f>O117</f>
        <v>224347200</v>
      </c>
      <c r="P116" s="78" t="s">
        <v>468</v>
      </c>
      <c r="Q116" s="303">
        <f t="shared" si="0"/>
        <v>10683200</v>
      </c>
      <c r="R116" s="135" t="s">
        <v>348</v>
      </c>
      <c r="S116" s="300"/>
      <c r="T116" s="58"/>
      <c r="U116" s="59"/>
      <c r="V116" s="59"/>
      <c r="W116" s="59"/>
      <c r="X116" s="59"/>
      <c r="Y116" s="58"/>
    </row>
    <row r="117" spans="1:25" s="106" customFormat="1" ht="54" customHeight="1" x14ac:dyDescent="0.2">
      <c r="B117" s="308">
        <v>2</v>
      </c>
      <c r="C117" s="83">
        <v>7</v>
      </c>
      <c r="D117" s="83">
        <v>2</v>
      </c>
      <c r="E117" s="84">
        <v>2.0099999999999998</v>
      </c>
      <c r="F117" s="83">
        <v>2</v>
      </c>
      <c r="G117" s="354" t="s">
        <v>350</v>
      </c>
      <c r="H117" s="85" t="s">
        <v>351</v>
      </c>
      <c r="I117" s="89" t="s">
        <v>352</v>
      </c>
      <c r="J117" s="214">
        <v>213664000</v>
      </c>
      <c r="K117" s="89" t="s">
        <v>468</v>
      </c>
      <c r="L117" s="89"/>
      <c r="M117" s="85" t="s">
        <v>351</v>
      </c>
      <c r="N117" s="89" t="s">
        <v>352</v>
      </c>
      <c r="O117" s="319">
        <f>J117+Q117</f>
        <v>224347200</v>
      </c>
      <c r="P117" s="89" t="s">
        <v>468</v>
      </c>
      <c r="Q117" s="303">
        <f t="shared" ref="Q117:Q158" si="2">5%*J117</f>
        <v>10683200</v>
      </c>
      <c r="R117" s="213" t="s">
        <v>350</v>
      </c>
      <c r="S117" s="105"/>
      <c r="T117" s="103"/>
      <c r="U117" s="104"/>
      <c r="V117" s="105"/>
      <c r="W117" s="105"/>
      <c r="X117" s="105"/>
      <c r="Y117" s="103"/>
    </row>
    <row r="118" spans="1:25" s="106" customFormat="1" ht="54" customHeight="1" x14ac:dyDescent="0.2">
      <c r="B118" s="308"/>
      <c r="C118" s="83"/>
      <c r="D118" s="83"/>
      <c r="E118" s="84"/>
      <c r="F118" s="83"/>
      <c r="G118" s="213"/>
      <c r="H118" s="108" t="s">
        <v>74</v>
      </c>
      <c r="I118" s="216" t="s">
        <v>353</v>
      </c>
      <c r="J118" s="214"/>
      <c r="K118" s="89"/>
      <c r="L118" s="89"/>
      <c r="M118" s="108" t="s">
        <v>74</v>
      </c>
      <c r="N118" s="216" t="s">
        <v>353</v>
      </c>
      <c r="O118" s="319"/>
      <c r="P118" s="89"/>
      <c r="Q118" s="303"/>
      <c r="R118" s="213"/>
      <c r="S118" s="105"/>
      <c r="T118" s="103"/>
      <c r="U118" s="104"/>
      <c r="V118" s="105"/>
      <c r="W118" s="105"/>
      <c r="X118" s="105"/>
      <c r="Y118" s="103"/>
    </row>
    <row r="119" spans="1:25" s="224" customFormat="1" ht="99" customHeight="1" x14ac:dyDescent="0.25">
      <c r="B119" s="61">
        <v>2</v>
      </c>
      <c r="C119" s="62">
        <v>7</v>
      </c>
      <c r="D119" s="62">
        <v>3</v>
      </c>
      <c r="E119" s="63"/>
      <c r="F119" s="63"/>
      <c r="G119" s="217" t="s">
        <v>354</v>
      </c>
      <c r="H119" s="218" t="s">
        <v>355</v>
      </c>
      <c r="I119" s="219" t="s">
        <v>356</v>
      </c>
      <c r="J119" s="220">
        <f>J121+J128</f>
        <v>1110729000</v>
      </c>
      <c r="K119" s="221" t="s">
        <v>468</v>
      </c>
      <c r="L119" s="221"/>
      <c r="M119" s="218" t="s">
        <v>355</v>
      </c>
      <c r="N119" s="320" t="s">
        <v>489</v>
      </c>
      <c r="O119" s="220">
        <f>O121+O128+O131</f>
        <v>1222802700</v>
      </c>
      <c r="P119" s="221" t="s">
        <v>468</v>
      </c>
      <c r="Q119" s="303">
        <f t="shared" si="2"/>
        <v>55536450</v>
      </c>
      <c r="R119" s="217" t="s">
        <v>354</v>
      </c>
      <c r="S119" s="321"/>
      <c r="T119" s="222"/>
      <c r="U119" s="223"/>
      <c r="V119" s="223"/>
      <c r="W119" s="223"/>
      <c r="X119" s="223"/>
      <c r="Y119" s="222"/>
    </row>
    <row r="120" spans="1:25" s="224" customFormat="1" ht="85.5" customHeight="1" x14ac:dyDescent="0.25">
      <c r="B120" s="61"/>
      <c r="C120" s="62"/>
      <c r="D120" s="62"/>
      <c r="E120" s="63"/>
      <c r="F120" s="63"/>
      <c r="G120" s="217"/>
      <c r="H120" s="218" t="s">
        <v>357</v>
      </c>
      <c r="I120" s="219" t="s">
        <v>358</v>
      </c>
      <c r="J120" s="220">
        <f>J131</f>
        <v>53845000</v>
      </c>
      <c r="K120" s="221" t="s">
        <v>468</v>
      </c>
      <c r="L120" s="221"/>
      <c r="M120" s="218" t="s">
        <v>357</v>
      </c>
      <c r="N120" s="320" t="s">
        <v>358</v>
      </c>
      <c r="O120" s="220"/>
      <c r="P120" s="221"/>
      <c r="Q120" s="303">
        <f t="shared" si="2"/>
        <v>2692250</v>
      </c>
      <c r="R120" s="217"/>
      <c r="S120" s="321"/>
      <c r="T120" s="222"/>
      <c r="U120" s="223"/>
      <c r="V120" s="223"/>
      <c r="W120" s="223"/>
      <c r="X120" s="223"/>
      <c r="Y120" s="222"/>
    </row>
    <row r="121" spans="1:25" s="224" customFormat="1" ht="86.25" customHeight="1" x14ac:dyDescent="0.25">
      <c r="B121" s="69">
        <v>2</v>
      </c>
      <c r="C121" s="70">
        <v>7</v>
      </c>
      <c r="D121" s="70">
        <v>3</v>
      </c>
      <c r="E121" s="71">
        <v>2.0099999999999998</v>
      </c>
      <c r="F121" s="109"/>
      <c r="G121" s="225" t="s">
        <v>359</v>
      </c>
      <c r="H121" s="196" t="s">
        <v>80</v>
      </c>
      <c r="I121" s="226">
        <v>0.5</v>
      </c>
      <c r="J121" s="227">
        <f>J122+J124+J126</f>
        <v>1051384000</v>
      </c>
      <c r="K121" s="78" t="s">
        <v>468</v>
      </c>
      <c r="L121" s="78"/>
      <c r="M121" s="196" t="s">
        <v>80</v>
      </c>
      <c r="N121" s="322">
        <v>0.5</v>
      </c>
      <c r="O121" s="227">
        <f>O122+O124+O126</f>
        <v>1103953200</v>
      </c>
      <c r="P121" s="111" t="s">
        <v>468</v>
      </c>
      <c r="Q121" s="303">
        <f t="shared" si="2"/>
        <v>52569200</v>
      </c>
      <c r="R121" s="228" t="s">
        <v>359</v>
      </c>
      <c r="S121" s="321"/>
      <c r="T121" s="222"/>
      <c r="U121" s="223"/>
      <c r="V121" s="223"/>
      <c r="W121" s="223"/>
      <c r="X121" s="223"/>
      <c r="Y121" s="222"/>
    </row>
    <row r="122" spans="1:25" s="106" customFormat="1" ht="137.25" customHeight="1" x14ac:dyDescent="0.2">
      <c r="B122" s="308">
        <v>2</v>
      </c>
      <c r="C122" s="83">
        <v>7</v>
      </c>
      <c r="D122" s="83">
        <v>3</v>
      </c>
      <c r="E122" s="84">
        <v>2.0099999999999998</v>
      </c>
      <c r="F122" s="83">
        <v>1</v>
      </c>
      <c r="G122" s="353" t="s">
        <v>360</v>
      </c>
      <c r="H122" s="85" t="s">
        <v>361</v>
      </c>
      <c r="I122" s="229" t="s">
        <v>362</v>
      </c>
      <c r="J122" s="190">
        <v>483384000</v>
      </c>
      <c r="K122" s="89" t="s">
        <v>468</v>
      </c>
      <c r="L122" s="89"/>
      <c r="M122" s="199" t="s">
        <v>79</v>
      </c>
      <c r="N122" s="229" t="s">
        <v>362</v>
      </c>
      <c r="O122" s="190">
        <f>J122+Q122</f>
        <v>507553200</v>
      </c>
      <c r="P122" s="89" t="s">
        <v>468</v>
      </c>
      <c r="Q122" s="303">
        <f t="shared" si="2"/>
        <v>24169200</v>
      </c>
      <c r="R122" s="85" t="s">
        <v>360</v>
      </c>
      <c r="S122" s="105"/>
      <c r="T122" s="103"/>
      <c r="U122" s="104"/>
      <c r="V122" s="105"/>
      <c r="W122" s="105"/>
      <c r="X122" s="105"/>
      <c r="Y122" s="103"/>
    </row>
    <row r="123" spans="1:25" s="106" customFormat="1" ht="137.25" customHeight="1" x14ac:dyDescent="0.2">
      <c r="B123" s="308"/>
      <c r="C123" s="83"/>
      <c r="D123" s="83"/>
      <c r="E123" s="84"/>
      <c r="F123" s="83"/>
      <c r="G123" s="85"/>
      <c r="H123" s="200" t="s">
        <v>79</v>
      </c>
      <c r="I123" s="229" t="s">
        <v>362</v>
      </c>
      <c r="J123" s="190"/>
      <c r="K123" s="89"/>
      <c r="L123" s="89"/>
      <c r="M123" s="200" t="s">
        <v>79</v>
      </c>
      <c r="N123" s="229" t="s">
        <v>362</v>
      </c>
      <c r="O123" s="190"/>
      <c r="P123" s="89"/>
      <c r="Q123" s="303"/>
      <c r="R123" s="85"/>
      <c r="S123" s="105"/>
      <c r="T123" s="103"/>
      <c r="U123" s="104"/>
      <c r="V123" s="105"/>
      <c r="W123" s="105"/>
      <c r="X123" s="105"/>
      <c r="Y123" s="103"/>
    </row>
    <row r="124" spans="1:25" s="106" customFormat="1" ht="112.5" customHeight="1" x14ac:dyDescent="0.2">
      <c r="B124" s="308">
        <v>2</v>
      </c>
      <c r="C124" s="83">
        <v>7</v>
      </c>
      <c r="D124" s="83">
        <v>3</v>
      </c>
      <c r="E124" s="84">
        <v>2.0099999999999998</v>
      </c>
      <c r="F124" s="83">
        <v>2</v>
      </c>
      <c r="G124" s="353" t="s">
        <v>81</v>
      </c>
      <c r="H124" s="85" t="s">
        <v>363</v>
      </c>
      <c r="I124" s="229" t="s">
        <v>364</v>
      </c>
      <c r="J124" s="166">
        <v>18000000</v>
      </c>
      <c r="K124" s="89"/>
      <c r="L124" s="89"/>
      <c r="M124" s="85" t="s">
        <v>363</v>
      </c>
      <c r="N124" s="229" t="s">
        <v>364</v>
      </c>
      <c r="O124" s="190">
        <f>J124+Q124</f>
        <v>18900000</v>
      </c>
      <c r="P124" s="89"/>
      <c r="Q124" s="303">
        <f t="shared" si="2"/>
        <v>900000</v>
      </c>
      <c r="R124" s="85" t="s">
        <v>81</v>
      </c>
      <c r="S124" s="105"/>
      <c r="T124" s="103"/>
      <c r="U124" s="104"/>
      <c r="V124" s="105"/>
      <c r="W124" s="105"/>
      <c r="X124" s="105"/>
      <c r="Y124" s="103"/>
    </row>
    <row r="125" spans="1:25" s="106" customFormat="1" ht="112.5" customHeight="1" x14ac:dyDescent="0.2">
      <c r="B125" s="308"/>
      <c r="C125" s="83"/>
      <c r="D125" s="83"/>
      <c r="E125" s="84"/>
      <c r="F125" s="83"/>
      <c r="G125" s="85"/>
      <c r="H125" s="200" t="s">
        <v>82</v>
      </c>
      <c r="I125" s="229" t="s">
        <v>364</v>
      </c>
      <c r="J125" s="166"/>
      <c r="K125" s="89"/>
      <c r="L125" s="89"/>
      <c r="M125" s="200" t="s">
        <v>82</v>
      </c>
      <c r="N125" s="229" t="s">
        <v>364</v>
      </c>
      <c r="O125" s="190"/>
      <c r="P125" s="89"/>
      <c r="Q125" s="303"/>
      <c r="R125" s="85"/>
      <c r="S125" s="105"/>
      <c r="T125" s="103"/>
      <c r="U125" s="104"/>
      <c r="V125" s="105"/>
      <c r="W125" s="105"/>
      <c r="X125" s="105"/>
      <c r="Y125" s="103"/>
    </row>
    <row r="126" spans="1:25" s="106" customFormat="1" ht="65.25" customHeight="1" x14ac:dyDescent="0.2">
      <c r="B126" s="308">
        <v>2</v>
      </c>
      <c r="C126" s="83">
        <v>7</v>
      </c>
      <c r="D126" s="83">
        <v>3</v>
      </c>
      <c r="E126" s="84">
        <v>2.0099999999999998</v>
      </c>
      <c r="F126" s="83">
        <v>3</v>
      </c>
      <c r="G126" s="355" t="s">
        <v>83</v>
      </c>
      <c r="H126" s="141" t="s">
        <v>366</v>
      </c>
      <c r="I126" s="229" t="s">
        <v>367</v>
      </c>
      <c r="J126" s="190">
        <v>550000000</v>
      </c>
      <c r="K126" s="89"/>
      <c r="L126" s="89"/>
      <c r="M126" s="141" t="s">
        <v>366</v>
      </c>
      <c r="N126" s="229" t="s">
        <v>367</v>
      </c>
      <c r="O126" s="190">
        <f>J126+Q126</f>
        <v>577500000</v>
      </c>
      <c r="P126" s="89"/>
      <c r="Q126" s="303">
        <f t="shared" si="2"/>
        <v>27500000</v>
      </c>
      <c r="R126" s="230" t="s">
        <v>83</v>
      </c>
      <c r="S126" s="105"/>
      <c r="T126" s="103"/>
      <c r="U126" s="104"/>
      <c r="V126" s="105"/>
      <c r="W126" s="105"/>
      <c r="X126" s="105"/>
      <c r="Y126" s="103"/>
    </row>
    <row r="127" spans="1:25" s="106" customFormat="1" ht="65.25" customHeight="1" x14ac:dyDescent="0.2">
      <c r="B127" s="308"/>
      <c r="C127" s="83"/>
      <c r="D127" s="83"/>
      <c r="E127" s="84"/>
      <c r="F127" s="83"/>
      <c r="G127" s="230"/>
      <c r="H127" s="200" t="s">
        <v>84</v>
      </c>
      <c r="I127" s="229" t="s">
        <v>229</v>
      </c>
      <c r="J127" s="190"/>
      <c r="K127" s="89"/>
      <c r="L127" s="89"/>
      <c r="M127" s="200" t="s">
        <v>84</v>
      </c>
      <c r="N127" s="229" t="s">
        <v>229</v>
      </c>
      <c r="O127" s="190"/>
      <c r="P127" s="89"/>
      <c r="Q127" s="303"/>
      <c r="R127" s="230"/>
      <c r="S127" s="105"/>
      <c r="T127" s="103"/>
      <c r="U127" s="104"/>
      <c r="V127" s="105"/>
      <c r="W127" s="105"/>
      <c r="X127" s="105"/>
      <c r="Y127" s="103"/>
    </row>
    <row r="128" spans="1:25" s="60" customFormat="1" ht="117" customHeight="1" x14ac:dyDescent="0.25">
      <c r="A128" s="338" t="s">
        <v>586</v>
      </c>
      <c r="B128" s="69">
        <v>2</v>
      </c>
      <c r="C128" s="70">
        <v>7</v>
      </c>
      <c r="D128" s="70">
        <v>3</v>
      </c>
      <c r="E128" s="71">
        <v>2.02</v>
      </c>
      <c r="F128" s="109"/>
      <c r="G128" s="73" t="s">
        <v>368</v>
      </c>
      <c r="H128" s="196" t="s">
        <v>89</v>
      </c>
      <c r="I128" s="232">
        <v>1</v>
      </c>
      <c r="J128" s="233">
        <f>J129</f>
        <v>59345000</v>
      </c>
      <c r="K128" s="78" t="s">
        <v>468</v>
      </c>
      <c r="L128" s="111"/>
      <c r="M128" s="196" t="s">
        <v>89</v>
      </c>
      <c r="N128" s="232">
        <v>1</v>
      </c>
      <c r="O128" s="233">
        <f>O129</f>
        <v>62312250</v>
      </c>
      <c r="P128" s="78" t="s">
        <v>468</v>
      </c>
      <c r="Q128" s="303">
        <f t="shared" si="2"/>
        <v>2967250</v>
      </c>
      <c r="R128" s="135" t="s">
        <v>368</v>
      </c>
      <c r="S128" s="300"/>
      <c r="T128" s="58"/>
      <c r="U128" s="59"/>
      <c r="V128" s="59"/>
      <c r="W128" s="59"/>
      <c r="X128" s="59"/>
      <c r="Y128" s="58"/>
    </row>
    <row r="129" spans="1:25" s="238" customFormat="1" ht="83.25" customHeight="1" x14ac:dyDescent="0.2">
      <c r="B129" s="308">
        <v>2</v>
      </c>
      <c r="C129" s="83">
        <v>7</v>
      </c>
      <c r="D129" s="83">
        <v>3</v>
      </c>
      <c r="E129" s="84">
        <v>2.02</v>
      </c>
      <c r="F129" s="83">
        <v>1</v>
      </c>
      <c r="G129" s="353" t="s">
        <v>368</v>
      </c>
      <c r="H129" s="85" t="s">
        <v>490</v>
      </c>
      <c r="I129" s="234" t="s">
        <v>370</v>
      </c>
      <c r="J129" s="190">
        <v>59345000</v>
      </c>
      <c r="K129" s="89" t="s">
        <v>468</v>
      </c>
      <c r="L129" s="89"/>
      <c r="M129" s="85" t="s">
        <v>490</v>
      </c>
      <c r="N129" s="234" t="s">
        <v>370</v>
      </c>
      <c r="O129" s="190">
        <f>J129+Q129</f>
        <v>62312250</v>
      </c>
      <c r="P129" s="89" t="s">
        <v>468</v>
      </c>
      <c r="Q129" s="303">
        <f t="shared" si="2"/>
        <v>2967250</v>
      </c>
      <c r="R129" s="85" t="s">
        <v>368</v>
      </c>
      <c r="S129" s="237"/>
      <c r="T129" s="235"/>
      <c r="U129" s="236"/>
      <c r="V129" s="237"/>
      <c r="W129" s="237"/>
      <c r="X129" s="237"/>
      <c r="Y129" s="235"/>
    </row>
    <row r="130" spans="1:25" s="238" customFormat="1" ht="83.25" customHeight="1" x14ac:dyDescent="0.2">
      <c r="B130" s="308"/>
      <c r="C130" s="83"/>
      <c r="D130" s="83"/>
      <c r="E130" s="84"/>
      <c r="F130" s="83"/>
      <c r="G130" s="85"/>
      <c r="H130" s="200" t="s">
        <v>85</v>
      </c>
      <c r="I130" s="234" t="s">
        <v>372</v>
      </c>
      <c r="J130" s="190"/>
      <c r="K130" s="89"/>
      <c r="L130" s="89"/>
      <c r="M130" s="200" t="s">
        <v>85</v>
      </c>
      <c r="N130" s="234" t="s">
        <v>372</v>
      </c>
      <c r="O130" s="190"/>
      <c r="P130" s="89"/>
      <c r="Q130" s="303"/>
      <c r="R130" s="85"/>
      <c r="S130" s="237"/>
      <c r="T130" s="235"/>
      <c r="U130" s="236"/>
      <c r="V130" s="237"/>
      <c r="W130" s="237"/>
      <c r="X130" s="237"/>
      <c r="Y130" s="235"/>
    </row>
    <row r="131" spans="1:25" ht="113.25" customHeight="1" x14ac:dyDescent="0.25">
      <c r="A131" s="347" t="s">
        <v>587</v>
      </c>
      <c r="B131" s="69">
        <v>2</v>
      </c>
      <c r="C131" s="70">
        <v>7</v>
      </c>
      <c r="D131" s="70">
        <v>3</v>
      </c>
      <c r="E131" s="71">
        <v>2.0499999999999998</v>
      </c>
      <c r="F131" s="109"/>
      <c r="G131" s="73" t="s">
        <v>373</v>
      </c>
      <c r="H131" s="196" t="s">
        <v>94</v>
      </c>
      <c r="I131" s="232">
        <v>0.5</v>
      </c>
      <c r="J131" s="181">
        <f>J132</f>
        <v>53845000</v>
      </c>
      <c r="K131" s="78" t="s">
        <v>468</v>
      </c>
      <c r="L131" s="111"/>
      <c r="M131" s="196" t="s">
        <v>94</v>
      </c>
      <c r="N131" s="232">
        <v>0.5</v>
      </c>
      <c r="O131" s="181">
        <f>O132</f>
        <v>56537250</v>
      </c>
      <c r="P131" s="78" t="s">
        <v>468</v>
      </c>
      <c r="Q131" s="303">
        <f t="shared" si="2"/>
        <v>2692250</v>
      </c>
      <c r="R131" s="135" t="s">
        <v>373</v>
      </c>
      <c r="S131" s="300"/>
      <c r="T131" s="144"/>
      <c r="U131" s="145"/>
      <c r="V131" s="145"/>
      <c r="W131" s="145"/>
      <c r="X131" s="145"/>
      <c r="Y131" s="144"/>
    </row>
    <row r="132" spans="1:25" s="106" customFormat="1" ht="112.5" customHeight="1" x14ac:dyDescent="0.2">
      <c r="B132" s="308">
        <v>2</v>
      </c>
      <c r="C132" s="83">
        <v>7</v>
      </c>
      <c r="D132" s="83">
        <v>3</v>
      </c>
      <c r="E132" s="84">
        <v>2.0499999999999998</v>
      </c>
      <c r="F132" s="83">
        <v>1</v>
      </c>
      <c r="G132" s="353" t="s">
        <v>374</v>
      </c>
      <c r="H132" s="85" t="s">
        <v>491</v>
      </c>
      <c r="I132" s="89" t="s">
        <v>137</v>
      </c>
      <c r="J132" s="190">
        <v>53845000</v>
      </c>
      <c r="K132" s="89" t="s">
        <v>468</v>
      </c>
      <c r="L132" s="89"/>
      <c r="M132" s="85" t="s">
        <v>491</v>
      </c>
      <c r="N132" s="89" t="s">
        <v>137</v>
      </c>
      <c r="O132" s="190">
        <f>J132+Q132</f>
        <v>56537250</v>
      </c>
      <c r="P132" s="89" t="s">
        <v>468</v>
      </c>
      <c r="Q132" s="303">
        <f t="shared" si="2"/>
        <v>2692250</v>
      </c>
      <c r="R132" s="85" t="s">
        <v>374</v>
      </c>
      <c r="S132" s="105"/>
      <c r="T132" s="103"/>
      <c r="U132" s="104"/>
      <c r="V132" s="105"/>
      <c r="W132" s="105"/>
      <c r="X132" s="105"/>
      <c r="Y132" s="103"/>
    </row>
    <row r="133" spans="1:25" s="106" customFormat="1" ht="57.75" customHeight="1" x14ac:dyDescent="0.2">
      <c r="B133" s="308"/>
      <c r="C133" s="83"/>
      <c r="D133" s="83"/>
      <c r="E133" s="84"/>
      <c r="F133" s="83"/>
      <c r="G133" s="85"/>
      <c r="H133" s="200" t="s">
        <v>93</v>
      </c>
      <c r="I133" s="240" t="s">
        <v>377</v>
      </c>
      <c r="J133" s="190"/>
      <c r="K133" s="89"/>
      <c r="L133" s="89"/>
      <c r="M133" s="200" t="s">
        <v>93</v>
      </c>
      <c r="N133" s="240" t="s">
        <v>377</v>
      </c>
      <c r="O133" s="190"/>
      <c r="P133" s="89"/>
      <c r="Q133" s="303"/>
      <c r="R133" s="85"/>
      <c r="S133" s="105"/>
      <c r="T133" s="103"/>
      <c r="U133" s="104"/>
      <c r="V133" s="105"/>
      <c r="W133" s="105"/>
      <c r="X133" s="105"/>
      <c r="Y133" s="103"/>
    </row>
    <row r="134" spans="1:25" s="60" customFormat="1" ht="100.5" customHeight="1" x14ac:dyDescent="0.25">
      <c r="B134" s="61">
        <v>2</v>
      </c>
      <c r="C134" s="62">
        <v>7</v>
      </c>
      <c r="D134" s="62">
        <v>4</v>
      </c>
      <c r="E134" s="63"/>
      <c r="F134" s="63"/>
      <c r="G134" s="64" t="s">
        <v>378</v>
      </c>
      <c r="H134" s="193" t="s">
        <v>379</v>
      </c>
      <c r="I134" s="241" t="s">
        <v>380</v>
      </c>
      <c r="J134" s="242">
        <f>J135+J142</f>
        <v>512654000</v>
      </c>
      <c r="K134" s="177" t="s">
        <v>468</v>
      </c>
      <c r="L134" s="177"/>
      <c r="M134" s="193" t="s">
        <v>492</v>
      </c>
      <c r="N134" s="241" t="s">
        <v>493</v>
      </c>
      <c r="O134" s="323">
        <f>O135+O142</f>
        <v>538286700</v>
      </c>
      <c r="P134" s="177" t="s">
        <v>468</v>
      </c>
      <c r="Q134" s="303">
        <f t="shared" si="2"/>
        <v>25632700</v>
      </c>
      <c r="R134" s="64" t="s">
        <v>378</v>
      </c>
      <c r="S134" s="324"/>
      <c r="T134" s="58"/>
      <c r="U134" s="59"/>
      <c r="V134" s="59"/>
      <c r="W134" s="59"/>
      <c r="X134" s="59"/>
      <c r="Y134" s="58"/>
    </row>
    <row r="135" spans="1:25" s="60" customFormat="1" ht="110.25" customHeight="1" x14ac:dyDescent="0.25">
      <c r="B135" s="69">
        <v>2</v>
      </c>
      <c r="C135" s="70">
        <v>7</v>
      </c>
      <c r="D135" s="70">
        <v>4</v>
      </c>
      <c r="E135" s="71">
        <v>2.0099999999999998</v>
      </c>
      <c r="F135" s="109"/>
      <c r="G135" s="73" t="s">
        <v>381</v>
      </c>
      <c r="H135" s="196" t="s">
        <v>98</v>
      </c>
      <c r="I135" s="232">
        <v>1</v>
      </c>
      <c r="J135" s="243">
        <f>J136+J138+J140</f>
        <v>226138000</v>
      </c>
      <c r="K135" s="111" t="s">
        <v>468</v>
      </c>
      <c r="L135" s="111"/>
      <c r="M135" s="196" t="s">
        <v>98</v>
      </c>
      <c r="N135" s="232" t="s">
        <v>494</v>
      </c>
      <c r="O135" s="243">
        <f>O136+O138+O140</f>
        <v>237444900</v>
      </c>
      <c r="P135" s="78" t="s">
        <v>468</v>
      </c>
      <c r="Q135" s="303">
        <f t="shared" si="2"/>
        <v>11306900</v>
      </c>
      <c r="R135" s="244" t="s">
        <v>381</v>
      </c>
      <c r="S135" s="324"/>
      <c r="T135" s="58"/>
      <c r="U135" s="59"/>
      <c r="V135" s="59"/>
      <c r="W135" s="59"/>
      <c r="X135" s="59"/>
      <c r="Y135" s="58"/>
    </row>
    <row r="136" spans="1:25" s="106" customFormat="1" ht="71.25" customHeight="1" x14ac:dyDescent="0.2">
      <c r="B136" s="308">
        <v>2</v>
      </c>
      <c r="C136" s="83">
        <v>7</v>
      </c>
      <c r="D136" s="83">
        <v>4</v>
      </c>
      <c r="E136" s="84">
        <v>2.0099999999999998</v>
      </c>
      <c r="F136" s="83">
        <v>2</v>
      </c>
      <c r="G136" s="353" t="s">
        <v>383</v>
      </c>
      <c r="H136" s="141" t="s">
        <v>384</v>
      </c>
      <c r="I136" s="89" t="s">
        <v>385</v>
      </c>
      <c r="J136" s="166">
        <v>9845000</v>
      </c>
      <c r="K136" s="89" t="s">
        <v>468</v>
      </c>
      <c r="L136" s="89"/>
      <c r="M136" s="141" t="s">
        <v>384</v>
      </c>
      <c r="N136" s="89" t="s">
        <v>385</v>
      </c>
      <c r="O136" s="147">
        <f>J136+Q136</f>
        <v>10337250</v>
      </c>
      <c r="P136" s="89" t="s">
        <v>468</v>
      </c>
      <c r="Q136" s="303">
        <f t="shared" si="2"/>
        <v>492250</v>
      </c>
      <c r="R136" s="85" t="s">
        <v>383</v>
      </c>
      <c r="S136" s="105"/>
      <c r="T136" s="103"/>
      <c r="U136" s="104"/>
      <c r="V136" s="105"/>
      <c r="W136" s="105"/>
      <c r="X136" s="105"/>
      <c r="Y136" s="103"/>
    </row>
    <row r="137" spans="1:25" s="106" customFormat="1" ht="71.25" customHeight="1" x14ac:dyDescent="0.2">
      <c r="B137" s="308"/>
      <c r="C137" s="83"/>
      <c r="D137" s="83"/>
      <c r="E137" s="84"/>
      <c r="F137" s="83"/>
      <c r="G137" s="85"/>
      <c r="H137" s="200" t="s">
        <v>99</v>
      </c>
      <c r="I137" s="245" t="s">
        <v>387</v>
      </c>
      <c r="J137" s="166"/>
      <c r="K137" s="89"/>
      <c r="L137" s="89"/>
      <c r="M137" s="200" t="s">
        <v>99</v>
      </c>
      <c r="N137" s="245" t="s">
        <v>387</v>
      </c>
      <c r="O137" s="147"/>
      <c r="P137" s="89"/>
      <c r="Q137" s="303"/>
      <c r="R137" s="85"/>
      <c r="S137" s="105"/>
      <c r="T137" s="103"/>
      <c r="U137" s="104"/>
      <c r="V137" s="105"/>
      <c r="W137" s="105"/>
      <c r="X137" s="105"/>
      <c r="Y137" s="103"/>
    </row>
    <row r="138" spans="1:25" s="106" customFormat="1" ht="75" customHeight="1" x14ac:dyDescent="0.2">
      <c r="B138" s="308">
        <v>2</v>
      </c>
      <c r="C138" s="83">
        <v>7</v>
      </c>
      <c r="D138" s="83">
        <v>4</v>
      </c>
      <c r="E138" s="84">
        <v>2.0099999999999998</v>
      </c>
      <c r="F138" s="83">
        <v>3</v>
      </c>
      <c r="G138" s="353" t="s">
        <v>388</v>
      </c>
      <c r="H138" s="141" t="s">
        <v>389</v>
      </c>
      <c r="I138" s="186" t="s">
        <v>391</v>
      </c>
      <c r="J138" s="166">
        <v>38445000</v>
      </c>
      <c r="K138" s="89" t="s">
        <v>468</v>
      </c>
      <c r="L138" s="89"/>
      <c r="M138" s="141" t="s">
        <v>389</v>
      </c>
      <c r="N138" s="186" t="s">
        <v>391</v>
      </c>
      <c r="O138" s="190">
        <f>J138+Q138</f>
        <v>40367250</v>
      </c>
      <c r="P138" s="89" t="s">
        <v>468</v>
      </c>
      <c r="Q138" s="303">
        <f t="shared" si="2"/>
        <v>1922250</v>
      </c>
      <c r="R138" s="85" t="s">
        <v>388</v>
      </c>
      <c r="S138" s="105"/>
      <c r="T138" s="103"/>
      <c r="U138" s="104"/>
      <c r="V138" s="105"/>
      <c r="W138" s="105"/>
      <c r="X138" s="105"/>
      <c r="Y138" s="103"/>
    </row>
    <row r="139" spans="1:25" s="106" customFormat="1" ht="75" customHeight="1" x14ac:dyDescent="0.2">
      <c r="B139" s="308"/>
      <c r="C139" s="83"/>
      <c r="D139" s="83"/>
      <c r="E139" s="84"/>
      <c r="F139" s="83"/>
      <c r="G139" s="85"/>
      <c r="H139" s="247" t="s">
        <v>393</v>
      </c>
      <c r="I139" s="186" t="s">
        <v>391</v>
      </c>
      <c r="J139" s="166"/>
      <c r="K139" s="89"/>
      <c r="L139" s="89"/>
      <c r="M139" s="247" t="s">
        <v>393</v>
      </c>
      <c r="N139" s="186" t="s">
        <v>391</v>
      </c>
      <c r="O139" s="190"/>
      <c r="P139" s="89"/>
      <c r="Q139" s="303"/>
      <c r="R139" s="85"/>
      <c r="S139" s="105"/>
      <c r="T139" s="103"/>
      <c r="U139" s="104"/>
      <c r="V139" s="105"/>
      <c r="W139" s="105"/>
      <c r="X139" s="105"/>
      <c r="Y139" s="103"/>
    </row>
    <row r="140" spans="1:25" s="106" customFormat="1" ht="79.5" customHeight="1" x14ac:dyDescent="0.2">
      <c r="B140" s="308">
        <v>2</v>
      </c>
      <c r="C140" s="83">
        <v>7</v>
      </c>
      <c r="D140" s="83">
        <v>4</v>
      </c>
      <c r="E140" s="84">
        <v>2.0099999999999998</v>
      </c>
      <c r="F140" s="83">
        <v>5</v>
      </c>
      <c r="G140" s="353" t="s">
        <v>394</v>
      </c>
      <c r="H140" s="85" t="s">
        <v>395</v>
      </c>
      <c r="I140" s="248" t="s">
        <v>396</v>
      </c>
      <c r="J140" s="166">
        <v>177848000</v>
      </c>
      <c r="K140" s="89" t="s">
        <v>468</v>
      </c>
      <c r="L140" s="89"/>
      <c r="M140" s="85" t="s">
        <v>395</v>
      </c>
      <c r="N140" s="248" t="s">
        <v>396</v>
      </c>
      <c r="O140" s="190">
        <f>J140+Q140</f>
        <v>186740400</v>
      </c>
      <c r="P140" s="89" t="s">
        <v>468</v>
      </c>
      <c r="Q140" s="303">
        <f t="shared" si="2"/>
        <v>8892400</v>
      </c>
      <c r="R140" s="85" t="s">
        <v>394</v>
      </c>
      <c r="S140" s="105"/>
      <c r="T140" s="103"/>
      <c r="U140" s="104"/>
      <c r="V140" s="105"/>
      <c r="W140" s="105"/>
      <c r="X140" s="105"/>
      <c r="Y140" s="103"/>
    </row>
    <row r="141" spans="1:25" s="106" customFormat="1" ht="139.5" customHeight="1" x14ac:dyDescent="0.2">
      <c r="B141" s="308"/>
      <c r="C141" s="83"/>
      <c r="D141" s="83"/>
      <c r="E141" s="84"/>
      <c r="F141" s="83"/>
      <c r="G141" s="85"/>
      <c r="H141" s="200" t="s">
        <v>398</v>
      </c>
      <c r="I141" s="248" t="s">
        <v>396</v>
      </c>
      <c r="J141" s="166"/>
      <c r="K141" s="89"/>
      <c r="L141" s="89"/>
      <c r="M141" s="200" t="s">
        <v>398</v>
      </c>
      <c r="N141" s="248" t="s">
        <v>396</v>
      </c>
      <c r="O141" s="190"/>
      <c r="P141" s="89"/>
      <c r="Q141" s="303"/>
      <c r="R141" s="85"/>
      <c r="S141" s="105"/>
      <c r="T141" s="103"/>
      <c r="U141" s="104"/>
      <c r="V141" s="105"/>
      <c r="W141" s="105"/>
      <c r="X141" s="105"/>
      <c r="Y141" s="103"/>
    </row>
    <row r="142" spans="1:25" s="114" customFormat="1" ht="57" customHeight="1" x14ac:dyDescent="0.25">
      <c r="B142" s="69">
        <v>2</v>
      </c>
      <c r="C142" s="70">
        <v>7</v>
      </c>
      <c r="D142" s="70">
        <v>4</v>
      </c>
      <c r="E142" s="71">
        <v>2.0299999999999998</v>
      </c>
      <c r="F142" s="109"/>
      <c r="G142" s="73" t="s">
        <v>399</v>
      </c>
      <c r="H142" s="313" t="s">
        <v>400</v>
      </c>
      <c r="I142" s="251" t="s">
        <v>401</v>
      </c>
      <c r="J142" s="181">
        <f>J143+J145</f>
        <v>286516000</v>
      </c>
      <c r="K142" s="78" t="s">
        <v>468</v>
      </c>
      <c r="L142" s="78"/>
      <c r="M142" s="143" t="s">
        <v>400</v>
      </c>
      <c r="N142" s="250" t="s">
        <v>401</v>
      </c>
      <c r="O142" s="181">
        <f>O143+O145</f>
        <v>300841800</v>
      </c>
      <c r="P142" s="78" t="s">
        <v>468</v>
      </c>
      <c r="Q142" s="303">
        <f t="shared" si="2"/>
        <v>14325800</v>
      </c>
      <c r="R142" s="135" t="s">
        <v>399</v>
      </c>
      <c r="S142" s="325"/>
      <c r="T142" s="252"/>
      <c r="U142" s="113"/>
      <c r="V142" s="113"/>
      <c r="W142" s="113"/>
      <c r="X142" s="113"/>
      <c r="Y142" s="252"/>
    </row>
    <row r="143" spans="1:25" s="121" customFormat="1" ht="94.5" customHeight="1" x14ac:dyDescent="0.2">
      <c r="A143" s="285" t="s">
        <v>499</v>
      </c>
      <c r="B143" s="308">
        <v>2</v>
      </c>
      <c r="C143" s="83">
        <v>7</v>
      </c>
      <c r="D143" s="83">
        <v>4</v>
      </c>
      <c r="E143" s="84">
        <v>2.0299999999999998</v>
      </c>
      <c r="F143" s="83">
        <v>2</v>
      </c>
      <c r="G143" s="353" t="s">
        <v>402</v>
      </c>
      <c r="H143" s="326" t="s">
        <v>495</v>
      </c>
      <c r="I143" s="89" t="s">
        <v>404</v>
      </c>
      <c r="J143" s="166">
        <v>97800000</v>
      </c>
      <c r="K143" s="89" t="s">
        <v>468</v>
      </c>
      <c r="L143" s="89"/>
      <c r="M143" s="326" t="s">
        <v>495</v>
      </c>
      <c r="N143" s="89" t="s">
        <v>404</v>
      </c>
      <c r="O143" s="190">
        <f>J143+Q143</f>
        <v>102690000</v>
      </c>
      <c r="P143" s="89" t="s">
        <v>468</v>
      </c>
      <c r="Q143" s="303">
        <f t="shared" si="2"/>
        <v>4890000</v>
      </c>
      <c r="R143" s="85" t="s">
        <v>402</v>
      </c>
      <c r="S143" s="120"/>
      <c r="T143" s="118"/>
      <c r="U143" s="119"/>
      <c r="V143" s="120"/>
      <c r="W143" s="120"/>
      <c r="X143" s="120"/>
      <c r="Y143" s="118"/>
    </row>
    <row r="144" spans="1:25" s="121" customFormat="1" ht="94.5" customHeight="1" x14ac:dyDescent="0.2">
      <c r="B144" s="308"/>
      <c r="C144" s="83"/>
      <c r="D144" s="83"/>
      <c r="E144" s="84"/>
      <c r="F144" s="83"/>
      <c r="G144" s="85"/>
      <c r="H144" s="253" t="s">
        <v>406</v>
      </c>
      <c r="I144" s="254" t="s">
        <v>407</v>
      </c>
      <c r="J144" s="166"/>
      <c r="K144" s="89"/>
      <c r="L144" s="89"/>
      <c r="M144" s="253" t="s">
        <v>406</v>
      </c>
      <c r="N144" s="254" t="s">
        <v>407</v>
      </c>
      <c r="O144" s="190"/>
      <c r="P144" s="89"/>
      <c r="Q144" s="303"/>
      <c r="R144" s="85"/>
      <c r="S144" s="120"/>
      <c r="T144" s="118"/>
      <c r="U144" s="119"/>
      <c r="V144" s="120"/>
      <c r="W144" s="120"/>
      <c r="X144" s="120"/>
      <c r="Y144" s="118"/>
    </row>
    <row r="145" spans="1:25" s="121" customFormat="1" ht="72.75" customHeight="1" x14ac:dyDescent="0.2">
      <c r="A145" s="285" t="s">
        <v>588</v>
      </c>
      <c r="B145" s="308">
        <v>2</v>
      </c>
      <c r="C145" s="83">
        <v>7</v>
      </c>
      <c r="D145" s="83">
        <v>4</v>
      </c>
      <c r="E145" s="84">
        <v>2.0299999999999998</v>
      </c>
      <c r="F145" s="83">
        <v>3</v>
      </c>
      <c r="G145" s="353" t="s">
        <v>408</v>
      </c>
      <c r="H145" s="141" t="s">
        <v>409</v>
      </c>
      <c r="I145" s="186" t="s">
        <v>410</v>
      </c>
      <c r="J145" s="166">
        <v>188716000</v>
      </c>
      <c r="K145" s="89" t="s">
        <v>468</v>
      </c>
      <c r="L145" s="89"/>
      <c r="M145" s="141" t="s">
        <v>409</v>
      </c>
      <c r="N145" s="186" t="s">
        <v>410</v>
      </c>
      <c r="O145" s="190">
        <f>J145+Q145</f>
        <v>198151800</v>
      </c>
      <c r="P145" s="89" t="s">
        <v>468</v>
      </c>
      <c r="Q145" s="303">
        <f t="shared" si="2"/>
        <v>9435800</v>
      </c>
      <c r="R145" s="85" t="s">
        <v>408</v>
      </c>
      <c r="S145" s="120"/>
      <c r="T145" s="118"/>
      <c r="U145" s="119"/>
      <c r="V145" s="120"/>
      <c r="W145" s="120"/>
      <c r="X145" s="120"/>
      <c r="Y145" s="118"/>
    </row>
    <row r="146" spans="1:25" s="121" customFormat="1" ht="72.75" customHeight="1" x14ac:dyDescent="0.2">
      <c r="B146" s="308"/>
      <c r="C146" s="83"/>
      <c r="D146" s="83"/>
      <c r="E146" s="84"/>
      <c r="F146" s="83"/>
      <c r="G146" s="85"/>
      <c r="H146" s="200" t="s">
        <v>412</v>
      </c>
      <c r="I146" s="186" t="s">
        <v>410</v>
      </c>
      <c r="J146" s="166"/>
      <c r="K146" s="89"/>
      <c r="L146" s="89"/>
      <c r="M146" s="200" t="s">
        <v>412</v>
      </c>
      <c r="N146" s="186" t="s">
        <v>410</v>
      </c>
      <c r="O146" s="190"/>
      <c r="P146" s="89"/>
      <c r="Q146" s="303"/>
      <c r="R146" s="85"/>
      <c r="S146" s="120"/>
      <c r="T146" s="118"/>
      <c r="U146" s="119"/>
      <c r="V146" s="120"/>
      <c r="W146" s="120"/>
      <c r="X146" s="120"/>
      <c r="Y146" s="118"/>
    </row>
    <row r="147" spans="1:25" s="60" customFormat="1" ht="156.75" customHeight="1" x14ac:dyDescent="0.25">
      <c r="A147" s="338" t="s">
        <v>502</v>
      </c>
      <c r="B147" s="61">
        <v>2</v>
      </c>
      <c r="C147" s="62">
        <v>7</v>
      </c>
      <c r="D147" s="62">
        <v>5</v>
      </c>
      <c r="E147" s="255"/>
      <c r="F147" s="255"/>
      <c r="G147" s="64" t="s">
        <v>413</v>
      </c>
      <c r="H147" s="256" t="s">
        <v>414</v>
      </c>
      <c r="I147" s="208">
        <v>7.0000000000000007E-2</v>
      </c>
      <c r="J147" s="242">
        <f>J148+J153</f>
        <v>328387000</v>
      </c>
      <c r="K147" s="177" t="s">
        <v>468</v>
      </c>
      <c r="L147" s="221"/>
      <c r="M147" s="256" t="s">
        <v>496</v>
      </c>
      <c r="N147" s="208">
        <v>0.09</v>
      </c>
      <c r="O147" s="242">
        <f>O148+O153</f>
        <v>344806350</v>
      </c>
      <c r="P147" s="177" t="s">
        <v>468</v>
      </c>
      <c r="Q147" s="303">
        <f t="shared" si="2"/>
        <v>16419350</v>
      </c>
      <c r="R147" s="64" t="s">
        <v>413</v>
      </c>
      <c r="S147" s="316"/>
      <c r="T147" s="58"/>
      <c r="U147" s="59"/>
      <c r="V147" s="59"/>
      <c r="W147" s="59"/>
      <c r="X147" s="59"/>
      <c r="Y147" s="58"/>
    </row>
    <row r="148" spans="1:25" s="60" customFormat="1" ht="135.75" customHeight="1" x14ac:dyDescent="0.25">
      <c r="A148" s="338" t="s">
        <v>504</v>
      </c>
      <c r="B148" s="69">
        <v>2</v>
      </c>
      <c r="C148" s="70">
        <v>7</v>
      </c>
      <c r="D148" s="70">
        <v>5</v>
      </c>
      <c r="E148" s="71">
        <v>2.0099999999999998</v>
      </c>
      <c r="F148" s="72"/>
      <c r="G148" s="73" t="s">
        <v>415</v>
      </c>
      <c r="H148" s="257" t="s">
        <v>416</v>
      </c>
      <c r="I148" s="258">
        <v>0.15</v>
      </c>
      <c r="J148" s="77">
        <f>J149+J151</f>
        <v>209985000</v>
      </c>
      <c r="K148" s="78" t="s">
        <v>468</v>
      </c>
      <c r="L148" s="111"/>
      <c r="M148" s="327" t="s">
        <v>416</v>
      </c>
      <c r="N148" s="328">
        <v>0.2</v>
      </c>
      <c r="O148" s="77">
        <f>O149+O151</f>
        <v>220484250</v>
      </c>
      <c r="P148" s="78" t="s">
        <v>468</v>
      </c>
      <c r="Q148" s="303">
        <f t="shared" si="2"/>
        <v>10499250</v>
      </c>
      <c r="R148" s="135" t="s">
        <v>415</v>
      </c>
      <c r="S148" s="316"/>
      <c r="T148" s="58"/>
      <c r="U148" s="59"/>
      <c r="V148" s="59"/>
      <c r="W148" s="59"/>
      <c r="X148" s="59"/>
      <c r="Y148" s="58"/>
    </row>
    <row r="149" spans="1:25" s="121" customFormat="1" ht="97.5" customHeight="1" x14ac:dyDescent="0.2">
      <c r="A149" s="285" t="s">
        <v>589</v>
      </c>
      <c r="B149" s="308">
        <v>2</v>
      </c>
      <c r="C149" s="83">
        <v>7</v>
      </c>
      <c r="D149" s="83">
        <v>5</v>
      </c>
      <c r="E149" s="84">
        <v>2.0099999999999998</v>
      </c>
      <c r="F149" s="83">
        <v>2</v>
      </c>
      <c r="G149" s="353" t="s">
        <v>417</v>
      </c>
      <c r="H149" s="141" t="s">
        <v>418</v>
      </c>
      <c r="I149" s="192" t="s">
        <v>419</v>
      </c>
      <c r="J149" s="260">
        <v>45450000</v>
      </c>
      <c r="K149" s="89" t="s">
        <v>468</v>
      </c>
      <c r="L149" s="89"/>
      <c r="M149" s="141" t="s">
        <v>418</v>
      </c>
      <c r="N149" s="192" t="s">
        <v>419</v>
      </c>
      <c r="O149" s="190">
        <f>J149+Q149</f>
        <v>47722500</v>
      </c>
      <c r="P149" s="89" t="s">
        <v>468</v>
      </c>
      <c r="Q149" s="303">
        <f t="shared" si="2"/>
        <v>2272500</v>
      </c>
      <c r="R149" s="85" t="s">
        <v>417</v>
      </c>
      <c r="S149" s="120"/>
      <c r="T149" s="118"/>
      <c r="U149" s="119"/>
      <c r="V149" s="120"/>
      <c r="W149" s="120"/>
      <c r="X149" s="120"/>
      <c r="Y149" s="118"/>
    </row>
    <row r="150" spans="1:25" s="121" customFormat="1" ht="97.5" customHeight="1" x14ac:dyDescent="0.2">
      <c r="B150" s="308"/>
      <c r="C150" s="83"/>
      <c r="D150" s="83"/>
      <c r="E150" s="84"/>
      <c r="F150" s="83"/>
      <c r="G150" s="85"/>
      <c r="H150" s="261" t="s">
        <v>421</v>
      </c>
      <c r="I150" s="192" t="s">
        <v>419</v>
      </c>
      <c r="J150" s="260"/>
      <c r="K150" s="89"/>
      <c r="L150" s="89"/>
      <c r="M150" s="261" t="s">
        <v>421</v>
      </c>
      <c r="N150" s="192" t="s">
        <v>419</v>
      </c>
      <c r="O150" s="190"/>
      <c r="P150" s="89"/>
      <c r="Q150" s="303"/>
      <c r="R150" s="85"/>
      <c r="S150" s="120"/>
      <c r="T150" s="118"/>
      <c r="U150" s="119"/>
      <c r="V150" s="120"/>
      <c r="W150" s="120"/>
      <c r="X150" s="120"/>
      <c r="Y150" s="118"/>
    </row>
    <row r="151" spans="1:25" s="121" customFormat="1" ht="105" customHeight="1" x14ac:dyDescent="0.2">
      <c r="B151" s="308">
        <v>2</v>
      </c>
      <c r="C151" s="83">
        <v>7</v>
      </c>
      <c r="D151" s="83">
        <v>5</v>
      </c>
      <c r="E151" s="84">
        <v>2.0099999999999998</v>
      </c>
      <c r="F151" s="83">
        <v>3</v>
      </c>
      <c r="G151" s="353" t="s">
        <v>422</v>
      </c>
      <c r="H151" s="85" t="s">
        <v>423</v>
      </c>
      <c r="I151" s="89" t="s">
        <v>140</v>
      </c>
      <c r="J151" s="260">
        <v>164535000</v>
      </c>
      <c r="K151" s="89" t="s">
        <v>468</v>
      </c>
      <c r="L151" s="89"/>
      <c r="M151" s="85" t="s">
        <v>423</v>
      </c>
      <c r="N151" s="89" t="s">
        <v>140</v>
      </c>
      <c r="O151" s="190">
        <f>J151+Q151</f>
        <v>172761750</v>
      </c>
      <c r="P151" s="89" t="s">
        <v>468</v>
      </c>
      <c r="Q151" s="303">
        <f t="shared" si="2"/>
        <v>8226750</v>
      </c>
      <c r="R151" s="85" t="s">
        <v>422</v>
      </c>
      <c r="S151" s="120"/>
      <c r="T151" s="263"/>
      <c r="U151" s="119"/>
      <c r="V151" s="120"/>
      <c r="W151" s="120"/>
      <c r="X151" s="120"/>
      <c r="Y151" s="263"/>
    </row>
    <row r="152" spans="1:25" s="121" customFormat="1" ht="105" customHeight="1" x14ac:dyDescent="0.2">
      <c r="B152" s="308"/>
      <c r="C152" s="83"/>
      <c r="D152" s="83"/>
      <c r="E152" s="84"/>
      <c r="F152" s="83"/>
      <c r="G152" s="85"/>
      <c r="H152" s="261" t="s">
        <v>425</v>
      </c>
      <c r="I152" s="192" t="s">
        <v>426</v>
      </c>
      <c r="J152" s="260"/>
      <c r="K152" s="89"/>
      <c r="L152" s="89"/>
      <c r="M152" s="261" t="s">
        <v>425</v>
      </c>
      <c r="N152" s="192" t="s">
        <v>426</v>
      </c>
      <c r="O152" s="190"/>
      <c r="P152" s="89"/>
      <c r="Q152" s="303"/>
      <c r="R152" s="85"/>
      <c r="S152" s="120"/>
      <c r="T152" s="263"/>
      <c r="U152" s="119"/>
      <c r="V152" s="120"/>
      <c r="W152" s="120"/>
      <c r="X152" s="120"/>
      <c r="Y152" s="263"/>
    </row>
    <row r="153" spans="1:25" s="60" customFormat="1" ht="85.5" customHeight="1" x14ac:dyDescent="0.25">
      <c r="A153" s="338" t="s">
        <v>509</v>
      </c>
      <c r="B153" s="69">
        <v>2</v>
      </c>
      <c r="C153" s="70">
        <v>7</v>
      </c>
      <c r="D153" s="70">
        <v>5</v>
      </c>
      <c r="E153" s="71">
        <v>2.02</v>
      </c>
      <c r="F153" s="109"/>
      <c r="G153" s="73" t="s">
        <v>427</v>
      </c>
      <c r="H153" s="196" t="s">
        <v>428</v>
      </c>
      <c r="I153" s="264">
        <v>0.15</v>
      </c>
      <c r="J153" s="181">
        <f>J158+J154+J156</f>
        <v>118402000</v>
      </c>
      <c r="K153" s="78" t="s">
        <v>468</v>
      </c>
      <c r="L153" s="78"/>
      <c r="M153" s="196" t="s">
        <v>428</v>
      </c>
      <c r="N153" s="264">
        <v>0.14000000000000001</v>
      </c>
      <c r="O153" s="181">
        <f>O158+O154+O156</f>
        <v>124322100</v>
      </c>
      <c r="P153" s="78" t="s">
        <v>468</v>
      </c>
      <c r="Q153" s="303">
        <f t="shared" si="2"/>
        <v>5920100</v>
      </c>
      <c r="R153" s="135" t="s">
        <v>427</v>
      </c>
      <c r="S153" s="300"/>
      <c r="T153" s="58"/>
      <c r="U153" s="59"/>
      <c r="V153" s="59"/>
      <c r="W153" s="59"/>
      <c r="X153" s="59"/>
      <c r="Y153" s="58"/>
    </row>
    <row r="154" spans="1:25" s="106" customFormat="1" ht="123.75" customHeight="1" x14ac:dyDescent="0.2">
      <c r="B154" s="308">
        <v>2</v>
      </c>
      <c r="C154" s="83">
        <v>7</v>
      </c>
      <c r="D154" s="83">
        <v>5</v>
      </c>
      <c r="E154" s="84">
        <v>2.02</v>
      </c>
      <c r="F154" s="83">
        <v>1</v>
      </c>
      <c r="G154" s="353" t="s">
        <v>429</v>
      </c>
      <c r="H154" s="85" t="s">
        <v>430</v>
      </c>
      <c r="I154" s="89" t="s">
        <v>431</v>
      </c>
      <c r="J154" s="260">
        <v>38037000</v>
      </c>
      <c r="K154" s="89" t="s">
        <v>468</v>
      </c>
      <c r="L154" s="89"/>
      <c r="M154" s="85" t="s">
        <v>430</v>
      </c>
      <c r="N154" s="89" t="s">
        <v>431</v>
      </c>
      <c r="O154" s="190">
        <f>J154+Q154</f>
        <v>39938850</v>
      </c>
      <c r="P154" s="89" t="s">
        <v>468</v>
      </c>
      <c r="Q154" s="303">
        <f t="shared" si="2"/>
        <v>1901850</v>
      </c>
      <c r="R154" s="85" t="s">
        <v>429</v>
      </c>
      <c r="S154" s="105"/>
      <c r="T154" s="103"/>
      <c r="U154" s="104"/>
      <c r="V154" s="105"/>
      <c r="W154" s="105"/>
      <c r="X154" s="105"/>
      <c r="Y154" s="103"/>
    </row>
    <row r="155" spans="1:25" s="106" customFormat="1" ht="96.75" customHeight="1" x14ac:dyDescent="0.2">
      <c r="B155" s="308"/>
      <c r="C155" s="83"/>
      <c r="D155" s="83"/>
      <c r="E155" s="84"/>
      <c r="F155" s="83"/>
      <c r="G155" s="85"/>
      <c r="H155" s="265" t="s">
        <v>433</v>
      </c>
      <c r="I155" s="192" t="s">
        <v>434</v>
      </c>
      <c r="J155" s="260"/>
      <c r="K155" s="89"/>
      <c r="L155" s="89"/>
      <c r="M155" s="265" t="s">
        <v>433</v>
      </c>
      <c r="N155" s="192" t="s">
        <v>434</v>
      </c>
      <c r="O155" s="190"/>
      <c r="P155" s="89"/>
      <c r="Q155" s="303"/>
      <c r="R155" s="85"/>
      <c r="S155" s="105"/>
      <c r="T155" s="103"/>
      <c r="U155" s="104"/>
      <c r="V155" s="105"/>
      <c r="W155" s="105"/>
      <c r="X155" s="105"/>
      <c r="Y155" s="103"/>
    </row>
    <row r="156" spans="1:25" s="106" customFormat="1" ht="104.25" customHeight="1" x14ac:dyDescent="0.2">
      <c r="B156" s="308">
        <v>2</v>
      </c>
      <c r="C156" s="83">
        <v>7</v>
      </c>
      <c r="D156" s="83">
        <v>5</v>
      </c>
      <c r="E156" s="84">
        <v>2.02</v>
      </c>
      <c r="F156" s="83">
        <v>3</v>
      </c>
      <c r="G156" s="353" t="s">
        <v>435</v>
      </c>
      <c r="H156" s="85" t="s">
        <v>436</v>
      </c>
      <c r="I156" s="89" t="s">
        <v>437</v>
      </c>
      <c r="J156" s="260">
        <v>2125000</v>
      </c>
      <c r="K156" s="89" t="s">
        <v>468</v>
      </c>
      <c r="L156" s="89"/>
      <c r="M156" s="85" t="s">
        <v>436</v>
      </c>
      <c r="N156" s="192" t="s">
        <v>440</v>
      </c>
      <c r="O156" s="190">
        <f>J156+Q156</f>
        <v>2231250</v>
      </c>
      <c r="P156" s="89" t="s">
        <v>468</v>
      </c>
      <c r="Q156" s="303">
        <f t="shared" si="2"/>
        <v>106250</v>
      </c>
      <c r="R156" s="85" t="s">
        <v>435</v>
      </c>
      <c r="S156" s="105"/>
      <c r="T156" s="103"/>
      <c r="U156" s="104"/>
      <c r="V156" s="105"/>
      <c r="W156" s="105"/>
      <c r="X156" s="105"/>
      <c r="Y156" s="103"/>
    </row>
    <row r="157" spans="1:25" s="106" customFormat="1" ht="62.25" customHeight="1" x14ac:dyDescent="0.2">
      <c r="B157" s="308"/>
      <c r="C157" s="83"/>
      <c r="D157" s="83"/>
      <c r="E157" s="84"/>
      <c r="F157" s="83"/>
      <c r="G157" s="85"/>
      <c r="H157" s="265" t="s">
        <v>439</v>
      </c>
      <c r="I157" s="192" t="s">
        <v>440</v>
      </c>
      <c r="J157" s="260"/>
      <c r="K157" s="89"/>
      <c r="L157" s="89"/>
      <c r="M157" s="265" t="s">
        <v>439</v>
      </c>
      <c r="N157" s="192" t="s">
        <v>440</v>
      </c>
      <c r="O157" s="190"/>
      <c r="P157" s="89"/>
      <c r="Q157" s="303"/>
      <c r="R157" s="206"/>
      <c r="S157" s="105"/>
      <c r="T157" s="103"/>
      <c r="U157" s="104"/>
      <c r="V157" s="105"/>
      <c r="W157" s="105"/>
      <c r="X157" s="105"/>
      <c r="Y157" s="103"/>
    </row>
    <row r="158" spans="1:25" s="106" customFormat="1" ht="61.5" customHeight="1" x14ac:dyDescent="0.2">
      <c r="B158" s="308">
        <v>0</v>
      </c>
      <c r="C158" s="83">
        <v>7</v>
      </c>
      <c r="D158" s="83">
        <v>5</v>
      </c>
      <c r="E158" s="84">
        <v>2.02</v>
      </c>
      <c r="F158" s="83">
        <v>4</v>
      </c>
      <c r="G158" s="85" t="s">
        <v>441</v>
      </c>
      <c r="H158" s="85" t="s">
        <v>442</v>
      </c>
      <c r="I158" s="89" t="s">
        <v>443</v>
      </c>
      <c r="J158" s="260">
        <v>78240000</v>
      </c>
      <c r="K158" s="89" t="s">
        <v>468</v>
      </c>
      <c r="L158" s="89"/>
      <c r="M158" s="85" t="s">
        <v>442</v>
      </c>
      <c r="N158" s="192" t="s">
        <v>156</v>
      </c>
      <c r="O158" s="190">
        <f>J158+Q158</f>
        <v>82152000</v>
      </c>
      <c r="P158" s="89" t="s">
        <v>468</v>
      </c>
      <c r="Q158" s="303">
        <f t="shared" si="2"/>
        <v>3912000</v>
      </c>
      <c r="R158" s="206" t="s">
        <v>441</v>
      </c>
      <c r="S158" s="105"/>
      <c r="T158" s="103"/>
      <c r="U158" s="104"/>
      <c r="V158" s="105"/>
      <c r="W158" s="105"/>
      <c r="X158" s="105"/>
      <c r="Y158" s="103"/>
    </row>
    <row r="159" spans="1:25" s="106" customFormat="1" ht="105" customHeight="1" x14ac:dyDescent="0.2">
      <c r="B159" s="329"/>
      <c r="C159" s="267"/>
      <c r="D159" s="267"/>
      <c r="E159" s="268"/>
      <c r="F159" s="267"/>
      <c r="G159" s="206"/>
      <c r="H159" s="261" t="s">
        <v>445</v>
      </c>
      <c r="I159" s="192" t="s">
        <v>156</v>
      </c>
      <c r="J159" s="330"/>
      <c r="K159" s="331"/>
      <c r="L159" s="331"/>
      <c r="M159" s="261" t="s">
        <v>445</v>
      </c>
      <c r="N159" s="192" t="s">
        <v>156</v>
      </c>
      <c r="O159" s="332"/>
      <c r="P159" s="331"/>
      <c r="Q159" s="333"/>
      <c r="R159" s="334"/>
      <c r="S159" s="105"/>
      <c r="T159" s="103"/>
      <c r="U159" s="104"/>
      <c r="V159" s="105"/>
      <c r="W159" s="105"/>
      <c r="X159" s="105"/>
      <c r="Y159" s="103"/>
    </row>
    <row r="160" spans="1:25" ht="26.25" customHeight="1" thickBot="1" x14ac:dyDescent="0.2">
      <c r="B160" s="835" t="s">
        <v>446</v>
      </c>
      <c r="C160" s="835"/>
      <c r="D160" s="835"/>
      <c r="E160" s="835"/>
      <c r="F160" s="835"/>
      <c r="G160" s="835"/>
      <c r="H160" s="835"/>
      <c r="I160" s="835"/>
      <c r="J160" s="335">
        <f>$J10+J11+$J115+$J119+J120+$J134+$J147+$J91+$J95+$J99+$J103+$J111</f>
        <v>16129540415</v>
      </c>
      <c r="K160" s="336"/>
      <c r="L160" s="336"/>
      <c r="M160" s="336"/>
      <c r="N160" s="336"/>
      <c r="O160" s="335">
        <f>$O10+O11+$O115+$O119+O120+$O134+$O147+$O91+$O95+$O99+$O103+$O111</f>
        <v>16942168098.75</v>
      </c>
      <c r="P160" s="336"/>
      <c r="Q160" s="337"/>
      <c r="R160" s="289"/>
      <c r="S160" s="30"/>
      <c r="T160" s="144"/>
      <c r="U160" s="145"/>
      <c r="V160" s="145"/>
      <c r="W160" s="145"/>
      <c r="X160" s="145"/>
      <c r="Y160" s="144"/>
    </row>
    <row r="164" spans="10:10" ht="15" x14ac:dyDescent="0.2">
      <c r="J164" s="281"/>
    </row>
    <row r="165" spans="10:10" ht="31.5" customHeight="1" x14ac:dyDescent="0.2">
      <c r="J165" s="282"/>
    </row>
    <row r="166" spans="10:10" ht="17.25" customHeight="1" x14ac:dyDescent="0.2"/>
    <row r="169" spans="10:10" ht="12" customHeight="1" x14ac:dyDescent="0.2"/>
    <row r="171" spans="10:10" ht="19.5" customHeight="1" x14ac:dyDescent="0.2"/>
  </sheetData>
  <mergeCells count="14">
    <mergeCell ref="B9:F9"/>
    <mergeCell ref="M10:M11"/>
    <mergeCell ref="N10:N11"/>
    <mergeCell ref="B160:I160"/>
    <mergeCell ref="B2:P2"/>
    <mergeCell ref="B3:P3"/>
    <mergeCell ref="B4:I4"/>
    <mergeCell ref="B5:K5"/>
    <mergeCell ref="B6:F8"/>
    <mergeCell ref="G6:G8"/>
    <mergeCell ref="H6:H8"/>
    <mergeCell ref="I6:L7"/>
    <mergeCell ref="M6:M8"/>
    <mergeCell ref="N6:P7"/>
  </mergeCells>
  <pageMargins left="0.25" right="0.25" top="0.75" bottom="0.75" header="0.3" footer="0.3"/>
  <pageSetup paperSize="9" scale="55" fitToHeight="0" orientation="landscape" r:id="rId1"/>
  <rowBreaks count="9" manualBreakCount="9">
    <brk id="14" min="1" max="15" man="1"/>
    <brk id="20" min="1" max="15" man="1"/>
    <brk id="27" min="1" max="16" man="1"/>
    <brk id="38" min="1" max="16" man="1"/>
    <brk id="65" min="1" max="15" man="1"/>
    <brk id="84" min="1" max="16" man="1"/>
    <brk id="133" min="1" max="15" man="1"/>
    <brk id="139" min="1" max="15" man="1"/>
    <brk id="157" min="1" max="16"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2:AB171"/>
  <sheetViews>
    <sheetView view="pageBreakPreview" topLeftCell="N163" zoomScaleNormal="60" zoomScaleSheetLayoutView="100" workbookViewId="0">
      <selection activeCell="A144" sqref="A144"/>
    </sheetView>
  </sheetViews>
  <sheetFormatPr baseColWidth="10" defaultColWidth="9.1640625" defaultRowHeight="13" x14ac:dyDescent="0.2"/>
  <cols>
    <col min="1" max="1" width="4.6640625" style="24" customWidth="1"/>
    <col min="2" max="2" width="2.6640625" style="280" customWidth="1"/>
    <col min="3" max="3" width="4.33203125" style="280" customWidth="1"/>
    <col min="4" max="4" width="4.5" style="280" customWidth="1"/>
    <col min="5" max="5" width="6.83203125" style="280" customWidth="1"/>
    <col min="6" max="6" width="4.1640625" style="280" customWidth="1"/>
    <col min="7" max="7" width="31.6640625" style="24" customWidth="1"/>
    <col min="8" max="8" width="19.5" style="24" customWidth="1"/>
    <col min="9" max="9" width="32.5" style="24" customWidth="1"/>
    <col min="10" max="10" width="17" style="24" customWidth="1"/>
    <col min="11" max="11" width="27.5" style="24" customWidth="1"/>
    <col min="12" max="12" width="38.33203125" style="24" customWidth="1"/>
    <col min="13" max="13" width="25.6640625" style="24" hidden="1" customWidth="1"/>
    <col min="14" max="14" width="31.33203125" style="24" customWidth="1"/>
    <col min="15" max="15" width="17.6640625" style="24" customWidth="1"/>
    <col min="16" max="16" width="22.33203125" style="24" customWidth="1"/>
    <col min="17" max="17" width="11.5" style="280" hidden="1" customWidth="1"/>
    <col min="18" max="18" width="34.6640625" style="24" customWidth="1"/>
    <col min="19" max="19" width="19.5" style="24" customWidth="1"/>
    <col min="20" max="20" width="15.33203125" style="24" customWidth="1"/>
    <col min="21" max="21" width="9.6640625" style="24" customWidth="1"/>
    <col min="22" max="22" width="11.33203125" style="24" customWidth="1"/>
    <col min="23" max="23" width="21" style="24" customWidth="1"/>
    <col min="24" max="24" width="9.83203125" style="24" customWidth="1"/>
    <col min="25" max="25" width="15.33203125" style="24" customWidth="1"/>
    <col min="26" max="16384" width="9.1640625" style="24"/>
  </cols>
  <sheetData>
    <row r="2" spans="2:25" ht="26" x14ac:dyDescent="0.2">
      <c r="B2" s="850" t="s">
        <v>101</v>
      </c>
      <c r="C2" s="850"/>
      <c r="D2" s="850"/>
      <c r="E2" s="850"/>
      <c r="F2" s="850"/>
      <c r="G2" s="850"/>
      <c r="H2" s="850"/>
      <c r="I2" s="850"/>
      <c r="J2" s="850"/>
      <c r="K2" s="850"/>
      <c r="L2" s="850"/>
      <c r="M2" s="850"/>
      <c r="N2" s="850"/>
      <c r="O2" s="850"/>
      <c r="P2" s="850"/>
      <c r="Q2" s="850"/>
      <c r="R2" s="850"/>
      <c r="S2" s="23"/>
      <c r="T2" s="23"/>
      <c r="U2" s="23"/>
      <c r="V2" s="23"/>
      <c r="W2" s="23"/>
      <c r="X2" s="23"/>
      <c r="Y2" s="23"/>
    </row>
    <row r="3" spans="2:25" ht="42.75" customHeight="1" x14ac:dyDescent="0.2">
      <c r="B3" s="851" t="s">
        <v>102</v>
      </c>
      <c r="C3" s="851"/>
      <c r="D3" s="851"/>
      <c r="E3" s="851"/>
      <c r="F3" s="851"/>
      <c r="G3" s="851"/>
      <c r="H3" s="851"/>
      <c r="I3" s="851"/>
      <c r="J3" s="851"/>
      <c r="K3" s="851"/>
      <c r="L3" s="851"/>
      <c r="M3" s="851"/>
      <c r="N3" s="851"/>
      <c r="O3" s="851"/>
      <c r="P3" s="851"/>
      <c r="Q3" s="851"/>
      <c r="R3" s="851"/>
      <c r="S3" s="25"/>
      <c r="T3" s="25"/>
      <c r="U3" s="25"/>
      <c r="V3" s="25"/>
      <c r="W3" s="25"/>
      <c r="X3" s="25"/>
      <c r="Y3" s="25"/>
    </row>
    <row r="4" spans="2:25" ht="15" customHeight="1" x14ac:dyDescent="0.25">
      <c r="B4" s="838" t="s">
        <v>103</v>
      </c>
      <c r="C4" s="838"/>
      <c r="D4" s="838"/>
      <c r="E4" s="838"/>
      <c r="F4" s="838"/>
      <c r="G4" s="838"/>
      <c r="H4" s="838"/>
      <c r="I4" s="838"/>
      <c r="J4" s="838"/>
      <c r="K4" s="838"/>
      <c r="L4" s="838"/>
      <c r="M4" s="838"/>
      <c r="N4" s="838"/>
      <c r="O4" s="838"/>
      <c r="P4" s="26"/>
      <c r="Q4" s="26"/>
      <c r="R4" s="27"/>
      <c r="S4" s="25"/>
      <c r="T4" s="25"/>
      <c r="U4" s="25"/>
      <c r="V4" s="25"/>
      <c r="W4" s="25"/>
      <c r="X4" s="25"/>
      <c r="Y4" s="25"/>
    </row>
    <row r="5" spans="2:25" ht="23.25" customHeight="1" thickBot="1" x14ac:dyDescent="0.25">
      <c r="B5" s="839" t="s">
        <v>104</v>
      </c>
      <c r="C5" s="839"/>
      <c r="D5" s="839"/>
      <c r="E5" s="839"/>
      <c r="F5" s="839"/>
      <c r="G5" s="839"/>
      <c r="H5" s="839"/>
      <c r="I5" s="839"/>
      <c r="J5" s="839"/>
      <c r="K5" s="839"/>
      <c r="L5" s="839"/>
      <c r="M5" s="839"/>
      <c r="N5" s="839"/>
      <c r="O5" s="839"/>
      <c r="P5" s="839"/>
      <c r="Q5" s="28"/>
      <c r="R5" s="29"/>
    </row>
    <row r="6" spans="2:25" ht="15" customHeight="1" x14ac:dyDescent="0.2">
      <c r="B6" s="852" t="s">
        <v>105</v>
      </c>
      <c r="C6" s="853"/>
      <c r="D6" s="853"/>
      <c r="E6" s="853"/>
      <c r="F6" s="853"/>
      <c r="G6" s="853"/>
      <c r="H6" s="853"/>
      <c r="I6" s="853"/>
      <c r="J6" s="853"/>
      <c r="K6" s="854"/>
      <c r="L6" s="858" t="s">
        <v>106</v>
      </c>
      <c r="M6" s="859"/>
      <c r="N6" s="859"/>
      <c r="O6" s="859"/>
      <c r="P6" s="859"/>
      <c r="Q6" s="859"/>
      <c r="R6" s="860"/>
      <c r="S6" s="30"/>
      <c r="T6" s="30"/>
      <c r="U6" s="30"/>
      <c r="W6" s="30"/>
      <c r="X6" s="30"/>
      <c r="Y6" s="30"/>
    </row>
    <row r="7" spans="2:25" ht="15" customHeight="1" thickBot="1" x14ac:dyDescent="0.25">
      <c r="B7" s="855"/>
      <c r="C7" s="856"/>
      <c r="D7" s="856"/>
      <c r="E7" s="856"/>
      <c r="F7" s="856"/>
      <c r="G7" s="856"/>
      <c r="H7" s="856"/>
      <c r="I7" s="856"/>
      <c r="J7" s="856"/>
      <c r="K7" s="857"/>
      <c r="L7" s="861"/>
      <c r="M7" s="862"/>
      <c r="N7" s="862"/>
      <c r="O7" s="862"/>
      <c r="P7" s="862"/>
      <c r="Q7" s="862"/>
      <c r="R7" s="863"/>
      <c r="S7" s="31"/>
      <c r="T7" s="31"/>
      <c r="W7" s="30"/>
      <c r="X7" s="30"/>
      <c r="Y7" s="31"/>
    </row>
    <row r="8" spans="2:25" ht="88.5" customHeight="1" thickBot="1" x14ac:dyDescent="0.25">
      <c r="B8" s="847" t="s">
        <v>9</v>
      </c>
      <c r="C8" s="848"/>
      <c r="D8" s="848"/>
      <c r="E8" s="848"/>
      <c r="F8" s="849"/>
      <c r="G8" s="32" t="s">
        <v>107</v>
      </c>
      <c r="H8" s="33" t="s">
        <v>108</v>
      </c>
      <c r="I8" s="32" t="s">
        <v>109</v>
      </c>
      <c r="J8" s="34" t="s">
        <v>110</v>
      </c>
      <c r="K8" s="34" t="s">
        <v>111</v>
      </c>
      <c r="L8" s="35" t="s">
        <v>107</v>
      </c>
      <c r="M8" s="35" t="s">
        <v>108</v>
      </c>
      <c r="N8" s="35" t="s">
        <v>109</v>
      </c>
      <c r="O8" s="36" t="s">
        <v>110</v>
      </c>
      <c r="P8" s="36" t="s">
        <v>111</v>
      </c>
      <c r="Q8" s="37"/>
      <c r="R8" s="38" t="s">
        <v>112</v>
      </c>
      <c r="S8" s="39"/>
      <c r="T8" s="31"/>
      <c r="W8" s="40"/>
      <c r="X8" s="41"/>
      <c r="Y8" s="31"/>
    </row>
    <row r="9" spans="2:25" ht="15" customHeight="1" thickBot="1" x14ac:dyDescent="0.25">
      <c r="B9" s="830">
        <v>1</v>
      </c>
      <c r="C9" s="830"/>
      <c r="D9" s="830"/>
      <c r="E9" s="830"/>
      <c r="F9" s="830"/>
      <c r="G9" s="42">
        <v>2</v>
      </c>
      <c r="H9" s="43">
        <v>3</v>
      </c>
      <c r="I9" s="42">
        <v>4</v>
      </c>
      <c r="J9" s="42">
        <v>5</v>
      </c>
      <c r="K9" s="42">
        <v>6</v>
      </c>
      <c r="L9" s="44">
        <v>7</v>
      </c>
      <c r="M9" s="44">
        <v>8</v>
      </c>
      <c r="N9" s="44">
        <v>9</v>
      </c>
      <c r="O9" s="45">
        <v>10</v>
      </c>
      <c r="P9" s="45">
        <v>11</v>
      </c>
      <c r="Q9" s="37"/>
      <c r="R9" s="44">
        <v>12</v>
      </c>
      <c r="S9" s="46"/>
      <c r="T9" s="47"/>
      <c r="W9" s="47"/>
      <c r="X9" s="47"/>
      <c r="Y9" s="46"/>
    </row>
    <row r="10" spans="2:25" s="60" customFormat="1" ht="90" customHeight="1" x14ac:dyDescent="0.25">
      <c r="B10" s="48">
        <v>2</v>
      </c>
      <c r="C10" s="48">
        <v>17</v>
      </c>
      <c r="D10" s="49">
        <v>1</v>
      </c>
      <c r="E10" s="50"/>
      <c r="F10" s="50"/>
      <c r="G10" s="51" t="s">
        <v>113</v>
      </c>
      <c r="H10" s="52" t="s">
        <v>114</v>
      </c>
      <c r="I10" s="53" t="s">
        <v>115</v>
      </c>
      <c r="J10" s="53" t="s">
        <v>116</v>
      </c>
      <c r="K10" s="54">
        <f>K23+K36+K39+K42+K60+K73+K82</f>
        <v>10021152970</v>
      </c>
      <c r="L10" s="51" t="s">
        <v>113</v>
      </c>
      <c r="M10" s="52" t="s">
        <v>114</v>
      </c>
      <c r="N10" s="53" t="s">
        <v>115</v>
      </c>
      <c r="O10" s="53" t="s">
        <v>116</v>
      </c>
      <c r="P10" s="54">
        <f>P23+P36+P39+P42+P60+P73+P82</f>
        <v>15170261870</v>
      </c>
      <c r="Q10" s="55"/>
      <c r="R10" s="56" t="s">
        <v>113</v>
      </c>
      <c r="S10" s="57">
        <f>K10-P10</f>
        <v>-5149108900</v>
      </c>
      <c r="T10" s="58"/>
      <c r="U10" s="59"/>
      <c r="V10" s="59"/>
      <c r="W10" s="59"/>
      <c r="X10" s="59"/>
      <c r="Y10" s="58"/>
    </row>
    <row r="11" spans="2:25" s="60" customFormat="1" ht="66.75" customHeight="1" x14ac:dyDescent="0.25">
      <c r="B11" s="61"/>
      <c r="C11" s="61"/>
      <c r="D11" s="62"/>
      <c r="E11" s="63"/>
      <c r="F11" s="63"/>
      <c r="G11" s="64"/>
      <c r="H11" s="52" t="s">
        <v>114</v>
      </c>
      <c r="I11" s="65" t="s">
        <v>117</v>
      </c>
      <c r="J11" s="66" t="s">
        <v>118</v>
      </c>
      <c r="K11" s="67">
        <f>K12</f>
        <v>25849670</v>
      </c>
      <c r="L11" s="64"/>
      <c r="M11" s="52" t="s">
        <v>114</v>
      </c>
      <c r="N11" s="65" t="s">
        <v>117</v>
      </c>
      <c r="O11" s="66" t="s">
        <v>118</v>
      </c>
      <c r="P11" s="67">
        <f>P12</f>
        <v>25849670</v>
      </c>
      <c r="Q11" s="68"/>
      <c r="R11" s="56" t="s">
        <v>119</v>
      </c>
      <c r="S11" s="57">
        <f t="shared" ref="S11:S74" si="0">K11-P11</f>
        <v>0</v>
      </c>
      <c r="T11" s="58"/>
      <c r="U11" s="59"/>
      <c r="V11" s="59"/>
      <c r="W11" s="59"/>
      <c r="X11" s="59"/>
      <c r="Y11" s="58"/>
    </row>
    <row r="12" spans="2:25" s="81" customFormat="1" ht="108.75" customHeight="1" x14ac:dyDescent="0.25">
      <c r="B12" s="69">
        <v>2</v>
      </c>
      <c r="C12" s="69">
        <v>17</v>
      </c>
      <c r="D12" s="70">
        <v>1</v>
      </c>
      <c r="E12" s="71">
        <v>2.0099999999999998</v>
      </c>
      <c r="F12" s="72"/>
      <c r="G12" s="73" t="s">
        <v>120</v>
      </c>
      <c r="H12" s="74" t="s">
        <v>114</v>
      </c>
      <c r="I12" s="75" t="s">
        <v>121</v>
      </c>
      <c r="J12" s="76">
        <v>1</v>
      </c>
      <c r="K12" s="77">
        <f>$P13+$P15+$P17+$P19+$P21</f>
        <v>25849670</v>
      </c>
      <c r="L12" s="73" t="s">
        <v>120</v>
      </c>
      <c r="M12" s="74" t="s">
        <v>114</v>
      </c>
      <c r="N12" s="75" t="s">
        <v>121</v>
      </c>
      <c r="O12" s="76">
        <v>1</v>
      </c>
      <c r="P12" s="77">
        <f>$P13+$P15+$P17+$P19+$P21</f>
        <v>25849670</v>
      </c>
      <c r="Q12" s="78"/>
      <c r="R12" s="79" t="s">
        <v>120</v>
      </c>
      <c r="S12" s="57">
        <f t="shared" si="0"/>
        <v>0</v>
      </c>
      <c r="T12" s="58"/>
      <c r="U12" s="80"/>
      <c r="V12" s="80"/>
      <c r="W12" s="80"/>
      <c r="X12" s="80"/>
      <c r="Y12" s="58"/>
    </row>
    <row r="13" spans="2:25" ht="53.25" customHeight="1" x14ac:dyDescent="0.2">
      <c r="B13" s="82">
        <v>2</v>
      </c>
      <c r="C13" s="82">
        <v>17</v>
      </c>
      <c r="D13" s="83">
        <v>1</v>
      </c>
      <c r="E13" s="84">
        <v>2.0099999999999998</v>
      </c>
      <c r="F13" s="83">
        <v>1</v>
      </c>
      <c r="G13" s="85" t="s">
        <v>122</v>
      </c>
      <c r="H13" s="86" t="s">
        <v>114</v>
      </c>
      <c r="I13" s="85" t="s">
        <v>123</v>
      </c>
      <c r="J13" s="87" t="s">
        <v>124</v>
      </c>
      <c r="K13" s="88">
        <v>6631790</v>
      </c>
      <c r="L13" s="85" t="s">
        <v>122</v>
      </c>
      <c r="M13" s="86" t="s">
        <v>114</v>
      </c>
      <c r="N13" s="85" t="s">
        <v>123</v>
      </c>
      <c r="O13" s="87" t="s">
        <v>124</v>
      </c>
      <c r="P13" s="88">
        <v>6631790</v>
      </c>
      <c r="Q13" s="89"/>
      <c r="R13" s="90" t="s">
        <v>122</v>
      </c>
      <c r="S13" s="57">
        <f t="shared" si="0"/>
        <v>0</v>
      </c>
      <c r="T13" s="91"/>
      <c r="V13" s="92"/>
      <c r="W13" s="92"/>
      <c r="X13" s="92"/>
      <c r="Y13" s="91"/>
    </row>
    <row r="14" spans="2:25" ht="124.5" customHeight="1" x14ac:dyDescent="0.2">
      <c r="B14" s="82"/>
      <c r="C14" s="82"/>
      <c r="D14" s="83"/>
      <c r="E14" s="84"/>
      <c r="F14" s="83"/>
      <c r="G14" s="85"/>
      <c r="H14" s="86"/>
      <c r="I14" s="93" t="s">
        <v>125</v>
      </c>
      <c r="J14" s="94" t="s">
        <v>124</v>
      </c>
      <c r="K14" s="88"/>
      <c r="L14" s="85"/>
      <c r="M14" s="86"/>
      <c r="N14" s="93" t="s">
        <v>125</v>
      </c>
      <c r="O14" s="94" t="s">
        <v>124</v>
      </c>
      <c r="P14" s="95"/>
      <c r="Q14" s="96"/>
      <c r="R14" s="90"/>
      <c r="S14" s="57">
        <f t="shared" si="0"/>
        <v>0</v>
      </c>
      <c r="T14" s="91"/>
      <c r="V14" s="92"/>
      <c r="W14" s="92"/>
      <c r="X14" s="92"/>
      <c r="Y14" s="91"/>
    </row>
    <row r="15" spans="2:25" ht="72" customHeight="1" x14ac:dyDescent="0.2">
      <c r="B15" s="82">
        <v>2</v>
      </c>
      <c r="C15" s="82">
        <v>17</v>
      </c>
      <c r="D15" s="83">
        <v>1</v>
      </c>
      <c r="E15" s="84">
        <v>2.0099999999999998</v>
      </c>
      <c r="F15" s="83">
        <v>2</v>
      </c>
      <c r="G15" s="85" t="s">
        <v>126</v>
      </c>
      <c r="H15" s="86" t="s">
        <v>114</v>
      </c>
      <c r="I15" s="85" t="s">
        <v>127</v>
      </c>
      <c r="J15" s="87" t="s">
        <v>128</v>
      </c>
      <c r="K15" s="97">
        <v>2200000</v>
      </c>
      <c r="L15" s="85" t="s">
        <v>126</v>
      </c>
      <c r="M15" s="86" t="s">
        <v>114</v>
      </c>
      <c r="N15" s="85" t="s">
        <v>127</v>
      </c>
      <c r="O15" s="87" t="s">
        <v>128</v>
      </c>
      <c r="P15" s="97">
        <v>2200000</v>
      </c>
      <c r="Q15" s="89"/>
      <c r="R15" s="85" t="s">
        <v>126</v>
      </c>
      <c r="S15" s="57">
        <f t="shared" si="0"/>
        <v>0</v>
      </c>
      <c r="T15" s="98"/>
      <c r="U15" s="99"/>
      <c r="V15" s="92"/>
      <c r="W15" s="92"/>
      <c r="X15" s="92"/>
      <c r="Y15" s="98"/>
    </row>
    <row r="16" spans="2:25" ht="54" customHeight="1" x14ac:dyDescent="0.2">
      <c r="B16" s="82"/>
      <c r="C16" s="82"/>
      <c r="D16" s="83"/>
      <c r="E16" s="84"/>
      <c r="F16" s="83"/>
      <c r="G16" s="85"/>
      <c r="H16" s="86"/>
      <c r="I16" s="100" t="s">
        <v>129</v>
      </c>
      <c r="J16" s="87"/>
      <c r="K16" s="97"/>
      <c r="L16" s="85"/>
      <c r="M16" s="86"/>
      <c r="N16" s="100" t="s">
        <v>129</v>
      </c>
      <c r="O16" s="87"/>
      <c r="P16" s="97"/>
      <c r="Q16" s="89"/>
      <c r="R16" s="85"/>
      <c r="S16" s="57">
        <f t="shared" si="0"/>
        <v>0</v>
      </c>
      <c r="T16" s="98"/>
      <c r="U16" s="99"/>
      <c r="V16" s="92"/>
      <c r="W16" s="92"/>
      <c r="X16" s="92"/>
      <c r="Y16" s="98"/>
    </row>
    <row r="17" spans="2:25" ht="93" customHeight="1" x14ac:dyDescent="0.2">
      <c r="B17" s="82">
        <v>2</v>
      </c>
      <c r="C17" s="82">
        <v>17</v>
      </c>
      <c r="D17" s="83">
        <v>1</v>
      </c>
      <c r="E17" s="84">
        <v>2.0099999999999998</v>
      </c>
      <c r="F17" s="83">
        <v>3</v>
      </c>
      <c r="G17" s="85" t="s">
        <v>130</v>
      </c>
      <c r="H17" s="86" t="s">
        <v>114</v>
      </c>
      <c r="I17" s="101" t="s">
        <v>131</v>
      </c>
      <c r="J17" s="87" t="s">
        <v>128</v>
      </c>
      <c r="K17" s="102">
        <v>2200000</v>
      </c>
      <c r="L17" s="85" t="s">
        <v>130</v>
      </c>
      <c r="M17" s="86" t="s">
        <v>114</v>
      </c>
      <c r="N17" s="101" t="s">
        <v>131</v>
      </c>
      <c r="O17" s="87" t="s">
        <v>128</v>
      </c>
      <c r="P17" s="102">
        <v>2200000</v>
      </c>
      <c r="Q17" s="89"/>
      <c r="R17" s="85" t="s">
        <v>130</v>
      </c>
      <c r="S17" s="57">
        <f t="shared" si="0"/>
        <v>0</v>
      </c>
      <c r="T17" s="98"/>
      <c r="U17" s="99"/>
      <c r="V17" s="92"/>
      <c r="W17" s="92"/>
      <c r="X17" s="92"/>
      <c r="Y17" s="98"/>
    </row>
    <row r="18" spans="2:25" ht="60" customHeight="1" x14ac:dyDescent="0.2">
      <c r="B18" s="82"/>
      <c r="C18" s="82"/>
      <c r="D18" s="83"/>
      <c r="E18" s="84"/>
      <c r="F18" s="83"/>
      <c r="G18" s="85"/>
      <c r="H18" s="86"/>
      <c r="I18" s="100" t="s">
        <v>132</v>
      </c>
      <c r="J18" s="87" t="s">
        <v>128</v>
      </c>
      <c r="K18" s="102"/>
      <c r="L18" s="85"/>
      <c r="M18" s="86"/>
      <c r="N18" s="100" t="s">
        <v>132</v>
      </c>
      <c r="O18" s="87" t="s">
        <v>128</v>
      </c>
      <c r="P18" s="102"/>
      <c r="Q18" s="89"/>
      <c r="R18" s="85"/>
      <c r="S18" s="57">
        <f t="shared" si="0"/>
        <v>0</v>
      </c>
      <c r="T18" s="98"/>
      <c r="U18" s="99"/>
      <c r="V18" s="92"/>
      <c r="W18" s="92"/>
      <c r="X18" s="92"/>
      <c r="Y18" s="98"/>
    </row>
    <row r="19" spans="2:25" s="106" customFormat="1" ht="125.25" customHeight="1" x14ac:dyDescent="0.2">
      <c r="B19" s="82">
        <v>2</v>
      </c>
      <c r="C19" s="82">
        <v>17</v>
      </c>
      <c r="D19" s="83">
        <v>1</v>
      </c>
      <c r="E19" s="84">
        <v>2.0099999999999998</v>
      </c>
      <c r="F19" s="83">
        <v>6</v>
      </c>
      <c r="G19" s="85" t="s">
        <v>133</v>
      </c>
      <c r="H19" s="86" t="s">
        <v>114</v>
      </c>
      <c r="I19" s="85" t="s">
        <v>134</v>
      </c>
      <c r="J19" s="87" t="s">
        <v>135</v>
      </c>
      <c r="K19" s="102">
        <v>2200000</v>
      </c>
      <c r="L19" s="85" t="s">
        <v>133</v>
      </c>
      <c r="M19" s="86" t="s">
        <v>114</v>
      </c>
      <c r="N19" s="85" t="s">
        <v>134</v>
      </c>
      <c r="O19" s="87" t="s">
        <v>135</v>
      </c>
      <c r="P19" s="102">
        <v>2200000</v>
      </c>
      <c r="Q19" s="89"/>
      <c r="R19" s="85" t="s">
        <v>133</v>
      </c>
      <c r="S19" s="57">
        <f t="shared" si="0"/>
        <v>0</v>
      </c>
      <c r="T19" s="103"/>
      <c r="U19" s="104"/>
      <c r="V19" s="105"/>
      <c r="W19" s="105"/>
      <c r="X19" s="105"/>
      <c r="Y19" s="103"/>
    </row>
    <row r="20" spans="2:25" s="106" customFormat="1" ht="72" customHeight="1" x14ac:dyDescent="0.2">
      <c r="B20" s="82"/>
      <c r="C20" s="82"/>
      <c r="D20" s="83"/>
      <c r="E20" s="84"/>
      <c r="F20" s="83"/>
      <c r="G20" s="85"/>
      <c r="H20" s="86"/>
      <c r="I20" s="100" t="s">
        <v>136</v>
      </c>
      <c r="J20" s="87" t="s">
        <v>137</v>
      </c>
      <c r="K20" s="102"/>
      <c r="L20" s="85"/>
      <c r="M20" s="86"/>
      <c r="N20" s="100" t="s">
        <v>136</v>
      </c>
      <c r="O20" s="87" t="s">
        <v>137</v>
      </c>
      <c r="P20" s="102"/>
      <c r="Q20" s="89"/>
      <c r="R20" s="85"/>
      <c r="S20" s="57">
        <f t="shared" si="0"/>
        <v>0</v>
      </c>
      <c r="T20" s="103"/>
      <c r="U20" s="104"/>
      <c r="V20" s="105"/>
      <c r="W20" s="105"/>
      <c r="X20" s="105"/>
      <c r="Y20" s="103"/>
    </row>
    <row r="21" spans="2:25" s="106" customFormat="1" ht="57" customHeight="1" x14ac:dyDescent="0.2">
      <c r="B21" s="82">
        <v>2</v>
      </c>
      <c r="C21" s="82">
        <v>17</v>
      </c>
      <c r="D21" s="83">
        <v>1</v>
      </c>
      <c r="E21" s="84">
        <v>2.0099999999999998</v>
      </c>
      <c r="F21" s="83">
        <v>7</v>
      </c>
      <c r="G21" s="85" t="s">
        <v>138</v>
      </c>
      <c r="H21" s="86" t="s">
        <v>114</v>
      </c>
      <c r="I21" s="85" t="s">
        <v>139</v>
      </c>
      <c r="J21" s="107" t="s">
        <v>140</v>
      </c>
      <c r="K21" s="102">
        <v>12617880</v>
      </c>
      <c r="L21" s="85" t="s">
        <v>138</v>
      </c>
      <c r="M21" s="86" t="s">
        <v>114</v>
      </c>
      <c r="N21" s="85" t="s">
        <v>139</v>
      </c>
      <c r="O21" s="107" t="s">
        <v>140</v>
      </c>
      <c r="P21" s="102">
        <v>12617880</v>
      </c>
      <c r="Q21" s="89"/>
      <c r="R21" s="85" t="s">
        <v>138</v>
      </c>
      <c r="S21" s="57">
        <f t="shared" si="0"/>
        <v>0</v>
      </c>
      <c r="T21" s="103"/>
      <c r="U21" s="104"/>
      <c r="V21" s="105"/>
      <c r="W21" s="105"/>
      <c r="X21" s="105"/>
      <c r="Y21" s="103"/>
    </row>
    <row r="22" spans="2:25" s="106" customFormat="1" ht="80.25" customHeight="1" x14ac:dyDescent="0.2">
      <c r="B22" s="82"/>
      <c r="C22" s="82"/>
      <c r="D22" s="83"/>
      <c r="E22" s="84"/>
      <c r="F22" s="83"/>
      <c r="G22" s="85"/>
      <c r="H22" s="86"/>
      <c r="I22" s="108" t="s">
        <v>141</v>
      </c>
      <c r="J22" s="107" t="s">
        <v>140</v>
      </c>
      <c r="K22" s="102"/>
      <c r="L22" s="85"/>
      <c r="M22" s="86"/>
      <c r="N22" s="108" t="s">
        <v>141</v>
      </c>
      <c r="O22" s="107" t="s">
        <v>140</v>
      </c>
      <c r="P22" s="102"/>
      <c r="Q22" s="89"/>
      <c r="R22" s="85"/>
      <c r="S22" s="57">
        <f t="shared" si="0"/>
        <v>0</v>
      </c>
      <c r="T22" s="103"/>
      <c r="U22" s="104"/>
      <c r="V22" s="105"/>
      <c r="W22" s="105"/>
      <c r="X22" s="105"/>
      <c r="Y22" s="103"/>
    </row>
    <row r="23" spans="2:25" s="114" customFormat="1" ht="87" customHeight="1" x14ac:dyDescent="0.25">
      <c r="B23" s="69">
        <v>2</v>
      </c>
      <c r="C23" s="69">
        <v>17</v>
      </c>
      <c r="D23" s="70">
        <v>1</v>
      </c>
      <c r="E23" s="71">
        <v>2.02</v>
      </c>
      <c r="F23" s="109"/>
      <c r="G23" s="73" t="s">
        <v>142</v>
      </c>
      <c r="H23" s="74" t="s">
        <v>114</v>
      </c>
      <c r="I23" s="110" t="s">
        <v>143</v>
      </c>
      <c r="J23" s="76">
        <v>1</v>
      </c>
      <c r="K23" s="77">
        <f>K24+K28+K30+K32+K34</f>
        <v>8721565000</v>
      </c>
      <c r="L23" s="73" t="s">
        <v>142</v>
      </c>
      <c r="M23" s="74" t="s">
        <v>114</v>
      </c>
      <c r="N23" s="110" t="s">
        <v>143</v>
      </c>
      <c r="O23" s="76">
        <v>1</v>
      </c>
      <c r="P23" s="77">
        <f>P24+P28+P30+P32+P34</f>
        <v>8721565000</v>
      </c>
      <c r="Q23" s="111"/>
      <c r="R23" s="73" t="s">
        <v>142</v>
      </c>
      <c r="S23" s="57">
        <f t="shared" si="0"/>
        <v>0</v>
      </c>
      <c r="T23" s="112"/>
      <c r="U23" s="113"/>
      <c r="V23" s="113"/>
      <c r="W23" s="113"/>
      <c r="X23" s="113"/>
      <c r="Y23" s="112"/>
    </row>
    <row r="24" spans="2:25" s="106" customFormat="1" ht="59.25" customHeight="1" x14ac:dyDescent="0.2">
      <c r="B24" s="82">
        <v>2</v>
      </c>
      <c r="C24" s="82">
        <v>17</v>
      </c>
      <c r="D24" s="83">
        <v>1</v>
      </c>
      <c r="E24" s="84">
        <v>2.02</v>
      </c>
      <c r="F24" s="83">
        <v>1</v>
      </c>
      <c r="G24" s="85" t="s">
        <v>144</v>
      </c>
      <c r="H24" s="86" t="s">
        <v>114</v>
      </c>
      <c r="I24" s="85" t="s">
        <v>145</v>
      </c>
      <c r="J24" s="89" t="s">
        <v>146</v>
      </c>
      <c r="K24" s="115">
        <v>8700000000</v>
      </c>
      <c r="L24" s="85" t="s">
        <v>144</v>
      </c>
      <c r="M24" s="86" t="s">
        <v>114</v>
      </c>
      <c r="N24" s="85" t="s">
        <v>145</v>
      </c>
      <c r="O24" s="89" t="s">
        <v>146</v>
      </c>
      <c r="P24" s="115">
        <v>8700000000</v>
      </c>
      <c r="Q24" s="89"/>
      <c r="R24" s="85" t="s">
        <v>144</v>
      </c>
      <c r="S24" s="57">
        <f t="shared" si="0"/>
        <v>0</v>
      </c>
      <c r="T24" s="103"/>
      <c r="U24" s="104"/>
      <c r="V24" s="105"/>
      <c r="W24" s="105"/>
      <c r="X24" s="105"/>
      <c r="Y24" s="103"/>
    </row>
    <row r="25" spans="2:25" s="106" customFormat="1" ht="40.5" customHeight="1" x14ac:dyDescent="0.2">
      <c r="B25" s="82"/>
      <c r="C25" s="82"/>
      <c r="D25" s="83"/>
      <c r="E25" s="84"/>
      <c r="F25" s="83"/>
      <c r="G25" s="85"/>
      <c r="H25" s="86"/>
      <c r="I25" s="116" t="s">
        <v>147</v>
      </c>
      <c r="J25" s="87" t="s">
        <v>148</v>
      </c>
      <c r="K25" s="115"/>
      <c r="L25" s="85"/>
      <c r="M25" s="117"/>
      <c r="N25" s="116" t="s">
        <v>147</v>
      </c>
      <c r="O25" s="87" t="s">
        <v>148</v>
      </c>
      <c r="P25" s="115"/>
      <c r="Q25" s="89"/>
      <c r="R25" s="85"/>
      <c r="S25" s="57">
        <f t="shared" si="0"/>
        <v>0</v>
      </c>
      <c r="T25" s="103"/>
      <c r="U25" s="104"/>
      <c r="V25" s="105"/>
      <c r="W25" s="105"/>
      <c r="X25" s="105"/>
      <c r="Y25" s="103"/>
    </row>
    <row r="26" spans="2:25" s="106" customFormat="1" ht="57" customHeight="1" x14ac:dyDescent="0.2">
      <c r="B26" s="82"/>
      <c r="C26" s="82"/>
      <c r="D26" s="83"/>
      <c r="E26" s="84"/>
      <c r="F26" s="83"/>
      <c r="G26" s="85"/>
      <c r="H26" s="86"/>
      <c r="I26" s="116" t="s">
        <v>149</v>
      </c>
      <c r="J26" s="87">
        <v>1</v>
      </c>
      <c r="K26" s="115"/>
      <c r="L26" s="85"/>
      <c r="M26" s="117"/>
      <c r="N26" s="116" t="s">
        <v>149</v>
      </c>
      <c r="O26" s="87">
        <v>1</v>
      </c>
      <c r="P26" s="115"/>
      <c r="Q26" s="89"/>
      <c r="R26" s="85"/>
      <c r="S26" s="57">
        <f t="shared" si="0"/>
        <v>0</v>
      </c>
      <c r="T26" s="103"/>
      <c r="U26" s="104"/>
      <c r="V26" s="105"/>
      <c r="W26" s="105"/>
      <c r="X26" s="105"/>
      <c r="Y26" s="103"/>
    </row>
    <row r="27" spans="2:25" s="106" customFormat="1" ht="75.75" customHeight="1" x14ac:dyDescent="0.2">
      <c r="B27" s="82"/>
      <c r="C27" s="82"/>
      <c r="D27" s="83"/>
      <c r="E27" s="84"/>
      <c r="F27" s="83"/>
      <c r="G27" s="85"/>
      <c r="H27" s="86"/>
      <c r="I27" s="116" t="s">
        <v>150</v>
      </c>
      <c r="J27" s="87" t="s">
        <v>148</v>
      </c>
      <c r="K27" s="115"/>
      <c r="L27" s="85"/>
      <c r="M27" s="117"/>
      <c r="N27" s="116" t="s">
        <v>150</v>
      </c>
      <c r="O27" s="87" t="s">
        <v>148</v>
      </c>
      <c r="P27" s="115"/>
      <c r="Q27" s="89"/>
      <c r="R27" s="85"/>
      <c r="S27" s="57">
        <f t="shared" si="0"/>
        <v>0</v>
      </c>
      <c r="T27" s="103"/>
      <c r="U27" s="104"/>
      <c r="V27" s="105"/>
      <c r="W27" s="105"/>
      <c r="X27" s="105"/>
      <c r="Y27" s="103"/>
    </row>
    <row r="28" spans="2:25" s="121" customFormat="1" ht="93.75" customHeight="1" x14ac:dyDescent="0.2">
      <c r="B28" s="82">
        <v>2</v>
      </c>
      <c r="C28" s="82">
        <v>17</v>
      </c>
      <c r="D28" s="83">
        <v>1</v>
      </c>
      <c r="E28" s="84">
        <v>2.02</v>
      </c>
      <c r="F28" s="83">
        <v>3</v>
      </c>
      <c r="G28" s="85" t="s">
        <v>151</v>
      </c>
      <c r="H28" s="86" t="s">
        <v>114</v>
      </c>
      <c r="I28" s="85" t="s">
        <v>152</v>
      </c>
      <c r="J28" s="87" t="s">
        <v>128</v>
      </c>
      <c r="K28" s="115">
        <v>5750000</v>
      </c>
      <c r="L28" s="85" t="s">
        <v>151</v>
      </c>
      <c r="M28" s="86" t="s">
        <v>114</v>
      </c>
      <c r="N28" s="85" t="s">
        <v>152</v>
      </c>
      <c r="O28" s="87" t="s">
        <v>128</v>
      </c>
      <c r="P28" s="115">
        <v>5750000</v>
      </c>
      <c r="Q28" s="89"/>
      <c r="R28" s="85" t="s">
        <v>151</v>
      </c>
      <c r="S28" s="57">
        <f t="shared" si="0"/>
        <v>0</v>
      </c>
      <c r="T28" s="118"/>
      <c r="U28" s="119"/>
      <c r="V28" s="120"/>
      <c r="W28" s="120"/>
      <c r="X28" s="120"/>
      <c r="Y28" s="118"/>
    </row>
    <row r="29" spans="2:25" s="121" customFormat="1" ht="93.75" customHeight="1" x14ac:dyDescent="0.2">
      <c r="B29" s="82"/>
      <c r="C29" s="82"/>
      <c r="D29" s="83"/>
      <c r="E29" s="84"/>
      <c r="F29" s="83"/>
      <c r="G29" s="85"/>
      <c r="H29" s="86"/>
      <c r="I29" s="122" t="s">
        <v>153</v>
      </c>
      <c r="J29" s="87">
        <v>1</v>
      </c>
      <c r="K29" s="115"/>
      <c r="L29" s="85"/>
      <c r="M29" s="86"/>
      <c r="N29" s="122" t="s">
        <v>153</v>
      </c>
      <c r="O29" s="87">
        <v>1</v>
      </c>
      <c r="P29" s="115"/>
      <c r="Q29" s="89"/>
      <c r="R29" s="85"/>
      <c r="S29" s="57">
        <f t="shared" si="0"/>
        <v>0</v>
      </c>
      <c r="T29" s="118"/>
      <c r="U29" s="119"/>
      <c r="V29" s="120"/>
      <c r="W29" s="120"/>
      <c r="X29" s="120"/>
      <c r="Y29" s="118"/>
    </row>
    <row r="30" spans="2:25" s="121" customFormat="1" ht="108" customHeight="1" x14ac:dyDescent="0.2">
      <c r="B30" s="82">
        <v>2</v>
      </c>
      <c r="C30" s="82">
        <v>17</v>
      </c>
      <c r="D30" s="83">
        <v>1</v>
      </c>
      <c r="E30" s="84">
        <v>2.02</v>
      </c>
      <c r="F30" s="83">
        <v>5</v>
      </c>
      <c r="G30" s="85" t="s">
        <v>154</v>
      </c>
      <c r="H30" s="86" t="s">
        <v>114</v>
      </c>
      <c r="I30" s="85" t="s">
        <v>155</v>
      </c>
      <c r="J30" s="123" t="s">
        <v>156</v>
      </c>
      <c r="K30" s="115">
        <v>1540000</v>
      </c>
      <c r="L30" s="85" t="s">
        <v>154</v>
      </c>
      <c r="M30" s="86" t="s">
        <v>114</v>
      </c>
      <c r="N30" s="85" t="s">
        <v>155</v>
      </c>
      <c r="O30" s="123" t="s">
        <v>156</v>
      </c>
      <c r="P30" s="115">
        <v>1540000</v>
      </c>
      <c r="Q30" s="89"/>
      <c r="R30" s="85" t="s">
        <v>154</v>
      </c>
      <c r="S30" s="57">
        <f t="shared" si="0"/>
        <v>0</v>
      </c>
      <c r="T30" s="118"/>
      <c r="U30" s="119"/>
      <c r="V30" s="120"/>
      <c r="W30" s="120"/>
      <c r="X30" s="120"/>
      <c r="Y30" s="118"/>
    </row>
    <row r="31" spans="2:25" s="121" customFormat="1" ht="72.75" customHeight="1" x14ac:dyDescent="0.2">
      <c r="B31" s="82"/>
      <c r="C31" s="82"/>
      <c r="D31" s="83"/>
      <c r="E31" s="84"/>
      <c r="F31" s="83"/>
      <c r="G31" s="85"/>
      <c r="H31" s="86"/>
      <c r="I31" s="124" t="s">
        <v>157</v>
      </c>
      <c r="J31" s="87">
        <v>1</v>
      </c>
      <c r="K31" s="115"/>
      <c r="L31" s="85"/>
      <c r="M31" s="86"/>
      <c r="N31" s="124" t="s">
        <v>157</v>
      </c>
      <c r="O31" s="87">
        <v>1</v>
      </c>
      <c r="P31" s="115"/>
      <c r="Q31" s="89"/>
      <c r="R31" s="85"/>
      <c r="S31" s="57">
        <f t="shared" si="0"/>
        <v>0</v>
      </c>
      <c r="T31" s="118"/>
      <c r="U31" s="119"/>
      <c r="V31" s="120"/>
      <c r="W31" s="120"/>
      <c r="X31" s="120"/>
      <c r="Y31" s="118"/>
    </row>
    <row r="32" spans="2:25" ht="61.5" customHeight="1" x14ac:dyDescent="0.2">
      <c r="B32" s="82">
        <v>2</v>
      </c>
      <c r="C32" s="82">
        <v>17</v>
      </c>
      <c r="D32" s="83">
        <v>1</v>
      </c>
      <c r="E32" s="84">
        <v>2.02</v>
      </c>
      <c r="F32" s="83">
        <v>6</v>
      </c>
      <c r="G32" s="85" t="s">
        <v>158</v>
      </c>
      <c r="H32" s="86" t="s">
        <v>114</v>
      </c>
      <c r="I32" s="85" t="s">
        <v>159</v>
      </c>
      <c r="J32" s="89" t="s">
        <v>160</v>
      </c>
      <c r="K32" s="115">
        <v>1000000</v>
      </c>
      <c r="L32" s="85" t="s">
        <v>158</v>
      </c>
      <c r="M32" s="86" t="s">
        <v>114</v>
      </c>
      <c r="N32" s="85" t="s">
        <v>161</v>
      </c>
      <c r="O32" s="89" t="s">
        <v>160</v>
      </c>
      <c r="P32" s="115">
        <v>1000000</v>
      </c>
      <c r="Q32" s="89"/>
      <c r="R32" s="85" t="s">
        <v>158</v>
      </c>
      <c r="S32" s="57">
        <f t="shared" si="0"/>
        <v>0</v>
      </c>
      <c r="T32" s="98"/>
      <c r="U32" s="99"/>
      <c r="V32" s="92"/>
      <c r="W32" s="92"/>
      <c r="X32" s="92"/>
      <c r="Y32" s="98"/>
    </row>
    <row r="33" spans="2:25" ht="60.75" customHeight="1" x14ac:dyDescent="0.2">
      <c r="B33" s="82"/>
      <c r="C33" s="82"/>
      <c r="D33" s="83"/>
      <c r="E33" s="84"/>
      <c r="F33" s="83"/>
      <c r="G33" s="85"/>
      <c r="H33" s="86"/>
      <c r="I33" s="124" t="s">
        <v>162</v>
      </c>
      <c r="J33" s="87">
        <v>1</v>
      </c>
      <c r="K33" s="115"/>
      <c r="L33" s="85"/>
      <c r="M33" s="86"/>
      <c r="N33" s="124" t="s">
        <v>162</v>
      </c>
      <c r="O33" s="87">
        <v>1</v>
      </c>
      <c r="P33" s="115"/>
      <c r="Q33" s="89"/>
      <c r="R33" s="85"/>
      <c r="S33" s="57">
        <f t="shared" si="0"/>
        <v>0</v>
      </c>
      <c r="T33" s="98"/>
      <c r="U33" s="99"/>
      <c r="V33" s="92"/>
      <c r="W33" s="92"/>
      <c r="X33" s="92"/>
      <c r="Y33" s="98"/>
    </row>
    <row r="34" spans="2:25" ht="140.25" customHeight="1" x14ac:dyDescent="0.2">
      <c r="B34" s="82">
        <v>2</v>
      </c>
      <c r="C34" s="82">
        <v>17</v>
      </c>
      <c r="D34" s="83">
        <v>1</v>
      </c>
      <c r="E34" s="84">
        <v>2.02</v>
      </c>
      <c r="F34" s="83">
        <v>7</v>
      </c>
      <c r="G34" s="85" t="s">
        <v>163</v>
      </c>
      <c r="H34" s="86" t="s">
        <v>114</v>
      </c>
      <c r="I34" s="85" t="s">
        <v>164</v>
      </c>
      <c r="J34" s="87" t="s">
        <v>165</v>
      </c>
      <c r="K34" s="115">
        <v>13275000</v>
      </c>
      <c r="L34" s="85" t="s">
        <v>163</v>
      </c>
      <c r="M34" s="86" t="s">
        <v>114</v>
      </c>
      <c r="N34" s="85" t="s">
        <v>164</v>
      </c>
      <c r="O34" s="87" t="s">
        <v>165</v>
      </c>
      <c r="P34" s="115">
        <v>13275000</v>
      </c>
      <c r="Q34" s="89"/>
      <c r="R34" s="85" t="s">
        <v>163</v>
      </c>
      <c r="S34" s="57">
        <f t="shared" si="0"/>
        <v>0</v>
      </c>
      <c r="T34" s="98"/>
      <c r="U34" s="99"/>
      <c r="V34" s="92"/>
      <c r="W34" s="92"/>
      <c r="X34" s="92"/>
      <c r="Y34" s="98"/>
    </row>
    <row r="35" spans="2:25" ht="95.25" customHeight="1" x14ac:dyDescent="0.2">
      <c r="B35" s="82"/>
      <c r="C35" s="82"/>
      <c r="D35" s="83"/>
      <c r="E35" s="84"/>
      <c r="F35" s="83"/>
      <c r="G35" s="85"/>
      <c r="H35" s="86"/>
      <c r="I35" s="124" t="s">
        <v>166</v>
      </c>
      <c r="J35" s="87" t="s">
        <v>167</v>
      </c>
      <c r="K35" s="115"/>
      <c r="L35" s="85"/>
      <c r="M35" s="86"/>
      <c r="N35" s="124" t="s">
        <v>166</v>
      </c>
      <c r="O35" s="87" t="s">
        <v>167</v>
      </c>
      <c r="P35" s="115"/>
      <c r="Q35" s="89"/>
      <c r="R35" s="85"/>
      <c r="S35" s="57">
        <f t="shared" si="0"/>
        <v>0</v>
      </c>
      <c r="T35" s="98"/>
      <c r="U35" s="99"/>
      <c r="V35" s="92"/>
      <c r="W35" s="92"/>
      <c r="X35" s="92"/>
      <c r="Y35" s="98"/>
    </row>
    <row r="36" spans="2:25" s="114" customFormat="1" ht="89.25" customHeight="1" x14ac:dyDescent="0.25">
      <c r="B36" s="125">
        <v>2</v>
      </c>
      <c r="C36" s="125">
        <v>17</v>
      </c>
      <c r="D36" s="126">
        <v>1</v>
      </c>
      <c r="E36" s="127">
        <v>2.0299999999999998</v>
      </c>
      <c r="F36" s="128"/>
      <c r="G36" s="129" t="s">
        <v>168</v>
      </c>
      <c r="H36" s="130" t="s">
        <v>114</v>
      </c>
      <c r="I36" s="131" t="s">
        <v>169</v>
      </c>
      <c r="J36" s="132">
        <v>1</v>
      </c>
      <c r="K36" s="133">
        <f>K37</f>
        <v>3300000</v>
      </c>
      <c r="L36" s="129" t="s">
        <v>168</v>
      </c>
      <c r="M36" s="130" t="s">
        <v>114</v>
      </c>
      <c r="N36" s="131" t="s">
        <v>169</v>
      </c>
      <c r="O36" s="132">
        <v>1</v>
      </c>
      <c r="P36" s="133">
        <f>P37</f>
        <v>3300000</v>
      </c>
      <c r="Q36" s="134"/>
      <c r="R36" s="135" t="s">
        <v>168</v>
      </c>
      <c r="S36" s="57">
        <f t="shared" si="0"/>
        <v>0</v>
      </c>
      <c r="T36" s="112"/>
      <c r="U36" s="113"/>
      <c r="V36" s="113"/>
      <c r="W36" s="113"/>
      <c r="X36" s="113"/>
      <c r="Y36" s="112"/>
    </row>
    <row r="37" spans="2:25" s="121" customFormat="1" ht="83.25" customHeight="1" x14ac:dyDescent="0.2">
      <c r="B37" s="82">
        <v>2</v>
      </c>
      <c r="C37" s="82">
        <v>17</v>
      </c>
      <c r="D37" s="83">
        <v>1</v>
      </c>
      <c r="E37" s="84">
        <v>2.0299999999999998</v>
      </c>
      <c r="F37" s="83">
        <v>1</v>
      </c>
      <c r="G37" s="85" t="s">
        <v>170</v>
      </c>
      <c r="H37" s="86" t="s">
        <v>114</v>
      </c>
      <c r="I37" s="136" t="s">
        <v>171</v>
      </c>
      <c r="J37" s="87" t="s">
        <v>160</v>
      </c>
      <c r="K37" s="115">
        <v>3300000</v>
      </c>
      <c r="L37" s="85" t="s">
        <v>170</v>
      </c>
      <c r="M37" s="86" t="s">
        <v>114</v>
      </c>
      <c r="N37" s="136" t="s">
        <v>171</v>
      </c>
      <c r="O37" s="87" t="s">
        <v>160</v>
      </c>
      <c r="P37" s="137">
        <v>3300000</v>
      </c>
      <c r="Q37" s="89"/>
      <c r="R37" s="85" t="s">
        <v>170</v>
      </c>
      <c r="S37" s="57">
        <f t="shared" si="0"/>
        <v>0</v>
      </c>
      <c r="T37" s="118"/>
      <c r="U37" s="119"/>
      <c r="V37" s="120"/>
      <c r="W37" s="120"/>
      <c r="X37" s="120"/>
      <c r="Y37" s="118"/>
    </row>
    <row r="38" spans="2:25" s="121" customFormat="1" ht="83.25" customHeight="1" x14ac:dyDescent="0.2">
      <c r="B38" s="82"/>
      <c r="C38" s="82"/>
      <c r="D38" s="83"/>
      <c r="E38" s="84"/>
      <c r="F38" s="83"/>
      <c r="G38" s="85"/>
      <c r="H38" s="86"/>
      <c r="I38" s="124" t="s">
        <v>172</v>
      </c>
      <c r="J38" s="87" t="s">
        <v>160</v>
      </c>
      <c r="K38" s="115"/>
      <c r="L38" s="85"/>
      <c r="M38" s="86"/>
      <c r="N38" s="124" t="s">
        <v>172</v>
      </c>
      <c r="O38" s="87" t="s">
        <v>160</v>
      </c>
      <c r="P38" s="115"/>
      <c r="Q38" s="89"/>
      <c r="R38" s="85"/>
      <c r="S38" s="57">
        <f t="shared" si="0"/>
        <v>0</v>
      </c>
      <c r="T38" s="118"/>
      <c r="U38" s="119"/>
      <c r="V38" s="120"/>
      <c r="W38" s="120"/>
      <c r="X38" s="120"/>
      <c r="Y38" s="118"/>
    </row>
    <row r="39" spans="2:25" s="60" customFormat="1" ht="95.25" customHeight="1" x14ac:dyDescent="0.25">
      <c r="B39" s="138">
        <v>2</v>
      </c>
      <c r="C39" s="69">
        <v>17</v>
      </c>
      <c r="D39" s="70">
        <v>1</v>
      </c>
      <c r="E39" s="71">
        <v>2.0499999999999998</v>
      </c>
      <c r="F39" s="109"/>
      <c r="G39" s="73" t="s">
        <v>173</v>
      </c>
      <c r="H39" s="74" t="s">
        <v>114</v>
      </c>
      <c r="I39" s="139" t="s">
        <v>174</v>
      </c>
      <c r="J39" s="76">
        <v>1</v>
      </c>
      <c r="K39" s="140">
        <f>K40</f>
        <v>10000000</v>
      </c>
      <c r="L39" s="73" t="s">
        <v>173</v>
      </c>
      <c r="M39" s="74" t="s">
        <v>114</v>
      </c>
      <c r="N39" s="139" t="s">
        <v>174</v>
      </c>
      <c r="O39" s="76">
        <v>1</v>
      </c>
      <c r="P39" s="140">
        <f>P40</f>
        <v>36000000</v>
      </c>
      <c r="Q39" s="111"/>
      <c r="R39" s="135" t="s">
        <v>173</v>
      </c>
      <c r="S39" s="57">
        <f t="shared" si="0"/>
        <v>-26000000</v>
      </c>
      <c r="T39" s="58"/>
      <c r="U39" s="59"/>
      <c r="V39" s="59"/>
      <c r="W39" s="59"/>
      <c r="X39" s="59"/>
      <c r="Y39" s="58"/>
    </row>
    <row r="40" spans="2:25" s="106" customFormat="1" ht="57.75" customHeight="1" x14ac:dyDescent="0.2">
      <c r="B40" s="82">
        <v>2</v>
      </c>
      <c r="C40" s="82">
        <v>17</v>
      </c>
      <c r="D40" s="83">
        <v>1</v>
      </c>
      <c r="E40" s="84">
        <v>2.0499999999999998</v>
      </c>
      <c r="F40" s="83">
        <v>1</v>
      </c>
      <c r="G40" s="85" t="s">
        <v>175</v>
      </c>
      <c r="H40" s="86" t="s">
        <v>114</v>
      </c>
      <c r="I40" s="141" t="s">
        <v>176</v>
      </c>
      <c r="J40" s="89" t="s">
        <v>177</v>
      </c>
      <c r="K40" s="115">
        <v>10000000</v>
      </c>
      <c r="L40" s="85" t="s">
        <v>175</v>
      </c>
      <c r="M40" s="86" t="s">
        <v>114</v>
      </c>
      <c r="N40" s="141" t="s">
        <v>176</v>
      </c>
      <c r="O40" s="89" t="s">
        <v>177</v>
      </c>
      <c r="P40" s="115">
        <v>36000000</v>
      </c>
      <c r="Q40" s="89"/>
      <c r="R40" s="85" t="s">
        <v>178</v>
      </c>
      <c r="S40" s="57">
        <f t="shared" si="0"/>
        <v>-26000000</v>
      </c>
      <c r="T40" s="103"/>
      <c r="U40" s="104"/>
      <c r="V40" s="105"/>
      <c r="W40" s="105"/>
      <c r="X40" s="105"/>
      <c r="Y40" s="103"/>
    </row>
    <row r="41" spans="2:25" s="106" customFormat="1" ht="57.75" customHeight="1" x14ac:dyDescent="0.2">
      <c r="B41" s="82"/>
      <c r="C41" s="82"/>
      <c r="D41" s="83"/>
      <c r="E41" s="84"/>
      <c r="F41" s="83"/>
      <c r="G41" s="85"/>
      <c r="H41" s="86"/>
      <c r="I41" s="142" t="s">
        <v>179</v>
      </c>
      <c r="J41" s="87" t="s">
        <v>180</v>
      </c>
      <c r="K41" s="115"/>
      <c r="L41" s="85"/>
      <c r="M41" s="86"/>
      <c r="N41" s="142" t="s">
        <v>179</v>
      </c>
      <c r="O41" s="87" t="s">
        <v>180</v>
      </c>
      <c r="P41" s="115"/>
      <c r="Q41" s="89"/>
      <c r="R41" s="85"/>
      <c r="S41" s="57">
        <f t="shared" si="0"/>
        <v>0</v>
      </c>
      <c r="T41" s="103"/>
      <c r="U41" s="104"/>
      <c r="V41" s="105"/>
      <c r="W41" s="105"/>
      <c r="X41" s="105"/>
      <c r="Y41" s="103"/>
    </row>
    <row r="42" spans="2:25" ht="82.5" customHeight="1" x14ac:dyDescent="0.25">
      <c r="B42" s="138">
        <v>2</v>
      </c>
      <c r="C42" s="69">
        <v>17</v>
      </c>
      <c r="D42" s="70">
        <v>1</v>
      </c>
      <c r="E42" s="71">
        <v>2.06</v>
      </c>
      <c r="F42" s="109"/>
      <c r="G42" s="73" t="s">
        <v>181</v>
      </c>
      <c r="H42" s="74" t="s">
        <v>114</v>
      </c>
      <c r="I42" s="143" t="s">
        <v>182</v>
      </c>
      <c r="J42" s="76">
        <v>1</v>
      </c>
      <c r="K42" s="140">
        <f>K43+K45+K47+K49+K51+K54+K56+K58</f>
        <v>416298700</v>
      </c>
      <c r="L42" s="73" t="s">
        <v>181</v>
      </c>
      <c r="M42" s="74" t="s">
        <v>114</v>
      </c>
      <c r="N42" s="143" t="s">
        <v>182</v>
      </c>
      <c r="O42" s="76">
        <v>1</v>
      </c>
      <c r="P42" s="140">
        <f>P43+P45+P47+P49+P51+P54+P56+P58</f>
        <v>695165800</v>
      </c>
      <c r="Q42" s="111"/>
      <c r="R42" s="135" t="s">
        <v>181</v>
      </c>
      <c r="S42" s="57">
        <f t="shared" si="0"/>
        <v>-278867100</v>
      </c>
      <c r="T42" s="144"/>
      <c r="U42" s="145"/>
      <c r="V42" s="145"/>
      <c r="W42" s="145"/>
      <c r="X42" s="145"/>
      <c r="Y42" s="144"/>
    </row>
    <row r="43" spans="2:25" ht="100.5" customHeight="1" x14ac:dyDescent="0.2">
      <c r="B43" s="82">
        <v>2</v>
      </c>
      <c r="C43" s="82">
        <v>17</v>
      </c>
      <c r="D43" s="83">
        <v>1</v>
      </c>
      <c r="E43" s="84">
        <v>2.06</v>
      </c>
      <c r="F43" s="83">
        <v>1</v>
      </c>
      <c r="G43" s="85" t="s">
        <v>183</v>
      </c>
      <c r="H43" s="86" t="s">
        <v>114</v>
      </c>
      <c r="I43" s="85" t="s">
        <v>184</v>
      </c>
      <c r="J43" s="146" t="s">
        <v>185</v>
      </c>
      <c r="K43" s="147">
        <v>7212590</v>
      </c>
      <c r="L43" s="85" t="s">
        <v>183</v>
      </c>
      <c r="M43" s="86" t="s">
        <v>114</v>
      </c>
      <c r="N43" s="85" t="s">
        <v>184</v>
      </c>
      <c r="O43" s="146" t="s">
        <v>185</v>
      </c>
      <c r="P43" s="147">
        <v>58004400</v>
      </c>
      <c r="Q43" s="89"/>
      <c r="R43" s="85" t="s">
        <v>183</v>
      </c>
      <c r="S43" s="57">
        <f t="shared" si="0"/>
        <v>-50791810</v>
      </c>
      <c r="T43" s="98"/>
      <c r="U43" s="99"/>
      <c r="V43" s="92"/>
      <c r="W43" s="92"/>
      <c r="X43" s="92"/>
      <c r="Y43" s="98"/>
    </row>
    <row r="44" spans="2:25" ht="100.5" customHeight="1" x14ac:dyDescent="0.2">
      <c r="B44" s="82"/>
      <c r="C44" s="82"/>
      <c r="D44" s="83"/>
      <c r="E44" s="84"/>
      <c r="F44" s="83"/>
      <c r="G44" s="85"/>
      <c r="H44" s="86"/>
      <c r="I44" s="142" t="s">
        <v>186</v>
      </c>
      <c r="J44" s="87">
        <v>1</v>
      </c>
      <c r="K44" s="147"/>
      <c r="L44" s="85"/>
      <c r="M44" s="86"/>
      <c r="N44" s="142" t="s">
        <v>186</v>
      </c>
      <c r="O44" s="87">
        <v>1</v>
      </c>
      <c r="P44" s="148"/>
      <c r="Q44" s="89"/>
      <c r="R44" s="85"/>
      <c r="S44" s="57">
        <f t="shared" si="0"/>
        <v>0</v>
      </c>
      <c r="T44" s="98"/>
      <c r="U44" s="99"/>
      <c r="V44" s="92"/>
      <c r="W44" s="92"/>
      <c r="X44" s="92"/>
      <c r="Y44" s="98"/>
    </row>
    <row r="45" spans="2:25" s="106" customFormat="1" ht="85.5" customHeight="1" x14ac:dyDescent="0.2">
      <c r="B45" s="82">
        <v>2</v>
      </c>
      <c r="C45" s="82">
        <v>17</v>
      </c>
      <c r="D45" s="83">
        <v>1</v>
      </c>
      <c r="E45" s="84">
        <v>2.06</v>
      </c>
      <c r="F45" s="83">
        <v>2</v>
      </c>
      <c r="G45" s="85" t="s">
        <v>187</v>
      </c>
      <c r="H45" s="86" t="s">
        <v>114</v>
      </c>
      <c r="I45" s="85" t="s">
        <v>188</v>
      </c>
      <c r="J45" s="146" t="s">
        <v>189</v>
      </c>
      <c r="K45" s="149">
        <v>11385330</v>
      </c>
      <c r="L45" s="85" t="s">
        <v>187</v>
      </c>
      <c r="M45" s="86" t="s">
        <v>114</v>
      </c>
      <c r="N45" s="85" t="s">
        <v>188</v>
      </c>
      <c r="O45" s="146" t="s">
        <v>189</v>
      </c>
      <c r="P45" s="150">
        <v>10271000</v>
      </c>
      <c r="Q45" s="89"/>
      <c r="R45" s="85" t="s">
        <v>190</v>
      </c>
      <c r="S45" s="57">
        <f t="shared" si="0"/>
        <v>1114330</v>
      </c>
      <c r="T45" s="103"/>
      <c r="U45" s="104"/>
      <c r="V45" s="105"/>
      <c r="W45" s="105"/>
      <c r="X45" s="105"/>
      <c r="Y45" s="103"/>
    </row>
    <row r="46" spans="2:25" s="106" customFormat="1" ht="85.5" customHeight="1" x14ac:dyDescent="0.2">
      <c r="B46" s="82"/>
      <c r="C46" s="82"/>
      <c r="D46" s="83"/>
      <c r="E46" s="84"/>
      <c r="F46" s="83"/>
      <c r="G46" s="85"/>
      <c r="H46" s="86"/>
      <c r="I46" s="142" t="s">
        <v>191</v>
      </c>
      <c r="J46" s="87">
        <v>1</v>
      </c>
      <c r="K46" s="149"/>
      <c r="L46" s="85"/>
      <c r="M46" s="86"/>
      <c r="N46" s="142" t="s">
        <v>191</v>
      </c>
      <c r="O46" s="87">
        <v>1</v>
      </c>
      <c r="P46" s="149"/>
      <c r="Q46" s="89"/>
      <c r="R46" s="85"/>
      <c r="S46" s="57">
        <f t="shared" si="0"/>
        <v>0</v>
      </c>
      <c r="T46" s="103"/>
      <c r="U46" s="104"/>
      <c r="V46" s="105"/>
      <c r="W46" s="105"/>
      <c r="X46" s="105"/>
      <c r="Y46" s="103"/>
    </row>
    <row r="47" spans="2:25" s="106" customFormat="1" ht="72" customHeight="1" x14ac:dyDescent="0.2">
      <c r="B47" s="82">
        <v>2</v>
      </c>
      <c r="C47" s="82">
        <v>17</v>
      </c>
      <c r="D47" s="83">
        <v>1</v>
      </c>
      <c r="E47" s="84">
        <v>2.06</v>
      </c>
      <c r="F47" s="83">
        <v>3</v>
      </c>
      <c r="G47" s="85" t="s">
        <v>192</v>
      </c>
      <c r="H47" s="86" t="s">
        <v>114</v>
      </c>
      <c r="I47" s="151" t="s">
        <v>193</v>
      </c>
      <c r="J47" s="146" t="s">
        <v>189</v>
      </c>
      <c r="K47" s="115">
        <v>81004770</v>
      </c>
      <c r="L47" s="85" t="s">
        <v>192</v>
      </c>
      <c r="M47" s="86" t="s">
        <v>114</v>
      </c>
      <c r="N47" s="151" t="s">
        <v>193</v>
      </c>
      <c r="O47" s="146" t="s">
        <v>189</v>
      </c>
      <c r="P47" s="137">
        <v>27676200</v>
      </c>
      <c r="Q47" s="89"/>
      <c r="R47" s="85" t="s">
        <v>194</v>
      </c>
      <c r="S47" s="57">
        <f t="shared" si="0"/>
        <v>53328570</v>
      </c>
      <c r="T47" s="103"/>
      <c r="U47" s="104"/>
      <c r="V47" s="105"/>
      <c r="W47" s="105"/>
      <c r="X47" s="105"/>
      <c r="Y47" s="103"/>
    </row>
    <row r="48" spans="2:25" s="106" customFormat="1" ht="72" customHeight="1" x14ac:dyDescent="0.2">
      <c r="B48" s="82"/>
      <c r="C48" s="82"/>
      <c r="D48" s="83"/>
      <c r="E48" s="84"/>
      <c r="F48" s="83"/>
      <c r="G48" s="85"/>
      <c r="H48" s="86"/>
      <c r="I48" s="142" t="s">
        <v>195</v>
      </c>
      <c r="J48" s="87">
        <v>1</v>
      </c>
      <c r="K48" s="115"/>
      <c r="L48" s="85"/>
      <c r="M48" s="86"/>
      <c r="N48" s="142" t="s">
        <v>195</v>
      </c>
      <c r="O48" s="87">
        <v>1</v>
      </c>
      <c r="P48" s="115"/>
      <c r="Q48" s="89"/>
      <c r="R48" s="85"/>
      <c r="S48" s="57">
        <f t="shared" si="0"/>
        <v>0</v>
      </c>
      <c r="T48" s="103"/>
      <c r="U48" s="104"/>
      <c r="V48" s="105"/>
      <c r="W48" s="105"/>
      <c r="X48" s="105"/>
      <c r="Y48" s="103"/>
    </row>
    <row r="49" spans="2:25" s="106" customFormat="1" ht="59.25" customHeight="1" x14ac:dyDescent="0.2">
      <c r="B49" s="82">
        <v>2</v>
      </c>
      <c r="C49" s="82">
        <v>17</v>
      </c>
      <c r="D49" s="83">
        <v>1</v>
      </c>
      <c r="E49" s="84">
        <v>2.06</v>
      </c>
      <c r="F49" s="83">
        <v>4</v>
      </c>
      <c r="G49" s="85" t="s">
        <v>196</v>
      </c>
      <c r="H49" s="86" t="s">
        <v>114</v>
      </c>
      <c r="I49" s="141" t="s">
        <v>197</v>
      </c>
      <c r="J49" s="146" t="s">
        <v>189</v>
      </c>
      <c r="K49" s="115">
        <v>123013220</v>
      </c>
      <c r="L49" s="85" t="s">
        <v>196</v>
      </c>
      <c r="M49" s="86" t="s">
        <v>114</v>
      </c>
      <c r="N49" s="141" t="s">
        <v>197</v>
      </c>
      <c r="O49" s="146" t="s">
        <v>189</v>
      </c>
      <c r="P49" s="137">
        <v>123014300</v>
      </c>
      <c r="Q49" s="89"/>
      <c r="R49" s="85" t="s">
        <v>196</v>
      </c>
      <c r="S49" s="57">
        <f t="shared" si="0"/>
        <v>-1080</v>
      </c>
      <c r="T49" s="103"/>
      <c r="U49" s="104"/>
      <c r="V49" s="105"/>
      <c r="W49" s="105"/>
      <c r="X49" s="105"/>
      <c r="Y49" s="103"/>
    </row>
    <row r="50" spans="2:25" s="106" customFormat="1" ht="53.25" customHeight="1" x14ac:dyDescent="0.2">
      <c r="B50" s="82"/>
      <c r="C50" s="82"/>
      <c r="D50" s="83"/>
      <c r="E50" s="84"/>
      <c r="F50" s="83"/>
      <c r="G50" s="85"/>
      <c r="H50" s="86"/>
      <c r="I50" s="93" t="s">
        <v>198</v>
      </c>
      <c r="J50" s="152">
        <v>1</v>
      </c>
      <c r="K50" s="115"/>
      <c r="L50" s="85"/>
      <c r="M50" s="86"/>
      <c r="N50" s="93" t="s">
        <v>198</v>
      </c>
      <c r="O50" s="152">
        <v>1</v>
      </c>
      <c r="P50" s="115"/>
      <c r="Q50" s="89"/>
      <c r="R50" s="85"/>
      <c r="S50" s="57">
        <f t="shared" si="0"/>
        <v>0</v>
      </c>
      <c r="T50" s="103"/>
      <c r="U50" s="104"/>
      <c r="V50" s="105"/>
      <c r="W50" s="105"/>
      <c r="X50" s="105"/>
      <c r="Y50" s="103"/>
    </row>
    <row r="51" spans="2:25" s="106" customFormat="1" ht="71.25" customHeight="1" x14ac:dyDescent="0.2">
      <c r="B51" s="82">
        <v>2</v>
      </c>
      <c r="C51" s="82">
        <v>17</v>
      </c>
      <c r="D51" s="83">
        <v>1</v>
      </c>
      <c r="E51" s="84">
        <v>2.06</v>
      </c>
      <c r="F51" s="83">
        <v>5</v>
      </c>
      <c r="G51" s="85" t="s">
        <v>199</v>
      </c>
      <c r="H51" s="86" t="s">
        <v>114</v>
      </c>
      <c r="I51" s="141" t="s">
        <v>200</v>
      </c>
      <c r="J51" s="146" t="s">
        <v>201</v>
      </c>
      <c r="K51" s="115">
        <v>15000000</v>
      </c>
      <c r="L51" s="85" t="s">
        <v>199</v>
      </c>
      <c r="M51" s="86" t="s">
        <v>114</v>
      </c>
      <c r="N51" s="141" t="s">
        <v>200</v>
      </c>
      <c r="O51" s="146" t="s">
        <v>201</v>
      </c>
      <c r="P51" s="137">
        <v>15000000</v>
      </c>
      <c r="Q51" s="89"/>
      <c r="R51" s="85" t="s">
        <v>199</v>
      </c>
      <c r="S51" s="57">
        <f t="shared" si="0"/>
        <v>0</v>
      </c>
      <c r="T51" s="103"/>
      <c r="U51" s="104"/>
      <c r="V51" s="105"/>
      <c r="W51" s="105"/>
      <c r="X51" s="105"/>
      <c r="Y51" s="103"/>
    </row>
    <row r="52" spans="2:25" s="106" customFormat="1" ht="39" customHeight="1" x14ac:dyDescent="0.2">
      <c r="B52" s="82"/>
      <c r="C52" s="82"/>
      <c r="D52" s="83"/>
      <c r="E52" s="84"/>
      <c r="F52" s="83"/>
      <c r="G52" s="85"/>
      <c r="H52" s="86"/>
      <c r="I52" s="153" t="s">
        <v>202</v>
      </c>
      <c r="J52" s="154" t="s">
        <v>203</v>
      </c>
      <c r="K52" s="115"/>
      <c r="L52" s="85"/>
      <c r="M52" s="86"/>
      <c r="N52" s="153" t="s">
        <v>202</v>
      </c>
      <c r="O52" s="154" t="s">
        <v>203</v>
      </c>
      <c r="P52" s="115"/>
      <c r="Q52" s="89"/>
      <c r="R52" s="85"/>
      <c r="S52" s="57">
        <f t="shared" si="0"/>
        <v>0</v>
      </c>
      <c r="T52" s="103"/>
      <c r="U52" s="104"/>
      <c r="V52" s="105"/>
      <c r="W52" s="105"/>
      <c r="X52" s="105"/>
      <c r="Y52" s="103"/>
    </row>
    <row r="53" spans="2:25" s="106" customFormat="1" ht="47.25" customHeight="1" x14ac:dyDescent="0.2">
      <c r="B53" s="82"/>
      <c r="C53" s="82"/>
      <c r="D53" s="83"/>
      <c r="E53" s="84"/>
      <c r="F53" s="83"/>
      <c r="G53" s="85"/>
      <c r="H53" s="86" t="s">
        <v>114</v>
      </c>
      <c r="I53" s="153" t="s">
        <v>204</v>
      </c>
      <c r="J53" s="155" t="s">
        <v>205</v>
      </c>
      <c r="K53" s="85"/>
      <c r="L53" s="85"/>
      <c r="M53" s="86"/>
      <c r="N53" s="153" t="s">
        <v>204</v>
      </c>
      <c r="O53" s="155" t="s">
        <v>205</v>
      </c>
      <c r="P53" s="85"/>
      <c r="Q53" s="89"/>
      <c r="R53" s="85"/>
      <c r="S53" s="57">
        <f t="shared" si="0"/>
        <v>0</v>
      </c>
      <c r="T53" s="103"/>
      <c r="U53" s="104"/>
      <c r="V53" s="105"/>
      <c r="W53" s="105"/>
      <c r="X53" s="105"/>
      <c r="Y53" s="103"/>
    </row>
    <row r="54" spans="2:25" s="106" customFormat="1" ht="72.75" customHeight="1" x14ac:dyDescent="0.2">
      <c r="B54" s="82">
        <v>2</v>
      </c>
      <c r="C54" s="82">
        <v>17</v>
      </c>
      <c r="D54" s="83">
        <v>1</v>
      </c>
      <c r="E54" s="84">
        <v>2.06</v>
      </c>
      <c r="F54" s="83">
        <v>6</v>
      </c>
      <c r="G54" s="85" t="s">
        <v>206</v>
      </c>
      <c r="H54" s="86" t="s">
        <v>114</v>
      </c>
      <c r="I54" s="85" t="s">
        <v>207</v>
      </c>
      <c r="J54" s="146" t="s">
        <v>128</v>
      </c>
      <c r="K54" s="147">
        <v>1318900</v>
      </c>
      <c r="L54" s="85" t="s">
        <v>206</v>
      </c>
      <c r="M54" s="86" t="s">
        <v>114</v>
      </c>
      <c r="N54" s="85" t="s">
        <v>207</v>
      </c>
      <c r="O54" s="146" t="s">
        <v>128</v>
      </c>
      <c r="P54" s="156">
        <v>1200000</v>
      </c>
      <c r="Q54" s="89"/>
      <c r="R54" s="85" t="s">
        <v>206</v>
      </c>
      <c r="S54" s="57">
        <f t="shared" si="0"/>
        <v>118900</v>
      </c>
      <c r="T54" s="103"/>
      <c r="U54" s="104"/>
      <c r="V54" s="105"/>
      <c r="W54" s="105"/>
      <c r="X54" s="105"/>
      <c r="Y54" s="103"/>
    </row>
    <row r="55" spans="2:25" s="106" customFormat="1" ht="74.25" customHeight="1" x14ac:dyDescent="0.2">
      <c r="B55" s="82"/>
      <c r="C55" s="82"/>
      <c r="D55" s="83"/>
      <c r="E55" s="84"/>
      <c r="F55" s="83"/>
      <c r="G55" s="85"/>
      <c r="H55" s="86"/>
      <c r="I55" s="142" t="s">
        <v>208</v>
      </c>
      <c r="J55" s="87">
        <v>1</v>
      </c>
      <c r="K55" s="147"/>
      <c r="L55" s="85"/>
      <c r="M55" s="86"/>
      <c r="N55" s="142" t="s">
        <v>208</v>
      </c>
      <c r="O55" s="87">
        <v>1</v>
      </c>
      <c r="P55" s="147"/>
      <c r="Q55" s="89"/>
      <c r="R55" s="85"/>
      <c r="S55" s="57">
        <f t="shared" si="0"/>
        <v>0</v>
      </c>
      <c r="T55" s="103"/>
      <c r="U55" s="104"/>
      <c r="V55" s="105"/>
      <c r="W55" s="105"/>
      <c r="X55" s="105"/>
      <c r="Y55" s="103"/>
    </row>
    <row r="56" spans="2:25" s="106" customFormat="1" ht="69.75" customHeight="1" x14ac:dyDescent="0.2">
      <c r="B56" s="82">
        <v>2</v>
      </c>
      <c r="C56" s="82">
        <v>17</v>
      </c>
      <c r="D56" s="83">
        <v>1</v>
      </c>
      <c r="E56" s="84">
        <v>2.06</v>
      </c>
      <c r="F56" s="83">
        <v>8</v>
      </c>
      <c r="G56" s="85" t="s">
        <v>209</v>
      </c>
      <c r="H56" s="86" t="s">
        <v>114</v>
      </c>
      <c r="I56" s="85" t="s">
        <v>210</v>
      </c>
      <c r="J56" s="146" t="s">
        <v>211</v>
      </c>
      <c r="K56" s="115">
        <v>10999890</v>
      </c>
      <c r="L56" s="85" t="s">
        <v>209</v>
      </c>
      <c r="M56" s="86" t="s">
        <v>114</v>
      </c>
      <c r="N56" s="85" t="s">
        <v>210</v>
      </c>
      <c r="O56" s="146" t="s">
        <v>211</v>
      </c>
      <c r="P56" s="137">
        <v>10000000</v>
      </c>
      <c r="Q56" s="89"/>
      <c r="R56" s="85" t="s">
        <v>209</v>
      </c>
      <c r="S56" s="57">
        <f t="shared" si="0"/>
        <v>999890</v>
      </c>
      <c r="T56" s="103"/>
      <c r="U56" s="104"/>
      <c r="V56" s="105"/>
      <c r="W56" s="105"/>
      <c r="X56" s="105"/>
      <c r="Y56" s="103"/>
    </row>
    <row r="57" spans="2:25" s="106" customFormat="1" ht="69.75" customHeight="1" x14ac:dyDescent="0.2">
      <c r="B57" s="82"/>
      <c r="C57" s="82"/>
      <c r="D57" s="83"/>
      <c r="E57" s="84"/>
      <c r="F57" s="83"/>
      <c r="G57" s="85"/>
      <c r="H57" s="86"/>
      <c r="I57" s="142" t="s">
        <v>212</v>
      </c>
      <c r="J57" s="87">
        <v>1</v>
      </c>
      <c r="K57" s="115"/>
      <c r="L57" s="85"/>
      <c r="M57" s="86"/>
      <c r="N57" s="142" t="s">
        <v>212</v>
      </c>
      <c r="O57" s="87">
        <v>1</v>
      </c>
      <c r="P57" s="115"/>
      <c r="Q57" s="89"/>
      <c r="R57" s="85"/>
      <c r="S57" s="57">
        <f t="shared" si="0"/>
        <v>0</v>
      </c>
      <c r="T57" s="103"/>
      <c r="U57" s="104"/>
      <c r="V57" s="105"/>
      <c r="W57" s="105"/>
      <c r="X57" s="105"/>
      <c r="Y57" s="103"/>
    </row>
    <row r="58" spans="2:25" s="106" customFormat="1" ht="93" customHeight="1" x14ac:dyDescent="0.2">
      <c r="B58" s="82">
        <v>2</v>
      </c>
      <c r="C58" s="82">
        <v>17</v>
      </c>
      <c r="D58" s="83">
        <v>1</v>
      </c>
      <c r="E58" s="84">
        <v>2.06</v>
      </c>
      <c r="F58" s="83">
        <v>9</v>
      </c>
      <c r="G58" s="85" t="s">
        <v>213</v>
      </c>
      <c r="H58" s="86" t="s">
        <v>114</v>
      </c>
      <c r="I58" s="85" t="s">
        <v>214</v>
      </c>
      <c r="J58" s="87" t="s">
        <v>215</v>
      </c>
      <c r="K58" s="115">
        <v>166364000</v>
      </c>
      <c r="L58" s="85" t="s">
        <v>213</v>
      </c>
      <c r="M58" s="86" t="s">
        <v>114</v>
      </c>
      <c r="N58" s="85" t="s">
        <v>214</v>
      </c>
      <c r="O58" s="87" t="s">
        <v>215</v>
      </c>
      <c r="P58" s="157">
        <v>449999900</v>
      </c>
      <c r="Q58" s="89"/>
      <c r="R58" s="85" t="s">
        <v>213</v>
      </c>
      <c r="S58" s="57">
        <f t="shared" si="0"/>
        <v>-283635900</v>
      </c>
      <c r="T58" s="103"/>
      <c r="U58" s="104"/>
      <c r="V58" s="105"/>
      <c r="W58" s="105"/>
      <c r="X58" s="105"/>
      <c r="Y58" s="103"/>
    </row>
    <row r="59" spans="2:25" s="106" customFormat="1" ht="75.75" customHeight="1" x14ac:dyDescent="0.2">
      <c r="B59" s="82"/>
      <c r="C59" s="82"/>
      <c r="D59" s="83"/>
      <c r="E59" s="84"/>
      <c r="F59" s="83"/>
      <c r="G59" s="85"/>
      <c r="H59" s="86"/>
      <c r="I59" s="122" t="s">
        <v>216</v>
      </c>
      <c r="J59" s="87" t="s">
        <v>215</v>
      </c>
      <c r="K59" s="115"/>
      <c r="L59" s="85"/>
      <c r="M59" s="86"/>
      <c r="N59" s="122" t="s">
        <v>216</v>
      </c>
      <c r="O59" s="87" t="s">
        <v>215</v>
      </c>
      <c r="P59" s="115"/>
      <c r="Q59" s="89"/>
      <c r="R59" s="158"/>
      <c r="S59" s="57">
        <f t="shared" si="0"/>
        <v>0</v>
      </c>
      <c r="T59" s="103"/>
      <c r="U59" s="104"/>
      <c r="V59" s="105"/>
      <c r="W59" s="105"/>
      <c r="X59" s="105"/>
      <c r="Y59" s="103"/>
    </row>
    <row r="60" spans="2:25" s="60" customFormat="1" ht="86.25" customHeight="1" x14ac:dyDescent="0.25">
      <c r="B60" s="69">
        <v>2</v>
      </c>
      <c r="C60" s="69">
        <v>17</v>
      </c>
      <c r="D60" s="70">
        <v>1</v>
      </c>
      <c r="E60" s="71">
        <v>2.0699999999999998</v>
      </c>
      <c r="F60" s="109"/>
      <c r="G60" s="73" t="s">
        <v>217</v>
      </c>
      <c r="H60" s="74" t="s">
        <v>114</v>
      </c>
      <c r="I60" s="159" t="s">
        <v>218</v>
      </c>
      <c r="J60" s="76">
        <v>1</v>
      </c>
      <c r="K60" s="140">
        <f>SUM(K61:K71)</f>
        <v>183636600</v>
      </c>
      <c r="L60" s="73" t="s">
        <v>217</v>
      </c>
      <c r="M60" s="74" t="s">
        <v>114</v>
      </c>
      <c r="N60" s="159" t="s">
        <v>218</v>
      </c>
      <c r="O60" s="76">
        <v>1</v>
      </c>
      <c r="P60" s="140">
        <f>SUM(P61:P71)</f>
        <v>4517244700</v>
      </c>
      <c r="Q60" s="78"/>
      <c r="R60" s="135" t="s">
        <v>217</v>
      </c>
      <c r="S60" s="57">
        <f t="shared" si="0"/>
        <v>-4333608100</v>
      </c>
      <c r="T60" s="58"/>
      <c r="U60" s="59"/>
      <c r="V60" s="59"/>
      <c r="W60" s="59"/>
      <c r="X60" s="59"/>
      <c r="Y60" s="58"/>
    </row>
    <row r="61" spans="2:25" s="106" customFormat="1" ht="54.75" customHeight="1" x14ac:dyDescent="0.2">
      <c r="B61" s="82">
        <v>2</v>
      </c>
      <c r="C61" s="82">
        <v>17</v>
      </c>
      <c r="D61" s="83">
        <v>1</v>
      </c>
      <c r="E61" s="84">
        <v>2.0699999999999998</v>
      </c>
      <c r="F61" s="83">
        <v>5</v>
      </c>
      <c r="G61" s="85" t="s">
        <v>219</v>
      </c>
      <c r="H61" s="86" t="s">
        <v>114</v>
      </c>
      <c r="I61" s="85" t="s">
        <v>220</v>
      </c>
      <c r="J61" s="146" t="s">
        <v>221</v>
      </c>
      <c r="K61" s="115">
        <v>27836600</v>
      </c>
      <c r="L61" s="85" t="s">
        <v>219</v>
      </c>
      <c r="M61" s="86" t="s">
        <v>114</v>
      </c>
      <c r="N61" s="85" t="s">
        <v>220</v>
      </c>
      <c r="O61" s="146" t="s">
        <v>221</v>
      </c>
      <c r="P61" s="137">
        <v>106845400</v>
      </c>
      <c r="Q61" s="89"/>
      <c r="R61" s="85" t="s">
        <v>222</v>
      </c>
      <c r="S61" s="57">
        <f t="shared" si="0"/>
        <v>-79008800</v>
      </c>
      <c r="T61" s="103"/>
      <c r="U61" s="104"/>
      <c r="V61" s="105"/>
      <c r="W61" s="105"/>
      <c r="X61" s="105"/>
      <c r="Y61" s="103"/>
    </row>
    <row r="62" spans="2:25" s="106" customFormat="1" ht="70.5" customHeight="1" x14ac:dyDescent="0.2">
      <c r="B62" s="82"/>
      <c r="C62" s="82"/>
      <c r="D62" s="83"/>
      <c r="E62" s="84"/>
      <c r="F62" s="83"/>
      <c r="G62" s="85"/>
      <c r="H62" s="86"/>
      <c r="I62" s="142" t="s">
        <v>223</v>
      </c>
      <c r="J62" s="87">
        <v>1</v>
      </c>
      <c r="K62" s="115"/>
      <c r="L62" s="85"/>
      <c r="M62" s="86"/>
      <c r="N62" s="142" t="s">
        <v>223</v>
      </c>
      <c r="O62" s="87">
        <v>1</v>
      </c>
      <c r="P62" s="160"/>
      <c r="Q62" s="89"/>
      <c r="R62" s="85"/>
      <c r="S62" s="57">
        <f t="shared" si="0"/>
        <v>0</v>
      </c>
      <c r="T62" s="103"/>
      <c r="U62" s="104"/>
      <c r="V62" s="105"/>
      <c r="W62" s="105"/>
      <c r="X62" s="105"/>
      <c r="Y62" s="103"/>
    </row>
    <row r="63" spans="2:25" s="121" customFormat="1" ht="89.25" customHeight="1" x14ac:dyDescent="0.2">
      <c r="B63" s="82">
        <v>2</v>
      </c>
      <c r="C63" s="82">
        <v>17</v>
      </c>
      <c r="D63" s="83">
        <v>1</v>
      </c>
      <c r="E63" s="84">
        <v>2.0699999999999998</v>
      </c>
      <c r="F63" s="83">
        <v>6</v>
      </c>
      <c r="G63" s="85" t="s">
        <v>224</v>
      </c>
      <c r="H63" s="86" t="s">
        <v>114</v>
      </c>
      <c r="I63" s="85" t="s">
        <v>225</v>
      </c>
      <c r="J63" s="146" t="s">
        <v>226</v>
      </c>
      <c r="K63" s="102">
        <v>0</v>
      </c>
      <c r="L63" s="85" t="s">
        <v>224</v>
      </c>
      <c r="M63" s="86" t="s">
        <v>114</v>
      </c>
      <c r="N63" s="85" t="s">
        <v>225</v>
      </c>
      <c r="O63" s="146" t="s">
        <v>226</v>
      </c>
      <c r="P63" s="161">
        <v>263046800</v>
      </c>
      <c r="Q63" s="89"/>
      <c r="R63" s="85" t="s">
        <v>227</v>
      </c>
      <c r="S63" s="57">
        <f t="shared" si="0"/>
        <v>-263046800</v>
      </c>
      <c r="T63" s="118"/>
      <c r="U63" s="119"/>
      <c r="V63" s="120"/>
      <c r="W63" s="120"/>
      <c r="X63" s="120"/>
      <c r="Y63" s="118"/>
    </row>
    <row r="64" spans="2:25" s="121" customFormat="1" ht="89.25" customHeight="1" x14ac:dyDescent="0.2">
      <c r="B64" s="82"/>
      <c r="C64" s="82"/>
      <c r="D64" s="83"/>
      <c r="E64" s="84"/>
      <c r="F64" s="83"/>
      <c r="G64" s="85"/>
      <c r="H64" s="86"/>
      <c r="I64" s="162" t="s">
        <v>228</v>
      </c>
      <c r="J64" s="87" t="s">
        <v>229</v>
      </c>
      <c r="K64" s="102"/>
      <c r="L64" s="85"/>
      <c r="M64" s="86"/>
      <c r="N64" s="162" t="s">
        <v>228</v>
      </c>
      <c r="O64" s="87" t="s">
        <v>229</v>
      </c>
      <c r="P64" s="102"/>
      <c r="Q64" s="89"/>
      <c r="R64" s="85"/>
      <c r="S64" s="57">
        <f t="shared" si="0"/>
        <v>0</v>
      </c>
      <c r="T64" s="118"/>
      <c r="U64" s="119"/>
      <c r="V64" s="120"/>
      <c r="W64" s="120"/>
      <c r="X64" s="120"/>
      <c r="Y64" s="118"/>
    </row>
    <row r="65" spans="2:25" ht="74.25" customHeight="1" x14ac:dyDescent="0.2">
      <c r="B65" s="82">
        <v>2</v>
      </c>
      <c r="C65" s="82">
        <v>17</v>
      </c>
      <c r="D65" s="83">
        <v>1</v>
      </c>
      <c r="E65" s="84">
        <v>2.0699999999999998</v>
      </c>
      <c r="F65" s="83">
        <v>7</v>
      </c>
      <c r="G65" s="85" t="s">
        <v>230</v>
      </c>
      <c r="H65" s="86" t="s">
        <v>114</v>
      </c>
      <c r="I65" s="85" t="s">
        <v>231</v>
      </c>
      <c r="J65" s="146" t="s">
        <v>232</v>
      </c>
      <c r="K65" s="102">
        <v>11000000</v>
      </c>
      <c r="L65" s="85" t="s">
        <v>230</v>
      </c>
      <c r="M65" s="86" t="s">
        <v>114</v>
      </c>
      <c r="N65" s="85" t="s">
        <v>231</v>
      </c>
      <c r="O65" s="146" t="s">
        <v>232</v>
      </c>
      <c r="P65" s="161">
        <v>14487700</v>
      </c>
      <c r="Q65" s="89"/>
      <c r="R65" s="85" t="s">
        <v>233</v>
      </c>
      <c r="S65" s="57">
        <f t="shared" si="0"/>
        <v>-3487700</v>
      </c>
      <c r="T65" s="98"/>
      <c r="U65" s="99"/>
      <c r="V65" s="92"/>
      <c r="W65" s="92"/>
      <c r="X65" s="92"/>
      <c r="Y65" s="98"/>
    </row>
    <row r="66" spans="2:25" ht="74.25" customHeight="1" x14ac:dyDescent="0.2">
      <c r="B66" s="82"/>
      <c r="C66" s="82"/>
      <c r="D66" s="83"/>
      <c r="E66" s="84"/>
      <c r="F66" s="83"/>
      <c r="G66" s="85"/>
      <c r="H66" s="86"/>
      <c r="I66" s="162" t="s">
        <v>234</v>
      </c>
      <c r="J66" s="87">
        <v>1</v>
      </c>
      <c r="K66" s="102"/>
      <c r="L66" s="85"/>
      <c r="M66" s="86"/>
      <c r="N66" s="162" t="s">
        <v>234</v>
      </c>
      <c r="O66" s="87">
        <v>1</v>
      </c>
      <c r="P66" s="102"/>
      <c r="Q66" s="89"/>
      <c r="R66" s="85"/>
      <c r="S66" s="57">
        <f t="shared" si="0"/>
        <v>0</v>
      </c>
      <c r="T66" s="98"/>
      <c r="U66" s="99"/>
      <c r="V66" s="92"/>
      <c r="W66" s="92"/>
      <c r="X66" s="92"/>
      <c r="Y66" s="98"/>
    </row>
    <row r="67" spans="2:25" ht="96.75" customHeight="1" x14ac:dyDescent="0.2">
      <c r="B67" s="82">
        <v>2</v>
      </c>
      <c r="C67" s="82">
        <v>17</v>
      </c>
      <c r="D67" s="83">
        <v>1</v>
      </c>
      <c r="E67" s="84">
        <v>2.0699999999999998</v>
      </c>
      <c r="F67" s="83">
        <v>9</v>
      </c>
      <c r="G67" s="85" t="s">
        <v>235</v>
      </c>
      <c r="H67" s="86" t="s">
        <v>114</v>
      </c>
      <c r="I67" s="85" t="s">
        <v>236</v>
      </c>
      <c r="J67" s="89" t="s">
        <v>237</v>
      </c>
      <c r="K67" s="102">
        <v>100000000</v>
      </c>
      <c r="L67" s="85" t="s">
        <v>235</v>
      </c>
      <c r="M67" s="86" t="s">
        <v>114</v>
      </c>
      <c r="N67" s="85" t="s">
        <v>236</v>
      </c>
      <c r="O67" s="89" t="s">
        <v>237</v>
      </c>
      <c r="P67" s="161">
        <v>1719514900</v>
      </c>
      <c r="Q67" s="89"/>
      <c r="R67" s="85" t="s">
        <v>238</v>
      </c>
      <c r="S67" s="57">
        <f t="shared" si="0"/>
        <v>-1619514900</v>
      </c>
      <c r="T67" s="98"/>
      <c r="U67" s="99"/>
      <c r="V67" s="92"/>
      <c r="W67" s="92"/>
      <c r="X67" s="92"/>
      <c r="Y67" s="98"/>
    </row>
    <row r="68" spans="2:25" ht="96.75" customHeight="1" x14ac:dyDescent="0.2">
      <c r="B68" s="82"/>
      <c r="C68" s="82"/>
      <c r="D68" s="83"/>
      <c r="E68" s="84"/>
      <c r="F68" s="83"/>
      <c r="G68" s="85"/>
      <c r="H68" s="86"/>
      <c r="I68" s="162" t="s">
        <v>239</v>
      </c>
      <c r="J68" s="87" t="s">
        <v>240</v>
      </c>
      <c r="K68" s="102"/>
      <c r="L68" s="85"/>
      <c r="M68" s="86"/>
      <c r="N68" s="162" t="s">
        <v>239</v>
      </c>
      <c r="O68" s="87" t="s">
        <v>240</v>
      </c>
      <c r="P68" s="102"/>
      <c r="Q68" s="89"/>
      <c r="R68" s="85"/>
      <c r="S68" s="57">
        <f t="shared" si="0"/>
        <v>0</v>
      </c>
      <c r="T68" s="98"/>
      <c r="U68" s="99"/>
      <c r="V68" s="92"/>
      <c r="W68" s="92"/>
      <c r="X68" s="92"/>
      <c r="Y68" s="98"/>
    </row>
    <row r="69" spans="2:25" s="106" customFormat="1" ht="79.5" customHeight="1" x14ac:dyDescent="0.2">
      <c r="B69" s="82">
        <v>2</v>
      </c>
      <c r="C69" s="82">
        <v>17</v>
      </c>
      <c r="D69" s="83">
        <v>1</v>
      </c>
      <c r="E69" s="84">
        <v>2.0699999999999998</v>
      </c>
      <c r="F69" s="82">
        <v>10</v>
      </c>
      <c r="G69" s="85" t="s">
        <v>241</v>
      </c>
      <c r="H69" s="86" t="s">
        <v>114</v>
      </c>
      <c r="I69" s="85" t="s">
        <v>242</v>
      </c>
      <c r="J69" s="89" t="s">
        <v>243</v>
      </c>
      <c r="K69" s="115">
        <v>44800000</v>
      </c>
      <c r="L69" s="85" t="s">
        <v>241</v>
      </c>
      <c r="M69" s="86" t="s">
        <v>114</v>
      </c>
      <c r="N69" s="85" t="s">
        <v>242</v>
      </c>
      <c r="O69" s="89" t="s">
        <v>243</v>
      </c>
      <c r="P69" s="137">
        <v>77550000</v>
      </c>
      <c r="Q69" s="89"/>
      <c r="R69" s="85" t="s">
        <v>244</v>
      </c>
      <c r="S69" s="57">
        <f t="shared" si="0"/>
        <v>-32750000</v>
      </c>
      <c r="T69" s="103"/>
      <c r="U69" s="104"/>
      <c r="V69" s="105"/>
      <c r="W69" s="105"/>
      <c r="X69" s="105"/>
      <c r="Y69" s="103"/>
    </row>
    <row r="70" spans="2:25" s="106" customFormat="1" ht="105" customHeight="1" x14ac:dyDescent="0.2">
      <c r="B70" s="82"/>
      <c r="C70" s="82"/>
      <c r="D70" s="83"/>
      <c r="E70" s="84"/>
      <c r="F70" s="82"/>
      <c r="G70" s="85"/>
      <c r="H70" s="86"/>
      <c r="I70" s="162" t="s">
        <v>245</v>
      </c>
      <c r="J70" s="87">
        <v>1</v>
      </c>
      <c r="K70" s="115"/>
      <c r="L70" s="85"/>
      <c r="M70" s="86"/>
      <c r="N70" s="162" t="s">
        <v>245</v>
      </c>
      <c r="O70" s="87">
        <v>1</v>
      </c>
      <c r="P70" s="115"/>
      <c r="Q70" s="89"/>
      <c r="R70" s="85"/>
      <c r="S70" s="57">
        <f t="shared" si="0"/>
        <v>0</v>
      </c>
      <c r="T70" s="103"/>
      <c r="U70" s="104"/>
      <c r="V70" s="105"/>
      <c r="W70" s="105"/>
      <c r="X70" s="105"/>
      <c r="Y70" s="103"/>
    </row>
    <row r="71" spans="2:25" s="121" customFormat="1" ht="104.25" customHeight="1" x14ac:dyDescent="0.2">
      <c r="B71" s="82">
        <v>2</v>
      </c>
      <c r="C71" s="82">
        <v>17</v>
      </c>
      <c r="D71" s="83">
        <v>1</v>
      </c>
      <c r="E71" s="84">
        <v>2.0699999999999998</v>
      </c>
      <c r="F71" s="82">
        <v>11</v>
      </c>
      <c r="G71" s="85" t="s">
        <v>246</v>
      </c>
      <c r="H71" s="86" t="s">
        <v>114</v>
      </c>
      <c r="I71" s="163" t="s">
        <v>247</v>
      </c>
      <c r="J71" s="87">
        <v>1</v>
      </c>
      <c r="K71" s="102">
        <v>0</v>
      </c>
      <c r="L71" s="85" t="s">
        <v>246</v>
      </c>
      <c r="M71" s="86" t="s">
        <v>114</v>
      </c>
      <c r="N71" s="85" t="s">
        <v>248</v>
      </c>
      <c r="O71" s="87" t="s">
        <v>243</v>
      </c>
      <c r="P71" s="161">
        <v>2335799900</v>
      </c>
      <c r="Q71" s="89"/>
      <c r="R71" s="85" t="s">
        <v>249</v>
      </c>
      <c r="S71" s="57">
        <f t="shared" si="0"/>
        <v>-2335799900</v>
      </c>
      <c r="T71" s="118"/>
      <c r="U71" s="119"/>
      <c r="V71" s="120"/>
      <c r="W71" s="120"/>
      <c r="X71" s="120"/>
      <c r="Y71" s="118"/>
    </row>
    <row r="72" spans="2:25" s="121" customFormat="1" ht="129.75" customHeight="1" x14ac:dyDescent="0.2">
      <c r="B72" s="82"/>
      <c r="C72" s="82"/>
      <c r="D72" s="83"/>
      <c r="E72" s="84"/>
      <c r="F72" s="82"/>
      <c r="G72" s="85"/>
      <c r="H72" s="86"/>
      <c r="I72" s="162" t="s">
        <v>247</v>
      </c>
      <c r="J72" s="87">
        <v>1</v>
      </c>
      <c r="K72" s="102"/>
      <c r="L72" s="85"/>
      <c r="M72" s="86"/>
      <c r="N72" s="162" t="s">
        <v>247</v>
      </c>
      <c r="O72" s="87">
        <v>1</v>
      </c>
      <c r="P72" s="164"/>
      <c r="Q72" s="89"/>
      <c r="R72" s="85"/>
      <c r="S72" s="57">
        <f t="shared" si="0"/>
        <v>0</v>
      </c>
      <c r="T72" s="118"/>
      <c r="U72" s="119"/>
      <c r="V72" s="120"/>
      <c r="W72" s="120"/>
      <c r="X72" s="120"/>
      <c r="Y72" s="118"/>
    </row>
    <row r="73" spans="2:25" s="60" customFormat="1" ht="99" customHeight="1" x14ac:dyDescent="0.25">
      <c r="B73" s="69">
        <v>2</v>
      </c>
      <c r="C73" s="69">
        <v>17</v>
      </c>
      <c r="D73" s="70">
        <v>1</v>
      </c>
      <c r="E73" s="71">
        <v>2.08</v>
      </c>
      <c r="F73" s="109"/>
      <c r="G73" s="73" t="s">
        <v>250</v>
      </c>
      <c r="H73" s="74" t="s">
        <v>114</v>
      </c>
      <c r="I73" s="139" t="s">
        <v>251</v>
      </c>
      <c r="J73" s="76">
        <v>1</v>
      </c>
      <c r="K73" s="140">
        <f>K74+K80</f>
        <v>477784050</v>
      </c>
      <c r="L73" s="73" t="s">
        <v>250</v>
      </c>
      <c r="M73" s="74" t="s">
        <v>114</v>
      </c>
      <c r="N73" s="139" t="s">
        <v>251</v>
      </c>
      <c r="O73" s="76">
        <v>1</v>
      </c>
      <c r="P73" s="140">
        <f>P74+P80</f>
        <v>599232570</v>
      </c>
      <c r="Q73" s="78"/>
      <c r="R73" s="135" t="s">
        <v>250</v>
      </c>
      <c r="S73" s="57">
        <f t="shared" si="0"/>
        <v>-121448520</v>
      </c>
      <c r="T73" s="58"/>
      <c r="U73" s="59"/>
      <c r="V73" s="59"/>
      <c r="W73" s="59"/>
      <c r="X73" s="59"/>
      <c r="Y73" s="58"/>
    </row>
    <row r="74" spans="2:25" ht="88.5" customHeight="1" x14ac:dyDescent="0.2">
      <c r="B74" s="82">
        <v>2</v>
      </c>
      <c r="C74" s="82">
        <v>17</v>
      </c>
      <c r="D74" s="83">
        <v>1</v>
      </c>
      <c r="E74" s="84">
        <v>2.08</v>
      </c>
      <c r="F74" s="83">
        <v>2</v>
      </c>
      <c r="G74" s="85" t="s">
        <v>252</v>
      </c>
      <c r="H74" s="86" t="s">
        <v>114</v>
      </c>
      <c r="I74" s="85" t="s">
        <v>253</v>
      </c>
      <c r="J74" s="89" t="s">
        <v>254</v>
      </c>
      <c r="K74" s="115">
        <v>186142850</v>
      </c>
      <c r="L74" s="85" t="s">
        <v>252</v>
      </c>
      <c r="M74" s="86" t="s">
        <v>114</v>
      </c>
      <c r="N74" s="85" t="s">
        <v>253</v>
      </c>
      <c r="O74" s="89" t="s">
        <v>254</v>
      </c>
      <c r="P74" s="137">
        <v>236839250</v>
      </c>
      <c r="Q74" s="89"/>
      <c r="R74" s="158"/>
      <c r="S74" s="57">
        <f t="shared" si="0"/>
        <v>-50696400</v>
      </c>
      <c r="T74" s="98"/>
      <c r="U74" s="99"/>
      <c r="V74" s="92"/>
      <c r="W74" s="92"/>
      <c r="X74" s="92"/>
      <c r="Y74" s="98"/>
    </row>
    <row r="75" spans="2:25" ht="48.75" customHeight="1" x14ac:dyDescent="0.2">
      <c r="B75" s="82"/>
      <c r="C75" s="82"/>
      <c r="D75" s="83"/>
      <c r="E75" s="84"/>
      <c r="F75" s="83"/>
      <c r="G75" s="85"/>
      <c r="H75" s="86" t="s">
        <v>114</v>
      </c>
      <c r="I75" s="165" t="s">
        <v>255</v>
      </c>
      <c r="J75" s="87" t="s">
        <v>256</v>
      </c>
      <c r="K75" s="115"/>
      <c r="L75" s="85"/>
      <c r="M75" s="86"/>
      <c r="N75" s="165" t="s">
        <v>255</v>
      </c>
      <c r="O75" s="87" t="s">
        <v>256</v>
      </c>
      <c r="P75" s="115"/>
      <c r="Q75" s="89"/>
      <c r="R75" s="85"/>
      <c r="S75" s="57">
        <f t="shared" ref="S75:S138" si="1">K75-P75</f>
        <v>0</v>
      </c>
      <c r="T75" s="98"/>
      <c r="U75" s="99"/>
      <c r="V75" s="92"/>
      <c r="W75" s="92"/>
      <c r="X75" s="92"/>
      <c r="Y75" s="98"/>
    </row>
    <row r="76" spans="2:25" ht="57" customHeight="1" x14ac:dyDescent="0.2">
      <c r="B76" s="82"/>
      <c r="C76" s="82"/>
      <c r="D76" s="83"/>
      <c r="E76" s="84"/>
      <c r="F76" s="83"/>
      <c r="G76" s="85"/>
      <c r="H76" s="86" t="s">
        <v>114</v>
      </c>
      <c r="I76" s="165" t="s">
        <v>257</v>
      </c>
      <c r="J76" s="87" t="s">
        <v>256</v>
      </c>
      <c r="K76" s="115"/>
      <c r="L76" s="85"/>
      <c r="M76" s="86"/>
      <c r="N76" s="165" t="s">
        <v>257</v>
      </c>
      <c r="O76" s="87" t="s">
        <v>256</v>
      </c>
      <c r="P76" s="115"/>
      <c r="Q76" s="89"/>
      <c r="R76" s="85"/>
      <c r="S76" s="57">
        <f t="shared" si="1"/>
        <v>0</v>
      </c>
      <c r="T76" s="98"/>
      <c r="U76" s="99"/>
      <c r="V76" s="92"/>
      <c r="W76" s="92"/>
      <c r="X76" s="92"/>
      <c r="Y76" s="98"/>
    </row>
    <row r="77" spans="2:25" ht="55.5" customHeight="1" x14ac:dyDescent="0.2">
      <c r="B77" s="82"/>
      <c r="C77" s="82"/>
      <c r="D77" s="83"/>
      <c r="E77" s="84"/>
      <c r="F77" s="83"/>
      <c r="G77" s="85"/>
      <c r="H77" s="86" t="s">
        <v>114</v>
      </c>
      <c r="I77" s="165" t="s">
        <v>258</v>
      </c>
      <c r="J77" s="87" t="s">
        <v>256</v>
      </c>
      <c r="K77" s="115"/>
      <c r="L77" s="85"/>
      <c r="M77" s="86"/>
      <c r="N77" s="165" t="s">
        <v>258</v>
      </c>
      <c r="O77" s="87" t="s">
        <v>256</v>
      </c>
      <c r="P77" s="115"/>
      <c r="Q77" s="89"/>
      <c r="R77" s="85"/>
      <c r="S77" s="57">
        <f t="shared" si="1"/>
        <v>0</v>
      </c>
      <c r="T77" s="98"/>
      <c r="U77" s="99"/>
      <c r="V77" s="92"/>
      <c r="W77" s="92"/>
      <c r="X77" s="92"/>
      <c r="Y77" s="98"/>
    </row>
    <row r="78" spans="2:25" ht="57" customHeight="1" x14ac:dyDescent="0.2">
      <c r="B78" s="82"/>
      <c r="C78" s="82"/>
      <c r="D78" s="83"/>
      <c r="E78" s="84"/>
      <c r="F78" s="83"/>
      <c r="G78" s="85"/>
      <c r="H78" s="86" t="s">
        <v>114</v>
      </c>
      <c r="I78" s="165" t="s">
        <v>259</v>
      </c>
      <c r="J78" s="87" t="s">
        <v>256</v>
      </c>
      <c r="K78" s="115"/>
      <c r="L78" s="85"/>
      <c r="M78" s="86"/>
      <c r="N78" s="165" t="s">
        <v>259</v>
      </c>
      <c r="O78" s="87" t="s">
        <v>256</v>
      </c>
      <c r="P78" s="115"/>
      <c r="Q78" s="89"/>
      <c r="R78" s="85"/>
      <c r="S78" s="57">
        <f t="shared" si="1"/>
        <v>0</v>
      </c>
      <c r="T78" s="98"/>
      <c r="U78" s="99"/>
      <c r="V78" s="92"/>
      <c r="W78" s="92"/>
      <c r="X78" s="92"/>
      <c r="Y78" s="98"/>
    </row>
    <row r="79" spans="2:25" ht="87" customHeight="1" x14ac:dyDescent="0.2">
      <c r="B79" s="82"/>
      <c r="C79" s="82"/>
      <c r="D79" s="83"/>
      <c r="E79" s="84"/>
      <c r="F79" s="83"/>
      <c r="G79" s="85"/>
      <c r="H79" s="86"/>
      <c r="I79" s="165" t="s">
        <v>260</v>
      </c>
      <c r="J79" s="87">
        <v>1</v>
      </c>
      <c r="K79" s="115"/>
      <c r="L79" s="85"/>
      <c r="M79" s="86"/>
      <c r="N79" s="165" t="s">
        <v>260</v>
      </c>
      <c r="O79" s="87">
        <v>1</v>
      </c>
      <c r="P79" s="115"/>
      <c r="Q79" s="89"/>
      <c r="R79" s="85"/>
      <c r="S79" s="57">
        <f t="shared" si="1"/>
        <v>0</v>
      </c>
      <c r="T79" s="98"/>
      <c r="U79" s="99"/>
      <c r="V79" s="92"/>
      <c r="W79" s="92"/>
      <c r="X79" s="92"/>
      <c r="Y79" s="98"/>
    </row>
    <row r="80" spans="2:25" ht="76.5" customHeight="1" x14ac:dyDescent="0.2">
      <c r="B80" s="82">
        <v>2</v>
      </c>
      <c r="C80" s="82">
        <v>17</v>
      </c>
      <c r="D80" s="83">
        <v>1</v>
      </c>
      <c r="E80" s="84">
        <v>2.08</v>
      </c>
      <c r="F80" s="83">
        <v>4</v>
      </c>
      <c r="G80" s="85" t="s">
        <v>261</v>
      </c>
      <c r="H80" s="86" t="s">
        <v>114</v>
      </c>
      <c r="I80" s="85" t="s">
        <v>262</v>
      </c>
      <c r="J80" s="89" t="s">
        <v>254</v>
      </c>
      <c r="K80" s="166">
        <f>331641200-40000000</f>
        <v>291641200</v>
      </c>
      <c r="L80" s="85" t="s">
        <v>261</v>
      </c>
      <c r="M80" s="86" t="s">
        <v>114</v>
      </c>
      <c r="N80" s="85" t="s">
        <v>263</v>
      </c>
      <c r="O80" s="89" t="s">
        <v>254</v>
      </c>
      <c r="P80" s="167">
        <v>362393320</v>
      </c>
      <c r="Q80" s="89"/>
      <c r="R80" s="85" t="s">
        <v>261</v>
      </c>
      <c r="S80" s="57">
        <f t="shared" si="1"/>
        <v>-70752120</v>
      </c>
      <c r="T80" s="98"/>
      <c r="U80" s="99"/>
      <c r="V80" s="92"/>
      <c r="W80" s="92"/>
      <c r="X80" s="92"/>
      <c r="Y80" s="98"/>
    </row>
    <row r="81" spans="1:28" ht="58.5" customHeight="1" x14ac:dyDescent="0.2">
      <c r="B81" s="82"/>
      <c r="C81" s="82"/>
      <c r="D81" s="83"/>
      <c r="E81" s="84"/>
      <c r="F81" s="83"/>
      <c r="G81" s="85"/>
      <c r="H81" s="86"/>
      <c r="I81" s="162" t="s">
        <v>264</v>
      </c>
      <c r="J81" s="87">
        <v>1</v>
      </c>
      <c r="K81" s="166"/>
      <c r="L81" s="85"/>
      <c r="M81" s="86"/>
      <c r="N81" s="162" t="s">
        <v>264</v>
      </c>
      <c r="O81" s="87">
        <v>1</v>
      </c>
      <c r="P81" s="166"/>
      <c r="Q81" s="89"/>
      <c r="R81" s="85"/>
      <c r="S81" s="57">
        <f t="shared" si="1"/>
        <v>0</v>
      </c>
      <c r="T81" s="98"/>
      <c r="U81" s="99"/>
      <c r="V81" s="92"/>
      <c r="W81" s="92"/>
      <c r="X81" s="92"/>
      <c r="Y81" s="98"/>
    </row>
    <row r="82" spans="1:28" s="60" customFormat="1" ht="99.75" customHeight="1" x14ac:dyDescent="0.25">
      <c r="B82" s="69">
        <v>2</v>
      </c>
      <c r="C82" s="69">
        <v>17</v>
      </c>
      <c r="D82" s="70">
        <v>1</v>
      </c>
      <c r="E82" s="71">
        <v>2.09</v>
      </c>
      <c r="F82" s="72"/>
      <c r="G82" s="73" t="s">
        <v>265</v>
      </c>
      <c r="H82" s="74" t="s">
        <v>114</v>
      </c>
      <c r="I82" s="159" t="s">
        <v>266</v>
      </c>
      <c r="J82" s="76">
        <v>1</v>
      </c>
      <c r="K82" s="140">
        <f>SUM(K83:K89)</f>
        <v>208568620</v>
      </c>
      <c r="L82" s="73" t="s">
        <v>265</v>
      </c>
      <c r="M82" s="74" t="s">
        <v>114</v>
      </c>
      <c r="N82" s="159" t="s">
        <v>266</v>
      </c>
      <c r="O82" s="76">
        <v>1</v>
      </c>
      <c r="P82" s="140">
        <f>SUM(P83:P89)</f>
        <v>597753800</v>
      </c>
      <c r="Q82" s="78"/>
      <c r="R82" s="135" t="s">
        <v>265</v>
      </c>
      <c r="S82" s="57">
        <f t="shared" si="1"/>
        <v>-389185180</v>
      </c>
      <c r="T82" s="168"/>
      <c r="U82" s="59"/>
      <c r="V82" s="59"/>
      <c r="W82" s="59"/>
      <c r="X82" s="59"/>
      <c r="Y82" s="168"/>
    </row>
    <row r="83" spans="1:28" s="106" customFormat="1" ht="124.5" customHeight="1" x14ac:dyDescent="0.2">
      <c r="B83" s="82">
        <v>2</v>
      </c>
      <c r="C83" s="82">
        <v>17</v>
      </c>
      <c r="D83" s="83">
        <v>1</v>
      </c>
      <c r="E83" s="84">
        <v>2.09</v>
      </c>
      <c r="F83" s="83">
        <v>1</v>
      </c>
      <c r="G83" s="85" t="s">
        <v>267</v>
      </c>
      <c r="H83" s="86" t="s">
        <v>114</v>
      </c>
      <c r="I83" s="85" t="s">
        <v>268</v>
      </c>
      <c r="J83" s="155" t="s">
        <v>269</v>
      </c>
      <c r="K83" s="166">
        <f>149138835-50000000</f>
        <v>99138835</v>
      </c>
      <c r="L83" s="85" t="s">
        <v>267</v>
      </c>
      <c r="M83" s="86" t="s">
        <v>114</v>
      </c>
      <c r="N83" s="85" t="s">
        <v>268</v>
      </c>
      <c r="O83" s="155" t="s">
        <v>269</v>
      </c>
      <c r="P83" s="167">
        <v>148733800</v>
      </c>
      <c r="Q83" s="89"/>
      <c r="R83" s="85" t="s">
        <v>267</v>
      </c>
      <c r="S83" s="57">
        <f t="shared" si="1"/>
        <v>-49594965</v>
      </c>
      <c r="T83" s="169"/>
      <c r="U83" s="104"/>
      <c r="V83" s="105"/>
      <c r="W83" s="105"/>
      <c r="X83" s="105"/>
      <c r="Y83" s="169"/>
    </row>
    <row r="84" spans="1:28" s="106" customFormat="1" ht="124.5" customHeight="1" x14ac:dyDescent="0.2">
      <c r="B84" s="82"/>
      <c r="C84" s="82"/>
      <c r="D84" s="83"/>
      <c r="E84" s="84"/>
      <c r="F84" s="83"/>
      <c r="G84" s="85"/>
      <c r="H84" s="86"/>
      <c r="I84" s="170" t="s">
        <v>270</v>
      </c>
      <c r="J84" s="155" t="s">
        <v>269</v>
      </c>
      <c r="K84" s="166"/>
      <c r="L84" s="85"/>
      <c r="M84" s="86"/>
      <c r="N84" s="170" t="s">
        <v>270</v>
      </c>
      <c r="O84" s="155" t="s">
        <v>269</v>
      </c>
      <c r="P84" s="166"/>
      <c r="Q84" s="89"/>
      <c r="R84" s="85"/>
      <c r="S84" s="57">
        <f t="shared" si="1"/>
        <v>0</v>
      </c>
      <c r="T84" s="169"/>
      <c r="U84" s="104"/>
      <c r="V84" s="105"/>
      <c r="W84" s="105"/>
      <c r="X84" s="105"/>
      <c r="Y84" s="169"/>
    </row>
    <row r="85" spans="1:28" s="106" customFormat="1" ht="61.5" customHeight="1" x14ac:dyDescent="0.2">
      <c r="B85" s="82">
        <v>2</v>
      </c>
      <c r="C85" s="82">
        <v>17</v>
      </c>
      <c r="D85" s="83">
        <v>1</v>
      </c>
      <c r="E85" s="84">
        <v>2.09</v>
      </c>
      <c r="F85" s="83">
        <v>6</v>
      </c>
      <c r="G85" s="85" t="s">
        <v>271</v>
      </c>
      <c r="H85" s="86" t="s">
        <v>114</v>
      </c>
      <c r="I85" s="85" t="s">
        <v>272</v>
      </c>
      <c r="J85" s="146" t="s">
        <v>273</v>
      </c>
      <c r="K85" s="166">
        <v>42742000</v>
      </c>
      <c r="L85" s="85" t="s">
        <v>271</v>
      </c>
      <c r="M85" s="86" t="s">
        <v>114</v>
      </c>
      <c r="N85" s="85" t="s">
        <v>272</v>
      </c>
      <c r="O85" s="146" t="s">
        <v>273</v>
      </c>
      <c r="P85" s="167">
        <v>42520000</v>
      </c>
      <c r="Q85" s="89"/>
      <c r="R85" s="85" t="s">
        <v>274</v>
      </c>
      <c r="S85" s="57">
        <f t="shared" si="1"/>
        <v>222000</v>
      </c>
      <c r="T85" s="103"/>
      <c r="U85" s="104"/>
      <c r="V85" s="105"/>
      <c r="W85" s="105"/>
      <c r="X85" s="105"/>
      <c r="Y85" s="103"/>
    </row>
    <row r="86" spans="1:28" s="106" customFormat="1" ht="76.5" customHeight="1" x14ac:dyDescent="0.2">
      <c r="B86" s="82"/>
      <c r="C86" s="82"/>
      <c r="D86" s="83"/>
      <c r="E86" s="84"/>
      <c r="F86" s="83"/>
      <c r="G86" s="85"/>
      <c r="H86" s="86"/>
      <c r="I86" s="170" t="s">
        <v>275</v>
      </c>
      <c r="J86" s="87">
        <v>1</v>
      </c>
      <c r="K86" s="166"/>
      <c r="L86" s="85"/>
      <c r="M86" s="86"/>
      <c r="N86" s="170" t="s">
        <v>275</v>
      </c>
      <c r="O86" s="87">
        <v>1</v>
      </c>
      <c r="P86" s="171"/>
      <c r="Q86" s="89"/>
      <c r="R86" s="85"/>
      <c r="S86" s="57">
        <f t="shared" si="1"/>
        <v>0</v>
      </c>
      <c r="T86" s="103"/>
      <c r="U86" s="104"/>
      <c r="V86" s="105"/>
      <c r="W86" s="105"/>
      <c r="X86" s="105"/>
      <c r="Y86" s="103"/>
    </row>
    <row r="87" spans="1:28" ht="91.5" customHeight="1" x14ac:dyDescent="0.2">
      <c r="B87" s="82">
        <v>2</v>
      </c>
      <c r="C87" s="82">
        <v>17</v>
      </c>
      <c r="D87" s="83">
        <v>1</v>
      </c>
      <c r="E87" s="84">
        <v>2.09</v>
      </c>
      <c r="F87" s="82">
        <v>10</v>
      </c>
      <c r="G87" s="85" t="s">
        <v>276</v>
      </c>
      <c r="H87" s="86" t="s">
        <v>114</v>
      </c>
      <c r="I87" s="85" t="s">
        <v>277</v>
      </c>
      <c r="J87" s="146" t="s">
        <v>243</v>
      </c>
      <c r="K87" s="172">
        <v>34867785</v>
      </c>
      <c r="L87" s="85" t="s">
        <v>276</v>
      </c>
      <c r="M87" s="86" t="s">
        <v>114</v>
      </c>
      <c r="N87" s="85" t="s">
        <v>277</v>
      </c>
      <c r="O87" s="146" t="s">
        <v>243</v>
      </c>
      <c r="P87" s="172">
        <v>187500000</v>
      </c>
      <c r="Q87" s="89"/>
      <c r="R87" s="85" t="s">
        <v>278</v>
      </c>
      <c r="S87" s="57">
        <f t="shared" si="1"/>
        <v>-152632215</v>
      </c>
      <c r="T87" s="98"/>
      <c r="U87" s="99"/>
      <c r="V87" s="92"/>
      <c r="W87" s="92"/>
      <c r="X87" s="92"/>
      <c r="Y87" s="98"/>
    </row>
    <row r="88" spans="1:28" ht="92.25" customHeight="1" x14ac:dyDescent="0.2">
      <c r="B88" s="82"/>
      <c r="C88" s="82"/>
      <c r="D88" s="83"/>
      <c r="E88" s="84"/>
      <c r="F88" s="82"/>
      <c r="G88" s="85"/>
      <c r="H88" s="86" t="s">
        <v>119</v>
      </c>
      <c r="I88" s="170" t="s">
        <v>279</v>
      </c>
      <c r="J88" s="87">
        <v>1</v>
      </c>
      <c r="K88" s="172"/>
      <c r="L88" s="85"/>
      <c r="M88" s="86"/>
      <c r="N88" s="170" t="s">
        <v>279</v>
      </c>
      <c r="O88" s="87">
        <v>1</v>
      </c>
      <c r="P88" s="172"/>
      <c r="Q88" s="89"/>
      <c r="R88" s="85"/>
      <c r="S88" s="57">
        <f t="shared" si="1"/>
        <v>0</v>
      </c>
      <c r="T88" s="98"/>
      <c r="U88" s="99"/>
      <c r="V88" s="92"/>
      <c r="W88" s="92"/>
      <c r="X88" s="92"/>
      <c r="Y88" s="98"/>
    </row>
    <row r="89" spans="1:28" ht="92.25" customHeight="1" x14ac:dyDescent="0.2">
      <c r="B89" s="82">
        <v>2</v>
      </c>
      <c r="C89" s="82">
        <v>17</v>
      </c>
      <c r="D89" s="83">
        <v>1</v>
      </c>
      <c r="E89" s="84">
        <v>2.09</v>
      </c>
      <c r="F89" s="82">
        <v>11</v>
      </c>
      <c r="G89" s="85" t="s">
        <v>280</v>
      </c>
      <c r="H89" s="86" t="s">
        <v>114</v>
      </c>
      <c r="I89" s="141" t="s">
        <v>281</v>
      </c>
      <c r="J89" s="146" t="s">
        <v>243</v>
      </c>
      <c r="K89" s="172">
        <v>31820000</v>
      </c>
      <c r="L89" s="85" t="s">
        <v>280</v>
      </c>
      <c r="M89" s="86" t="s">
        <v>114</v>
      </c>
      <c r="N89" s="141" t="s">
        <v>281</v>
      </c>
      <c r="O89" s="146" t="s">
        <v>243</v>
      </c>
      <c r="P89" s="172">
        <v>219000000</v>
      </c>
      <c r="Q89" s="89"/>
      <c r="R89" s="85" t="s">
        <v>282</v>
      </c>
      <c r="S89" s="57">
        <f t="shared" si="1"/>
        <v>-187180000</v>
      </c>
      <c r="T89" s="98"/>
      <c r="U89" s="99"/>
      <c r="V89" s="92"/>
      <c r="W89" s="92"/>
      <c r="X89" s="92"/>
      <c r="Y89" s="98"/>
    </row>
    <row r="90" spans="1:28" ht="104.25" customHeight="1" x14ac:dyDescent="0.2">
      <c r="B90" s="82"/>
      <c r="C90" s="82"/>
      <c r="D90" s="83"/>
      <c r="E90" s="84"/>
      <c r="F90" s="82"/>
      <c r="G90" s="85"/>
      <c r="H90" s="86"/>
      <c r="I90" s="162" t="s">
        <v>283</v>
      </c>
      <c r="J90" s="87">
        <v>1</v>
      </c>
      <c r="K90" s="172"/>
      <c r="L90" s="85"/>
      <c r="M90" s="86"/>
      <c r="N90" s="162" t="s">
        <v>283</v>
      </c>
      <c r="O90" s="87">
        <v>1</v>
      </c>
      <c r="P90" s="173"/>
      <c r="Q90" s="89"/>
      <c r="R90" s="85"/>
      <c r="S90" s="57">
        <f t="shared" si="1"/>
        <v>0</v>
      </c>
      <c r="T90" s="98"/>
      <c r="U90" s="99"/>
      <c r="V90" s="92"/>
      <c r="W90" s="92"/>
      <c r="X90" s="92"/>
      <c r="Y90" s="98"/>
    </row>
    <row r="91" spans="1:28" s="60" customFormat="1" ht="88.5" customHeight="1" x14ac:dyDescent="0.25">
      <c r="B91" s="61">
        <v>2</v>
      </c>
      <c r="C91" s="61">
        <v>17</v>
      </c>
      <c r="D91" s="62">
        <v>3</v>
      </c>
      <c r="E91" s="63"/>
      <c r="F91" s="63"/>
      <c r="G91" s="64" t="s">
        <v>284</v>
      </c>
      <c r="H91" s="52" t="s">
        <v>114</v>
      </c>
      <c r="I91" s="174" t="s">
        <v>285</v>
      </c>
      <c r="J91" s="175" t="s">
        <v>286</v>
      </c>
      <c r="K91" s="176">
        <f>K92</f>
        <v>302084500</v>
      </c>
      <c r="L91" s="64" t="s">
        <v>284</v>
      </c>
      <c r="M91" s="52" t="s">
        <v>114</v>
      </c>
      <c r="N91" s="174" t="s">
        <v>285</v>
      </c>
      <c r="O91" s="175" t="s">
        <v>286</v>
      </c>
      <c r="P91" s="176">
        <f>P92</f>
        <v>302084000</v>
      </c>
      <c r="Q91" s="177"/>
      <c r="R91" s="64" t="s">
        <v>284</v>
      </c>
      <c r="S91" s="57">
        <f t="shared" si="1"/>
        <v>500</v>
      </c>
      <c r="T91" s="58"/>
      <c r="U91" s="59"/>
      <c r="V91" s="59"/>
      <c r="W91" s="59"/>
      <c r="X91" s="59"/>
      <c r="Y91" s="58"/>
    </row>
    <row r="92" spans="1:28" s="60" customFormat="1" ht="137.25" customHeight="1" x14ac:dyDescent="0.25">
      <c r="A92" s="178"/>
      <c r="B92" s="69">
        <v>2</v>
      </c>
      <c r="C92" s="69">
        <v>17</v>
      </c>
      <c r="D92" s="70">
        <v>3</v>
      </c>
      <c r="E92" s="71">
        <v>2.0099999999999998</v>
      </c>
      <c r="F92" s="109"/>
      <c r="G92" s="73" t="s">
        <v>287</v>
      </c>
      <c r="H92" s="74" t="s">
        <v>114</v>
      </c>
      <c r="I92" s="179" t="s">
        <v>28</v>
      </c>
      <c r="J92" s="180" t="s">
        <v>288</v>
      </c>
      <c r="K92" s="181">
        <f>K93</f>
        <v>302084500</v>
      </c>
      <c r="L92" s="73" t="s">
        <v>287</v>
      </c>
      <c r="M92" s="74" t="s">
        <v>114</v>
      </c>
      <c r="N92" s="179" t="s">
        <v>28</v>
      </c>
      <c r="O92" s="180" t="s">
        <v>288</v>
      </c>
      <c r="P92" s="181">
        <f>P93</f>
        <v>302084000</v>
      </c>
      <c r="Q92" s="78"/>
      <c r="R92" s="135" t="s">
        <v>287</v>
      </c>
      <c r="S92" s="57">
        <f t="shared" si="1"/>
        <v>500</v>
      </c>
      <c r="T92" s="58"/>
      <c r="U92" s="59"/>
      <c r="V92" s="59"/>
      <c r="W92" s="59"/>
      <c r="X92" s="59"/>
      <c r="Y92" s="58"/>
    </row>
    <row r="93" spans="1:28" s="183" customFormat="1" ht="95.25" customHeight="1" x14ac:dyDescent="0.2">
      <c r="A93" s="182"/>
      <c r="B93" s="82">
        <v>2</v>
      </c>
      <c r="C93" s="82">
        <v>17</v>
      </c>
      <c r="D93" s="83">
        <v>3</v>
      </c>
      <c r="E93" s="84">
        <v>2.0099999999999998</v>
      </c>
      <c r="F93" s="83">
        <v>2</v>
      </c>
      <c r="G93" s="85" t="s">
        <v>289</v>
      </c>
      <c r="H93" s="86" t="s">
        <v>114</v>
      </c>
      <c r="I93" s="85" t="s">
        <v>290</v>
      </c>
      <c r="J93" s="146" t="s">
        <v>291</v>
      </c>
      <c r="K93" s="166">
        <f>398084500-96000000</f>
        <v>302084500</v>
      </c>
      <c r="L93" s="85" t="s">
        <v>289</v>
      </c>
      <c r="M93" s="86" t="s">
        <v>114</v>
      </c>
      <c r="N93" s="85" t="s">
        <v>290</v>
      </c>
      <c r="O93" s="146" t="s">
        <v>291</v>
      </c>
      <c r="P93" s="166">
        <f>302084000</f>
        <v>302084000</v>
      </c>
      <c r="Q93" s="89" t="s">
        <v>292</v>
      </c>
      <c r="R93" s="85" t="s">
        <v>293</v>
      </c>
      <c r="S93" s="57">
        <f t="shared" si="1"/>
        <v>500</v>
      </c>
      <c r="T93" s="169"/>
      <c r="U93" s="104"/>
      <c r="V93" s="105"/>
      <c r="W93" s="105"/>
      <c r="X93" s="105"/>
      <c r="Y93" s="169"/>
      <c r="Z93" s="106"/>
      <c r="AA93" s="106"/>
      <c r="AB93" s="106"/>
    </row>
    <row r="94" spans="1:28" s="106" customFormat="1" ht="75" customHeight="1" x14ac:dyDescent="0.2">
      <c r="A94" s="184"/>
      <c r="B94" s="82"/>
      <c r="C94" s="82"/>
      <c r="D94" s="83"/>
      <c r="E94" s="84"/>
      <c r="F94" s="83"/>
      <c r="G94" s="85"/>
      <c r="H94" s="86"/>
      <c r="I94" s="185" t="s">
        <v>31</v>
      </c>
      <c r="J94" s="186" t="s">
        <v>294</v>
      </c>
      <c r="K94" s="166"/>
      <c r="L94" s="85"/>
      <c r="M94" s="86"/>
      <c r="N94" s="185" t="s">
        <v>31</v>
      </c>
      <c r="O94" s="186" t="s">
        <v>294</v>
      </c>
      <c r="P94" s="166"/>
      <c r="Q94" s="89"/>
      <c r="R94" s="85"/>
      <c r="S94" s="57">
        <f t="shared" si="1"/>
        <v>0</v>
      </c>
      <c r="T94" s="169"/>
      <c r="U94" s="104"/>
      <c r="V94" s="105"/>
      <c r="W94" s="105"/>
      <c r="X94" s="105"/>
      <c r="Y94" s="169"/>
    </row>
    <row r="95" spans="1:28" s="60" customFormat="1" ht="86.25" customHeight="1" x14ac:dyDescent="0.25">
      <c r="A95" s="178"/>
      <c r="B95" s="61">
        <v>2</v>
      </c>
      <c r="C95" s="61">
        <v>17</v>
      </c>
      <c r="D95" s="62">
        <v>5</v>
      </c>
      <c r="E95" s="63"/>
      <c r="F95" s="63"/>
      <c r="G95" s="64" t="s">
        <v>295</v>
      </c>
      <c r="H95" s="52" t="s">
        <v>114</v>
      </c>
      <c r="I95" s="174" t="s">
        <v>296</v>
      </c>
      <c r="J95" s="187" t="s">
        <v>297</v>
      </c>
      <c r="K95" s="176">
        <f>K96</f>
        <v>462660000</v>
      </c>
      <c r="L95" s="64" t="s">
        <v>295</v>
      </c>
      <c r="M95" s="52" t="s">
        <v>114</v>
      </c>
      <c r="N95" s="174" t="s">
        <v>296</v>
      </c>
      <c r="O95" s="187" t="s">
        <v>297</v>
      </c>
      <c r="P95" s="176">
        <f>P96</f>
        <v>371587800</v>
      </c>
      <c r="Q95" s="177"/>
      <c r="R95" s="64" t="s">
        <v>295</v>
      </c>
      <c r="S95" s="57">
        <f t="shared" si="1"/>
        <v>91072200</v>
      </c>
      <c r="T95" s="58"/>
      <c r="U95" s="59"/>
      <c r="V95" s="59"/>
      <c r="W95" s="59"/>
      <c r="X95" s="59"/>
      <c r="Y95" s="58"/>
    </row>
    <row r="96" spans="1:28" s="60" customFormat="1" ht="105.75" customHeight="1" x14ac:dyDescent="0.25">
      <c r="A96" s="178"/>
      <c r="B96" s="69">
        <v>2</v>
      </c>
      <c r="C96" s="69">
        <v>17</v>
      </c>
      <c r="D96" s="70">
        <v>5</v>
      </c>
      <c r="E96" s="71">
        <v>2.0099999999999998</v>
      </c>
      <c r="F96" s="109"/>
      <c r="G96" s="73" t="s">
        <v>298</v>
      </c>
      <c r="H96" s="74" t="s">
        <v>114</v>
      </c>
      <c r="I96" s="143" t="s">
        <v>299</v>
      </c>
      <c r="J96" s="188" t="s">
        <v>300</v>
      </c>
      <c r="K96" s="181">
        <f>K97</f>
        <v>462660000</v>
      </c>
      <c r="L96" s="73" t="s">
        <v>298</v>
      </c>
      <c r="M96" s="74" t="s">
        <v>114</v>
      </c>
      <c r="N96" s="143" t="s">
        <v>299</v>
      </c>
      <c r="O96" s="188" t="s">
        <v>300</v>
      </c>
      <c r="P96" s="181">
        <f>P97</f>
        <v>371587800</v>
      </c>
      <c r="Q96" s="78"/>
      <c r="R96" s="135" t="s">
        <v>298</v>
      </c>
      <c r="S96" s="57">
        <f t="shared" si="1"/>
        <v>91072200</v>
      </c>
      <c r="T96" s="58"/>
      <c r="U96" s="59"/>
      <c r="V96" s="59"/>
      <c r="W96" s="59"/>
      <c r="X96" s="59"/>
      <c r="Y96" s="58"/>
    </row>
    <row r="97" spans="1:25" s="106" customFormat="1" ht="84" customHeight="1" x14ac:dyDescent="0.2">
      <c r="A97" s="184"/>
      <c r="B97" s="82">
        <v>2</v>
      </c>
      <c r="C97" s="82">
        <v>17</v>
      </c>
      <c r="D97" s="83">
        <v>5</v>
      </c>
      <c r="E97" s="84">
        <v>2.0099999999999998</v>
      </c>
      <c r="F97" s="83">
        <v>1</v>
      </c>
      <c r="G97" s="85" t="s">
        <v>301</v>
      </c>
      <c r="H97" s="86" t="s">
        <v>114</v>
      </c>
      <c r="I97" s="85" t="s">
        <v>302</v>
      </c>
      <c r="J97" s="189" t="s">
        <v>303</v>
      </c>
      <c r="K97" s="190">
        <v>462660000</v>
      </c>
      <c r="L97" s="85" t="s">
        <v>301</v>
      </c>
      <c r="M97" s="86" t="s">
        <v>114</v>
      </c>
      <c r="N97" s="85" t="s">
        <v>302</v>
      </c>
      <c r="O97" s="189" t="s">
        <v>303</v>
      </c>
      <c r="P97" s="190">
        <v>371587800</v>
      </c>
      <c r="Q97" s="89" t="s">
        <v>304</v>
      </c>
      <c r="R97" s="85" t="s">
        <v>305</v>
      </c>
      <c r="S97" s="57">
        <f t="shared" si="1"/>
        <v>91072200</v>
      </c>
      <c r="T97" s="103"/>
      <c r="U97" s="104"/>
      <c r="V97" s="105"/>
      <c r="W97" s="105"/>
      <c r="X97" s="105"/>
      <c r="Y97" s="103"/>
    </row>
    <row r="98" spans="1:25" s="106" customFormat="1" ht="54" customHeight="1" x14ac:dyDescent="0.2">
      <c r="A98" s="184"/>
      <c r="B98" s="82"/>
      <c r="C98" s="82"/>
      <c r="D98" s="83"/>
      <c r="E98" s="84"/>
      <c r="F98" s="83"/>
      <c r="G98" s="85"/>
      <c r="H98" s="86"/>
      <c r="I98" s="185" t="s">
        <v>38</v>
      </c>
      <c r="J98" s="189" t="s">
        <v>303</v>
      </c>
      <c r="K98" s="190"/>
      <c r="L98" s="85"/>
      <c r="M98" s="86"/>
      <c r="N98" s="185" t="s">
        <v>38</v>
      </c>
      <c r="O98" s="189" t="s">
        <v>303</v>
      </c>
      <c r="P98" s="190"/>
      <c r="Q98" s="89"/>
      <c r="R98" s="85"/>
      <c r="S98" s="57">
        <f t="shared" si="1"/>
        <v>0</v>
      </c>
      <c r="T98" s="103"/>
      <c r="U98" s="104"/>
      <c r="V98" s="105"/>
      <c r="W98" s="105"/>
      <c r="X98" s="105"/>
      <c r="Y98" s="103"/>
    </row>
    <row r="99" spans="1:25" s="60" customFormat="1" ht="196.5" customHeight="1" x14ac:dyDescent="0.25">
      <c r="A99" s="178"/>
      <c r="B99" s="61">
        <v>2</v>
      </c>
      <c r="C99" s="61">
        <v>17</v>
      </c>
      <c r="D99" s="62">
        <v>6</v>
      </c>
      <c r="E99" s="63"/>
      <c r="F99" s="63"/>
      <c r="G99" s="64" t="s">
        <v>306</v>
      </c>
      <c r="H99" s="52" t="s">
        <v>114</v>
      </c>
      <c r="I99" s="174" t="s">
        <v>307</v>
      </c>
      <c r="J99" s="187">
        <v>0.05</v>
      </c>
      <c r="K99" s="176">
        <f>K100</f>
        <v>196167000</v>
      </c>
      <c r="L99" s="64" t="s">
        <v>306</v>
      </c>
      <c r="M99" s="52" t="s">
        <v>114</v>
      </c>
      <c r="N99" s="174" t="s">
        <v>307</v>
      </c>
      <c r="O99" s="187">
        <v>0.05</v>
      </c>
      <c r="P99" s="176">
        <f>P100</f>
        <v>193314200</v>
      </c>
      <c r="Q99" s="177"/>
      <c r="R99" s="64" t="s">
        <v>306</v>
      </c>
      <c r="S99" s="57">
        <f t="shared" si="1"/>
        <v>2852800</v>
      </c>
      <c r="T99" s="58"/>
      <c r="U99" s="59"/>
      <c r="V99" s="59"/>
      <c r="W99" s="59"/>
      <c r="X99" s="59"/>
      <c r="Y99" s="58"/>
    </row>
    <row r="100" spans="1:25" s="60" customFormat="1" ht="148.5" customHeight="1" x14ac:dyDescent="0.25">
      <c r="A100" s="178"/>
      <c r="B100" s="69">
        <v>2</v>
      </c>
      <c r="C100" s="69">
        <v>17</v>
      </c>
      <c r="D100" s="70">
        <v>6</v>
      </c>
      <c r="E100" s="71">
        <v>2.0099999999999998</v>
      </c>
      <c r="F100" s="109"/>
      <c r="G100" s="73" t="s">
        <v>308</v>
      </c>
      <c r="H100" s="74" t="s">
        <v>114</v>
      </c>
      <c r="I100" s="143" t="s">
        <v>45</v>
      </c>
      <c r="J100" s="180" t="s">
        <v>309</v>
      </c>
      <c r="K100" s="181">
        <f>K101</f>
        <v>196167000</v>
      </c>
      <c r="L100" s="73" t="s">
        <v>308</v>
      </c>
      <c r="M100" s="74" t="s">
        <v>114</v>
      </c>
      <c r="N100" s="143" t="s">
        <v>45</v>
      </c>
      <c r="O100" s="180" t="s">
        <v>309</v>
      </c>
      <c r="P100" s="181">
        <f>P101</f>
        <v>193314200</v>
      </c>
      <c r="Q100" s="78"/>
      <c r="R100" s="135" t="s">
        <v>308</v>
      </c>
      <c r="S100" s="57">
        <f t="shared" si="1"/>
        <v>2852800</v>
      </c>
      <c r="T100" s="58"/>
      <c r="U100" s="59"/>
      <c r="V100" s="59"/>
      <c r="W100" s="59"/>
      <c r="X100" s="59"/>
      <c r="Y100" s="58"/>
    </row>
    <row r="101" spans="1:25" s="106" customFormat="1" ht="180.75" customHeight="1" x14ac:dyDescent="0.2">
      <c r="A101" s="184"/>
      <c r="B101" s="82">
        <v>2</v>
      </c>
      <c r="C101" s="82">
        <v>17</v>
      </c>
      <c r="D101" s="83">
        <v>6</v>
      </c>
      <c r="E101" s="84">
        <v>2.0099999999999998</v>
      </c>
      <c r="F101" s="83">
        <v>1</v>
      </c>
      <c r="G101" s="85" t="s">
        <v>310</v>
      </c>
      <c r="H101" s="86" t="s">
        <v>114</v>
      </c>
      <c r="I101" s="85" t="s">
        <v>311</v>
      </c>
      <c r="J101" s="146" t="s">
        <v>312</v>
      </c>
      <c r="K101" s="166">
        <v>196167000</v>
      </c>
      <c r="L101" s="85" t="s">
        <v>310</v>
      </c>
      <c r="M101" s="86" t="s">
        <v>114</v>
      </c>
      <c r="N101" s="85" t="s">
        <v>311</v>
      </c>
      <c r="O101" s="146" t="s">
        <v>312</v>
      </c>
      <c r="P101" s="166">
        <v>193314200</v>
      </c>
      <c r="Q101" s="191" t="s">
        <v>313</v>
      </c>
      <c r="R101" s="85" t="s">
        <v>314</v>
      </c>
      <c r="S101" s="57">
        <f t="shared" si="1"/>
        <v>2852800</v>
      </c>
      <c r="T101" s="103"/>
      <c r="U101" s="104"/>
      <c r="V101" s="105"/>
      <c r="W101" s="105"/>
      <c r="X101" s="105"/>
      <c r="Y101" s="103"/>
    </row>
    <row r="102" spans="1:25" s="106" customFormat="1" ht="127.5" customHeight="1" x14ac:dyDescent="0.2">
      <c r="A102" s="184"/>
      <c r="B102" s="82"/>
      <c r="C102" s="82"/>
      <c r="D102" s="83"/>
      <c r="E102" s="84"/>
      <c r="F102" s="83"/>
      <c r="G102" s="85"/>
      <c r="H102" s="86"/>
      <c r="I102" s="122" t="s">
        <v>44</v>
      </c>
      <c r="J102" s="192" t="s">
        <v>315</v>
      </c>
      <c r="K102" s="166"/>
      <c r="L102" s="85"/>
      <c r="M102" s="86"/>
      <c r="N102" s="122" t="s">
        <v>44</v>
      </c>
      <c r="O102" s="192" t="s">
        <v>315</v>
      </c>
      <c r="P102" s="166"/>
      <c r="Q102" s="191"/>
      <c r="R102" s="85"/>
      <c r="S102" s="57">
        <f t="shared" si="1"/>
        <v>0</v>
      </c>
      <c r="T102" s="103"/>
      <c r="U102" s="104"/>
      <c r="V102" s="105"/>
      <c r="W102" s="105"/>
      <c r="X102" s="105"/>
      <c r="Y102" s="103"/>
    </row>
    <row r="103" spans="1:25" s="60" customFormat="1" ht="102" customHeight="1" x14ac:dyDescent="0.25">
      <c r="A103" s="178"/>
      <c r="B103" s="61">
        <v>2</v>
      </c>
      <c r="C103" s="61">
        <v>17</v>
      </c>
      <c r="D103" s="62">
        <v>7</v>
      </c>
      <c r="E103" s="63"/>
      <c r="F103" s="63"/>
      <c r="G103" s="64" t="s">
        <v>316</v>
      </c>
      <c r="H103" s="52" t="s">
        <v>114</v>
      </c>
      <c r="I103" s="193" t="s">
        <v>317</v>
      </c>
      <c r="J103" s="194" t="s">
        <v>318</v>
      </c>
      <c r="K103" s="176">
        <f>K104</f>
        <v>1830843875</v>
      </c>
      <c r="L103" s="64" t="s">
        <v>316</v>
      </c>
      <c r="M103" s="52" t="s">
        <v>114</v>
      </c>
      <c r="N103" s="193" t="s">
        <v>317</v>
      </c>
      <c r="O103" s="194" t="s">
        <v>318</v>
      </c>
      <c r="P103" s="176">
        <f>P104</f>
        <v>2015864800</v>
      </c>
      <c r="Q103" s="177"/>
      <c r="R103" s="64" t="s">
        <v>316</v>
      </c>
      <c r="S103" s="57">
        <f t="shared" si="1"/>
        <v>-185020925</v>
      </c>
      <c r="T103" s="58"/>
      <c r="U103" s="59"/>
      <c r="V103" s="59"/>
      <c r="W103" s="59"/>
      <c r="X103" s="59"/>
      <c r="Y103" s="58"/>
    </row>
    <row r="104" spans="1:25" s="60" customFormat="1" ht="147.75" customHeight="1" x14ac:dyDescent="0.2">
      <c r="A104" s="178"/>
      <c r="B104" s="69">
        <v>2</v>
      </c>
      <c r="C104" s="69">
        <v>17</v>
      </c>
      <c r="D104" s="70">
        <v>7</v>
      </c>
      <c r="E104" s="71">
        <v>2.0099999999999998</v>
      </c>
      <c r="F104" s="195"/>
      <c r="G104" s="73" t="s">
        <v>319</v>
      </c>
      <c r="H104" s="74" t="s">
        <v>114</v>
      </c>
      <c r="I104" s="196" t="s">
        <v>54</v>
      </c>
      <c r="J104" s="197" t="s">
        <v>320</v>
      </c>
      <c r="K104" s="181">
        <f>K105+K107+K109</f>
        <v>1830843875</v>
      </c>
      <c r="L104" s="73" t="s">
        <v>319</v>
      </c>
      <c r="M104" s="74" t="s">
        <v>114</v>
      </c>
      <c r="N104" s="196" t="s">
        <v>54</v>
      </c>
      <c r="O104" s="197" t="s">
        <v>320</v>
      </c>
      <c r="P104" s="181">
        <f>P105+P107+P109</f>
        <v>2015864800</v>
      </c>
      <c r="Q104" s="78"/>
      <c r="R104" s="135" t="s">
        <v>319</v>
      </c>
      <c r="S104" s="57">
        <f t="shared" si="1"/>
        <v>-185020925</v>
      </c>
      <c r="T104" s="58"/>
      <c r="U104" s="198"/>
      <c r="V104" s="198"/>
      <c r="W104" s="198"/>
      <c r="X104" s="198"/>
      <c r="Y104" s="58"/>
    </row>
    <row r="105" spans="1:25" s="106" customFormat="1" ht="94.5" customHeight="1" x14ac:dyDescent="0.2">
      <c r="A105" s="184"/>
      <c r="B105" s="82">
        <v>2</v>
      </c>
      <c r="C105" s="82">
        <v>17</v>
      </c>
      <c r="D105" s="83">
        <v>7</v>
      </c>
      <c r="E105" s="84">
        <v>2.0099999999999998</v>
      </c>
      <c r="F105" s="83">
        <v>2</v>
      </c>
      <c r="G105" s="85" t="s">
        <v>321</v>
      </c>
      <c r="H105" s="86" t="s">
        <v>114</v>
      </c>
      <c r="I105" s="199" t="s">
        <v>53</v>
      </c>
      <c r="J105" s="192" t="s">
        <v>322</v>
      </c>
      <c r="K105" s="190">
        <v>881483650</v>
      </c>
      <c r="L105" s="85" t="s">
        <v>321</v>
      </c>
      <c r="M105" s="86" t="s">
        <v>114</v>
      </c>
      <c r="N105" s="141" t="s">
        <v>323</v>
      </c>
      <c r="O105" s="89" t="s">
        <v>324</v>
      </c>
      <c r="P105" s="190">
        <v>881483500</v>
      </c>
      <c r="Q105" s="89"/>
      <c r="R105" s="85" t="s">
        <v>325</v>
      </c>
      <c r="S105" s="57">
        <f t="shared" si="1"/>
        <v>150</v>
      </c>
      <c r="T105" s="103"/>
      <c r="U105" s="104"/>
      <c r="V105" s="105"/>
      <c r="W105" s="105"/>
      <c r="X105" s="105"/>
      <c r="Y105" s="103"/>
    </row>
    <row r="106" spans="1:25" s="106" customFormat="1" ht="72" customHeight="1" x14ac:dyDescent="0.2">
      <c r="A106" s="184"/>
      <c r="B106" s="82"/>
      <c r="C106" s="82"/>
      <c r="D106" s="83"/>
      <c r="E106" s="84"/>
      <c r="F106" s="83"/>
      <c r="G106" s="85"/>
      <c r="H106" s="86"/>
      <c r="I106" s="200" t="s">
        <v>53</v>
      </c>
      <c r="J106" s="192" t="s">
        <v>322</v>
      </c>
      <c r="K106" s="190"/>
      <c r="L106" s="85"/>
      <c r="M106" s="86"/>
      <c r="N106" s="200" t="s">
        <v>53</v>
      </c>
      <c r="O106" s="192" t="s">
        <v>322</v>
      </c>
      <c r="P106" s="190"/>
      <c r="Q106" s="89"/>
      <c r="R106" s="85"/>
      <c r="S106" s="57">
        <f t="shared" si="1"/>
        <v>0</v>
      </c>
      <c r="T106" s="103"/>
      <c r="U106" s="104"/>
      <c r="V106" s="105"/>
      <c r="W106" s="105"/>
      <c r="X106" s="105"/>
      <c r="Y106" s="103"/>
    </row>
    <row r="107" spans="1:25" s="106" customFormat="1" ht="59.25" customHeight="1" x14ac:dyDescent="0.2">
      <c r="A107" s="184"/>
      <c r="B107" s="82">
        <v>2</v>
      </c>
      <c r="C107" s="82">
        <v>17</v>
      </c>
      <c r="D107" s="83">
        <v>7</v>
      </c>
      <c r="E107" s="84">
        <v>2.0099999999999998</v>
      </c>
      <c r="F107" s="83">
        <v>3</v>
      </c>
      <c r="G107" s="85" t="s">
        <v>326</v>
      </c>
      <c r="H107" s="86" t="s">
        <v>114</v>
      </c>
      <c r="I107" s="141" t="s">
        <v>327</v>
      </c>
      <c r="J107" s="89" t="s">
        <v>328</v>
      </c>
      <c r="K107" s="190">
        <v>46651000</v>
      </c>
      <c r="L107" s="85" t="s">
        <v>326</v>
      </c>
      <c r="M107" s="86" t="s">
        <v>114</v>
      </c>
      <c r="N107" s="141" t="s">
        <v>327</v>
      </c>
      <c r="O107" s="89" t="s">
        <v>328</v>
      </c>
      <c r="P107" s="190">
        <v>46651000</v>
      </c>
      <c r="Q107" s="89"/>
      <c r="R107" s="85" t="s">
        <v>329</v>
      </c>
      <c r="S107" s="57">
        <f t="shared" si="1"/>
        <v>0</v>
      </c>
      <c r="T107" s="103"/>
      <c r="U107" s="104"/>
      <c r="V107" s="105"/>
      <c r="W107" s="105"/>
      <c r="X107" s="105"/>
      <c r="Y107" s="103"/>
    </row>
    <row r="108" spans="1:25" s="106" customFormat="1" ht="48.75" customHeight="1" x14ac:dyDescent="0.2">
      <c r="A108" s="184"/>
      <c r="B108" s="82"/>
      <c r="C108" s="82"/>
      <c r="D108" s="83"/>
      <c r="E108" s="84"/>
      <c r="F108" s="83"/>
      <c r="G108" s="85"/>
      <c r="H108" s="86"/>
      <c r="I108" s="200" t="s">
        <v>59</v>
      </c>
      <c r="J108" s="192" t="s">
        <v>330</v>
      </c>
      <c r="K108" s="190"/>
      <c r="L108" s="85"/>
      <c r="M108" s="86"/>
      <c r="N108" s="200" t="s">
        <v>59</v>
      </c>
      <c r="O108" s="192" t="s">
        <v>330</v>
      </c>
      <c r="P108" s="190"/>
      <c r="Q108" s="89"/>
      <c r="R108" s="85"/>
      <c r="S108" s="57">
        <f t="shared" si="1"/>
        <v>0</v>
      </c>
      <c r="T108" s="103"/>
      <c r="U108" s="104"/>
      <c r="V108" s="105"/>
      <c r="W108" s="105"/>
      <c r="X108" s="105"/>
      <c r="Y108" s="103"/>
    </row>
    <row r="109" spans="1:25" s="106" customFormat="1" ht="114.75" customHeight="1" x14ac:dyDescent="0.2">
      <c r="A109" s="184"/>
      <c r="B109" s="82">
        <v>2</v>
      </c>
      <c r="C109" s="82">
        <v>17</v>
      </c>
      <c r="D109" s="83">
        <v>7</v>
      </c>
      <c r="E109" s="84">
        <v>2.0099999999999998</v>
      </c>
      <c r="F109" s="83">
        <v>4</v>
      </c>
      <c r="G109" s="85" t="s">
        <v>60</v>
      </c>
      <c r="H109" s="86" t="s">
        <v>114</v>
      </c>
      <c r="I109" s="201" t="s">
        <v>331</v>
      </c>
      <c r="J109" s="89" t="s">
        <v>332</v>
      </c>
      <c r="K109" s="190">
        <v>902709225</v>
      </c>
      <c r="L109" s="85" t="s">
        <v>60</v>
      </c>
      <c r="M109" s="86" t="s">
        <v>114</v>
      </c>
      <c r="N109" s="201" t="s">
        <v>331</v>
      </c>
      <c r="O109" s="89" t="s">
        <v>332</v>
      </c>
      <c r="P109" s="190">
        <v>1087730300</v>
      </c>
      <c r="Q109" s="89"/>
      <c r="R109" s="85" t="s">
        <v>333</v>
      </c>
      <c r="S109" s="57">
        <f t="shared" si="1"/>
        <v>-185021075</v>
      </c>
      <c r="T109" s="103"/>
      <c r="U109" s="104"/>
      <c r="V109" s="105"/>
      <c r="W109" s="105"/>
      <c r="X109" s="105"/>
      <c r="Y109" s="103"/>
    </row>
    <row r="110" spans="1:25" s="106" customFormat="1" ht="64.5" customHeight="1" x14ac:dyDescent="0.2">
      <c r="A110" s="184"/>
      <c r="B110" s="82"/>
      <c r="C110" s="82"/>
      <c r="D110" s="83"/>
      <c r="E110" s="84"/>
      <c r="F110" s="83"/>
      <c r="G110" s="85"/>
      <c r="H110" s="86"/>
      <c r="I110" s="200" t="s">
        <v>62</v>
      </c>
      <c r="J110" s="186" t="s">
        <v>334</v>
      </c>
      <c r="K110" s="190"/>
      <c r="L110" s="85"/>
      <c r="M110" s="86"/>
      <c r="N110" s="200" t="s">
        <v>62</v>
      </c>
      <c r="O110" s="186" t="s">
        <v>334</v>
      </c>
      <c r="P110" s="190"/>
      <c r="Q110" s="89"/>
      <c r="R110" s="85"/>
      <c r="S110" s="57">
        <f t="shared" si="1"/>
        <v>0</v>
      </c>
      <c r="T110" s="103"/>
      <c r="U110" s="104"/>
      <c r="V110" s="105"/>
      <c r="W110" s="105"/>
      <c r="X110" s="105"/>
      <c r="Y110" s="103"/>
    </row>
    <row r="111" spans="1:25" s="60" customFormat="1" ht="65.25" customHeight="1" x14ac:dyDescent="0.25">
      <c r="A111" s="178"/>
      <c r="B111" s="61">
        <v>2</v>
      </c>
      <c r="C111" s="61">
        <v>17</v>
      </c>
      <c r="D111" s="62">
        <v>8</v>
      </c>
      <c r="E111" s="63"/>
      <c r="F111" s="63"/>
      <c r="G111" s="64" t="s">
        <v>335</v>
      </c>
      <c r="H111" s="52" t="s">
        <v>114</v>
      </c>
      <c r="I111" s="174" t="s">
        <v>336</v>
      </c>
      <c r="J111" s="202" t="s">
        <v>337</v>
      </c>
      <c r="K111" s="176">
        <f>K112</f>
        <v>1071503400</v>
      </c>
      <c r="L111" s="64" t="s">
        <v>335</v>
      </c>
      <c r="M111" s="52" t="s">
        <v>114</v>
      </c>
      <c r="N111" s="174" t="s">
        <v>336</v>
      </c>
      <c r="O111" s="202" t="s">
        <v>337</v>
      </c>
      <c r="P111" s="176">
        <f>P112</f>
        <v>1071503160</v>
      </c>
      <c r="Q111" s="177"/>
      <c r="R111" s="64" t="s">
        <v>335</v>
      </c>
      <c r="S111" s="57">
        <f t="shared" si="1"/>
        <v>240</v>
      </c>
      <c r="T111" s="58"/>
      <c r="U111" s="59"/>
      <c r="V111" s="59"/>
      <c r="W111" s="59"/>
      <c r="X111" s="59"/>
      <c r="Y111" s="58"/>
    </row>
    <row r="112" spans="1:25" s="60" customFormat="1" ht="82.5" customHeight="1" x14ac:dyDescent="0.25">
      <c r="B112" s="69">
        <v>2</v>
      </c>
      <c r="C112" s="69">
        <v>17</v>
      </c>
      <c r="D112" s="70">
        <v>8</v>
      </c>
      <c r="E112" s="71">
        <v>2.0099999999999998</v>
      </c>
      <c r="F112" s="109"/>
      <c r="G112" s="73" t="s">
        <v>338</v>
      </c>
      <c r="H112" s="74" t="s">
        <v>114</v>
      </c>
      <c r="I112" s="143" t="s">
        <v>339</v>
      </c>
      <c r="J112" s="203" t="s">
        <v>340</v>
      </c>
      <c r="K112" s="181">
        <f>K113</f>
        <v>1071503400</v>
      </c>
      <c r="L112" s="73" t="s">
        <v>338</v>
      </c>
      <c r="M112" s="74" t="s">
        <v>114</v>
      </c>
      <c r="N112" s="143" t="s">
        <v>339</v>
      </c>
      <c r="O112" s="203" t="s">
        <v>340</v>
      </c>
      <c r="P112" s="181">
        <f>P113</f>
        <v>1071503160</v>
      </c>
      <c r="Q112" s="78"/>
      <c r="R112" s="135" t="s">
        <v>338</v>
      </c>
      <c r="S112" s="57">
        <f t="shared" si="1"/>
        <v>240</v>
      </c>
      <c r="T112" s="58"/>
      <c r="U112" s="59"/>
      <c r="V112" s="59"/>
      <c r="W112" s="59"/>
      <c r="X112" s="59"/>
      <c r="Y112" s="58"/>
    </row>
    <row r="113" spans="2:25" s="106" customFormat="1" ht="111" customHeight="1" thickBot="1" x14ac:dyDescent="0.25">
      <c r="B113" s="82">
        <v>2</v>
      </c>
      <c r="C113" s="82">
        <v>17</v>
      </c>
      <c r="D113" s="83">
        <v>8</v>
      </c>
      <c r="E113" s="84">
        <v>2.0099999999999998</v>
      </c>
      <c r="F113" s="83">
        <v>1</v>
      </c>
      <c r="G113" s="85" t="s">
        <v>341</v>
      </c>
      <c r="H113" s="86" t="s">
        <v>114</v>
      </c>
      <c r="I113" s="85" t="s">
        <v>342</v>
      </c>
      <c r="J113" s="146" t="s">
        <v>343</v>
      </c>
      <c r="K113" s="190">
        <v>1071503400</v>
      </c>
      <c r="L113" s="85" t="s">
        <v>341</v>
      </c>
      <c r="M113" s="86" t="s">
        <v>114</v>
      </c>
      <c r="N113" s="85" t="s">
        <v>342</v>
      </c>
      <c r="O113" s="146" t="s">
        <v>343</v>
      </c>
      <c r="P113" s="190">
        <v>1071503160</v>
      </c>
      <c r="Q113" s="89"/>
      <c r="R113" s="204" t="s">
        <v>344</v>
      </c>
      <c r="S113" s="57">
        <f t="shared" si="1"/>
        <v>240</v>
      </c>
      <c r="T113" s="103"/>
      <c r="U113" s="104"/>
      <c r="V113" s="105"/>
      <c r="W113" s="105"/>
      <c r="X113" s="105"/>
      <c r="Y113" s="103"/>
    </row>
    <row r="114" spans="2:25" s="106" customFormat="1" ht="57" customHeight="1" x14ac:dyDescent="0.2">
      <c r="B114" s="82"/>
      <c r="C114" s="82"/>
      <c r="D114" s="83"/>
      <c r="E114" s="84"/>
      <c r="F114" s="83"/>
      <c r="G114" s="85"/>
      <c r="H114" s="86"/>
      <c r="I114" s="205" t="s">
        <v>68</v>
      </c>
      <c r="J114" s="186" t="s">
        <v>340</v>
      </c>
      <c r="K114" s="190"/>
      <c r="L114" s="85" t="s">
        <v>345</v>
      </c>
      <c r="M114" s="86"/>
      <c r="N114" s="205" t="s">
        <v>68</v>
      </c>
      <c r="O114" s="186" t="s">
        <v>340</v>
      </c>
      <c r="P114" s="190"/>
      <c r="Q114" s="89"/>
      <c r="R114" s="206"/>
      <c r="S114" s="57">
        <f t="shared" si="1"/>
        <v>0</v>
      </c>
      <c r="T114" s="103"/>
      <c r="U114" s="104"/>
      <c r="V114" s="105"/>
      <c r="W114" s="105"/>
      <c r="X114" s="105"/>
      <c r="Y114" s="103"/>
    </row>
    <row r="115" spans="2:25" s="60" customFormat="1" ht="74.25" customHeight="1" x14ac:dyDescent="0.25">
      <c r="B115" s="61">
        <v>2</v>
      </c>
      <c r="C115" s="62">
        <v>7</v>
      </c>
      <c r="D115" s="62">
        <v>2</v>
      </c>
      <c r="E115" s="63"/>
      <c r="F115" s="63"/>
      <c r="G115" s="64" t="s">
        <v>346</v>
      </c>
      <c r="H115" s="52" t="s">
        <v>114</v>
      </c>
      <c r="I115" s="207" t="s">
        <v>347</v>
      </c>
      <c r="J115" s="208">
        <v>1</v>
      </c>
      <c r="K115" s="209">
        <f>K116</f>
        <v>213664000</v>
      </c>
      <c r="L115" s="64" t="s">
        <v>346</v>
      </c>
      <c r="M115" s="52" t="s">
        <v>114</v>
      </c>
      <c r="N115" s="207" t="s">
        <v>347</v>
      </c>
      <c r="O115" s="208">
        <v>1</v>
      </c>
      <c r="P115" s="209">
        <f>P116</f>
        <v>213663900</v>
      </c>
      <c r="Q115" s="177"/>
      <c r="R115" s="64" t="s">
        <v>346</v>
      </c>
      <c r="S115" s="57">
        <f t="shared" si="1"/>
        <v>100</v>
      </c>
      <c r="T115" s="58"/>
      <c r="U115" s="59"/>
      <c r="V115" s="59"/>
      <c r="W115" s="59"/>
      <c r="X115" s="59"/>
      <c r="Y115" s="58"/>
    </row>
    <row r="116" spans="2:25" s="60" customFormat="1" ht="66.75" customHeight="1" x14ac:dyDescent="0.25">
      <c r="B116" s="69">
        <v>2</v>
      </c>
      <c r="C116" s="70">
        <v>7</v>
      </c>
      <c r="D116" s="70">
        <v>2</v>
      </c>
      <c r="E116" s="71">
        <v>2.0099999999999998</v>
      </c>
      <c r="F116" s="109"/>
      <c r="G116" s="73" t="s">
        <v>348</v>
      </c>
      <c r="H116" s="74" t="s">
        <v>114</v>
      </c>
      <c r="I116" s="210" t="s">
        <v>75</v>
      </c>
      <c r="J116" s="211" t="s">
        <v>349</v>
      </c>
      <c r="K116" s="212">
        <f>K117</f>
        <v>213664000</v>
      </c>
      <c r="L116" s="73" t="s">
        <v>348</v>
      </c>
      <c r="M116" s="74" t="s">
        <v>114</v>
      </c>
      <c r="N116" s="210" t="s">
        <v>75</v>
      </c>
      <c r="O116" s="211" t="s">
        <v>349</v>
      </c>
      <c r="P116" s="212">
        <f>P117</f>
        <v>213663900</v>
      </c>
      <c r="Q116" s="78"/>
      <c r="R116" s="135" t="s">
        <v>348</v>
      </c>
      <c r="S116" s="57">
        <f t="shared" si="1"/>
        <v>100</v>
      </c>
      <c r="T116" s="58"/>
      <c r="U116" s="59"/>
      <c r="V116" s="59"/>
      <c r="W116" s="59"/>
      <c r="X116" s="59"/>
      <c r="Y116" s="58"/>
    </row>
    <row r="117" spans="2:25" s="106" customFormat="1" ht="54" customHeight="1" x14ac:dyDescent="0.2">
      <c r="B117" s="82">
        <v>2</v>
      </c>
      <c r="C117" s="83">
        <v>7</v>
      </c>
      <c r="D117" s="83">
        <v>2</v>
      </c>
      <c r="E117" s="84">
        <v>2.0099999999999998</v>
      </c>
      <c r="F117" s="83">
        <v>2</v>
      </c>
      <c r="G117" s="213" t="s">
        <v>350</v>
      </c>
      <c r="H117" s="86" t="s">
        <v>114</v>
      </c>
      <c r="I117" s="85" t="s">
        <v>351</v>
      </c>
      <c r="J117" s="146" t="s">
        <v>352</v>
      </c>
      <c r="K117" s="214">
        <f>106832000*2</f>
        <v>213664000</v>
      </c>
      <c r="L117" s="213" t="s">
        <v>350</v>
      </c>
      <c r="M117" s="86" t="s">
        <v>114</v>
      </c>
      <c r="N117" s="85" t="s">
        <v>351</v>
      </c>
      <c r="O117" s="146" t="s">
        <v>352</v>
      </c>
      <c r="P117" s="215">
        <v>213663900</v>
      </c>
      <c r="Q117" s="89"/>
      <c r="R117" s="213" t="s">
        <v>350</v>
      </c>
      <c r="S117" s="57">
        <f t="shared" si="1"/>
        <v>100</v>
      </c>
      <c r="T117" s="103"/>
      <c r="U117" s="104"/>
      <c r="V117" s="105"/>
      <c r="W117" s="105"/>
      <c r="X117" s="105"/>
      <c r="Y117" s="103"/>
    </row>
    <row r="118" spans="2:25" s="106" customFormat="1" ht="42.75" customHeight="1" x14ac:dyDescent="0.2">
      <c r="B118" s="82"/>
      <c r="C118" s="83"/>
      <c r="D118" s="83"/>
      <c r="E118" s="84"/>
      <c r="F118" s="83"/>
      <c r="G118" s="213"/>
      <c r="H118" s="86"/>
      <c r="I118" s="108" t="s">
        <v>74</v>
      </c>
      <c r="J118" s="216" t="s">
        <v>353</v>
      </c>
      <c r="K118" s="214"/>
      <c r="L118" s="213"/>
      <c r="M118" s="86"/>
      <c r="N118" s="108" t="s">
        <v>74</v>
      </c>
      <c r="O118" s="216" t="s">
        <v>353</v>
      </c>
      <c r="P118" s="214"/>
      <c r="Q118" s="89"/>
      <c r="R118" s="213"/>
      <c r="S118" s="57">
        <f t="shared" si="1"/>
        <v>0</v>
      </c>
      <c r="T118" s="103"/>
      <c r="U118" s="104"/>
      <c r="V118" s="105"/>
      <c r="W118" s="105"/>
      <c r="X118" s="105"/>
      <c r="Y118" s="103"/>
    </row>
    <row r="119" spans="2:25" s="224" customFormat="1" ht="99" customHeight="1" x14ac:dyDescent="0.25">
      <c r="B119" s="61">
        <v>2</v>
      </c>
      <c r="C119" s="62">
        <v>7</v>
      </c>
      <c r="D119" s="62">
        <v>3</v>
      </c>
      <c r="E119" s="63"/>
      <c r="F119" s="63"/>
      <c r="G119" s="217" t="s">
        <v>354</v>
      </c>
      <c r="H119" s="52" t="s">
        <v>114</v>
      </c>
      <c r="I119" s="218" t="s">
        <v>355</v>
      </c>
      <c r="J119" s="219" t="s">
        <v>356</v>
      </c>
      <c r="K119" s="220">
        <f>K121+K128</f>
        <v>1110729000</v>
      </c>
      <c r="L119" s="217" t="s">
        <v>354</v>
      </c>
      <c r="M119" s="52" t="s">
        <v>114</v>
      </c>
      <c r="N119" s="218" t="s">
        <v>355</v>
      </c>
      <c r="O119" s="219" t="s">
        <v>356</v>
      </c>
      <c r="P119" s="220">
        <f>P121+P128</f>
        <v>1110729100</v>
      </c>
      <c r="Q119" s="221"/>
      <c r="R119" s="217" t="s">
        <v>354</v>
      </c>
      <c r="S119" s="57">
        <f t="shared" si="1"/>
        <v>-100</v>
      </c>
      <c r="T119" s="222"/>
      <c r="U119" s="223"/>
      <c r="V119" s="223"/>
      <c r="W119" s="223"/>
      <c r="X119" s="223"/>
      <c r="Y119" s="222"/>
    </row>
    <row r="120" spans="2:25" s="224" customFormat="1" ht="66" customHeight="1" x14ac:dyDescent="0.25">
      <c r="B120" s="61"/>
      <c r="C120" s="62"/>
      <c r="D120" s="62"/>
      <c r="E120" s="63"/>
      <c r="F120" s="63"/>
      <c r="G120" s="217"/>
      <c r="H120" s="52"/>
      <c r="I120" s="218" t="s">
        <v>357</v>
      </c>
      <c r="J120" s="219" t="s">
        <v>358</v>
      </c>
      <c r="K120" s="220">
        <f>K131</f>
        <v>53845000</v>
      </c>
      <c r="L120" s="217"/>
      <c r="M120" s="52"/>
      <c r="N120" s="218" t="s">
        <v>357</v>
      </c>
      <c r="O120" s="219" t="s">
        <v>358</v>
      </c>
      <c r="P120" s="220">
        <f>P131</f>
        <v>55760000</v>
      </c>
      <c r="Q120" s="221"/>
      <c r="R120" s="217"/>
      <c r="S120" s="57">
        <f t="shared" si="1"/>
        <v>-1915000</v>
      </c>
      <c r="T120" s="222"/>
      <c r="U120" s="223"/>
      <c r="V120" s="223"/>
      <c r="W120" s="223"/>
      <c r="X120" s="223"/>
      <c r="Y120" s="222"/>
    </row>
    <row r="121" spans="2:25" s="224" customFormat="1" ht="86.25" customHeight="1" x14ac:dyDescent="0.25">
      <c r="B121" s="69">
        <v>2</v>
      </c>
      <c r="C121" s="70">
        <v>7</v>
      </c>
      <c r="D121" s="70">
        <v>3</v>
      </c>
      <c r="E121" s="71">
        <v>2.0099999999999998</v>
      </c>
      <c r="F121" s="109"/>
      <c r="G121" s="225" t="s">
        <v>359</v>
      </c>
      <c r="H121" s="74" t="s">
        <v>114</v>
      </c>
      <c r="I121" s="196" t="s">
        <v>80</v>
      </c>
      <c r="J121" s="226">
        <v>0.5</v>
      </c>
      <c r="K121" s="227">
        <f>K122+K124+K126</f>
        <v>1051384000</v>
      </c>
      <c r="L121" s="225" t="s">
        <v>359</v>
      </c>
      <c r="M121" s="74" t="s">
        <v>114</v>
      </c>
      <c r="N121" s="196" t="s">
        <v>80</v>
      </c>
      <c r="O121" s="226">
        <v>0.5</v>
      </c>
      <c r="P121" s="227">
        <f>P122+P124+P126</f>
        <v>1051384100</v>
      </c>
      <c r="Q121" s="78"/>
      <c r="R121" s="228" t="s">
        <v>359</v>
      </c>
      <c r="S121" s="57">
        <f t="shared" si="1"/>
        <v>-100</v>
      </c>
      <c r="T121" s="222"/>
      <c r="U121" s="223"/>
      <c r="V121" s="223"/>
      <c r="W121" s="223"/>
      <c r="X121" s="223"/>
      <c r="Y121" s="222"/>
    </row>
    <row r="122" spans="2:25" s="106" customFormat="1" ht="96.75" customHeight="1" x14ac:dyDescent="0.2">
      <c r="B122" s="82">
        <v>2</v>
      </c>
      <c r="C122" s="83">
        <v>7</v>
      </c>
      <c r="D122" s="83">
        <v>3</v>
      </c>
      <c r="E122" s="84">
        <v>2.0099999999999998</v>
      </c>
      <c r="F122" s="83">
        <v>1</v>
      </c>
      <c r="G122" s="85" t="s">
        <v>360</v>
      </c>
      <c r="H122" s="86" t="s">
        <v>114</v>
      </c>
      <c r="I122" s="85" t="s">
        <v>361</v>
      </c>
      <c r="J122" s="229" t="s">
        <v>362</v>
      </c>
      <c r="K122" s="190">
        <v>483384000</v>
      </c>
      <c r="L122" s="85" t="s">
        <v>360</v>
      </c>
      <c r="M122" s="86" t="s">
        <v>114</v>
      </c>
      <c r="N122" s="85" t="s">
        <v>361</v>
      </c>
      <c r="O122" s="229" t="s">
        <v>362</v>
      </c>
      <c r="P122" s="190">
        <v>483384100</v>
      </c>
      <c r="Q122" s="89"/>
      <c r="R122" s="85" t="s">
        <v>360</v>
      </c>
      <c r="S122" s="57">
        <f t="shared" si="1"/>
        <v>-100</v>
      </c>
      <c r="T122" s="103"/>
      <c r="U122" s="104"/>
      <c r="V122" s="105"/>
      <c r="W122" s="105"/>
      <c r="X122" s="105"/>
      <c r="Y122" s="103"/>
    </row>
    <row r="123" spans="2:25" s="106" customFormat="1" ht="156.75" customHeight="1" x14ac:dyDescent="0.2">
      <c r="B123" s="82"/>
      <c r="C123" s="83"/>
      <c r="D123" s="83"/>
      <c r="E123" s="84"/>
      <c r="F123" s="83"/>
      <c r="G123" s="85"/>
      <c r="H123" s="86"/>
      <c r="I123" s="200" t="s">
        <v>79</v>
      </c>
      <c r="J123" s="229" t="s">
        <v>362</v>
      </c>
      <c r="K123" s="190"/>
      <c r="L123" s="85"/>
      <c r="M123" s="86"/>
      <c r="N123" s="200" t="s">
        <v>79</v>
      </c>
      <c r="O123" s="229" t="s">
        <v>362</v>
      </c>
      <c r="P123" s="190"/>
      <c r="Q123" s="89"/>
      <c r="R123" s="85"/>
      <c r="S123" s="57">
        <f t="shared" si="1"/>
        <v>0</v>
      </c>
      <c r="T123" s="103"/>
      <c r="U123" s="104"/>
      <c r="V123" s="105"/>
      <c r="W123" s="105"/>
      <c r="X123" s="105"/>
      <c r="Y123" s="103"/>
    </row>
    <row r="124" spans="2:25" s="106" customFormat="1" ht="153" customHeight="1" x14ac:dyDescent="0.2">
      <c r="B124" s="82">
        <v>2</v>
      </c>
      <c r="C124" s="83">
        <v>7</v>
      </c>
      <c r="D124" s="83">
        <v>3</v>
      </c>
      <c r="E124" s="84">
        <v>2.0099999999999998</v>
      </c>
      <c r="F124" s="83">
        <v>2</v>
      </c>
      <c r="G124" s="85" t="s">
        <v>81</v>
      </c>
      <c r="H124" s="86" t="s">
        <v>114</v>
      </c>
      <c r="I124" s="85" t="s">
        <v>363</v>
      </c>
      <c r="J124" s="229" t="s">
        <v>364</v>
      </c>
      <c r="K124" s="166">
        <v>18000000</v>
      </c>
      <c r="L124" s="85" t="s">
        <v>81</v>
      </c>
      <c r="M124" s="86" t="s">
        <v>114</v>
      </c>
      <c r="N124" s="85" t="s">
        <v>363</v>
      </c>
      <c r="O124" s="229" t="s">
        <v>364</v>
      </c>
      <c r="P124" s="166">
        <v>18000000</v>
      </c>
      <c r="Q124" s="89"/>
      <c r="R124" s="85" t="s">
        <v>365</v>
      </c>
      <c r="S124" s="57">
        <f t="shared" si="1"/>
        <v>0</v>
      </c>
      <c r="T124" s="103"/>
      <c r="U124" s="104"/>
      <c r="V124" s="105"/>
      <c r="W124" s="105"/>
      <c r="X124" s="105"/>
      <c r="Y124" s="103"/>
    </row>
    <row r="125" spans="2:25" s="106" customFormat="1" ht="64.5" customHeight="1" x14ac:dyDescent="0.2">
      <c r="B125" s="82"/>
      <c r="C125" s="83"/>
      <c r="D125" s="83"/>
      <c r="E125" s="84"/>
      <c r="F125" s="83"/>
      <c r="G125" s="85"/>
      <c r="H125" s="86"/>
      <c r="I125" s="200" t="s">
        <v>82</v>
      </c>
      <c r="J125" s="229" t="s">
        <v>364</v>
      </c>
      <c r="K125" s="166"/>
      <c r="L125" s="85"/>
      <c r="M125" s="86"/>
      <c r="N125" s="200" t="s">
        <v>82</v>
      </c>
      <c r="O125" s="229" t="s">
        <v>364</v>
      </c>
      <c r="P125" s="166"/>
      <c r="Q125" s="89"/>
      <c r="R125" s="85"/>
      <c r="S125" s="57">
        <f t="shared" si="1"/>
        <v>0</v>
      </c>
      <c r="T125" s="103"/>
      <c r="U125" s="104"/>
      <c r="V125" s="105"/>
      <c r="W125" s="105"/>
      <c r="X125" s="105"/>
      <c r="Y125" s="103"/>
    </row>
    <row r="126" spans="2:25" s="106" customFormat="1" ht="65.25" customHeight="1" x14ac:dyDescent="0.2">
      <c r="B126" s="82">
        <v>2</v>
      </c>
      <c r="C126" s="83">
        <v>7</v>
      </c>
      <c r="D126" s="83">
        <v>3</v>
      </c>
      <c r="E126" s="84">
        <v>2.0099999999999998</v>
      </c>
      <c r="F126" s="83">
        <v>3</v>
      </c>
      <c r="G126" s="230" t="s">
        <v>83</v>
      </c>
      <c r="H126" s="86" t="s">
        <v>114</v>
      </c>
      <c r="I126" s="141" t="s">
        <v>366</v>
      </c>
      <c r="J126" s="229" t="s">
        <v>367</v>
      </c>
      <c r="K126" s="190">
        <v>550000000</v>
      </c>
      <c r="L126" s="231" t="s">
        <v>83</v>
      </c>
      <c r="M126" s="86" t="s">
        <v>114</v>
      </c>
      <c r="N126" s="141" t="s">
        <v>366</v>
      </c>
      <c r="O126" s="229" t="s">
        <v>367</v>
      </c>
      <c r="P126" s="190">
        <v>550000000</v>
      </c>
      <c r="Q126" s="89"/>
      <c r="R126" s="230" t="s">
        <v>83</v>
      </c>
      <c r="S126" s="57">
        <f t="shared" si="1"/>
        <v>0</v>
      </c>
      <c r="T126" s="103"/>
      <c r="U126" s="104"/>
      <c r="V126" s="105"/>
      <c r="W126" s="105"/>
      <c r="X126" s="105"/>
      <c r="Y126" s="103"/>
    </row>
    <row r="127" spans="2:25" s="106" customFormat="1" ht="39.75" customHeight="1" x14ac:dyDescent="0.2">
      <c r="B127" s="82"/>
      <c r="C127" s="83"/>
      <c r="D127" s="83"/>
      <c r="E127" s="84"/>
      <c r="F127" s="83"/>
      <c r="G127" s="230"/>
      <c r="H127" s="86"/>
      <c r="I127" s="200" t="s">
        <v>84</v>
      </c>
      <c r="J127" s="229" t="s">
        <v>229</v>
      </c>
      <c r="K127" s="190"/>
      <c r="L127" s="231"/>
      <c r="M127" s="86"/>
      <c r="N127" s="200" t="s">
        <v>84</v>
      </c>
      <c r="O127" s="229" t="s">
        <v>229</v>
      </c>
      <c r="P127" s="190"/>
      <c r="Q127" s="89"/>
      <c r="R127" s="230"/>
      <c r="S127" s="57">
        <f t="shared" si="1"/>
        <v>0</v>
      </c>
      <c r="T127" s="103"/>
      <c r="U127" s="104"/>
      <c r="V127" s="105"/>
      <c r="W127" s="105"/>
      <c r="X127" s="105"/>
      <c r="Y127" s="103"/>
    </row>
    <row r="128" spans="2:25" s="60" customFormat="1" ht="73.5" customHeight="1" x14ac:dyDescent="0.25">
      <c r="B128" s="69">
        <v>2</v>
      </c>
      <c r="C128" s="70">
        <v>7</v>
      </c>
      <c r="D128" s="70">
        <v>3</v>
      </c>
      <c r="E128" s="71">
        <v>2.02</v>
      </c>
      <c r="F128" s="109"/>
      <c r="G128" s="73" t="s">
        <v>368</v>
      </c>
      <c r="H128" s="74" t="s">
        <v>114</v>
      </c>
      <c r="I128" s="196" t="s">
        <v>89</v>
      </c>
      <c r="J128" s="232">
        <v>1</v>
      </c>
      <c r="K128" s="233">
        <f>K129</f>
        <v>59345000</v>
      </c>
      <c r="L128" s="73" t="s">
        <v>368</v>
      </c>
      <c r="M128" s="74" t="s">
        <v>114</v>
      </c>
      <c r="N128" s="196" t="s">
        <v>89</v>
      </c>
      <c r="O128" s="232">
        <v>1</v>
      </c>
      <c r="P128" s="233">
        <f>P129</f>
        <v>59345000</v>
      </c>
      <c r="Q128" s="111"/>
      <c r="R128" s="135" t="s">
        <v>368</v>
      </c>
      <c r="S128" s="57">
        <f t="shared" si="1"/>
        <v>0</v>
      </c>
      <c r="T128" s="58"/>
      <c r="U128" s="59"/>
      <c r="V128" s="59"/>
      <c r="W128" s="59"/>
      <c r="X128" s="59"/>
      <c r="Y128" s="58"/>
    </row>
    <row r="129" spans="1:25" s="238" customFormat="1" ht="75.75" customHeight="1" x14ac:dyDescent="0.2">
      <c r="B129" s="82">
        <v>2</v>
      </c>
      <c r="C129" s="83">
        <v>7</v>
      </c>
      <c r="D129" s="83">
        <v>3</v>
      </c>
      <c r="E129" s="84">
        <v>2.02</v>
      </c>
      <c r="F129" s="83">
        <v>1</v>
      </c>
      <c r="G129" s="85" t="s">
        <v>368</v>
      </c>
      <c r="H129" s="86" t="s">
        <v>114</v>
      </c>
      <c r="I129" s="199" t="s">
        <v>369</v>
      </c>
      <c r="J129" s="234" t="s">
        <v>370</v>
      </c>
      <c r="K129" s="190">
        <v>59345000</v>
      </c>
      <c r="L129" s="85" t="s">
        <v>368</v>
      </c>
      <c r="M129" s="86" t="s">
        <v>114</v>
      </c>
      <c r="N129" s="199" t="s">
        <v>369</v>
      </c>
      <c r="O129" s="234" t="s">
        <v>370</v>
      </c>
      <c r="P129" s="190">
        <v>59345000</v>
      </c>
      <c r="Q129" s="89"/>
      <c r="R129" s="85" t="s">
        <v>371</v>
      </c>
      <c r="S129" s="57">
        <f t="shared" si="1"/>
        <v>0</v>
      </c>
      <c r="T129" s="235"/>
      <c r="U129" s="236"/>
      <c r="V129" s="237"/>
      <c r="W129" s="237"/>
      <c r="X129" s="237"/>
      <c r="Y129" s="235"/>
    </row>
    <row r="130" spans="1:25" s="238" customFormat="1" ht="42" customHeight="1" x14ac:dyDescent="0.2">
      <c r="B130" s="82"/>
      <c r="C130" s="83"/>
      <c r="D130" s="83"/>
      <c r="E130" s="84"/>
      <c r="F130" s="83"/>
      <c r="G130" s="85"/>
      <c r="H130" s="86"/>
      <c r="I130" s="200" t="s">
        <v>85</v>
      </c>
      <c r="J130" s="234" t="s">
        <v>372</v>
      </c>
      <c r="K130" s="190"/>
      <c r="L130" s="85"/>
      <c r="M130" s="86"/>
      <c r="N130" s="200" t="s">
        <v>85</v>
      </c>
      <c r="O130" s="234" t="s">
        <v>372</v>
      </c>
      <c r="P130" s="190"/>
      <c r="Q130" s="89"/>
      <c r="R130" s="85"/>
      <c r="S130" s="57">
        <f t="shared" si="1"/>
        <v>0</v>
      </c>
      <c r="T130" s="235"/>
      <c r="U130" s="236"/>
      <c r="V130" s="237"/>
      <c r="W130" s="237"/>
      <c r="X130" s="237"/>
      <c r="Y130" s="235"/>
    </row>
    <row r="131" spans="1:25" ht="69.75" customHeight="1" x14ac:dyDescent="0.25">
      <c r="B131" s="69">
        <v>2</v>
      </c>
      <c r="C131" s="70">
        <v>7</v>
      </c>
      <c r="D131" s="70">
        <v>3</v>
      </c>
      <c r="E131" s="71">
        <v>2.0499999999999998</v>
      </c>
      <c r="F131" s="109"/>
      <c r="G131" s="73" t="s">
        <v>373</v>
      </c>
      <c r="H131" s="74" t="s">
        <v>114</v>
      </c>
      <c r="I131" s="196" t="s">
        <v>94</v>
      </c>
      <c r="J131" s="232">
        <v>0.5</v>
      </c>
      <c r="K131" s="181">
        <f>K132</f>
        <v>53845000</v>
      </c>
      <c r="L131" s="73" t="s">
        <v>373</v>
      </c>
      <c r="M131" s="74" t="s">
        <v>114</v>
      </c>
      <c r="N131" s="196" t="s">
        <v>94</v>
      </c>
      <c r="O131" s="232">
        <v>0.5</v>
      </c>
      <c r="P131" s="181">
        <f>P132</f>
        <v>55760000</v>
      </c>
      <c r="Q131" s="111"/>
      <c r="R131" s="135" t="s">
        <v>373</v>
      </c>
      <c r="S131" s="57">
        <f t="shared" si="1"/>
        <v>-1915000</v>
      </c>
      <c r="T131" s="144"/>
      <c r="U131" s="145"/>
      <c r="V131" s="145"/>
      <c r="W131" s="145"/>
      <c r="X131" s="145"/>
      <c r="Y131" s="144"/>
    </row>
    <row r="132" spans="1:25" s="106" customFormat="1" ht="94.5" customHeight="1" x14ac:dyDescent="0.2">
      <c r="B132" s="82">
        <v>2</v>
      </c>
      <c r="C132" s="83">
        <v>7</v>
      </c>
      <c r="D132" s="83">
        <v>3</v>
      </c>
      <c r="E132" s="84">
        <v>2.0499999999999998</v>
      </c>
      <c r="F132" s="83">
        <v>1</v>
      </c>
      <c r="G132" s="85" t="s">
        <v>374</v>
      </c>
      <c r="H132" s="86" t="s">
        <v>114</v>
      </c>
      <c r="I132" s="141" t="s">
        <v>375</v>
      </c>
      <c r="J132" s="89" t="s">
        <v>128</v>
      </c>
      <c r="K132" s="190">
        <v>53845000</v>
      </c>
      <c r="L132" s="85" t="s">
        <v>374</v>
      </c>
      <c r="M132" s="86" t="s">
        <v>114</v>
      </c>
      <c r="N132" s="141" t="s">
        <v>375</v>
      </c>
      <c r="O132" s="89" t="s">
        <v>137</v>
      </c>
      <c r="P132" s="239">
        <v>55760000</v>
      </c>
      <c r="Q132" s="89"/>
      <c r="R132" s="85" t="s">
        <v>376</v>
      </c>
      <c r="S132" s="57">
        <f t="shared" si="1"/>
        <v>-1915000</v>
      </c>
      <c r="T132" s="103"/>
      <c r="U132" s="104"/>
      <c r="V132" s="105"/>
      <c r="W132" s="105"/>
      <c r="X132" s="105"/>
      <c r="Y132" s="103"/>
    </row>
    <row r="133" spans="1:25" s="106" customFormat="1" ht="44.25" customHeight="1" x14ac:dyDescent="0.2">
      <c r="B133" s="82"/>
      <c r="C133" s="83"/>
      <c r="D133" s="83"/>
      <c r="E133" s="84"/>
      <c r="F133" s="83"/>
      <c r="G133" s="85"/>
      <c r="H133" s="86"/>
      <c r="I133" s="200" t="s">
        <v>93</v>
      </c>
      <c r="J133" s="240" t="s">
        <v>377</v>
      </c>
      <c r="K133" s="190"/>
      <c r="L133" s="85"/>
      <c r="M133" s="86"/>
      <c r="N133" s="200" t="s">
        <v>93</v>
      </c>
      <c r="O133" s="240" t="s">
        <v>377</v>
      </c>
      <c r="P133" s="190"/>
      <c r="Q133" s="89"/>
      <c r="R133" s="85"/>
      <c r="S133" s="57">
        <f t="shared" si="1"/>
        <v>0</v>
      </c>
      <c r="T133" s="103"/>
      <c r="U133" s="104"/>
      <c r="V133" s="105"/>
      <c r="W133" s="105"/>
      <c r="X133" s="105"/>
      <c r="Y133" s="103"/>
    </row>
    <row r="134" spans="1:25" s="60" customFormat="1" ht="111.75" customHeight="1" x14ac:dyDescent="0.25">
      <c r="B134" s="61">
        <v>2</v>
      </c>
      <c r="C134" s="62">
        <v>7</v>
      </c>
      <c r="D134" s="62">
        <v>4</v>
      </c>
      <c r="E134" s="63"/>
      <c r="F134" s="63"/>
      <c r="G134" s="64" t="s">
        <v>378</v>
      </c>
      <c r="H134" s="52" t="s">
        <v>114</v>
      </c>
      <c r="I134" s="193" t="s">
        <v>379</v>
      </c>
      <c r="J134" s="241" t="s">
        <v>380</v>
      </c>
      <c r="K134" s="242">
        <f>K135+K142</f>
        <v>512654000</v>
      </c>
      <c r="L134" s="64" t="s">
        <v>378</v>
      </c>
      <c r="M134" s="52" t="s">
        <v>114</v>
      </c>
      <c r="N134" s="193" t="s">
        <v>379</v>
      </c>
      <c r="O134" s="241" t="s">
        <v>380</v>
      </c>
      <c r="P134" s="242">
        <f>P135+P142</f>
        <v>816863700</v>
      </c>
      <c r="Q134" s="177"/>
      <c r="R134" s="64" t="s">
        <v>378</v>
      </c>
      <c r="S134" s="57">
        <f t="shared" si="1"/>
        <v>-304209700</v>
      </c>
      <c r="T134" s="58"/>
      <c r="U134" s="59"/>
      <c r="V134" s="59"/>
      <c r="W134" s="59"/>
      <c r="X134" s="59"/>
      <c r="Y134" s="58"/>
    </row>
    <row r="135" spans="1:25" s="60" customFormat="1" ht="110.25" customHeight="1" x14ac:dyDescent="0.25">
      <c r="B135" s="69">
        <v>2</v>
      </c>
      <c r="C135" s="70">
        <v>7</v>
      </c>
      <c r="D135" s="70">
        <v>4</v>
      </c>
      <c r="E135" s="71">
        <v>2.0099999999999998</v>
      </c>
      <c r="F135" s="109"/>
      <c r="G135" s="73" t="s">
        <v>381</v>
      </c>
      <c r="H135" s="74" t="s">
        <v>114</v>
      </c>
      <c r="I135" s="196" t="s">
        <v>98</v>
      </c>
      <c r="J135" s="232" t="s">
        <v>382</v>
      </c>
      <c r="K135" s="243">
        <f>K136+K138+K140</f>
        <v>226138000</v>
      </c>
      <c r="L135" s="73" t="s">
        <v>381</v>
      </c>
      <c r="M135" s="74" t="s">
        <v>114</v>
      </c>
      <c r="N135" s="196" t="s">
        <v>98</v>
      </c>
      <c r="O135" s="232" t="s">
        <v>382</v>
      </c>
      <c r="P135" s="243">
        <f>P136+P138+P140</f>
        <v>530347800</v>
      </c>
      <c r="Q135" s="111"/>
      <c r="R135" s="244" t="s">
        <v>381</v>
      </c>
      <c r="S135" s="57">
        <f t="shared" si="1"/>
        <v>-304209800</v>
      </c>
      <c r="T135" s="58"/>
      <c r="U135" s="59"/>
      <c r="V135" s="59"/>
      <c r="W135" s="59"/>
      <c r="X135" s="59"/>
      <c r="Y135" s="58"/>
    </row>
    <row r="136" spans="1:25" s="106" customFormat="1" ht="70.5" customHeight="1" x14ac:dyDescent="0.2">
      <c r="B136" s="82">
        <v>2</v>
      </c>
      <c r="C136" s="83">
        <v>7</v>
      </c>
      <c r="D136" s="83">
        <v>4</v>
      </c>
      <c r="E136" s="84">
        <v>2.0099999999999998</v>
      </c>
      <c r="F136" s="83">
        <v>2</v>
      </c>
      <c r="G136" s="85" t="s">
        <v>383</v>
      </c>
      <c r="H136" s="86" t="s">
        <v>114</v>
      </c>
      <c r="I136" s="141" t="s">
        <v>384</v>
      </c>
      <c r="J136" s="89" t="s">
        <v>385</v>
      </c>
      <c r="K136" s="166">
        <v>9845000</v>
      </c>
      <c r="L136" s="85" t="s">
        <v>383</v>
      </c>
      <c r="M136" s="86" t="s">
        <v>114</v>
      </c>
      <c r="N136" s="141" t="s">
        <v>384</v>
      </c>
      <c r="O136" s="89" t="s">
        <v>385</v>
      </c>
      <c r="P136" s="166">
        <v>202500000</v>
      </c>
      <c r="Q136" s="89"/>
      <c r="R136" s="85" t="s">
        <v>386</v>
      </c>
      <c r="S136" s="57">
        <f t="shared" si="1"/>
        <v>-192655000</v>
      </c>
      <c r="T136" s="103"/>
      <c r="U136" s="104"/>
      <c r="V136" s="105"/>
      <c r="W136" s="105"/>
      <c r="X136" s="105"/>
      <c r="Y136" s="103"/>
    </row>
    <row r="137" spans="1:25" s="106" customFormat="1" ht="64.5" customHeight="1" x14ac:dyDescent="0.2">
      <c r="B137" s="82"/>
      <c r="C137" s="83"/>
      <c r="D137" s="83"/>
      <c r="E137" s="84"/>
      <c r="F137" s="83"/>
      <c r="G137" s="85"/>
      <c r="H137" s="86"/>
      <c r="I137" s="200" t="s">
        <v>99</v>
      </c>
      <c r="J137" s="245" t="s">
        <v>387</v>
      </c>
      <c r="K137" s="166"/>
      <c r="L137" s="85"/>
      <c r="M137" s="86"/>
      <c r="N137" s="200" t="s">
        <v>99</v>
      </c>
      <c r="O137" s="245" t="s">
        <v>387</v>
      </c>
      <c r="P137" s="166"/>
      <c r="Q137" s="89"/>
      <c r="R137" s="85"/>
      <c r="S137" s="57">
        <f t="shared" si="1"/>
        <v>0</v>
      </c>
      <c r="T137" s="103"/>
      <c r="U137" s="104"/>
      <c r="V137" s="105"/>
      <c r="W137" s="105"/>
      <c r="X137" s="105"/>
      <c r="Y137" s="103"/>
    </row>
    <row r="138" spans="1:25" s="106" customFormat="1" ht="76.5" customHeight="1" x14ac:dyDescent="0.2">
      <c r="B138" s="82">
        <v>2</v>
      </c>
      <c r="C138" s="83">
        <v>7</v>
      </c>
      <c r="D138" s="83">
        <v>4</v>
      </c>
      <c r="E138" s="84">
        <v>2.0099999999999998</v>
      </c>
      <c r="F138" s="83">
        <v>3</v>
      </c>
      <c r="G138" s="85" t="s">
        <v>388</v>
      </c>
      <c r="H138" s="86" t="s">
        <v>114</v>
      </c>
      <c r="I138" s="141" t="s">
        <v>389</v>
      </c>
      <c r="J138" s="186" t="s">
        <v>390</v>
      </c>
      <c r="K138" s="166">
        <v>38445000</v>
      </c>
      <c r="L138" s="85" t="s">
        <v>388</v>
      </c>
      <c r="M138" s="86" t="s">
        <v>114</v>
      </c>
      <c r="N138" s="141" t="s">
        <v>389</v>
      </c>
      <c r="O138" s="186" t="s">
        <v>391</v>
      </c>
      <c r="P138" s="246">
        <v>150000000</v>
      </c>
      <c r="Q138" s="89"/>
      <c r="R138" s="85" t="s">
        <v>392</v>
      </c>
      <c r="S138" s="57">
        <f t="shared" si="1"/>
        <v>-111555000</v>
      </c>
      <c r="T138" s="103"/>
      <c r="U138" s="104"/>
      <c r="V138" s="105"/>
      <c r="W138" s="105"/>
      <c r="X138" s="105"/>
      <c r="Y138" s="103"/>
    </row>
    <row r="139" spans="1:25" s="106" customFormat="1" ht="58.5" customHeight="1" x14ac:dyDescent="0.2">
      <c r="B139" s="82"/>
      <c r="C139" s="83"/>
      <c r="D139" s="83"/>
      <c r="E139" s="84"/>
      <c r="F139" s="83"/>
      <c r="G139" s="85"/>
      <c r="H139" s="86"/>
      <c r="I139" s="247" t="s">
        <v>393</v>
      </c>
      <c r="J139" s="186" t="s">
        <v>391</v>
      </c>
      <c r="K139" s="166"/>
      <c r="L139" s="85"/>
      <c r="M139" s="86"/>
      <c r="N139" s="247" t="s">
        <v>393</v>
      </c>
      <c r="O139" s="186" t="s">
        <v>390</v>
      </c>
      <c r="P139" s="166"/>
      <c r="Q139" s="89"/>
      <c r="R139" s="85"/>
      <c r="S139" s="57">
        <f t="shared" ref="S139:S160" si="2">K139-P139</f>
        <v>0</v>
      </c>
      <c r="T139" s="103"/>
      <c r="U139" s="104"/>
      <c r="V139" s="105"/>
      <c r="W139" s="105"/>
      <c r="X139" s="105"/>
      <c r="Y139" s="103"/>
    </row>
    <row r="140" spans="1:25" s="106" customFormat="1" ht="74.25" customHeight="1" x14ac:dyDescent="0.2">
      <c r="B140" s="82">
        <v>2</v>
      </c>
      <c r="C140" s="83">
        <v>7</v>
      </c>
      <c r="D140" s="83">
        <v>4</v>
      </c>
      <c r="E140" s="84">
        <v>2.0099999999999998</v>
      </c>
      <c r="F140" s="83">
        <v>5</v>
      </c>
      <c r="G140" s="85" t="s">
        <v>394</v>
      </c>
      <c r="H140" s="86" t="s">
        <v>114</v>
      </c>
      <c r="I140" s="85" t="s">
        <v>395</v>
      </c>
      <c r="J140" s="248" t="s">
        <v>396</v>
      </c>
      <c r="K140" s="166">
        <v>177848000</v>
      </c>
      <c r="L140" s="85" t="s">
        <v>394</v>
      </c>
      <c r="M140" s="86" t="s">
        <v>114</v>
      </c>
      <c r="N140" s="85" t="s">
        <v>395</v>
      </c>
      <c r="O140" s="248" t="s">
        <v>396</v>
      </c>
      <c r="P140" s="246">
        <v>177847800</v>
      </c>
      <c r="Q140" s="89"/>
      <c r="R140" s="85" t="s">
        <v>397</v>
      </c>
      <c r="S140" s="57">
        <f t="shared" si="2"/>
        <v>200</v>
      </c>
      <c r="T140" s="103"/>
      <c r="U140" s="104"/>
      <c r="V140" s="105"/>
      <c r="W140" s="105"/>
      <c r="X140" s="105"/>
      <c r="Y140" s="103"/>
    </row>
    <row r="141" spans="1:25" s="106" customFormat="1" ht="123" customHeight="1" x14ac:dyDescent="0.2">
      <c r="B141" s="82"/>
      <c r="C141" s="83"/>
      <c r="D141" s="83"/>
      <c r="E141" s="84"/>
      <c r="F141" s="83"/>
      <c r="G141" s="85"/>
      <c r="H141" s="86"/>
      <c r="I141" s="200" t="s">
        <v>398</v>
      </c>
      <c r="J141" s="248" t="s">
        <v>396</v>
      </c>
      <c r="K141" s="166"/>
      <c r="L141" s="85"/>
      <c r="M141" s="86"/>
      <c r="N141" s="200" t="s">
        <v>398</v>
      </c>
      <c r="O141" s="248" t="s">
        <v>396</v>
      </c>
      <c r="P141" s="166"/>
      <c r="Q141" s="89"/>
      <c r="R141" s="85"/>
      <c r="S141" s="57">
        <f t="shared" si="2"/>
        <v>0</v>
      </c>
      <c r="T141" s="103"/>
      <c r="U141" s="104"/>
      <c r="V141" s="105"/>
      <c r="W141" s="105"/>
      <c r="X141" s="105"/>
      <c r="Y141" s="103"/>
    </row>
    <row r="142" spans="1:25" s="114" customFormat="1" ht="76.5" customHeight="1" x14ac:dyDescent="0.25">
      <c r="A142" s="284" t="s">
        <v>456</v>
      </c>
      <c r="B142" s="69">
        <v>2</v>
      </c>
      <c r="C142" s="70">
        <v>7</v>
      </c>
      <c r="D142" s="70">
        <v>4</v>
      </c>
      <c r="E142" s="71">
        <v>2.0299999999999998</v>
      </c>
      <c r="F142" s="109"/>
      <c r="G142" s="73" t="s">
        <v>399</v>
      </c>
      <c r="H142" s="74" t="s">
        <v>114</v>
      </c>
      <c r="I142" s="249" t="s">
        <v>400</v>
      </c>
      <c r="J142" s="250" t="s">
        <v>401</v>
      </c>
      <c r="K142" s="181">
        <f>K143+K145</f>
        <v>286516000</v>
      </c>
      <c r="L142" s="73" t="s">
        <v>399</v>
      </c>
      <c r="M142" s="74" t="s">
        <v>114</v>
      </c>
      <c r="N142" s="249" t="s">
        <v>400</v>
      </c>
      <c r="O142" s="251" t="s">
        <v>401</v>
      </c>
      <c r="P142" s="181">
        <f>P143+P145</f>
        <v>286515900</v>
      </c>
      <c r="Q142" s="78"/>
      <c r="R142" s="135" t="s">
        <v>399</v>
      </c>
      <c r="S142" s="57">
        <f t="shared" si="2"/>
        <v>100</v>
      </c>
      <c r="T142" s="252"/>
      <c r="U142" s="113"/>
      <c r="V142" s="113"/>
      <c r="W142" s="113"/>
      <c r="X142" s="113"/>
      <c r="Y142" s="252"/>
    </row>
    <row r="143" spans="1:25" s="121" customFormat="1" ht="96.75" customHeight="1" x14ac:dyDescent="0.2">
      <c r="A143" s="285" t="s">
        <v>458</v>
      </c>
      <c r="B143" s="82">
        <v>2</v>
      </c>
      <c r="C143" s="83">
        <v>7</v>
      </c>
      <c r="D143" s="83">
        <v>4</v>
      </c>
      <c r="E143" s="84">
        <v>2.0299999999999998</v>
      </c>
      <c r="F143" s="83">
        <v>2</v>
      </c>
      <c r="G143" s="85" t="s">
        <v>402</v>
      </c>
      <c r="H143" s="86" t="s">
        <v>114</v>
      </c>
      <c r="I143" s="85" t="s">
        <v>403</v>
      </c>
      <c r="J143" s="89" t="s">
        <v>404</v>
      </c>
      <c r="K143" s="166">
        <v>97800000</v>
      </c>
      <c r="L143" s="85" t="s">
        <v>402</v>
      </c>
      <c r="M143" s="86" t="s">
        <v>114</v>
      </c>
      <c r="N143" s="85" t="s">
        <v>403</v>
      </c>
      <c r="O143" s="89" t="s">
        <v>404</v>
      </c>
      <c r="P143" s="166">
        <v>97800000</v>
      </c>
      <c r="Q143" s="89"/>
      <c r="R143" s="85" t="s">
        <v>405</v>
      </c>
      <c r="S143" s="57">
        <f t="shared" si="2"/>
        <v>0</v>
      </c>
      <c r="T143" s="118"/>
      <c r="U143" s="119"/>
      <c r="V143" s="120"/>
      <c r="W143" s="120"/>
      <c r="X143" s="120"/>
      <c r="Y143" s="118"/>
    </row>
    <row r="144" spans="1:25" s="121" customFormat="1" ht="43.5" customHeight="1" x14ac:dyDescent="0.2">
      <c r="B144" s="82"/>
      <c r="C144" s="83"/>
      <c r="D144" s="83"/>
      <c r="E144" s="84"/>
      <c r="F144" s="83"/>
      <c r="G144" s="85"/>
      <c r="H144" s="86"/>
      <c r="I144" s="253" t="s">
        <v>406</v>
      </c>
      <c r="J144" s="254" t="s">
        <v>407</v>
      </c>
      <c r="K144" s="166"/>
      <c r="L144" s="85"/>
      <c r="M144" s="86"/>
      <c r="N144" s="253" t="s">
        <v>406</v>
      </c>
      <c r="O144" s="254" t="s">
        <v>407</v>
      </c>
      <c r="P144" s="166"/>
      <c r="Q144" s="89"/>
      <c r="R144" s="85"/>
      <c r="S144" s="57">
        <f t="shared" si="2"/>
        <v>0</v>
      </c>
      <c r="T144" s="118"/>
      <c r="U144" s="119"/>
      <c r="V144" s="120"/>
      <c r="W144" s="120"/>
      <c r="X144" s="120"/>
      <c r="Y144" s="118"/>
    </row>
    <row r="145" spans="2:25" s="121" customFormat="1" ht="80.25" customHeight="1" x14ac:dyDescent="0.2">
      <c r="B145" s="82">
        <v>2</v>
      </c>
      <c r="C145" s="83">
        <v>7</v>
      </c>
      <c r="D145" s="83">
        <v>4</v>
      </c>
      <c r="E145" s="84">
        <v>2.0299999999999998</v>
      </c>
      <c r="F145" s="83">
        <v>3</v>
      </c>
      <c r="G145" s="85" t="s">
        <v>408</v>
      </c>
      <c r="H145" s="86" t="s">
        <v>114</v>
      </c>
      <c r="I145" s="141" t="s">
        <v>409</v>
      </c>
      <c r="J145" s="186" t="s">
        <v>410</v>
      </c>
      <c r="K145" s="166">
        <v>188716000</v>
      </c>
      <c r="L145" s="85" t="s">
        <v>408</v>
      </c>
      <c r="M145" s="86" t="s">
        <v>114</v>
      </c>
      <c r="N145" s="141" t="s">
        <v>409</v>
      </c>
      <c r="O145" s="186" t="s">
        <v>410</v>
      </c>
      <c r="P145" s="166">
        <v>188715900</v>
      </c>
      <c r="Q145" s="89"/>
      <c r="R145" s="85" t="s">
        <v>411</v>
      </c>
      <c r="S145" s="57">
        <f t="shared" si="2"/>
        <v>100</v>
      </c>
      <c r="T145" s="118"/>
      <c r="U145" s="119"/>
      <c r="V145" s="120"/>
      <c r="W145" s="120"/>
      <c r="X145" s="120"/>
      <c r="Y145" s="118"/>
    </row>
    <row r="146" spans="2:25" s="121" customFormat="1" ht="61.5" customHeight="1" x14ac:dyDescent="0.2">
      <c r="B146" s="82"/>
      <c r="C146" s="83"/>
      <c r="D146" s="83"/>
      <c r="E146" s="84"/>
      <c r="F146" s="83"/>
      <c r="G146" s="85"/>
      <c r="H146" s="86"/>
      <c r="I146" s="200" t="s">
        <v>412</v>
      </c>
      <c r="J146" s="186" t="s">
        <v>410</v>
      </c>
      <c r="K146" s="166"/>
      <c r="L146" s="85"/>
      <c r="M146" s="86"/>
      <c r="N146" s="200" t="s">
        <v>412</v>
      </c>
      <c r="O146" s="186" t="s">
        <v>410</v>
      </c>
      <c r="P146" s="166"/>
      <c r="Q146" s="89"/>
      <c r="R146" s="85"/>
      <c r="S146" s="57">
        <f t="shared" si="2"/>
        <v>0</v>
      </c>
      <c r="T146" s="118"/>
      <c r="U146" s="119"/>
      <c r="V146" s="120"/>
      <c r="W146" s="120"/>
      <c r="X146" s="120"/>
      <c r="Y146" s="118"/>
    </row>
    <row r="147" spans="2:25" s="60" customFormat="1" ht="127.5" customHeight="1" x14ac:dyDescent="0.25">
      <c r="B147" s="61">
        <v>2</v>
      </c>
      <c r="C147" s="62">
        <v>7</v>
      </c>
      <c r="D147" s="62">
        <v>5</v>
      </c>
      <c r="E147" s="255"/>
      <c r="F147" s="255"/>
      <c r="G147" s="64" t="s">
        <v>413</v>
      </c>
      <c r="H147" s="52" t="s">
        <v>114</v>
      </c>
      <c r="I147" s="256" t="s">
        <v>414</v>
      </c>
      <c r="J147" s="208">
        <v>7.0000000000000007E-2</v>
      </c>
      <c r="K147" s="242">
        <f>K148+K153</f>
        <v>328387000</v>
      </c>
      <c r="L147" s="64" t="s">
        <v>413</v>
      </c>
      <c r="M147" s="52" t="s">
        <v>114</v>
      </c>
      <c r="N147" s="256" t="s">
        <v>414</v>
      </c>
      <c r="O147" s="208">
        <v>7.0000000000000007E-2</v>
      </c>
      <c r="P147" s="242">
        <f>P148+P153</f>
        <v>471560900</v>
      </c>
      <c r="Q147" s="221"/>
      <c r="R147" s="64" t="s">
        <v>413</v>
      </c>
      <c r="S147" s="57">
        <f t="shared" si="2"/>
        <v>-143173900</v>
      </c>
      <c r="T147" s="58"/>
      <c r="U147" s="59"/>
      <c r="V147" s="59"/>
      <c r="W147" s="59"/>
      <c r="X147" s="59"/>
      <c r="Y147" s="58"/>
    </row>
    <row r="148" spans="2:25" s="60" customFormat="1" ht="108.75" customHeight="1" x14ac:dyDescent="0.25">
      <c r="B148" s="69">
        <v>2</v>
      </c>
      <c r="C148" s="70">
        <v>7</v>
      </c>
      <c r="D148" s="70">
        <v>5</v>
      </c>
      <c r="E148" s="71">
        <v>2.0099999999999998</v>
      </c>
      <c r="F148" s="72"/>
      <c r="G148" s="73" t="s">
        <v>415</v>
      </c>
      <c r="H148" s="74" t="s">
        <v>114</v>
      </c>
      <c r="I148" s="257" t="s">
        <v>416</v>
      </c>
      <c r="J148" s="258">
        <v>0.15</v>
      </c>
      <c r="K148" s="77">
        <f>K149+K151</f>
        <v>209985000</v>
      </c>
      <c r="L148" s="73" t="s">
        <v>415</v>
      </c>
      <c r="M148" s="74" t="s">
        <v>114</v>
      </c>
      <c r="N148" s="257" t="s">
        <v>416</v>
      </c>
      <c r="O148" s="258">
        <v>0.15</v>
      </c>
      <c r="P148" s="77">
        <f>P149+P151</f>
        <v>290862800</v>
      </c>
      <c r="Q148" s="111"/>
      <c r="R148" s="135" t="s">
        <v>415</v>
      </c>
      <c r="S148" s="57">
        <f t="shared" si="2"/>
        <v>-80877800</v>
      </c>
      <c r="T148" s="58"/>
      <c r="U148" s="59"/>
      <c r="V148" s="59"/>
      <c r="W148" s="59"/>
      <c r="X148" s="59"/>
      <c r="Y148" s="58"/>
    </row>
    <row r="149" spans="2:25" s="121" customFormat="1" ht="66.75" customHeight="1" x14ac:dyDescent="0.2">
      <c r="B149" s="82">
        <v>2</v>
      </c>
      <c r="C149" s="83">
        <v>7</v>
      </c>
      <c r="D149" s="83">
        <v>5</v>
      </c>
      <c r="E149" s="84">
        <v>2.0099999999999998</v>
      </c>
      <c r="F149" s="83">
        <v>2</v>
      </c>
      <c r="G149" s="85" t="s">
        <v>417</v>
      </c>
      <c r="H149" s="86" t="s">
        <v>114</v>
      </c>
      <c r="I149" s="259" t="s">
        <v>418</v>
      </c>
      <c r="J149" s="192" t="s">
        <v>419</v>
      </c>
      <c r="K149" s="260">
        <v>45450000</v>
      </c>
      <c r="L149" s="85" t="s">
        <v>417</v>
      </c>
      <c r="M149" s="86" t="s">
        <v>114</v>
      </c>
      <c r="N149" s="141" t="s">
        <v>418</v>
      </c>
      <c r="O149" s="192" t="s">
        <v>419</v>
      </c>
      <c r="P149" s="260">
        <v>80096200</v>
      </c>
      <c r="Q149" s="89"/>
      <c r="R149" s="85" t="s">
        <v>420</v>
      </c>
      <c r="S149" s="57">
        <f t="shared" si="2"/>
        <v>-34646200</v>
      </c>
      <c r="T149" s="118"/>
      <c r="U149" s="119"/>
      <c r="V149" s="120"/>
      <c r="W149" s="120"/>
      <c r="X149" s="120"/>
      <c r="Y149" s="118"/>
    </row>
    <row r="150" spans="2:25" s="121" customFormat="1" ht="66.75" customHeight="1" x14ac:dyDescent="0.2">
      <c r="B150" s="82"/>
      <c r="C150" s="83"/>
      <c r="D150" s="83"/>
      <c r="E150" s="84"/>
      <c r="F150" s="83"/>
      <c r="G150" s="85"/>
      <c r="H150" s="86"/>
      <c r="I150" s="261" t="s">
        <v>421</v>
      </c>
      <c r="J150" s="192" t="s">
        <v>419</v>
      </c>
      <c r="K150" s="260"/>
      <c r="L150" s="85"/>
      <c r="M150" s="86"/>
      <c r="N150" s="261" t="s">
        <v>421</v>
      </c>
      <c r="O150" s="192" t="s">
        <v>419</v>
      </c>
      <c r="P150" s="260"/>
      <c r="Q150" s="89"/>
      <c r="R150" s="85"/>
      <c r="S150" s="57">
        <f t="shared" si="2"/>
        <v>0</v>
      </c>
      <c r="T150" s="118"/>
      <c r="U150" s="119"/>
      <c r="V150" s="120"/>
      <c r="W150" s="120"/>
      <c r="X150" s="120"/>
      <c r="Y150" s="118"/>
    </row>
    <row r="151" spans="2:25" s="121" customFormat="1" ht="132.75" customHeight="1" x14ac:dyDescent="0.2">
      <c r="B151" s="82">
        <v>2</v>
      </c>
      <c r="C151" s="83">
        <v>7</v>
      </c>
      <c r="D151" s="83">
        <v>5</v>
      </c>
      <c r="E151" s="84">
        <v>2.0099999999999998</v>
      </c>
      <c r="F151" s="83">
        <v>3</v>
      </c>
      <c r="G151" s="85" t="s">
        <v>422</v>
      </c>
      <c r="H151" s="86" t="s">
        <v>114</v>
      </c>
      <c r="I151" s="85" t="s">
        <v>423</v>
      </c>
      <c r="J151" s="146" t="s">
        <v>140</v>
      </c>
      <c r="K151" s="260">
        <v>164535000</v>
      </c>
      <c r="L151" s="85" t="s">
        <v>422</v>
      </c>
      <c r="M151" s="86" t="s">
        <v>114</v>
      </c>
      <c r="N151" s="85" t="s">
        <v>423</v>
      </c>
      <c r="O151" s="146" t="s">
        <v>140</v>
      </c>
      <c r="P151" s="262">
        <v>210766600</v>
      </c>
      <c r="Q151" s="89"/>
      <c r="R151" s="85" t="s">
        <v>424</v>
      </c>
      <c r="S151" s="57">
        <f t="shared" si="2"/>
        <v>-46231600</v>
      </c>
      <c r="T151" s="263"/>
      <c r="U151" s="119"/>
      <c r="V151" s="120"/>
      <c r="W151" s="120"/>
      <c r="X151" s="120"/>
      <c r="Y151" s="263"/>
    </row>
    <row r="152" spans="2:25" s="121" customFormat="1" ht="90.75" customHeight="1" x14ac:dyDescent="0.2">
      <c r="B152" s="82"/>
      <c r="C152" s="83"/>
      <c r="D152" s="83"/>
      <c r="E152" s="84"/>
      <c r="F152" s="83"/>
      <c r="G152" s="85"/>
      <c r="H152" s="86"/>
      <c r="I152" s="261" t="s">
        <v>425</v>
      </c>
      <c r="J152" s="192" t="s">
        <v>426</v>
      </c>
      <c r="K152" s="260"/>
      <c r="L152" s="85"/>
      <c r="M152" s="86"/>
      <c r="N152" s="261" t="s">
        <v>425</v>
      </c>
      <c r="O152" s="192" t="s">
        <v>426</v>
      </c>
      <c r="P152" s="260"/>
      <c r="Q152" s="89"/>
      <c r="R152" s="85"/>
      <c r="S152" s="57">
        <f t="shared" si="2"/>
        <v>0</v>
      </c>
      <c r="T152" s="263"/>
      <c r="U152" s="119"/>
      <c r="V152" s="120"/>
      <c r="W152" s="120"/>
      <c r="X152" s="120"/>
      <c r="Y152" s="263"/>
    </row>
    <row r="153" spans="2:25" s="60" customFormat="1" ht="143.25" customHeight="1" x14ac:dyDescent="0.25">
      <c r="B153" s="69">
        <v>2</v>
      </c>
      <c r="C153" s="70">
        <v>7</v>
      </c>
      <c r="D153" s="70">
        <v>5</v>
      </c>
      <c r="E153" s="71">
        <v>2.02</v>
      </c>
      <c r="F153" s="109"/>
      <c r="G153" s="73" t="s">
        <v>427</v>
      </c>
      <c r="H153" s="74" t="s">
        <v>114</v>
      </c>
      <c r="I153" s="196" t="s">
        <v>428</v>
      </c>
      <c r="J153" s="264">
        <v>0.15</v>
      </c>
      <c r="K153" s="181">
        <f>K158+K154+K156</f>
        <v>118402000</v>
      </c>
      <c r="L153" s="73" t="s">
        <v>427</v>
      </c>
      <c r="M153" s="74" t="s">
        <v>114</v>
      </c>
      <c r="N153" s="196" t="s">
        <v>428</v>
      </c>
      <c r="O153" s="264">
        <v>0.15</v>
      </c>
      <c r="P153" s="181">
        <f>P158+P154+P156</f>
        <v>180698100</v>
      </c>
      <c r="Q153" s="78"/>
      <c r="R153" s="135" t="s">
        <v>427</v>
      </c>
      <c r="S153" s="57">
        <f t="shared" si="2"/>
        <v>-62296100</v>
      </c>
      <c r="T153" s="58"/>
      <c r="U153" s="59"/>
      <c r="V153" s="59"/>
      <c r="W153" s="59"/>
      <c r="X153" s="59"/>
      <c r="Y153" s="58"/>
    </row>
    <row r="154" spans="2:25" s="106" customFormat="1" ht="123.75" customHeight="1" x14ac:dyDescent="0.2">
      <c r="B154" s="82">
        <v>2</v>
      </c>
      <c r="C154" s="83">
        <v>7</v>
      </c>
      <c r="D154" s="83">
        <v>5</v>
      </c>
      <c r="E154" s="84">
        <v>2.02</v>
      </c>
      <c r="F154" s="83">
        <v>1</v>
      </c>
      <c r="G154" s="85" t="s">
        <v>429</v>
      </c>
      <c r="H154" s="86" t="s">
        <v>114</v>
      </c>
      <c r="I154" s="85" t="s">
        <v>430</v>
      </c>
      <c r="J154" s="146" t="s">
        <v>431</v>
      </c>
      <c r="K154" s="260">
        <v>38037000</v>
      </c>
      <c r="L154" s="85" t="s">
        <v>429</v>
      </c>
      <c r="M154" s="86" t="s">
        <v>114</v>
      </c>
      <c r="N154" s="85" t="s">
        <v>430</v>
      </c>
      <c r="O154" s="146" t="s">
        <v>431</v>
      </c>
      <c r="P154" s="260">
        <v>75170200</v>
      </c>
      <c r="Q154" s="89"/>
      <c r="R154" s="85" t="s">
        <v>432</v>
      </c>
      <c r="S154" s="57">
        <f t="shared" si="2"/>
        <v>-37133200</v>
      </c>
      <c r="T154" s="103"/>
      <c r="U154" s="104"/>
      <c r="V154" s="105"/>
      <c r="W154" s="105"/>
      <c r="X154" s="105"/>
      <c r="Y154" s="103"/>
    </row>
    <row r="155" spans="2:25" s="106" customFormat="1" ht="85.5" customHeight="1" x14ac:dyDescent="0.2">
      <c r="B155" s="82"/>
      <c r="C155" s="83"/>
      <c r="D155" s="83"/>
      <c r="E155" s="84"/>
      <c r="F155" s="83"/>
      <c r="G155" s="85"/>
      <c r="H155" s="86"/>
      <c r="I155" s="265" t="s">
        <v>433</v>
      </c>
      <c r="J155" s="192" t="s">
        <v>434</v>
      </c>
      <c r="K155" s="260"/>
      <c r="L155" s="85"/>
      <c r="M155" s="86"/>
      <c r="N155" s="265" t="s">
        <v>433</v>
      </c>
      <c r="O155" s="192" t="s">
        <v>434</v>
      </c>
      <c r="P155" s="260"/>
      <c r="Q155" s="89"/>
      <c r="R155" s="85"/>
      <c r="S155" s="57">
        <f t="shared" si="2"/>
        <v>0</v>
      </c>
      <c r="T155" s="103"/>
      <c r="U155" s="104"/>
      <c r="V155" s="105"/>
      <c r="W155" s="105"/>
      <c r="X155" s="105"/>
      <c r="Y155" s="103"/>
    </row>
    <row r="156" spans="2:25" s="106" customFormat="1" ht="122.25" customHeight="1" x14ac:dyDescent="0.2">
      <c r="B156" s="82">
        <v>2</v>
      </c>
      <c r="C156" s="83">
        <v>7</v>
      </c>
      <c r="D156" s="83">
        <v>5</v>
      </c>
      <c r="E156" s="84">
        <v>2.02</v>
      </c>
      <c r="F156" s="83">
        <v>3</v>
      </c>
      <c r="G156" s="85" t="s">
        <v>435</v>
      </c>
      <c r="H156" s="86" t="s">
        <v>114</v>
      </c>
      <c r="I156" s="85" t="s">
        <v>436</v>
      </c>
      <c r="J156" s="146" t="s">
        <v>437</v>
      </c>
      <c r="K156" s="260">
        <v>2125000</v>
      </c>
      <c r="L156" s="85" t="s">
        <v>435</v>
      </c>
      <c r="M156" s="86" t="s">
        <v>114</v>
      </c>
      <c r="N156" s="85" t="s">
        <v>436</v>
      </c>
      <c r="O156" s="89" t="s">
        <v>437</v>
      </c>
      <c r="P156" s="262">
        <v>16499900</v>
      </c>
      <c r="Q156" s="89"/>
      <c r="R156" s="85" t="s">
        <v>438</v>
      </c>
      <c r="S156" s="57">
        <f t="shared" si="2"/>
        <v>-14374900</v>
      </c>
      <c r="T156" s="103"/>
      <c r="U156" s="104"/>
      <c r="V156" s="105"/>
      <c r="W156" s="105"/>
      <c r="X156" s="105"/>
      <c r="Y156" s="103"/>
    </row>
    <row r="157" spans="2:25" s="106" customFormat="1" ht="58.5" customHeight="1" x14ac:dyDescent="0.2">
      <c r="B157" s="82"/>
      <c r="C157" s="83"/>
      <c r="D157" s="83"/>
      <c r="E157" s="84"/>
      <c r="F157" s="83"/>
      <c r="G157" s="85"/>
      <c r="H157" s="86"/>
      <c r="I157" s="265" t="s">
        <v>439</v>
      </c>
      <c r="J157" s="192" t="s">
        <v>440</v>
      </c>
      <c r="K157" s="260"/>
      <c r="L157" s="85"/>
      <c r="M157" s="86"/>
      <c r="N157" s="265" t="s">
        <v>439</v>
      </c>
      <c r="O157" s="192" t="s">
        <v>440</v>
      </c>
      <c r="P157" s="260"/>
      <c r="Q157" s="89"/>
      <c r="R157" s="206"/>
      <c r="S157" s="57">
        <f t="shared" si="2"/>
        <v>0</v>
      </c>
      <c r="T157" s="103"/>
      <c r="U157" s="104"/>
      <c r="V157" s="105"/>
      <c r="W157" s="105"/>
      <c r="X157" s="105"/>
      <c r="Y157" s="103"/>
    </row>
    <row r="158" spans="2:25" s="106" customFormat="1" ht="141.75" customHeight="1" thickBot="1" x14ac:dyDescent="0.25">
      <c r="B158" s="82">
        <v>2</v>
      </c>
      <c r="C158" s="83">
        <v>7</v>
      </c>
      <c r="D158" s="83">
        <v>5</v>
      </c>
      <c r="E158" s="84">
        <v>2.02</v>
      </c>
      <c r="F158" s="83">
        <v>4</v>
      </c>
      <c r="G158" s="85" t="s">
        <v>441</v>
      </c>
      <c r="H158" s="86" t="s">
        <v>114</v>
      </c>
      <c r="I158" s="85" t="s">
        <v>442</v>
      </c>
      <c r="J158" s="146" t="s">
        <v>443</v>
      </c>
      <c r="K158" s="260">
        <v>78240000</v>
      </c>
      <c r="L158" s="85" t="s">
        <v>441</v>
      </c>
      <c r="M158" s="86" t="s">
        <v>114</v>
      </c>
      <c r="N158" s="85" t="s">
        <v>442</v>
      </c>
      <c r="O158" s="146" t="s">
        <v>443</v>
      </c>
      <c r="P158" s="262">
        <v>89028000</v>
      </c>
      <c r="Q158" s="89"/>
      <c r="R158" s="204" t="s">
        <v>444</v>
      </c>
      <c r="S158" s="57">
        <f t="shared" si="2"/>
        <v>-10788000</v>
      </c>
      <c r="T158" s="103"/>
      <c r="U158" s="104"/>
      <c r="V158" s="105"/>
      <c r="W158" s="105"/>
      <c r="X158" s="105"/>
      <c r="Y158" s="103"/>
    </row>
    <row r="159" spans="2:25" s="106" customFormat="1" ht="93.75" customHeight="1" x14ac:dyDescent="0.2">
      <c r="B159" s="266"/>
      <c r="C159" s="267"/>
      <c r="D159" s="267"/>
      <c r="E159" s="268"/>
      <c r="F159" s="267"/>
      <c r="G159" s="206"/>
      <c r="H159" s="269"/>
      <c r="I159" s="261" t="s">
        <v>445</v>
      </c>
      <c r="J159" s="192" t="s">
        <v>156</v>
      </c>
      <c r="K159" s="270"/>
      <c r="L159" s="206"/>
      <c r="M159" s="269"/>
      <c r="N159" s="261" t="s">
        <v>445</v>
      </c>
      <c r="O159" s="192" t="s">
        <v>156</v>
      </c>
      <c r="P159" s="270"/>
      <c r="Q159" s="271"/>
      <c r="R159" s="272"/>
      <c r="S159" s="57"/>
      <c r="T159" s="103"/>
      <c r="U159" s="104"/>
      <c r="V159" s="105"/>
      <c r="W159" s="105"/>
      <c r="X159" s="105"/>
      <c r="Y159" s="103"/>
    </row>
    <row r="160" spans="2:25" ht="26.25" customHeight="1" thickBot="1" x14ac:dyDescent="0.2">
      <c r="B160" s="273" t="s">
        <v>446</v>
      </c>
      <c r="C160" s="273"/>
      <c r="D160" s="273"/>
      <c r="E160" s="273"/>
      <c r="F160" s="273"/>
      <c r="G160" s="273"/>
      <c r="H160" s="274"/>
      <c r="I160" s="273"/>
      <c r="J160" s="273"/>
      <c r="K160" s="275">
        <f>$K10+K11+$K115+$K119+K120+$K134+$K147+$K91+$K95+$K99+$K103+$K111</f>
        <v>16129540415</v>
      </c>
      <c r="L160" s="273"/>
      <c r="M160" s="273"/>
      <c r="N160" s="273"/>
      <c r="O160" s="273"/>
      <c r="P160" s="276">
        <f>$P10+P11+$P115+$P119+P120+$P134+$P147+$P91+$P95+$P99+$P103+$P111</f>
        <v>21819043100</v>
      </c>
      <c r="Q160" s="277"/>
      <c r="R160" s="278"/>
      <c r="S160" s="57">
        <f t="shared" si="2"/>
        <v>-5689502685</v>
      </c>
      <c r="T160" s="144"/>
      <c r="U160" s="145"/>
      <c r="V160" s="145"/>
      <c r="W160" s="145"/>
      <c r="X160" s="145"/>
      <c r="Y160" s="144"/>
    </row>
    <row r="161" spans="10:19" x14ac:dyDescent="0.2">
      <c r="J161" s="279"/>
    </row>
    <row r="162" spans="10:19" x14ac:dyDescent="0.2">
      <c r="S162" s="24" t="s">
        <v>447</v>
      </c>
    </row>
    <row r="164" spans="10:19" ht="15" x14ac:dyDescent="0.2">
      <c r="P164" s="281"/>
    </row>
    <row r="165" spans="10:19" ht="17.25" customHeight="1" x14ac:dyDescent="0.2">
      <c r="K165" s="282">
        <f>K160-16129540415</f>
        <v>0</v>
      </c>
      <c r="P165" s="283"/>
    </row>
    <row r="166" spans="10:19" ht="17.25" customHeight="1" x14ac:dyDescent="0.2"/>
    <row r="169" spans="10:19" ht="12" customHeight="1" x14ac:dyDescent="0.2"/>
    <row r="171" spans="10:19" ht="19.5" customHeight="1" x14ac:dyDescent="0.2"/>
  </sheetData>
  <mergeCells count="8">
    <mergeCell ref="B8:F8"/>
    <mergeCell ref="B9:F9"/>
    <mergeCell ref="B2:R2"/>
    <mergeCell ref="B3:R3"/>
    <mergeCell ref="B4:O4"/>
    <mergeCell ref="B5:P5"/>
    <mergeCell ref="B6:K7"/>
    <mergeCell ref="L6:R7"/>
  </mergeCells>
  <pageMargins left="0.25" right="0.25" top="0.75" bottom="0.75" header="0.3" footer="0.3"/>
  <pageSetup paperSize="5" scale="52" fitToHeight="0" orientation="landscape" horizontalDpi="4294967293" r:id="rId1"/>
  <rowBreaks count="18" manualBreakCount="18">
    <brk id="16" min="1" max="17" man="1"/>
    <brk id="26" min="1" max="17" man="1"/>
    <brk id="34" min="1" max="17" man="1"/>
    <brk id="42" min="1" max="17" man="1"/>
    <brk id="52" min="1" max="17" man="1"/>
    <brk id="62" min="1" max="17" man="1"/>
    <brk id="70" min="1" max="17" man="1"/>
    <brk id="79" min="1" max="17" man="1"/>
    <brk id="87" min="1" max="17" man="1"/>
    <brk id="92" min="1" max="17" man="1"/>
    <brk id="99" min="1" max="17" man="1"/>
    <brk id="104" min="1" max="17" man="1"/>
    <brk id="114" min="1" max="17" man="1"/>
    <brk id="123" min="1" max="17" man="1"/>
    <brk id="133" min="1" max="17" man="1"/>
    <brk id="141" min="1" max="17" man="1"/>
    <brk id="148" min="1" max="17" man="1"/>
    <brk id="155" min="1" max="17" man="1"/>
  </row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RKT P TAHUN 2023</vt:lpstr>
      <vt:lpstr>TC 33 (PAGU SIPD</vt:lpstr>
      <vt:lpstr>TC 31 OK</vt:lpstr>
      <vt:lpstr>'RKT P TAHUN 2023'!Print_Area</vt:lpstr>
      <vt:lpstr>'TC 31 OK'!Print_Area</vt:lpstr>
      <vt:lpstr>'TC 33 (PAGU SIPD'!Print_Area</vt:lpstr>
      <vt:lpstr>'RKT P TAHUN 2023'!Print_Titles</vt:lpstr>
      <vt:lpstr>'TC 31 OK'!Print_Titles</vt:lpstr>
      <vt:lpstr>'TC 33 (PAGU SIPD'!Print_Titles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Microsoft Office User</cp:lastModifiedBy>
  <cp:lastPrinted>2022-06-21T04:37:53Z</cp:lastPrinted>
  <dcterms:created xsi:type="dcterms:W3CDTF">2019-04-29T08:08:27Z</dcterms:created>
  <dcterms:modified xsi:type="dcterms:W3CDTF">2023-07-25T03:52:18Z</dcterms:modified>
</cp:coreProperties>
</file>