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D:\Study\CSE 6329 Frailey\Assignments\Assign 1\"/>
    </mc:Choice>
  </mc:AlternateContent>
  <bookViews>
    <workbookView xWindow="0" yWindow="0" windowWidth="20490" windowHeight="7530" activeTab="2" xr2:uid="{00000000-000D-0000-FFFF-FFFF00000000}"/>
  </bookViews>
  <sheets>
    <sheet name="Cover Sheet" sheetId="8" r:id="rId1"/>
    <sheet name="Instructions" sheetId="7" r:id="rId2"/>
    <sheet name="WBS" sheetId="1" r:id="rId3"/>
    <sheet name="Burn Charts" sheetId="6" r:id="rId4"/>
    <sheet name="Earned Value Charts" sheetId="4" r:id="rId5"/>
  </sheets>
  <definedNames>
    <definedName name="_xlnm.Print_Area" localSheetId="3">'Burn Charts'!$B$2:$M$45</definedName>
    <definedName name="_xlnm.Print_Area" localSheetId="0">'Cover Sheet'!$A$1:$E$48</definedName>
    <definedName name="_xlnm.Print_Area" localSheetId="4">'Earned Value Charts'!$A$1:$M$25</definedName>
    <definedName name="_xlnm.Print_Area" localSheetId="1">Instructions!$A$1:$I$46</definedName>
    <definedName name="_xlnm.Print_Area" localSheetId="2">WBS!$B$2:$AL$83</definedName>
    <definedName name="_xlnm.Print_Titles" localSheetId="2">WBS!$2:$7</definedName>
  </definedNames>
  <calcPr calcId="171027"/>
</workbook>
</file>

<file path=xl/calcChain.xml><?xml version="1.0" encoding="utf-8"?>
<calcChain xmlns="http://schemas.openxmlformats.org/spreadsheetml/2006/main">
  <c r="AJ58" i="1" l="1"/>
  <c r="F58" i="1" s="1"/>
  <c r="C58" i="1" s="1"/>
  <c r="AJ57" i="1"/>
  <c r="F57" i="1" s="1"/>
  <c r="C57" i="1" s="1"/>
  <c r="AJ51" i="1" l="1"/>
  <c r="F51" i="1" s="1"/>
  <c r="C51" i="1" s="1"/>
  <c r="V7" i="1"/>
  <c r="AJ10" i="1"/>
  <c r="AJ34" i="1" l="1"/>
  <c r="F34" i="1" s="1"/>
  <c r="C34" i="1" s="1"/>
  <c r="U80" i="1" l="1"/>
  <c r="V80" i="1" s="1"/>
  <c r="W80" i="1" s="1"/>
  <c r="X80" i="1" s="1"/>
  <c r="Y80" i="1" s="1"/>
  <c r="AJ72" i="1" l="1"/>
  <c r="F72" i="1" l="1"/>
  <c r="AJ71" i="1"/>
  <c r="F71" i="1" s="1"/>
  <c r="AJ70" i="1"/>
  <c r="F70" i="1" s="1"/>
  <c r="C70" i="1" s="1"/>
  <c r="C71" i="1" l="1"/>
  <c r="C72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AJ65" i="1"/>
  <c r="F65" i="1" s="1"/>
  <c r="AJ64" i="1"/>
  <c r="F64" i="1" s="1"/>
  <c r="AJ55" i="1"/>
  <c r="AJ52" i="1"/>
  <c r="F52" i="1" s="1"/>
  <c r="AJ50" i="1"/>
  <c r="F50" i="1" s="1"/>
  <c r="AJ49" i="1"/>
  <c r="F49" i="1" s="1"/>
  <c r="AJ48" i="1"/>
  <c r="F48" i="1" s="1"/>
  <c r="C48" i="1" s="1"/>
  <c r="AJ47" i="1"/>
  <c r="F47" i="1" s="1"/>
  <c r="C47" i="1" s="1"/>
  <c r="AJ46" i="1"/>
  <c r="F46" i="1" s="1"/>
  <c r="AJ45" i="1"/>
  <c r="F45" i="1" s="1"/>
  <c r="AJ44" i="1"/>
  <c r="F44" i="1" s="1"/>
  <c r="AJ43" i="1"/>
  <c r="F43" i="1" s="1"/>
  <c r="AJ42" i="1"/>
  <c r="F42" i="1" s="1"/>
  <c r="AJ41" i="1"/>
  <c r="F41" i="1" s="1"/>
  <c r="AJ40" i="1"/>
  <c r="F40" i="1" s="1"/>
  <c r="AJ39" i="1"/>
  <c r="F39" i="1" s="1"/>
  <c r="AJ38" i="1"/>
  <c r="F38" i="1" s="1"/>
  <c r="AJ36" i="1"/>
  <c r="F36" i="1" s="1"/>
  <c r="AJ35" i="1"/>
  <c r="F35" i="1" s="1"/>
  <c r="C49" i="1" l="1"/>
  <c r="C64" i="1"/>
  <c r="C65" i="1"/>
  <c r="C40" i="1"/>
  <c r="C39" i="1"/>
  <c r="C52" i="1"/>
  <c r="C43" i="1"/>
  <c r="C41" i="1"/>
  <c r="C44" i="1"/>
  <c r="C45" i="1"/>
  <c r="C38" i="1"/>
  <c r="C42" i="1"/>
  <c r="C46" i="1"/>
  <c r="C50" i="1"/>
  <c r="C36" i="1"/>
  <c r="C35" i="1"/>
  <c r="AJ11" i="1"/>
  <c r="F11" i="1" l="1"/>
  <c r="AJ12" i="1"/>
  <c r="F12" i="1" s="1"/>
  <c r="AJ13" i="1"/>
  <c r="F13" i="1" s="1"/>
  <c r="W7" i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C13" i="1" l="1"/>
  <c r="C12" i="1"/>
  <c r="C11" i="1"/>
  <c r="F55" i="1"/>
  <c r="C55" i="1" l="1"/>
  <c r="Z80" i="1"/>
  <c r="AA80" i="1" s="1"/>
  <c r="AB80" i="1" s="1"/>
  <c r="AC80" i="1" s="1"/>
  <c r="AD80" i="1" s="1"/>
  <c r="AE80" i="1" s="1"/>
  <c r="AF80" i="1" s="1"/>
  <c r="AG80" i="1" s="1"/>
  <c r="AH80" i="1" s="1"/>
  <c r="AJ61" i="1" l="1"/>
  <c r="F61" i="1" s="1"/>
  <c r="AJ60" i="1"/>
  <c r="F60" i="1" s="1"/>
  <c r="AJ56" i="1"/>
  <c r="F56" i="1" s="1"/>
  <c r="AJ33" i="1"/>
  <c r="F33" i="1" s="1"/>
  <c r="AJ32" i="1"/>
  <c r="F32" i="1" s="1"/>
  <c r="AJ31" i="1"/>
  <c r="F31" i="1" s="1"/>
  <c r="AJ30" i="1"/>
  <c r="F30" i="1" s="1"/>
  <c r="AJ29" i="1"/>
  <c r="F29" i="1" s="1"/>
  <c r="AJ27" i="1"/>
  <c r="F27" i="1" s="1"/>
  <c r="AJ26" i="1"/>
  <c r="F26" i="1" s="1"/>
  <c r="AJ25" i="1"/>
  <c r="F25" i="1" s="1"/>
  <c r="AJ24" i="1"/>
  <c r="F24" i="1" s="1"/>
  <c r="AJ23" i="1"/>
  <c r="F23" i="1" s="1"/>
  <c r="AJ21" i="1"/>
  <c r="F21" i="1" s="1"/>
  <c r="AJ20" i="1"/>
  <c r="F20" i="1" s="1"/>
  <c r="AJ19" i="1"/>
  <c r="F19" i="1" s="1"/>
  <c r="AJ18" i="1"/>
  <c r="F18" i="1" s="1"/>
  <c r="AJ17" i="1"/>
  <c r="F17" i="1" s="1"/>
  <c r="AJ15" i="1"/>
  <c r="F15" i="1" s="1"/>
  <c r="AJ14" i="1"/>
  <c r="F14" i="1" s="1"/>
  <c r="U76" i="1"/>
  <c r="U81" i="1" s="1"/>
  <c r="C60" i="1" l="1"/>
  <c r="C21" i="1"/>
  <c r="C26" i="1"/>
  <c r="C32" i="1"/>
  <c r="C15" i="1"/>
  <c r="C17" i="1"/>
  <c r="C29" i="1"/>
  <c r="C18" i="1"/>
  <c r="C30" i="1"/>
  <c r="C19" i="1"/>
  <c r="C31" i="1"/>
  <c r="C56" i="1"/>
  <c r="C25" i="1"/>
  <c r="C27" i="1"/>
  <c r="C20" i="1"/>
  <c r="C33" i="1"/>
  <c r="C23" i="1"/>
  <c r="C24" i="1"/>
  <c r="V76" i="1"/>
  <c r="V81" i="1" s="1"/>
  <c r="I75" i="1"/>
  <c r="T77" i="1" l="1"/>
  <c r="AH3" i="1"/>
  <c r="V3" i="1"/>
  <c r="AG3" i="1"/>
  <c r="U3" i="1"/>
  <c r="AC3" i="1"/>
  <c r="AB3" i="1"/>
  <c r="AA3" i="1"/>
  <c r="Y3" i="1"/>
  <c r="W3" i="1"/>
  <c r="AF3" i="1"/>
  <c r="AE3" i="1"/>
  <c r="X3" i="1"/>
  <c r="AD3" i="1"/>
  <c r="Z3" i="1"/>
  <c r="W76" i="1"/>
  <c r="W81" i="1" s="1"/>
  <c r="T5" i="1"/>
  <c r="C61" i="1"/>
  <c r="X76" i="1" l="1"/>
  <c r="X81" i="1" s="1"/>
  <c r="U5" i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J3" i="1"/>
  <c r="U4" i="1"/>
  <c r="U82" i="1" s="1"/>
  <c r="C14" i="1"/>
  <c r="F75" i="1"/>
  <c r="AJ76" i="1"/>
  <c r="Y76" i="1" l="1"/>
  <c r="Y81" i="1" s="1"/>
  <c r="V4" i="1"/>
  <c r="V82" i="1" s="1"/>
  <c r="E75" i="1"/>
  <c r="Z76" i="1" l="1"/>
  <c r="Z81" i="1" s="1"/>
  <c r="W4" i="1"/>
  <c r="W82" i="1" s="1"/>
  <c r="AA76" i="1" l="1"/>
  <c r="AA81" i="1" s="1"/>
  <c r="X4" i="1"/>
  <c r="X82" i="1" s="1"/>
  <c r="AB76" i="1" l="1"/>
  <c r="AB81" i="1" s="1"/>
  <c r="Y4" i="1"/>
  <c r="Y82" i="1" s="1"/>
  <c r="AC76" i="1" l="1"/>
  <c r="AC81" i="1" s="1"/>
  <c r="Z4" i="1"/>
  <c r="Z82" i="1" s="1"/>
  <c r="AD76" i="1" l="1"/>
  <c r="AD81" i="1" s="1"/>
  <c r="AA4" i="1"/>
  <c r="AA82" i="1" s="1"/>
  <c r="AE76" i="1" l="1"/>
  <c r="AE81" i="1" s="1"/>
  <c r="AB4" i="1"/>
  <c r="AB82" i="1" s="1"/>
  <c r="AF76" i="1" l="1"/>
  <c r="AF81" i="1" s="1"/>
  <c r="AC4" i="1"/>
  <c r="AC82" i="1" s="1"/>
  <c r="AG76" i="1" l="1"/>
  <c r="AG81" i="1" s="1"/>
  <c r="AD4" i="1"/>
  <c r="AD82" i="1" s="1"/>
  <c r="AH76" i="1" l="1"/>
  <c r="AH81" i="1" s="1"/>
  <c r="AE4" i="1"/>
  <c r="AE82" i="1" s="1"/>
  <c r="AF4" i="1" l="1"/>
  <c r="AF82" i="1" s="1"/>
  <c r="AG4" i="1" l="1"/>
  <c r="AG82" i="1" s="1"/>
  <c r="AH4" i="1" l="1"/>
  <c r="AH82" i="1" s="1"/>
</calcChain>
</file>

<file path=xl/sharedStrings.xml><?xml version="1.0" encoding="utf-8"?>
<sst xmlns="http://schemas.openxmlformats.org/spreadsheetml/2006/main" count="164" uniqueCount="142">
  <si>
    <t>Task #</t>
  </si>
  <si>
    <t>^</t>
  </si>
  <si>
    <t xml:space="preserve">Actual Completion Week </t>
  </si>
  <si>
    <t xml:space="preserve">Planned Completion  Week </t>
  </si>
  <si>
    <t>Status</t>
  </si>
  <si>
    <t>Open</t>
  </si>
  <si>
    <t>In Progress</t>
  </si>
  <si>
    <t>Complete</t>
  </si>
  <si>
    <t>Actual Results</t>
  </si>
  <si>
    <t>Planned Completion Week</t>
  </si>
  <si>
    <t>(fill in when the task is complete)</t>
  </si>
  <si>
    <t>Totals &gt;&gt;</t>
  </si>
  <si>
    <t>Cumulative Plan (PV)</t>
  </si>
  <si>
    <t>WBS</t>
  </si>
  <si>
    <t>Planned Effort</t>
  </si>
  <si>
    <t>Estimated Effort Remaining</t>
  </si>
  <si>
    <t>Schedule</t>
  </si>
  <si>
    <t>Estimates</t>
  </si>
  <si>
    <t>If you worked on that task during the past week:</t>
  </si>
  <si>
    <t>If you did no work on that task, do nothing.</t>
  </si>
  <si>
    <t>This will update the burndown and burnup charts</t>
  </si>
  <si>
    <t>CSE 6329-002</t>
  </si>
  <si>
    <t>List tasks to be performed</t>
  </si>
  <si>
    <t>Estimate hours required for each task</t>
  </si>
  <si>
    <t>Estimated Hours of Effort</t>
  </si>
  <si>
    <t>Record estimated hours in Estimated Hours of Effort column</t>
  </si>
  <si>
    <t>Break into smaller sub-tasks as required</t>
  </si>
  <si>
    <t>Modify template to add tasks and correct formulas/coloring</t>
  </si>
  <si>
    <t>Actual Hours So Far</t>
  </si>
  <si>
    <t>Estimated Hours Remaining</t>
  </si>
  <si>
    <t xml:space="preserve">Read and Analyze A1 SOW for PWBS </t>
  </si>
  <si>
    <t xml:space="preserve">Read and Analyze A2 SOW </t>
  </si>
  <si>
    <t xml:space="preserve">Read and Analyze A3 SOW </t>
  </si>
  <si>
    <t xml:space="preserve">Read and Analyze A4 SOW </t>
  </si>
  <si>
    <t>Submit A1 (Draft)</t>
  </si>
  <si>
    <t>Review comments from TA/Instructor and Correct Mistakes</t>
  </si>
  <si>
    <t>Submit Final PWBS</t>
  </si>
  <si>
    <t>Second Task for A2</t>
  </si>
  <si>
    <t>Fill in new rows as needed for other tasks and subtasks</t>
  </si>
  <si>
    <t>Fill in new rows as required</t>
  </si>
  <si>
    <t>A3</t>
  </si>
  <si>
    <t>A4</t>
  </si>
  <si>
    <t>Instructions for Weekly WBS Entries</t>
  </si>
  <si>
    <r>
      <rPr>
        <b/>
        <sz val="10"/>
        <rFont val="Arial"/>
        <family val="2"/>
      </rPr>
      <t>For each task</t>
    </r>
    <r>
      <rPr>
        <sz val="10"/>
        <rFont val="Arial"/>
        <family val="2"/>
      </rPr>
      <t>:</t>
    </r>
  </si>
  <si>
    <t>At the end of each week, fill in hours worked on each task, as follows:</t>
  </si>
  <si>
    <t>Enter total hours of work remaining on the task in column E:</t>
  </si>
  <si>
    <t>If the task is complete, enter 0 hours remaining.</t>
  </si>
  <si>
    <t>Step 1 - Enter hours worked each week</t>
  </si>
  <si>
    <t>Step 2: Check for errors</t>
  </si>
  <si>
    <t>Review all totals and numbers and make sure everything seems correct.</t>
  </si>
  <si>
    <t>Make corrections as necessary</t>
  </si>
  <si>
    <t>Total Estimated Hours Remaining</t>
  </si>
  <si>
    <t>Estimated Hours Remaining (copy each week from total in column E) &gt;&gt;</t>
  </si>
  <si>
    <t>Cell should change color when you enter a non-zero value.</t>
  </si>
  <si>
    <t>Cell will change color</t>
  </si>
  <si>
    <t>Cumulative Hours Earned (EV) &gt;&gt;</t>
  </si>
  <si>
    <t>Week Number &gt;&gt;</t>
  </si>
  <si>
    <t>Total Hours Worked</t>
  </si>
  <si>
    <t>Total Actual Hours Worked &gt;&gt;</t>
  </si>
  <si>
    <t>Cumulative Actual Hours (AC) &gt;&gt;</t>
  </si>
  <si>
    <t>Total Hours Originally Estimated</t>
  </si>
  <si>
    <t>E1 - Study for Midterm Exam</t>
  </si>
  <si>
    <t>E2 - Study for Final Exam</t>
  </si>
  <si>
    <t>PWBS</t>
  </si>
  <si>
    <t>A1 - Develop PWBS</t>
  </si>
  <si>
    <t>insert new column here</t>
  </si>
  <si>
    <t>Spare Parent Task - Top Level</t>
  </si>
  <si>
    <t>Spare Parent Task - Second Level</t>
  </si>
  <si>
    <t>Spare Parent Task - Third Level</t>
  </si>
  <si>
    <t>Spare Sub-Task - Second Level</t>
  </si>
  <si>
    <t>Spare Sub-Task - Third Level</t>
  </si>
  <si>
    <t>Spare Sub-Task - Fourth Level</t>
  </si>
  <si>
    <t>Spare Task Rows - For use in Inserting New Tasks and Sub-Tasks</t>
  </si>
  <si>
    <t>Task Description                                     Week  Ending &gt;&gt;</t>
  </si>
  <si>
    <t>Actual Hours Worked and Earned</t>
  </si>
  <si>
    <r>
      <t xml:space="preserve">Copy the "total estimated hours remaining" (bottom of column E) to </t>
    </r>
    <r>
      <rPr>
        <b/>
        <sz val="10"/>
        <rFont val="Arial"/>
        <family val="2"/>
      </rPr>
      <t>estimated hours remaining</t>
    </r>
    <r>
      <rPr>
        <sz val="10"/>
        <rFont val="Arial"/>
        <family val="2"/>
      </rPr>
      <t xml:space="preserve"> cell for current week</t>
    </r>
  </si>
  <si>
    <t>Step 4: Update Earned Value</t>
  </si>
  <si>
    <t>ASSIGNMENT 1</t>
  </si>
  <si>
    <t>DO INITIAL VERSION OF PERSONAL WBS</t>
  </si>
  <si>
    <t>CSE  6329</t>
  </si>
  <si>
    <t>Software Metrics and Quality Engineering</t>
  </si>
  <si>
    <t>Name</t>
  </si>
  <si>
    <t>Points</t>
  </si>
  <si>
    <t>(/10) Correct Format, including name on top, totals, etc.</t>
  </si>
  <si>
    <t>(/50) Reasonable list of tasks for each assignment</t>
  </si>
  <si>
    <t>(/40) Reasonable estimates, actual and earned hours.</t>
  </si>
  <si>
    <t>(100) Total Assignment Grade</t>
  </si>
  <si>
    <t>Comments from Grader</t>
  </si>
  <si>
    <r>
      <t xml:space="preserve">(hours may be entered in whole hours, such as </t>
    </r>
    <r>
      <rPr>
        <b/>
        <sz val="10"/>
        <color rgb="FF0000FF"/>
        <rFont val="Arial"/>
        <family val="2"/>
      </rPr>
      <t>2</t>
    </r>
    <r>
      <rPr>
        <sz val="10"/>
        <rFont val="Arial"/>
        <family val="2"/>
      </rPr>
      <t xml:space="preserve">, or in tenths of an hour, such as </t>
    </r>
    <r>
      <rPr>
        <b/>
        <sz val="10"/>
        <color rgb="FF0000FF"/>
        <rFont val="Arial"/>
        <family val="2"/>
      </rPr>
      <t>1.3</t>
    </r>
    <r>
      <rPr>
        <sz val="10"/>
        <rFont val="Arial"/>
        <family val="2"/>
      </rPr>
      <t>)</t>
    </r>
  </si>
  <si>
    <t>Enter total hours worked on the task in the column corresponding to the current week (column U through AJ).</t>
  </si>
  <si>
    <t>The total hours remaining is your best current estimate, which may differ from what was originally estimated.</t>
  </si>
  <si>
    <r>
      <t xml:space="preserve">Find the </t>
    </r>
    <r>
      <rPr>
        <b/>
        <sz val="10"/>
        <rFont val="Arial"/>
        <family val="2"/>
      </rPr>
      <t>originally estimated hours</t>
    </r>
    <r>
      <rPr>
        <sz val="10"/>
        <rFont val="Arial"/>
        <family val="2"/>
      </rPr>
      <t xml:space="preserve"> for that task and </t>
    </r>
    <r>
      <rPr>
        <b/>
        <sz val="10"/>
        <color rgb="FF0000FF"/>
        <rFont val="Arial"/>
        <family val="2"/>
      </rPr>
      <t>add it</t>
    </r>
    <r>
      <rPr>
        <sz val="10"/>
        <rFont val="Arial"/>
        <family val="2"/>
      </rPr>
      <t xml:space="preserve"> to the hours earned this week for the current week</t>
    </r>
  </si>
  <si>
    <t>ID</t>
  </si>
  <si>
    <t>General Rules:</t>
  </si>
  <si>
    <t>2: Cells with a colored background usually contain formulas that you should not change unless you are extending</t>
  </si>
  <si>
    <t xml:space="preserve">the length of the course (which you may only do with the instructor's permission).  </t>
  </si>
  <si>
    <t>3: You may insert rows as needed to accommodate all of the tasks that you plan to do for the course.</t>
  </si>
  <si>
    <t>4: You should study every formula and every graph and understand what it is and why.  This may be on an exam.</t>
  </si>
  <si>
    <t xml:space="preserve">1: Cells with a white background are cells in which you may put a number or a task name at the appropriate time. </t>
  </si>
  <si>
    <t>Some of these cells will change color when you put something there.</t>
  </si>
  <si>
    <t>(Use the spare tasks near the bottom to preserve the correct format and formulas.)</t>
  </si>
  <si>
    <t>If the graphs (charts) look strange, something is wrong.  Figure out what's wrong and fix it.</t>
  </si>
  <si>
    <t>Step 3: Record Estimated Hours Remaining at end of current week</t>
  </si>
  <si>
    <r>
      <t xml:space="preserve">The </t>
    </r>
    <r>
      <rPr>
        <b/>
        <sz val="10"/>
        <rFont val="Arial"/>
        <family val="2"/>
      </rPr>
      <t>hours earned this week</t>
    </r>
    <r>
      <rPr>
        <sz val="10"/>
        <rFont val="Arial"/>
        <family val="2"/>
      </rPr>
      <t xml:space="preserve"> row for the current week (near the bottom) should start off with blank or 0.</t>
    </r>
  </si>
  <si>
    <r>
      <t xml:space="preserve">For each task that has </t>
    </r>
    <r>
      <rPr>
        <b/>
        <sz val="10"/>
        <rFont val="Arial"/>
        <family val="2"/>
      </rPr>
      <t>completed</t>
    </r>
    <r>
      <rPr>
        <sz val="10"/>
        <rFont val="Arial"/>
        <family val="2"/>
      </rPr>
      <t xml:space="preserve"> during the current week:</t>
    </r>
  </si>
  <si>
    <t>When done, this total will be the earned value for the week and will update the earned value chart accordingly.</t>
  </si>
  <si>
    <t>Hours Earned This Week (enter each week) &gt;&gt;</t>
  </si>
  <si>
    <t>Should match Cumulative Actual Hours</t>
  </si>
  <si>
    <t>Should match Cumulative Plan (PV)</t>
  </si>
  <si>
    <t>(copy to the right at the end of each week)</t>
  </si>
  <si>
    <t>Enter Actual and Earned Hours for week ending 1/27</t>
  </si>
  <si>
    <t>Make Weekly Updates to Actual and Earned Hours in PWBS</t>
  </si>
  <si>
    <t>2017 Fall</t>
  </si>
  <si>
    <t>CPI &gt;&gt;</t>
  </si>
  <si>
    <t>SPI &gt;&gt;</t>
  </si>
  <si>
    <t>Note:</t>
  </si>
  <si>
    <t>If you receive comments on the DRAFT PWBS, make the indicated changes and delete the</t>
  </si>
  <si>
    <t>comments when submitting the INTERIM PWBS.</t>
  </si>
  <si>
    <t>If you receive comments on the INTERIM PWBS, delete them before submitting the FINAL PWBS.</t>
  </si>
  <si>
    <t>Updates for 9/1</t>
  </si>
  <si>
    <t>Updates for 9/8</t>
  </si>
  <si>
    <t>Updates for 9/15</t>
  </si>
  <si>
    <t>Updates for 9/22</t>
  </si>
  <si>
    <t>Updates for 9/29</t>
  </si>
  <si>
    <t>Updates for 10/6</t>
  </si>
  <si>
    <t>Updates for 10/13</t>
  </si>
  <si>
    <t>Updates for 10/20</t>
  </si>
  <si>
    <t>Updates for 10/27</t>
  </si>
  <si>
    <t>Updates for 11/03</t>
  </si>
  <si>
    <t>Updates for 11/10</t>
  </si>
  <si>
    <t>Updates for 11/17</t>
  </si>
  <si>
    <t>Updates for 11/24</t>
  </si>
  <si>
    <t>Updates for 12/01</t>
  </si>
  <si>
    <t>Fall, 2017</t>
  </si>
  <si>
    <t>Kothari Ridham</t>
  </si>
  <si>
    <t>Ridham Kothari</t>
  </si>
  <si>
    <t>Read SOW and Analyze</t>
  </si>
  <si>
    <t>Assignment 2</t>
  </si>
  <si>
    <t>Read SOW and understand the requirements</t>
  </si>
  <si>
    <t>Listout the requirements</t>
  </si>
  <si>
    <t>Analyze templete report</t>
  </si>
  <si>
    <t>Read and Analyze data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</si>
</sst>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m/d;@"/>
  </numFmts>
  <fonts count="2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b/>
      <sz val="10"/>
      <color rgb="FF0000FF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b/>
      <sz val="10"/>
      <color rgb="FF99CCFF"/>
      <name val="Arial"/>
      <family val="2"/>
    </font>
    <font>
      <sz val="10"/>
      <color theme="0"/>
      <name val="Arial"/>
      <family val="2"/>
    </font>
    <font>
      <b/>
      <u/>
      <sz val="10"/>
      <color rgb="FFFF0000"/>
      <name val="Arial"/>
      <family val="2"/>
    </font>
    <font>
      <b/>
      <sz val="16"/>
      <color rgb="FFFF0000"/>
      <name val="Arial"/>
      <family val="2"/>
    </font>
    <font>
      <b/>
      <sz val="15"/>
      <color rgb="FFFF0000"/>
      <name val="Arial"/>
      <family val="2"/>
    </font>
    <font>
      <sz val="10"/>
      <name val="Arial"/>
    </font>
    <font>
      <sz val="18"/>
      <name val="Arial"/>
      <family val="2"/>
    </font>
    <font>
      <sz val="12"/>
      <name val="Times New Roman"/>
      <family val="1"/>
    </font>
    <font>
      <b/>
      <sz val="2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8"/>
      <color rgb="FF0000FF"/>
      <name val="Arial"/>
      <family val="2"/>
    </font>
    <font>
      <sz val="16"/>
      <name val="Arial"/>
      <family val="2"/>
    </font>
    <font>
      <u/>
      <sz val="14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 style="medium">
        <color indexed="64"/>
      </left>
      <right style="double">
        <color auto="1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</borders>
  <cellStyleXfs count="1">
    <xf numFmtId="0" fontId="0" fillId="0" borderId="0"/>
  </cellStyleXfs>
  <cellXfs count="33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1" fillId="3" borderId="11" xfId="0" applyFont="1" applyFill="1" applyBorder="1"/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4" borderId="20" xfId="0" applyFont="1" applyFill="1" applyBorder="1" applyAlignment="1">
      <alignment horizontal="center" wrapText="1"/>
    </xf>
    <xf numFmtId="164" fontId="1" fillId="2" borderId="13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3" borderId="28" xfId="0" applyFont="1" applyFill="1" applyBorder="1"/>
    <xf numFmtId="0" fontId="2" fillId="0" borderId="2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1" fillId="9" borderId="15" xfId="0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/>
    </xf>
    <xf numFmtId="164" fontId="1" fillId="10" borderId="2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 vertical="top" wrapText="1"/>
    </xf>
    <xf numFmtId="0" fontId="1" fillId="9" borderId="29" xfId="0" applyFont="1" applyFill="1" applyBorder="1" applyAlignment="1">
      <alignment horizontal="center" wrapText="1"/>
    </xf>
    <xf numFmtId="0" fontId="0" fillId="13" borderId="0" xfId="0" applyFill="1"/>
    <xf numFmtId="0" fontId="4" fillId="13" borderId="0" xfId="0" applyFont="1" applyFill="1"/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0" fillId="0" borderId="0" xfId="0" applyBorder="1"/>
    <xf numFmtId="0" fontId="0" fillId="13" borderId="43" xfId="0" applyFill="1" applyBorder="1" applyAlignment="1">
      <alignment horizontal="center"/>
    </xf>
    <xf numFmtId="0" fontId="0" fillId="13" borderId="43" xfId="0" applyFill="1" applyBorder="1"/>
    <xf numFmtId="0" fontId="0" fillId="6" borderId="0" xfId="0" applyFill="1" applyBorder="1"/>
    <xf numFmtId="0" fontId="0" fillId="6" borderId="37" xfId="0" applyFill="1" applyBorder="1"/>
    <xf numFmtId="0" fontId="0" fillId="6" borderId="38" xfId="0" applyFill="1" applyBorder="1"/>
    <xf numFmtId="0" fontId="0" fillId="6" borderId="39" xfId="0" applyFill="1" applyBorder="1"/>
    <xf numFmtId="0" fontId="0" fillId="6" borderId="40" xfId="0" applyFill="1" applyBorder="1"/>
    <xf numFmtId="0" fontId="0" fillId="6" borderId="41" xfId="0" applyFill="1" applyBorder="1"/>
    <xf numFmtId="0" fontId="0" fillId="6" borderId="42" xfId="0" applyFill="1" applyBorder="1"/>
    <xf numFmtId="0" fontId="0" fillId="6" borderId="43" xfId="0" applyFill="1" applyBorder="1"/>
    <xf numFmtId="0" fontId="0" fillId="6" borderId="44" xfId="0" applyFill="1" applyBorder="1"/>
    <xf numFmtId="0" fontId="0" fillId="12" borderId="37" xfId="0" applyFill="1" applyBorder="1"/>
    <xf numFmtId="0" fontId="0" fillId="12" borderId="38" xfId="0" applyFill="1" applyBorder="1"/>
    <xf numFmtId="0" fontId="0" fillId="12" borderId="39" xfId="0" applyFill="1" applyBorder="1"/>
    <xf numFmtId="0" fontId="0" fillId="12" borderId="40" xfId="0" applyFill="1" applyBorder="1"/>
    <xf numFmtId="0" fontId="0" fillId="12" borderId="0" xfId="0" applyFill="1" applyBorder="1"/>
    <xf numFmtId="0" fontId="0" fillId="12" borderId="41" xfId="0" applyFill="1" applyBorder="1"/>
    <xf numFmtId="0" fontId="0" fillId="12" borderId="42" xfId="0" applyFill="1" applyBorder="1"/>
    <xf numFmtId="0" fontId="0" fillId="12" borderId="43" xfId="0" applyFill="1" applyBorder="1"/>
    <xf numFmtId="0" fontId="0" fillId="12" borderId="44" xfId="0" applyFill="1" applyBorder="1"/>
    <xf numFmtId="164" fontId="0" fillId="10" borderId="17" xfId="0" applyNumberFormat="1" applyFill="1" applyBorder="1" applyAlignment="1">
      <alignment horizontal="center"/>
    </xf>
    <xf numFmtId="164" fontId="0" fillId="6" borderId="18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10" borderId="50" xfId="0" applyFill="1" applyBorder="1"/>
    <xf numFmtId="164" fontId="1" fillId="13" borderId="0" xfId="0" applyNumberFormat="1" applyFont="1" applyFill="1" applyBorder="1" applyAlignment="1">
      <alignment horizontal="center"/>
    </xf>
    <xf numFmtId="0" fontId="0" fillId="13" borderId="0" xfId="0" applyFill="1" applyAlignment="1">
      <alignment wrapText="1"/>
    </xf>
    <xf numFmtId="164" fontId="1" fillId="2" borderId="11" xfId="0" applyNumberFormat="1" applyFont="1" applyFill="1" applyBorder="1"/>
    <xf numFmtId="0" fontId="1" fillId="0" borderId="52" xfId="0" applyFont="1" applyBorder="1" applyAlignment="1">
      <alignment horizontal="center" wrapText="1"/>
    </xf>
    <xf numFmtId="0" fontId="1" fillId="9" borderId="54" xfId="0" applyFont="1" applyFill="1" applyBorder="1" applyAlignment="1">
      <alignment horizontal="center" wrapText="1"/>
    </xf>
    <xf numFmtId="0" fontId="1" fillId="7" borderId="36" xfId="0" applyFont="1" applyFill="1" applyBorder="1" applyAlignment="1">
      <alignment horizontal="center" wrapText="1"/>
    </xf>
    <xf numFmtId="0" fontId="1" fillId="7" borderId="53" xfId="0" applyFont="1" applyFill="1" applyBorder="1" applyAlignment="1">
      <alignment horizontal="center" wrapText="1"/>
    </xf>
    <xf numFmtId="0" fontId="7" fillId="4" borderId="14" xfId="0" applyFont="1" applyFill="1" applyBorder="1" applyAlignment="1">
      <alignment horizontal="center" vertical="center" wrapText="1"/>
    </xf>
    <xf numFmtId="0" fontId="1" fillId="14" borderId="43" xfId="0" applyFont="1" applyFill="1" applyBorder="1"/>
    <xf numFmtId="0" fontId="0" fillId="16" borderId="37" xfId="0" applyFill="1" applyBorder="1"/>
    <xf numFmtId="0" fontId="0" fillId="16" borderId="38" xfId="0" applyFill="1" applyBorder="1"/>
    <xf numFmtId="0" fontId="0" fillId="16" borderId="39" xfId="0" applyFill="1" applyBorder="1"/>
    <xf numFmtId="0" fontId="0" fillId="16" borderId="40" xfId="0" applyFill="1" applyBorder="1"/>
    <xf numFmtId="0" fontId="0" fillId="16" borderId="0" xfId="0" applyFill="1" applyBorder="1"/>
    <xf numFmtId="0" fontId="0" fillId="16" borderId="41" xfId="0" applyFill="1" applyBorder="1"/>
    <xf numFmtId="0" fontId="0" fillId="16" borderId="42" xfId="0" applyFill="1" applyBorder="1"/>
    <xf numFmtId="0" fontId="0" fillId="16" borderId="43" xfId="0" applyFill="1" applyBorder="1"/>
    <xf numFmtId="0" fontId="0" fillId="16" borderId="44" xfId="0" applyFill="1" applyBorder="1"/>
    <xf numFmtId="0" fontId="1" fillId="13" borderId="0" xfId="0" applyFont="1" applyFill="1" applyBorder="1" applyAlignment="1">
      <alignment horizontal="center" vertical="center" wrapText="1"/>
    </xf>
    <xf numFmtId="164" fontId="1" fillId="2" borderId="56" xfId="0" applyNumberFormat="1" applyFont="1" applyFill="1" applyBorder="1" applyAlignment="1">
      <alignment horizontal="center"/>
    </xf>
    <xf numFmtId="164" fontId="1" fillId="2" borderId="57" xfId="0" applyNumberFormat="1" applyFont="1" applyFill="1" applyBorder="1" applyAlignment="1">
      <alignment horizontal="center"/>
    </xf>
    <xf numFmtId="164" fontId="1" fillId="2" borderId="30" xfId="0" applyNumberFormat="1" applyFont="1" applyFill="1" applyBorder="1" applyAlignment="1">
      <alignment horizontal="center"/>
    </xf>
    <xf numFmtId="0" fontId="0" fillId="10" borderId="49" xfId="0" applyFill="1" applyBorder="1"/>
    <xf numFmtId="164" fontId="0" fillId="14" borderId="43" xfId="0" applyNumberFormat="1" applyFill="1" applyBorder="1" applyAlignment="1">
      <alignment horizontal="left"/>
    </xf>
    <xf numFmtId="1" fontId="0" fillId="0" borderId="9" xfId="0" applyNumberFormat="1" applyBorder="1"/>
    <xf numFmtId="164" fontId="0" fillId="6" borderId="9" xfId="0" applyNumberFormat="1" applyFill="1" applyBorder="1" applyAlignment="1">
      <alignment horizontal="center"/>
    </xf>
    <xf numFmtId="165" fontId="1" fillId="4" borderId="14" xfId="0" applyNumberFormat="1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 wrapText="1"/>
    </xf>
    <xf numFmtId="0" fontId="0" fillId="13" borderId="38" xfId="0" applyFill="1" applyBorder="1"/>
    <xf numFmtId="0" fontId="2" fillId="13" borderId="0" xfId="0" applyFont="1" applyFill="1"/>
    <xf numFmtId="0" fontId="1" fillId="13" borderId="0" xfId="0" applyFont="1" applyFill="1"/>
    <xf numFmtId="0" fontId="3" fillId="13" borderId="0" xfId="0" applyFont="1" applyFill="1"/>
    <xf numFmtId="0" fontId="0" fillId="13" borderId="0" xfId="0" applyFill="1" applyAlignment="1">
      <alignment horizontal="center"/>
    </xf>
    <xf numFmtId="0" fontId="5" fillId="13" borderId="0" xfId="0" applyFont="1" applyFill="1"/>
    <xf numFmtId="164" fontId="0" fillId="13" borderId="0" xfId="0" applyNumberFormat="1" applyFill="1" applyAlignment="1">
      <alignment horizontal="left"/>
    </xf>
    <xf numFmtId="0" fontId="0" fillId="13" borderId="0" xfId="0" applyFill="1" applyAlignment="1">
      <alignment horizontal="center" vertical="center"/>
    </xf>
    <xf numFmtId="164" fontId="0" fillId="6" borderId="11" xfId="0" applyNumberFormat="1" applyFill="1" applyBorder="1" applyAlignment="1">
      <alignment horizontal="center"/>
    </xf>
    <xf numFmtId="0" fontId="2" fillId="13" borderId="49" xfId="0" applyFont="1" applyFill="1" applyBorder="1" applyAlignment="1">
      <alignment horizontal="left" vertical="center"/>
    </xf>
    <xf numFmtId="0" fontId="2" fillId="7" borderId="49" xfId="0" applyFont="1" applyFill="1" applyBorder="1" applyAlignment="1">
      <alignment horizontal="left" vertical="center"/>
    </xf>
    <xf numFmtId="0" fontId="2" fillId="0" borderId="49" xfId="0" applyFont="1" applyBorder="1" applyAlignment="1">
      <alignment horizontal="left" vertical="center"/>
    </xf>
    <xf numFmtId="0" fontId="2" fillId="13" borderId="51" xfId="0" applyFont="1" applyFill="1" applyBorder="1" applyAlignment="1">
      <alignment horizontal="left"/>
    </xf>
    <xf numFmtId="0" fontId="2" fillId="0" borderId="49" xfId="0" applyFont="1" applyBorder="1" applyAlignment="1">
      <alignment horizontal="left"/>
    </xf>
    <xf numFmtId="0" fontId="2" fillId="0" borderId="51" xfId="0" applyFont="1" applyBorder="1" applyAlignment="1">
      <alignment horizontal="left"/>
    </xf>
    <xf numFmtId="0" fontId="2" fillId="13" borderId="49" xfId="0" applyFont="1" applyFill="1" applyBorder="1" applyAlignment="1">
      <alignment horizontal="left"/>
    </xf>
    <xf numFmtId="0" fontId="2" fillId="13" borderId="32" xfId="0" applyFont="1" applyFill="1" applyBorder="1" applyAlignment="1">
      <alignment horizontal="left"/>
    </xf>
    <xf numFmtId="0" fontId="2" fillId="6" borderId="32" xfId="0" applyFont="1" applyFill="1" applyBorder="1" applyAlignment="1">
      <alignment horizontal="left"/>
    </xf>
    <xf numFmtId="0" fontId="8" fillId="15" borderId="16" xfId="0" applyFont="1" applyFill="1" applyBorder="1" applyAlignment="1">
      <alignment horizontal="center" vertical="center" wrapText="1"/>
    </xf>
    <xf numFmtId="0" fontId="1" fillId="17" borderId="16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2" fillId="6" borderId="49" xfId="0" applyFont="1" applyFill="1" applyBorder="1" applyAlignment="1">
      <alignment horizontal="left" vertical="center"/>
    </xf>
    <xf numFmtId="0" fontId="2" fillId="6" borderId="49" xfId="0" applyFont="1" applyFill="1" applyBorder="1" applyAlignment="1">
      <alignment horizontal="left"/>
    </xf>
    <xf numFmtId="0" fontId="2" fillId="6" borderId="51" xfId="0" applyFont="1" applyFill="1" applyBorder="1" applyAlignment="1">
      <alignment horizontal="left"/>
    </xf>
    <xf numFmtId="0" fontId="2" fillId="7" borderId="32" xfId="0" applyFont="1" applyFill="1" applyBorder="1" applyAlignment="1">
      <alignment horizontal="left"/>
    </xf>
    <xf numFmtId="0" fontId="5" fillId="13" borderId="49" xfId="0" applyFont="1" applyFill="1" applyBorder="1" applyAlignment="1">
      <alignment horizontal="left" vertical="center"/>
    </xf>
    <xf numFmtId="164" fontId="1" fillId="13" borderId="1" xfId="0" applyNumberFormat="1" applyFont="1" applyFill="1" applyBorder="1" applyAlignment="1">
      <alignment horizontal="center" vertical="center"/>
    </xf>
    <xf numFmtId="0" fontId="0" fillId="18" borderId="43" xfId="0" applyFill="1" applyBorder="1"/>
    <xf numFmtId="0" fontId="0" fillId="18" borderId="41" xfId="0" applyFill="1" applyBorder="1"/>
    <xf numFmtId="0" fontId="0" fillId="18" borderId="44" xfId="0" applyFill="1" applyBorder="1"/>
    <xf numFmtId="0" fontId="0" fillId="19" borderId="24" xfId="0" applyFill="1" applyBorder="1"/>
    <xf numFmtId="0" fontId="0" fillId="19" borderId="25" xfId="0" applyFill="1" applyBorder="1"/>
    <xf numFmtId="0" fontId="1" fillId="19" borderId="17" xfId="0" applyFont="1" applyFill="1" applyBorder="1" applyAlignment="1">
      <alignment horizontal="center"/>
    </xf>
    <xf numFmtId="164" fontId="1" fillId="19" borderId="22" xfId="0" applyNumberFormat="1" applyFont="1" applyFill="1" applyBorder="1" applyAlignment="1">
      <alignment horizontal="center" vertical="center"/>
    </xf>
    <xf numFmtId="0" fontId="0" fillId="20" borderId="0" xfId="0" applyFill="1" applyBorder="1" applyAlignment="1"/>
    <xf numFmtId="0" fontId="0" fillId="20" borderId="45" xfId="0" applyFill="1" applyBorder="1" applyAlignment="1"/>
    <xf numFmtId="0" fontId="11" fillId="20" borderId="0" xfId="0" applyFont="1" applyFill="1" applyBorder="1" applyAlignment="1">
      <alignment horizontal="right"/>
    </xf>
    <xf numFmtId="0" fontId="11" fillId="20" borderId="0" xfId="0" applyFont="1" applyFill="1" applyBorder="1" applyAlignment="1"/>
    <xf numFmtId="164" fontId="0" fillId="0" borderId="0" xfId="0" applyNumberFormat="1" applyBorder="1" applyAlignment="1">
      <alignment horizontal="center"/>
    </xf>
    <xf numFmtId="164" fontId="0" fillId="6" borderId="22" xfId="0" applyNumberFormat="1" applyFill="1" applyBorder="1" applyAlignment="1">
      <alignment horizontal="center"/>
    </xf>
    <xf numFmtId="1" fontId="0" fillId="21" borderId="50" xfId="0" applyNumberFormat="1" applyFill="1" applyBorder="1"/>
    <xf numFmtId="0" fontId="2" fillId="21" borderId="49" xfId="0" applyFont="1" applyFill="1" applyBorder="1" applyAlignment="1">
      <alignment horizontal="left"/>
    </xf>
    <xf numFmtId="0" fontId="2" fillId="21" borderId="49" xfId="0" applyFont="1" applyFill="1" applyBorder="1" applyAlignment="1">
      <alignment horizontal="left" vertical="center"/>
    </xf>
    <xf numFmtId="0" fontId="2" fillId="21" borderId="51" xfId="0" applyFont="1" applyFill="1" applyBorder="1" applyAlignment="1">
      <alignment horizontal="left"/>
    </xf>
    <xf numFmtId="164" fontId="14" fillId="21" borderId="50" xfId="0" applyNumberFormat="1" applyFont="1" applyFill="1" applyBorder="1" applyAlignment="1">
      <alignment horizontal="center" vertical="center"/>
    </xf>
    <xf numFmtId="164" fontId="14" fillId="21" borderId="49" xfId="0" applyNumberFormat="1" applyFont="1" applyFill="1" applyBorder="1" applyAlignment="1">
      <alignment horizontal="center" vertical="center"/>
    </xf>
    <xf numFmtId="0" fontId="14" fillId="21" borderId="49" xfId="0" applyFont="1" applyFill="1" applyBorder="1" applyAlignment="1">
      <alignment horizontal="center" vertical="center"/>
    </xf>
    <xf numFmtId="164" fontId="14" fillId="21" borderId="51" xfId="0" applyNumberFormat="1" applyFont="1" applyFill="1" applyBorder="1" applyAlignment="1">
      <alignment horizontal="center"/>
    </xf>
    <xf numFmtId="164" fontId="0" fillId="21" borderId="22" xfId="0" applyNumberFormat="1" applyFill="1" applyBorder="1" applyAlignment="1">
      <alignment horizontal="center"/>
    </xf>
    <xf numFmtId="164" fontId="0" fillId="21" borderId="9" xfId="0" applyNumberFormat="1" applyFill="1" applyBorder="1" applyAlignment="1">
      <alignment horizontal="center"/>
    </xf>
    <xf numFmtId="0" fontId="1" fillId="21" borderId="49" xfId="0" applyFont="1" applyFill="1" applyBorder="1" applyAlignment="1">
      <alignment horizontal="left" vertical="center"/>
    </xf>
    <xf numFmtId="0" fontId="0" fillId="21" borderId="0" xfId="0" applyFill="1"/>
    <xf numFmtId="0" fontId="1" fillId="5" borderId="49" xfId="0" applyFont="1" applyFill="1" applyBorder="1" applyAlignment="1">
      <alignment horizontal="right"/>
    </xf>
    <xf numFmtId="0" fontId="15" fillId="13" borderId="0" xfId="0" applyFont="1" applyFill="1" applyBorder="1"/>
    <xf numFmtId="1" fontId="0" fillId="0" borderId="22" xfId="0" applyNumberFormat="1" applyBorder="1"/>
    <xf numFmtId="164" fontId="2" fillId="6" borderId="22" xfId="0" applyNumberFormat="1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center" wrapText="1"/>
    </xf>
    <xf numFmtId="0" fontId="1" fillId="7" borderId="7" xfId="0" applyFont="1" applyFill="1" applyBorder="1" applyAlignment="1">
      <alignment horizontal="center" wrapText="1"/>
    </xf>
    <xf numFmtId="0" fontId="1" fillId="7" borderId="8" xfId="0" applyFont="1" applyFill="1" applyBorder="1" applyAlignment="1">
      <alignment horizont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wrapText="1"/>
    </xf>
    <xf numFmtId="0" fontId="1" fillId="6" borderId="11" xfId="0" applyFont="1" applyFill="1" applyBorder="1" applyAlignment="1">
      <alignment horizontal="center" wrapText="1"/>
    </xf>
    <xf numFmtId="0" fontId="1" fillId="14" borderId="6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wrapText="1"/>
    </xf>
    <xf numFmtId="0" fontId="1" fillId="14" borderId="8" xfId="0" applyFont="1" applyFill="1" applyBorder="1" applyAlignment="1">
      <alignment horizontal="center" wrapText="1"/>
    </xf>
    <xf numFmtId="0" fontId="8" fillId="9" borderId="29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/>
    </xf>
    <xf numFmtId="0" fontId="0" fillId="7" borderId="41" xfId="0" applyFill="1" applyBorder="1"/>
    <xf numFmtId="0" fontId="0" fillId="7" borderId="0" xfId="0" applyFill="1" applyBorder="1"/>
    <xf numFmtId="0" fontId="0" fillId="7" borderId="43" xfId="0" applyFill="1" applyBorder="1"/>
    <xf numFmtId="0" fontId="0" fillId="7" borderId="43" xfId="0" applyFill="1" applyBorder="1" applyAlignment="1">
      <alignment horizontal="center"/>
    </xf>
    <xf numFmtId="0" fontId="0" fillId="7" borderId="44" xfId="0" applyFill="1" applyBorder="1"/>
    <xf numFmtId="0" fontId="0" fillId="7" borderId="39" xfId="0" applyFill="1" applyBorder="1"/>
    <xf numFmtId="0" fontId="0" fillId="7" borderId="41" xfId="0" applyFill="1" applyBorder="1" applyAlignment="1">
      <alignment wrapText="1"/>
    </xf>
    <xf numFmtId="0" fontId="0" fillId="7" borderId="37" xfId="0" applyFill="1" applyBorder="1"/>
    <xf numFmtId="0" fontId="0" fillId="7" borderId="40" xfId="0" applyFill="1" applyBorder="1"/>
    <xf numFmtId="0" fontId="0" fillId="7" borderId="42" xfId="0" applyFill="1" applyBorder="1"/>
    <xf numFmtId="0" fontId="1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top" wrapText="1"/>
    </xf>
    <xf numFmtId="0" fontId="6" fillId="7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vertical="top"/>
    </xf>
    <xf numFmtId="164" fontId="0" fillId="7" borderId="43" xfId="0" applyNumberFormat="1" applyFill="1" applyBorder="1" applyAlignment="1">
      <alignment horizontal="left"/>
    </xf>
    <xf numFmtId="0" fontId="0" fillId="7" borderId="43" xfId="0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/>
    </xf>
    <xf numFmtId="0" fontId="1" fillId="25" borderId="26" xfId="0" applyFont="1" applyFill="1" applyBorder="1" applyAlignment="1">
      <alignment horizontal="right"/>
    </xf>
    <xf numFmtId="0" fontId="1" fillId="25" borderId="27" xfId="0" applyFont="1" applyFill="1" applyBorder="1" applyAlignment="1">
      <alignment horizontal="right"/>
    </xf>
    <xf numFmtId="0" fontId="1" fillId="25" borderId="27" xfId="0" applyFont="1" applyFill="1" applyBorder="1" applyAlignment="1">
      <alignment horizontal="right" vertical="center"/>
    </xf>
    <xf numFmtId="164" fontId="2" fillId="25" borderId="13" xfId="0" applyNumberFormat="1" applyFont="1" applyFill="1" applyBorder="1" applyAlignment="1">
      <alignment horizontal="right" vertical="center"/>
    </xf>
    <xf numFmtId="164" fontId="1" fillId="25" borderId="21" xfId="0" applyNumberFormat="1" applyFont="1" applyFill="1" applyBorder="1" applyAlignment="1">
      <alignment horizontal="center"/>
    </xf>
    <xf numFmtId="0" fontId="1" fillId="22" borderId="64" xfId="0" applyFont="1" applyFill="1" applyBorder="1" applyAlignment="1">
      <alignment horizontal="center" vertical="center" wrapText="1"/>
    </xf>
    <xf numFmtId="0" fontId="1" fillId="22" borderId="65" xfId="0" applyFont="1" applyFill="1" applyBorder="1" applyAlignment="1">
      <alignment horizontal="center" vertical="center" wrapText="1"/>
    </xf>
    <xf numFmtId="0" fontId="1" fillId="22" borderId="47" xfId="0" applyFont="1" applyFill="1" applyBorder="1" applyAlignment="1">
      <alignment horizontal="center" vertical="center" wrapText="1"/>
    </xf>
    <xf numFmtId="0" fontId="1" fillId="22" borderId="48" xfId="0" applyFont="1" applyFill="1" applyBorder="1" applyAlignment="1">
      <alignment horizontal="left" vertical="center" wrapText="1"/>
    </xf>
    <xf numFmtId="0" fontId="1" fillId="8" borderId="66" xfId="0" applyFont="1" applyFill="1" applyBorder="1" applyAlignment="1">
      <alignment horizontal="center"/>
    </xf>
    <xf numFmtId="0" fontId="1" fillId="8" borderId="66" xfId="0" applyFont="1" applyFill="1" applyBorder="1" applyAlignment="1">
      <alignment horizontal="center" wrapText="1"/>
    </xf>
    <xf numFmtId="164" fontId="0" fillId="8" borderId="66" xfId="0" applyNumberFormat="1" applyFill="1" applyBorder="1" applyAlignment="1">
      <alignment horizontal="center"/>
    </xf>
    <xf numFmtId="164" fontId="0" fillId="8" borderId="41" xfId="0" applyNumberFormat="1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0" xfId="0" applyFill="1" applyBorder="1"/>
    <xf numFmtId="0" fontId="11" fillId="20" borderId="0" xfId="0" applyFont="1" applyFill="1" applyBorder="1"/>
    <xf numFmtId="0" fontId="0" fillId="20" borderId="45" xfId="0" applyFill="1" applyBorder="1"/>
    <xf numFmtId="0" fontId="0" fillId="7" borderId="63" xfId="0" applyFill="1" applyBorder="1" applyAlignment="1">
      <alignment horizontal="center"/>
    </xf>
    <xf numFmtId="0" fontId="0" fillId="7" borderId="63" xfId="0" applyFill="1" applyBorder="1"/>
    <xf numFmtId="0" fontId="0" fillId="7" borderId="63" xfId="0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6" borderId="23" xfId="0" applyFont="1" applyFill="1" applyBorder="1" applyAlignment="1">
      <alignment horizontal="center" vertical="center" wrapText="1"/>
    </xf>
    <xf numFmtId="0" fontId="1" fillId="7" borderId="53" xfId="0" applyFont="1" applyFill="1" applyBorder="1" applyAlignment="1">
      <alignment horizontal="center" vertical="center" wrapText="1"/>
    </xf>
    <xf numFmtId="164" fontId="0" fillId="6" borderId="51" xfId="0" applyNumberFormat="1" applyFill="1" applyBorder="1" applyAlignment="1">
      <alignment horizontal="center"/>
    </xf>
    <xf numFmtId="0" fontId="2" fillId="21" borderId="49" xfId="0" applyFont="1" applyFill="1" applyBorder="1" applyAlignment="1">
      <alignment horizontal="center"/>
    </xf>
    <xf numFmtId="164" fontId="0" fillId="6" borderId="49" xfId="0" applyNumberFormat="1" applyFill="1" applyBorder="1" applyAlignment="1">
      <alignment horizontal="center"/>
    </xf>
    <xf numFmtId="0" fontId="0" fillId="7" borderId="67" xfId="0" applyFill="1" applyBorder="1"/>
    <xf numFmtId="0" fontId="0" fillId="7" borderId="67" xfId="0" applyFill="1" applyBorder="1" applyAlignment="1">
      <alignment wrapText="1"/>
    </xf>
    <xf numFmtId="0" fontId="0" fillId="14" borderId="38" xfId="0" applyFill="1" applyBorder="1"/>
    <xf numFmtId="164" fontId="1" fillId="2" borderId="69" xfId="0" applyNumberFormat="1" applyFont="1" applyFill="1" applyBorder="1" applyAlignment="1">
      <alignment horizontal="center"/>
    </xf>
    <xf numFmtId="164" fontId="1" fillId="2" borderId="71" xfId="0" applyNumberFormat="1" applyFont="1" applyFill="1" applyBorder="1" applyAlignment="1">
      <alignment horizontal="center"/>
    </xf>
    <xf numFmtId="164" fontId="0" fillId="2" borderId="73" xfId="0" applyNumberFormat="1" applyFill="1" applyBorder="1"/>
    <xf numFmtId="0" fontId="1" fillId="13" borderId="74" xfId="0" applyFont="1" applyFill="1" applyBorder="1" applyAlignment="1">
      <alignment horizontal="center" vertical="center"/>
    </xf>
    <xf numFmtId="164" fontId="1" fillId="2" borderId="76" xfId="0" applyNumberFormat="1" applyFont="1" applyFill="1" applyBorder="1" applyAlignment="1">
      <alignment horizontal="center"/>
    </xf>
    <xf numFmtId="164" fontId="0" fillId="20" borderId="75" xfId="0" applyNumberFormat="1" applyFill="1" applyBorder="1" applyAlignment="1">
      <alignment horizontal="left"/>
    </xf>
    <xf numFmtId="164" fontId="0" fillId="20" borderId="49" xfId="0" applyNumberFormat="1" applyFill="1" applyBorder="1" applyAlignment="1">
      <alignment horizontal="left"/>
    </xf>
    <xf numFmtId="0" fontId="10" fillId="20" borderId="51" xfId="0" applyFont="1" applyFill="1" applyBorder="1" applyAlignment="1">
      <alignment horizontal="right" vertical="center"/>
    </xf>
    <xf numFmtId="0" fontId="11" fillId="24" borderId="1" xfId="0" applyFont="1" applyFill="1" applyBorder="1" applyAlignment="1">
      <alignment horizontal="center" vertical="center"/>
    </xf>
    <xf numFmtId="0" fontId="11" fillId="24" borderId="74" xfId="0" applyFont="1" applyFill="1" applyBorder="1" applyAlignment="1">
      <alignment horizontal="center" vertical="center"/>
    </xf>
    <xf numFmtId="0" fontId="16" fillId="26" borderId="29" xfId="0" applyFont="1" applyFill="1" applyBorder="1" applyAlignment="1">
      <alignment horizontal="center" vertical="top" wrapText="1"/>
    </xf>
    <xf numFmtId="0" fontId="6" fillId="26" borderId="29" xfId="0" applyFont="1" applyFill="1" applyBorder="1" applyAlignment="1">
      <alignment horizontal="center" vertical="center" wrapText="1"/>
    </xf>
    <xf numFmtId="0" fontId="2" fillId="0" borderId="78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" fontId="0" fillId="7" borderId="58" xfId="0" applyNumberFormat="1" applyFill="1" applyBorder="1"/>
    <xf numFmtId="0" fontId="2" fillId="7" borderId="59" xfId="0" applyFont="1" applyFill="1" applyBorder="1" applyAlignment="1">
      <alignment horizontal="left"/>
    </xf>
    <xf numFmtId="0" fontId="2" fillId="7" borderId="59" xfId="0" applyFont="1" applyFill="1" applyBorder="1" applyAlignment="1">
      <alignment horizontal="left" vertical="center"/>
    </xf>
    <xf numFmtId="0" fontId="2" fillId="7" borderId="79" xfId="0" applyFont="1" applyFill="1" applyBorder="1" applyAlignment="1">
      <alignment horizontal="left"/>
    </xf>
    <xf numFmtId="164" fontId="0" fillId="7" borderId="58" xfId="0" applyNumberFormat="1" applyFill="1" applyBorder="1" applyAlignment="1">
      <alignment horizontal="center"/>
    </xf>
    <xf numFmtId="0" fontId="2" fillId="14" borderId="80" xfId="0" applyFont="1" applyFill="1" applyBorder="1" applyAlignment="1">
      <alignment horizontal="center"/>
    </xf>
    <xf numFmtId="0" fontId="0" fillId="14" borderId="81" xfId="0" applyFill="1" applyBorder="1"/>
    <xf numFmtId="0" fontId="0" fillId="14" borderId="43" xfId="0" applyFill="1" applyBorder="1"/>
    <xf numFmtId="164" fontId="1" fillId="14" borderId="58" xfId="0" applyNumberFormat="1" applyFont="1" applyFill="1" applyBorder="1" applyAlignment="1">
      <alignment horizontal="center" vertical="center"/>
    </xf>
    <xf numFmtId="164" fontId="1" fillId="14" borderId="59" xfId="0" applyNumberFormat="1" applyFont="1" applyFill="1" applyBorder="1" applyAlignment="1">
      <alignment horizontal="center" vertical="center"/>
    </xf>
    <xf numFmtId="0" fontId="1" fillId="14" borderId="59" xfId="0" applyFont="1" applyFill="1" applyBorder="1" applyAlignment="1">
      <alignment horizontal="center" vertical="center"/>
    </xf>
    <xf numFmtId="164" fontId="1" fillId="14" borderId="79" xfId="0" applyNumberFormat="1" applyFont="1" applyFill="1" applyBorder="1" applyAlignment="1">
      <alignment horizontal="center"/>
    </xf>
    <xf numFmtId="164" fontId="1" fillId="7" borderId="61" xfId="0" applyNumberFormat="1" applyFont="1" applyFill="1" applyBorder="1" applyAlignment="1">
      <alignment horizontal="center"/>
    </xf>
    <xf numFmtId="164" fontId="0" fillId="8" borderId="82" xfId="0" applyNumberFormat="1" applyFill="1" applyBorder="1" applyAlignment="1">
      <alignment horizontal="center"/>
    </xf>
    <xf numFmtId="164" fontId="1" fillId="11" borderId="43" xfId="0" applyNumberFormat="1" applyFont="1" applyFill="1" applyBorder="1" applyAlignment="1">
      <alignment horizontal="center"/>
    </xf>
    <xf numFmtId="164" fontId="0" fillId="7" borderId="43" xfId="0" applyNumberFormat="1" applyFill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0" fontId="4" fillId="6" borderId="29" xfId="0" applyFont="1" applyFill="1" applyBorder="1" applyAlignment="1">
      <alignment horizontal="center" vertical="center" wrapText="1"/>
    </xf>
    <xf numFmtId="0" fontId="1" fillId="5" borderId="75" xfId="0" applyFont="1" applyFill="1" applyBorder="1" applyAlignment="1">
      <alignment horizontal="right"/>
    </xf>
    <xf numFmtId="0" fontId="1" fillId="5" borderId="51" xfId="0" applyFont="1" applyFill="1" applyBorder="1" applyAlignment="1">
      <alignment horizontal="right"/>
    </xf>
    <xf numFmtId="0" fontId="1" fillId="5" borderId="60" xfId="0" applyFont="1" applyFill="1" applyBorder="1" applyAlignment="1">
      <alignment horizontal="right"/>
    </xf>
    <xf numFmtId="0" fontId="1" fillId="5" borderId="59" xfId="0" applyFont="1" applyFill="1" applyBorder="1" applyAlignment="1">
      <alignment horizontal="right"/>
    </xf>
    <xf numFmtId="0" fontId="1" fillId="5" borderId="79" xfId="0" applyFont="1" applyFill="1" applyBorder="1" applyAlignment="1">
      <alignment horizontal="right"/>
    </xf>
    <xf numFmtId="164" fontId="1" fillId="2" borderId="74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83" xfId="0" applyNumberFormat="1" applyFont="1" applyFill="1" applyBorder="1" applyAlignment="1">
      <alignment horizontal="center"/>
    </xf>
    <xf numFmtId="0" fontId="0" fillId="23" borderId="40" xfId="0" applyFill="1" applyBorder="1"/>
    <xf numFmtId="0" fontId="0" fillId="23" borderId="0" xfId="0" applyFill="1" applyBorder="1"/>
    <xf numFmtId="0" fontId="0" fillId="23" borderId="41" xfId="0" applyFill="1" applyBorder="1"/>
    <xf numFmtId="0" fontId="0" fillId="23" borderId="42" xfId="0" applyFill="1" applyBorder="1"/>
    <xf numFmtId="0" fontId="0" fillId="23" borderId="43" xfId="0" applyFill="1" applyBorder="1"/>
    <xf numFmtId="0" fontId="0" fillId="23" borderId="44" xfId="0" applyFill="1" applyBorder="1"/>
    <xf numFmtId="0" fontId="4" fillId="23" borderId="37" xfId="0" applyFont="1" applyFill="1" applyBorder="1"/>
    <xf numFmtId="0" fontId="0" fillId="23" borderId="38" xfId="0" applyFill="1" applyBorder="1"/>
    <xf numFmtId="0" fontId="0" fillId="23" borderId="39" xfId="0" applyFill="1" applyBorder="1"/>
    <xf numFmtId="0" fontId="0" fillId="20" borderId="37" xfId="0" applyFill="1" applyBorder="1"/>
    <xf numFmtId="0" fontId="0" fillId="20" borderId="38" xfId="0" applyFill="1" applyBorder="1"/>
    <xf numFmtId="0" fontId="0" fillId="20" borderId="39" xfId="0" applyFill="1" applyBorder="1"/>
    <xf numFmtId="0" fontId="0" fillId="20" borderId="40" xfId="0" applyFill="1" applyBorder="1"/>
    <xf numFmtId="0" fontId="0" fillId="20" borderId="41" xfId="0" applyFill="1" applyBorder="1"/>
    <xf numFmtId="0" fontId="0" fillId="20" borderId="42" xfId="0" applyFill="1" applyBorder="1"/>
    <xf numFmtId="0" fontId="0" fillId="20" borderId="43" xfId="0" applyFill="1" applyBorder="1"/>
    <xf numFmtId="0" fontId="0" fillId="20" borderId="44" xfId="0" applyFill="1" applyBorder="1"/>
    <xf numFmtId="0" fontId="1" fillId="27" borderId="33" xfId="0" applyFont="1" applyFill="1" applyBorder="1" applyAlignment="1">
      <alignment horizontal="center"/>
    </xf>
    <xf numFmtId="0" fontId="1" fillId="27" borderId="34" xfId="0" applyFont="1" applyFill="1" applyBorder="1" applyAlignment="1">
      <alignment horizontal="center"/>
    </xf>
    <xf numFmtId="0" fontId="1" fillId="27" borderId="34" xfId="0" applyFont="1" applyFill="1" applyBorder="1" applyAlignment="1">
      <alignment horizontal="center" wrapText="1"/>
    </xf>
    <xf numFmtId="164" fontId="0" fillId="27" borderId="34" xfId="0" applyNumberFormat="1" applyFill="1" applyBorder="1" applyAlignment="1">
      <alignment horizontal="center"/>
    </xf>
    <xf numFmtId="164" fontId="0" fillId="27" borderId="35" xfId="0" applyNumberFormat="1" applyFill="1" applyBorder="1" applyAlignment="1">
      <alignment horizontal="center"/>
    </xf>
    <xf numFmtId="0" fontId="1" fillId="28" borderId="33" xfId="0" applyFont="1" applyFill="1" applyBorder="1" applyAlignment="1">
      <alignment horizontal="center"/>
    </xf>
    <xf numFmtId="0" fontId="1" fillId="28" borderId="34" xfId="0" applyFont="1" applyFill="1" applyBorder="1" applyAlignment="1">
      <alignment horizontal="center" vertical="center" wrapText="1"/>
    </xf>
    <xf numFmtId="0" fontId="1" fillId="28" borderId="34" xfId="0" applyFont="1" applyFill="1" applyBorder="1" applyAlignment="1">
      <alignment horizontal="center" wrapText="1"/>
    </xf>
    <xf numFmtId="164" fontId="0" fillId="28" borderId="34" xfId="0" applyNumberFormat="1" applyFill="1" applyBorder="1" applyAlignment="1">
      <alignment horizontal="center"/>
    </xf>
    <xf numFmtId="164" fontId="0" fillId="28" borderId="35" xfId="0" applyNumberFormat="1" applyFill="1" applyBorder="1" applyAlignment="1">
      <alignment horizontal="center"/>
    </xf>
    <xf numFmtId="0" fontId="1" fillId="29" borderId="33" xfId="0" applyFont="1" applyFill="1" applyBorder="1" applyAlignment="1">
      <alignment horizontal="center"/>
    </xf>
    <xf numFmtId="0" fontId="1" fillId="29" borderId="34" xfId="0" applyFont="1" applyFill="1" applyBorder="1" applyAlignment="1">
      <alignment horizontal="center" wrapText="1"/>
    </xf>
    <xf numFmtId="164" fontId="0" fillId="29" borderId="34" xfId="0" applyNumberFormat="1" applyFill="1" applyBorder="1" applyAlignment="1">
      <alignment horizontal="center"/>
    </xf>
    <xf numFmtId="164" fontId="0" fillId="29" borderId="68" xfId="0" applyNumberFormat="1" applyFill="1" applyBorder="1" applyAlignment="1">
      <alignment horizontal="center"/>
    </xf>
    <xf numFmtId="164" fontId="0" fillId="29" borderId="43" xfId="0" applyNumberForma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19" borderId="25" xfId="0" applyFont="1" applyFill="1" applyBorder="1" applyAlignment="1">
      <alignment horizontal="right" vertical="center"/>
    </xf>
    <xf numFmtId="0" fontId="1" fillId="19" borderId="22" xfId="0" applyFont="1" applyFill="1" applyBorder="1" applyAlignment="1">
      <alignment horizontal="right" vertical="center"/>
    </xf>
    <xf numFmtId="0" fontId="1" fillId="10" borderId="49" xfId="0" applyFont="1" applyFill="1" applyBorder="1" applyAlignment="1">
      <alignment horizontal="right" vertical="center"/>
    </xf>
    <xf numFmtId="0" fontId="1" fillId="10" borderId="9" xfId="0" applyFont="1" applyFill="1" applyBorder="1" applyAlignment="1">
      <alignment horizontal="right" vertical="center"/>
    </xf>
    <xf numFmtId="0" fontId="12" fillId="20" borderId="46" xfId="0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164" fontId="1" fillId="6" borderId="6" xfId="0" applyNumberFormat="1" applyFont="1" applyFill="1" applyBorder="1" applyAlignment="1">
      <alignment horizontal="center" vertical="center"/>
    </xf>
    <xf numFmtId="0" fontId="0" fillId="6" borderId="7" xfId="0" applyFill="1" applyBorder="1" applyAlignment="1"/>
    <xf numFmtId="0" fontId="0" fillId="6" borderId="8" xfId="0" applyFill="1" applyBorder="1" applyAlignment="1"/>
    <xf numFmtId="0" fontId="18" fillId="5" borderId="75" xfId="0" applyFont="1" applyFill="1" applyBorder="1" applyAlignment="1">
      <alignment horizontal="right"/>
    </xf>
    <xf numFmtId="0" fontId="18" fillId="5" borderId="49" xfId="0" applyFont="1" applyFill="1" applyBorder="1" applyAlignment="1">
      <alignment horizontal="right"/>
    </xf>
    <xf numFmtId="0" fontId="1" fillId="5" borderId="75" xfId="0" applyFont="1" applyFill="1" applyBorder="1" applyAlignment="1">
      <alignment horizontal="right"/>
    </xf>
    <xf numFmtId="0" fontId="1" fillId="5" borderId="49" xfId="0" applyFont="1" applyFill="1" applyBorder="1" applyAlignment="1">
      <alignment horizontal="right"/>
    </xf>
    <xf numFmtId="0" fontId="1" fillId="5" borderId="51" xfId="0" applyFont="1" applyFill="1" applyBorder="1" applyAlignment="1">
      <alignment horizontal="right"/>
    </xf>
    <xf numFmtId="0" fontId="1" fillId="5" borderId="70" xfId="0" applyFont="1" applyFill="1" applyBorder="1" applyAlignment="1">
      <alignment horizontal="right"/>
    </xf>
    <xf numFmtId="0" fontId="1" fillId="5" borderId="55" xfId="0" applyFont="1" applyFill="1" applyBorder="1" applyAlignment="1">
      <alignment horizontal="right"/>
    </xf>
    <xf numFmtId="0" fontId="1" fillId="5" borderId="72" xfId="0" applyFont="1" applyFill="1" applyBorder="1" applyAlignment="1">
      <alignment horizontal="right"/>
    </xf>
    <xf numFmtId="0" fontId="1" fillId="5" borderId="27" xfId="0" applyFont="1" applyFill="1" applyBorder="1" applyAlignment="1">
      <alignment horizontal="right"/>
    </xf>
    <xf numFmtId="0" fontId="17" fillId="6" borderId="77" xfId="0" applyFont="1" applyFill="1" applyBorder="1" applyAlignment="1">
      <alignment horizontal="right" vertical="center" wrapText="1"/>
    </xf>
    <xf numFmtId="0" fontId="17" fillId="6" borderId="7" xfId="0" applyFont="1" applyFill="1" applyBorder="1" applyAlignment="1">
      <alignment horizontal="right" vertical="center" wrapText="1"/>
    </xf>
    <xf numFmtId="0" fontId="17" fillId="6" borderId="8" xfId="0" applyFont="1" applyFill="1" applyBorder="1" applyAlignment="1">
      <alignment horizontal="right" vertical="center" wrapText="1"/>
    </xf>
    <xf numFmtId="0" fontId="19" fillId="13" borderId="37" xfId="0" applyFont="1" applyFill="1" applyBorder="1"/>
    <xf numFmtId="0" fontId="19" fillId="13" borderId="38" xfId="0" applyFont="1" applyFill="1" applyBorder="1"/>
    <xf numFmtId="0" fontId="19" fillId="13" borderId="39" xfId="0" applyFont="1" applyFill="1" applyBorder="1"/>
    <xf numFmtId="0" fontId="19" fillId="0" borderId="0" xfId="0" applyFont="1"/>
    <xf numFmtId="0" fontId="19" fillId="13" borderId="40" xfId="0" applyFont="1" applyFill="1" applyBorder="1"/>
    <xf numFmtId="0" fontId="19" fillId="13" borderId="0" xfId="0" applyFont="1" applyFill="1" applyBorder="1"/>
    <xf numFmtId="0" fontId="19" fillId="13" borderId="41" xfId="0" applyFont="1" applyFill="1" applyBorder="1"/>
    <xf numFmtId="0" fontId="20" fillId="13" borderId="0" xfId="0" applyFont="1" applyFill="1" applyBorder="1" applyAlignment="1">
      <alignment horizontal="center" vertical="center"/>
    </xf>
    <xf numFmtId="0" fontId="21" fillId="13" borderId="0" xfId="0" applyFont="1" applyFill="1" applyBorder="1" applyAlignment="1">
      <alignment horizontal="justify" vertical="center"/>
    </xf>
    <xf numFmtId="0" fontId="22" fillId="13" borderId="0" xfId="0" applyFont="1" applyFill="1" applyBorder="1" applyAlignment="1">
      <alignment horizontal="left" vertical="center"/>
    </xf>
    <xf numFmtId="0" fontId="23" fillId="13" borderId="0" xfId="0" applyFont="1" applyFill="1" applyBorder="1" applyAlignment="1">
      <alignment horizontal="center" vertical="center"/>
    </xf>
    <xf numFmtId="0" fontId="24" fillId="13" borderId="0" xfId="0" applyFont="1" applyFill="1" applyBorder="1" applyAlignment="1">
      <alignment horizontal="center"/>
    </xf>
    <xf numFmtId="0" fontId="20" fillId="13" borderId="40" xfId="0" applyFont="1" applyFill="1" applyBorder="1"/>
    <xf numFmtId="0" fontId="20" fillId="13" borderId="0" xfId="0" applyFont="1" applyFill="1" applyBorder="1"/>
    <xf numFmtId="0" fontId="25" fillId="13" borderId="62" xfId="0" applyFont="1" applyFill="1" applyBorder="1" applyAlignment="1">
      <alignment horizontal="center"/>
    </xf>
    <xf numFmtId="0" fontId="20" fillId="13" borderId="41" xfId="0" applyFont="1" applyFill="1" applyBorder="1"/>
    <xf numFmtId="0" fontId="20" fillId="0" borderId="0" xfId="0" applyFont="1"/>
    <xf numFmtId="0" fontId="19" fillId="13" borderId="63" xfId="0" applyFont="1" applyFill="1" applyBorder="1"/>
    <xf numFmtId="0" fontId="26" fillId="13" borderId="0" xfId="0" applyFont="1" applyFill="1" applyBorder="1"/>
    <xf numFmtId="0" fontId="26" fillId="13" borderId="62" xfId="0" applyFont="1" applyFill="1" applyBorder="1"/>
    <xf numFmtId="0" fontId="24" fillId="13" borderId="0" xfId="0" applyFont="1" applyFill="1" applyBorder="1"/>
    <xf numFmtId="0" fontId="24" fillId="13" borderId="0" xfId="0" quotePrefix="1" applyFont="1" applyFill="1" applyBorder="1"/>
    <xf numFmtId="0" fontId="27" fillId="13" borderId="0" xfId="0" applyFont="1" applyFill="1" applyBorder="1"/>
    <xf numFmtId="0" fontId="24" fillId="13" borderId="0" xfId="0" applyFont="1" applyFill="1" applyBorder="1" applyAlignment="1">
      <alignment horizontal="right"/>
    </xf>
    <xf numFmtId="0" fontId="19" fillId="13" borderId="42" xfId="0" applyFont="1" applyFill="1" applyBorder="1"/>
    <xf numFmtId="0" fontId="19" fillId="13" borderId="43" xfId="0" applyFont="1" applyFill="1" applyBorder="1"/>
    <xf numFmtId="0" fontId="19" fillId="13" borderId="44" xfId="0" applyFont="1" applyFill="1" applyBorder="1"/>
  </cellXfs>
  <cellStyles count="1">
    <cellStyle name="Normal" xfId="0" builtinId="0"/>
  </cellStyles>
  <dxfs count="42"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02E2808-F532-4F6E-9F81-6D440EC94CCE}">
      <tableStyleElement type="wholeTable" dxfId="41"/>
      <tableStyleElement type="headerRow" dxfId="40"/>
    </tableStyle>
  </tableStyles>
  <colors>
    <mruColors>
      <color rgb="FFFFCCFF"/>
      <color rgb="FF006600"/>
      <color rgb="FFCCFFCC"/>
      <color rgb="FF000066"/>
      <color rgb="FF0000FF"/>
      <color rgb="FF99CCFF"/>
      <color rgb="FF009999"/>
      <color rgb="FF008080"/>
      <color rgb="FFCC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WBS!$T$78:$AI$78</c:f>
              <c:numCache>
                <c:formatCode>General</c:formatCode>
                <c:ptCount val="1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WBS!$T$5:$AI$5</c:f>
              <c:numCache>
                <c:formatCode>0.0</c:formatCode>
                <c:ptCount val="16"/>
                <c:pt idx="0">
                  <c:v>44.599999999999994</c:v>
                </c:pt>
                <c:pt idx="1">
                  <c:v>41.414285714285711</c:v>
                </c:pt>
                <c:pt idx="2">
                  <c:v>38.228571428571428</c:v>
                </c:pt>
                <c:pt idx="3">
                  <c:v>35.042857142857144</c:v>
                </c:pt>
                <c:pt idx="4">
                  <c:v>31.857142857142858</c:v>
                </c:pt>
                <c:pt idx="5">
                  <c:v>28.671428571428571</c:v>
                </c:pt>
                <c:pt idx="6">
                  <c:v>25.485714285714284</c:v>
                </c:pt>
                <c:pt idx="7">
                  <c:v>22.299999999999997</c:v>
                </c:pt>
                <c:pt idx="8">
                  <c:v>19.11428571428571</c:v>
                </c:pt>
                <c:pt idx="9">
                  <c:v>15.928571428571425</c:v>
                </c:pt>
                <c:pt idx="10">
                  <c:v>12.74285714285714</c:v>
                </c:pt>
                <c:pt idx="11">
                  <c:v>9.5571428571428552</c:v>
                </c:pt>
                <c:pt idx="12">
                  <c:v>6.3714285714285701</c:v>
                </c:pt>
                <c:pt idx="13">
                  <c:v>3.1857142857142846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C-450D-9257-F82723A4929E}"/>
            </c:ext>
          </c:extLst>
        </c:ser>
        <c:ser>
          <c:idx val="2"/>
          <c:order val="1"/>
          <c:tx>
            <c:v>Actual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WBS!$T$78:$AI$78</c:f>
              <c:numCache>
                <c:formatCode>General</c:formatCode>
                <c:ptCount val="1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WBS!$T$77:$AI$77</c:f>
              <c:numCache>
                <c:formatCode>0.0</c:formatCode>
                <c:ptCount val="16"/>
                <c:pt idx="0">
                  <c:v>44.599999999999994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C-450D-9257-F82723A4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31264"/>
        <c:axId val="81533184"/>
      </c:lineChart>
      <c:catAx>
        <c:axId val="8153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Week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1533184"/>
        <c:crosses val="autoZero"/>
        <c:auto val="1"/>
        <c:lblAlgn val="ctr"/>
        <c:lblOffset val="100"/>
        <c:noMultiLvlLbl val="0"/>
      </c:catAx>
      <c:valAx>
        <c:axId val="8153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Hours of Work Remaining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15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Burnup Chart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 Hours Complete (PV)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WBS!$U$78:$AI$78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WBS!$U$4:$AI$4</c:f>
              <c:numCache>
                <c:formatCode>0.0</c:formatCode>
                <c:ptCount val="15"/>
                <c:pt idx="0">
                  <c:v>3.1857142857142855</c:v>
                </c:pt>
                <c:pt idx="1">
                  <c:v>6.371428571428571</c:v>
                </c:pt>
                <c:pt idx="2">
                  <c:v>9.5571428571428569</c:v>
                </c:pt>
                <c:pt idx="3">
                  <c:v>12.742857142857142</c:v>
                </c:pt>
                <c:pt idx="4">
                  <c:v>15.928571428571427</c:v>
                </c:pt>
                <c:pt idx="5">
                  <c:v>19.114285714285714</c:v>
                </c:pt>
                <c:pt idx="6">
                  <c:v>22.3</c:v>
                </c:pt>
                <c:pt idx="7">
                  <c:v>25.485714285714288</c:v>
                </c:pt>
                <c:pt idx="8">
                  <c:v>28.671428571428574</c:v>
                </c:pt>
                <c:pt idx="9">
                  <c:v>31.857142857142861</c:v>
                </c:pt>
                <c:pt idx="10">
                  <c:v>35.042857142857144</c:v>
                </c:pt>
                <c:pt idx="11">
                  <c:v>38.228571428571428</c:v>
                </c:pt>
                <c:pt idx="12">
                  <c:v>41.414285714285711</c:v>
                </c:pt>
                <c:pt idx="13">
                  <c:v>44.599999999999994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4-4600-BE42-7F81FCD0F134}"/>
            </c:ext>
          </c:extLst>
        </c:ser>
        <c:ser>
          <c:idx val="2"/>
          <c:order val="1"/>
          <c:tx>
            <c:v>Actual Hours Complete (AV)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WBS!$U$78:$AI$78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WBS!$U$76:$AI$76</c:f>
              <c:numCache>
                <c:formatCode>0.0</c:formatCode>
                <c:ptCount val="1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4-4600-BE42-7F81FCD0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88544"/>
        <c:axId val="90990464"/>
      </c:lineChart>
      <c:catAx>
        <c:axId val="9098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990464"/>
        <c:crosses val="autoZero"/>
        <c:auto val="1"/>
        <c:lblAlgn val="ctr"/>
        <c:lblOffset val="100"/>
        <c:noMultiLvlLbl val="0"/>
      </c:catAx>
      <c:valAx>
        <c:axId val="9099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Hours Complete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098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Earned Value</a:t>
            </a:r>
            <a:r>
              <a:rPr lang="en-US" baseline="0"/>
              <a:t> Line Chart</a:t>
            </a:r>
            <a:endParaRPr lang="en-US"/>
          </a:p>
        </c:rich>
      </c:tx>
      <c:layout>
        <c:manualLayout>
          <c:xMode val="edge"/>
          <c:yMode val="edge"/>
          <c:x val="0.27000018833718492"/>
          <c:y val="3.19149350624052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5724948189836"/>
          <c:y val="0.15159594154642508"/>
          <c:w val="0.67714332948055911"/>
          <c:h val="0.59042629865449769"/>
        </c:manualLayout>
      </c:layout>
      <c:lineChart>
        <c:grouping val="standard"/>
        <c:varyColors val="0"/>
        <c:ser>
          <c:idx val="0"/>
          <c:order val="0"/>
          <c:tx>
            <c:v>PV - Planned Value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WBS!$U$4:$AH$4</c:f>
              <c:numCache>
                <c:formatCode>0.0</c:formatCode>
                <c:ptCount val="14"/>
                <c:pt idx="0">
                  <c:v>3.1857142857142855</c:v>
                </c:pt>
                <c:pt idx="1">
                  <c:v>6.371428571428571</c:v>
                </c:pt>
                <c:pt idx="2">
                  <c:v>9.5571428571428569</c:v>
                </c:pt>
                <c:pt idx="3">
                  <c:v>12.742857142857142</c:v>
                </c:pt>
                <c:pt idx="4">
                  <c:v>15.928571428571427</c:v>
                </c:pt>
                <c:pt idx="5">
                  <c:v>19.114285714285714</c:v>
                </c:pt>
                <c:pt idx="6">
                  <c:v>22.3</c:v>
                </c:pt>
                <c:pt idx="7">
                  <c:v>25.485714285714288</c:v>
                </c:pt>
                <c:pt idx="8">
                  <c:v>28.671428571428574</c:v>
                </c:pt>
                <c:pt idx="9">
                  <c:v>31.857142857142861</c:v>
                </c:pt>
                <c:pt idx="10">
                  <c:v>35.042857142857144</c:v>
                </c:pt>
                <c:pt idx="11">
                  <c:v>38.228571428571428</c:v>
                </c:pt>
                <c:pt idx="12">
                  <c:v>41.414285714285711</c:v>
                </c:pt>
                <c:pt idx="13">
                  <c:v>44.599999999999994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9-4AE3-97D5-E27AFAD2DE3A}"/>
            </c:ext>
          </c:extLst>
        </c:ser>
        <c:ser>
          <c:idx val="1"/>
          <c:order val="1"/>
          <c:tx>
            <c:v>AC - Actual Cost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WBS!$U$76:$AH$76</c:f>
              <c:numCache>
                <c:formatCode>0.0</c:formatCode>
                <c:ptCount val="1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9-4AE3-97D5-E27AFAD2DE3A}"/>
            </c:ext>
          </c:extLst>
        </c:ser>
        <c:ser>
          <c:idx val="2"/>
          <c:order val="2"/>
          <c:tx>
            <c:v>EV - Earned Value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WBS!$U$80:$AH$80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9-4AE3-97D5-E27AFAD2D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47488"/>
        <c:axId val="100049664"/>
      </c:lineChart>
      <c:catAx>
        <c:axId val="1000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Number</a:t>
                </a:r>
              </a:p>
            </c:rich>
          </c:tx>
          <c:layout>
            <c:manualLayout>
              <c:xMode val="edge"/>
              <c:yMode val="edge"/>
              <c:x val="0.39428598931779391"/>
              <c:y val="0.8696819804505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4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04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 of Work Earned</a:t>
                </a:r>
              </a:p>
            </c:rich>
          </c:tx>
          <c:layout>
            <c:manualLayout>
              <c:xMode val="edge"/>
              <c:yMode val="edge"/>
              <c:x val="0.04"/>
              <c:y val="0.187146986373538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47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71487563816661"/>
          <c:y val="0.10907177742022751"/>
          <c:w val="0.14285724250644707"/>
          <c:h val="0.670165026839999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Performance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 (Cost Performance Index)</c:v>
          </c:tx>
          <c:marker>
            <c:symbol val="none"/>
          </c:marker>
          <c:val>
            <c:numRef>
              <c:f>WBS!$U$81:$AH$81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5-497D-A748-164005AE9310}"/>
            </c:ext>
          </c:extLst>
        </c:ser>
        <c:ser>
          <c:idx val="1"/>
          <c:order val="1"/>
          <c:tx>
            <c:v>Goal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WBS!$U$84:$AH$84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5-497D-A748-164005AE9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38848"/>
        <c:axId val="199040384"/>
      </c:lineChart>
      <c:catAx>
        <c:axId val="19903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0384"/>
        <c:crosses val="autoZero"/>
        <c:auto val="1"/>
        <c:lblAlgn val="ctr"/>
        <c:lblOffset val="100"/>
        <c:noMultiLvlLbl val="0"/>
      </c:catAx>
      <c:valAx>
        <c:axId val="1990403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903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 Performance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SPI (Schedule Performance Index)</c:v>
          </c:tx>
          <c:marker>
            <c:symbol val="none"/>
          </c:marker>
          <c:val>
            <c:numRef>
              <c:f>WBS!$U$82:$AH$82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5-4B7F-B1D7-4AD19957082D}"/>
            </c:ext>
          </c:extLst>
        </c:ser>
        <c:ser>
          <c:idx val="1"/>
          <c:order val="1"/>
          <c:tx>
            <c:v>Goal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WBS!$U$84:$AH$84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5-4B7F-B1D7-4AD19957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86080"/>
        <c:axId val="199087616"/>
      </c:lineChart>
      <c:catAx>
        <c:axId val="19908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87616"/>
        <c:crosses val="autoZero"/>
        <c:auto val="1"/>
        <c:lblAlgn val="ctr"/>
        <c:lblOffset val="100"/>
        <c:noMultiLvlLbl val="0"/>
      </c:catAx>
      <c:valAx>
        <c:axId val="1990876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908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4368800</xdr:colOff>
      <xdr:row>1</xdr:row>
      <xdr:rowOff>19050</xdr:rowOff>
    </xdr:from>
    <xdr:to>
      <xdr:col>4</xdr:col>
      <xdr:colOff>0</xdr:colOff>
      <xdr:row>5</xdr:row>
      <xdr:rowOff>184150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359400" y="177800"/>
          <a:ext cx="746760" cy="9271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r">
            <a:spcBef>
              <a:spcPts val="0"/>
            </a:spcBef>
            <a:spcAft>
              <a:spcPts val="0"/>
            </a:spcAft>
          </a:pPr>
          <a:r>
            <a:rPr lang="en-US" sz="7200">
              <a:effectLst/>
              <a:latin typeface="New Century Schlbk"/>
              <a:ea typeface="Times New Roman"/>
              <a:cs typeface="Times New Roman"/>
            </a:rPr>
            <a:t>1</a:t>
          </a:r>
          <a:endParaRPr lang="en-US" sz="1200">
            <a:effectLst/>
            <a:latin typeface="New Century Schlbk"/>
            <a:ea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</xdr:row>
      <xdr:rowOff>127000</xdr:rowOff>
    </xdr:from>
    <xdr:to>
      <xdr:col>12</xdr:col>
      <xdr:colOff>377825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187324</xdr:colOff>
      <xdr:row>23</xdr:row>
      <xdr:rowOff>152400</xdr:rowOff>
    </xdr:from>
    <xdr:to>
      <xdr:col>12</xdr:col>
      <xdr:colOff>342900</xdr:colOff>
      <xdr:row>43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</xdr:rowOff>
    </xdr:from>
    <xdr:to>
      <xdr:col>12</xdr:col>
      <xdr:colOff>200025</xdr:colOff>
      <xdr:row>24</xdr:row>
      <xdr:rowOff>28575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225425</xdr:colOff>
      <xdr:row>27</xdr:row>
      <xdr:rowOff>3175</xdr:rowOff>
    </xdr:from>
    <xdr:to>
      <xdr:col>12</xdr:col>
      <xdr:colOff>184151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215901</xdr:colOff>
      <xdr:row>48</xdr:row>
      <xdr:rowOff>63500</xdr:rowOff>
    </xdr:from>
    <xdr:to>
      <xdr:col>12</xdr:col>
      <xdr:colOff>203201</xdr:colOff>
      <xdr:row>67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opLeftCell="A20" workbookViewId="0">
      <selection activeCell="I35" sqref="I35"/>
    </sheetView>
  </sheetViews>
  <sheetFormatPr defaultRowHeight="12.75" x14ac:dyDescent="0.2"/>
  <cols>
    <col min="1" max="1" width="2" style="310" customWidth="1"/>
    <col min="2" max="2" width="11" style="310" customWidth="1"/>
    <col min="3" max="3" width="68.85546875" style="310" customWidth="1"/>
    <col min="4" max="4" width="9.140625" style="310"/>
    <col min="5" max="5" width="1.42578125" style="310" customWidth="1"/>
    <col min="6" max="16384" width="9.140625" style="310"/>
  </cols>
  <sheetData>
    <row r="1" spans="1:5" ht="13.5" thickTop="1" x14ac:dyDescent="0.2">
      <c r="A1" s="307"/>
      <c r="B1" s="308"/>
      <c r="C1" s="308"/>
      <c r="D1" s="308"/>
      <c r="E1" s="309"/>
    </row>
    <row r="2" spans="1:5" x14ac:dyDescent="0.2">
      <c r="A2" s="311"/>
      <c r="B2" s="312"/>
      <c r="C2" s="312"/>
      <c r="D2" s="312"/>
      <c r="E2" s="313"/>
    </row>
    <row r="3" spans="1:5" x14ac:dyDescent="0.2">
      <c r="A3" s="311"/>
      <c r="B3" s="312"/>
      <c r="C3" s="312"/>
      <c r="D3" s="312"/>
      <c r="E3" s="313"/>
    </row>
    <row r="4" spans="1:5" x14ac:dyDescent="0.2">
      <c r="A4" s="311"/>
      <c r="B4" s="312"/>
      <c r="C4" s="312"/>
      <c r="D4" s="312"/>
      <c r="E4" s="313"/>
    </row>
    <row r="5" spans="1:5" ht="23.25" x14ac:dyDescent="0.2">
      <c r="A5" s="311"/>
      <c r="B5" s="312"/>
      <c r="C5" s="314" t="s">
        <v>77</v>
      </c>
      <c r="D5" s="312"/>
      <c r="E5" s="313"/>
    </row>
    <row r="6" spans="1:5" ht="15.75" x14ac:dyDescent="0.2">
      <c r="A6" s="311"/>
      <c r="B6" s="315"/>
      <c r="C6" s="312"/>
      <c r="D6" s="312"/>
      <c r="E6" s="313"/>
    </row>
    <row r="7" spans="1:5" ht="27" x14ac:dyDescent="0.2">
      <c r="A7" s="311"/>
      <c r="B7" s="316" t="s">
        <v>78</v>
      </c>
      <c r="C7" s="312"/>
      <c r="D7" s="312"/>
      <c r="E7" s="313"/>
    </row>
    <row r="8" spans="1:5" ht="15.75" x14ac:dyDescent="0.2">
      <c r="A8" s="311"/>
      <c r="B8" s="312"/>
      <c r="C8" s="317" t="s">
        <v>79</v>
      </c>
      <c r="D8" s="312"/>
      <c r="E8" s="313"/>
    </row>
    <row r="9" spans="1:5" ht="15.75" x14ac:dyDescent="0.2">
      <c r="A9" s="311"/>
      <c r="B9" s="312"/>
      <c r="C9" s="317" t="s">
        <v>80</v>
      </c>
      <c r="D9" s="312"/>
      <c r="E9" s="313"/>
    </row>
    <row r="10" spans="1:5" ht="15.75" x14ac:dyDescent="0.2">
      <c r="A10" s="311"/>
      <c r="B10" s="315"/>
      <c r="C10" s="312"/>
      <c r="D10" s="312"/>
      <c r="E10" s="313"/>
    </row>
    <row r="11" spans="1:5" x14ac:dyDescent="0.2">
      <c r="A11" s="311"/>
      <c r="B11" s="312"/>
      <c r="C11" s="318" t="s">
        <v>133</v>
      </c>
      <c r="D11" s="312"/>
      <c r="E11" s="313"/>
    </row>
    <row r="12" spans="1:5" x14ac:dyDescent="0.2">
      <c r="A12" s="311"/>
      <c r="B12" s="312"/>
      <c r="C12" s="312"/>
      <c r="D12" s="312"/>
      <c r="E12" s="313"/>
    </row>
    <row r="13" spans="1:5" s="323" customFormat="1" ht="24" thickBot="1" x14ac:dyDescent="0.4">
      <c r="A13" s="319"/>
      <c r="B13" s="320" t="s">
        <v>81</v>
      </c>
      <c r="C13" s="321" t="s">
        <v>134</v>
      </c>
      <c r="D13" s="320"/>
      <c r="E13" s="322"/>
    </row>
    <row r="14" spans="1:5" ht="13.5" thickTop="1" x14ac:dyDescent="0.2">
      <c r="A14" s="311"/>
      <c r="B14" s="312"/>
      <c r="C14" s="312"/>
      <c r="D14" s="312"/>
      <c r="E14" s="313"/>
    </row>
    <row r="15" spans="1:5" ht="24" thickBot="1" x14ac:dyDescent="0.4">
      <c r="A15" s="311"/>
      <c r="B15" s="320" t="s">
        <v>92</v>
      </c>
      <c r="C15" s="321">
        <v>1001446086</v>
      </c>
      <c r="D15" s="312"/>
      <c r="E15" s="313"/>
    </row>
    <row r="16" spans="1:5" ht="14.25" thickTop="1" thickBot="1" x14ac:dyDescent="0.25">
      <c r="A16" s="311"/>
      <c r="B16" s="312"/>
      <c r="C16" s="312"/>
      <c r="D16" s="312"/>
      <c r="E16" s="313"/>
    </row>
    <row r="17" spans="1:5" ht="4.5" customHeight="1" thickTop="1" thickBot="1" x14ac:dyDescent="0.25">
      <c r="A17" s="311"/>
      <c r="B17" s="324"/>
      <c r="C17" s="324"/>
      <c r="D17" s="324"/>
      <c r="E17" s="313"/>
    </row>
    <row r="18" spans="1:5" ht="21" thickTop="1" x14ac:dyDescent="0.3">
      <c r="A18" s="311"/>
      <c r="B18" s="325" t="s">
        <v>82</v>
      </c>
      <c r="C18" s="312"/>
      <c r="D18" s="312"/>
      <c r="E18" s="313"/>
    </row>
    <row r="19" spans="1:5" x14ac:dyDescent="0.2">
      <c r="A19" s="311"/>
      <c r="B19" s="312"/>
      <c r="C19" s="312"/>
      <c r="D19" s="312"/>
      <c r="E19" s="313"/>
    </row>
    <row r="20" spans="1:5" ht="21" thickBot="1" x14ac:dyDescent="0.35">
      <c r="A20" s="311"/>
      <c r="B20" s="326"/>
      <c r="C20" s="327" t="s">
        <v>83</v>
      </c>
      <c r="D20" s="312"/>
      <c r="E20" s="313"/>
    </row>
    <row r="21" spans="1:5" ht="13.5" thickTop="1" x14ac:dyDescent="0.2">
      <c r="A21" s="311"/>
      <c r="B21" s="312"/>
      <c r="C21" s="312"/>
      <c r="D21" s="312"/>
      <c r="E21" s="313"/>
    </row>
    <row r="22" spans="1:5" ht="21" thickBot="1" x14ac:dyDescent="0.35">
      <c r="A22" s="311"/>
      <c r="B22" s="326"/>
      <c r="C22" s="327" t="s">
        <v>84</v>
      </c>
      <c r="D22" s="312"/>
      <c r="E22" s="313"/>
    </row>
    <row r="23" spans="1:5" ht="13.5" thickTop="1" x14ac:dyDescent="0.2">
      <c r="A23" s="311"/>
      <c r="B23" s="312"/>
      <c r="C23" s="312"/>
      <c r="D23" s="312"/>
      <c r="E23" s="313"/>
    </row>
    <row r="24" spans="1:5" ht="21" thickBot="1" x14ac:dyDescent="0.35">
      <c r="A24" s="311"/>
      <c r="B24" s="326"/>
      <c r="C24" s="327" t="s">
        <v>85</v>
      </c>
      <c r="D24" s="312"/>
      <c r="E24" s="313"/>
    </row>
    <row r="25" spans="1:5" ht="13.5" thickTop="1" x14ac:dyDescent="0.2">
      <c r="A25" s="311"/>
      <c r="B25" s="312"/>
      <c r="C25" s="312"/>
      <c r="D25" s="312"/>
      <c r="E25" s="313"/>
    </row>
    <row r="26" spans="1:5" x14ac:dyDescent="0.2">
      <c r="A26" s="311"/>
      <c r="B26" s="312"/>
      <c r="C26" s="312"/>
      <c r="D26" s="312"/>
      <c r="E26" s="313"/>
    </row>
    <row r="27" spans="1:5" ht="21" thickBot="1" x14ac:dyDescent="0.35">
      <c r="A27" s="311"/>
      <c r="B27" s="326"/>
      <c r="C27" s="328" t="s">
        <v>86</v>
      </c>
      <c r="D27" s="312"/>
      <c r="E27" s="313"/>
    </row>
    <row r="28" spans="1:5" ht="13.5" thickTop="1" x14ac:dyDescent="0.2">
      <c r="A28" s="311"/>
      <c r="B28" s="312"/>
      <c r="C28" s="312"/>
      <c r="D28" s="312"/>
      <c r="E28" s="313"/>
    </row>
    <row r="29" spans="1:5" ht="18" x14ac:dyDescent="0.25">
      <c r="A29" s="311"/>
      <c r="B29" s="312"/>
      <c r="C29" s="329" t="s">
        <v>87</v>
      </c>
      <c r="D29" s="312"/>
      <c r="E29" s="313"/>
    </row>
    <row r="30" spans="1:5" x14ac:dyDescent="0.2">
      <c r="A30" s="311"/>
      <c r="B30" s="312"/>
      <c r="C30" s="312"/>
      <c r="D30" s="312"/>
      <c r="E30" s="313"/>
    </row>
    <row r="31" spans="1:5" x14ac:dyDescent="0.2">
      <c r="A31" s="311"/>
      <c r="B31" s="312"/>
      <c r="C31" s="312"/>
      <c r="D31" s="312"/>
      <c r="E31" s="313"/>
    </row>
    <row r="32" spans="1:5" x14ac:dyDescent="0.2">
      <c r="A32" s="311"/>
      <c r="B32" s="312"/>
      <c r="C32" s="312"/>
      <c r="D32" s="312"/>
      <c r="E32" s="313"/>
    </row>
    <row r="33" spans="1:5" x14ac:dyDescent="0.2">
      <c r="A33" s="311"/>
      <c r="B33" s="312"/>
      <c r="C33" s="312"/>
      <c r="D33" s="312"/>
      <c r="E33" s="313"/>
    </row>
    <row r="34" spans="1:5" x14ac:dyDescent="0.2">
      <c r="A34" s="311"/>
      <c r="B34" s="312"/>
      <c r="C34" s="312"/>
      <c r="D34" s="312"/>
      <c r="E34" s="313"/>
    </row>
    <row r="35" spans="1:5" x14ac:dyDescent="0.2">
      <c r="A35" s="311"/>
      <c r="B35" s="312"/>
      <c r="C35" s="312"/>
      <c r="D35" s="312"/>
      <c r="E35" s="313"/>
    </row>
    <row r="36" spans="1:5" x14ac:dyDescent="0.2">
      <c r="A36" s="311"/>
      <c r="B36" s="312"/>
      <c r="C36" s="312"/>
      <c r="D36" s="312"/>
      <c r="E36" s="313"/>
    </row>
    <row r="37" spans="1:5" x14ac:dyDescent="0.2">
      <c r="A37" s="311"/>
      <c r="B37" s="312"/>
      <c r="C37" s="312"/>
      <c r="D37" s="312"/>
      <c r="E37" s="313"/>
    </row>
    <row r="38" spans="1:5" x14ac:dyDescent="0.2">
      <c r="A38" s="311"/>
      <c r="B38" s="312"/>
      <c r="C38" s="312"/>
      <c r="D38" s="312"/>
      <c r="E38" s="313"/>
    </row>
    <row r="39" spans="1:5" x14ac:dyDescent="0.2">
      <c r="A39" s="311"/>
      <c r="B39" s="312"/>
      <c r="C39" s="312"/>
      <c r="D39" s="312"/>
      <c r="E39" s="313"/>
    </row>
    <row r="40" spans="1:5" x14ac:dyDescent="0.2">
      <c r="A40" s="311"/>
      <c r="B40" s="312"/>
      <c r="C40" s="312"/>
      <c r="D40" s="312"/>
      <c r="E40" s="313"/>
    </row>
    <row r="41" spans="1:5" x14ac:dyDescent="0.2">
      <c r="A41" s="311"/>
      <c r="B41" s="312"/>
      <c r="C41" s="312"/>
      <c r="D41" s="312"/>
      <c r="E41" s="313"/>
    </row>
    <row r="42" spans="1:5" x14ac:dyDescent="0.2">
      <c r="A42" s="311"/>
      <c r="B42" s="330" t="s">
        <v>115</v>
      </c>
      <c r="C42" s="327" t="s">
        <v>116</v>
      </c>
      <c r="D42" s="312"/>
      <c r="E42" s="313"/>
    </row>
    <row r="43" spans="1:5" x14ac:dyDescent="0.2">
      <c r="A43" s="311"/>
      <c r="B43" s="312"/>
      <c r="C43" s="327" t="s">
        <v>117</v>
      </c>
      <c r="D43" s="312"/>
      <c r="E43" s="313"/>
    </row>
    <row r="44" spans="1:5" x14ac:dyDescent="0.2">
      <c r="A44" s="311"/>
      <c r="B44" s="312"/>
      <c r="C44" s="327"/>
      <c r="D44" s="312"/>
      <c r="E44" s="313"/>
    </row>
    <row r="45" spans="1:5" x14ac:dyDescent="0.2">
      <c r="A45" s="311"/>
      <c r="B45" s="312"/>
      <c r="C45" s="327" t="s">
        <v>118</v>
      </c>
      <c r="D45" s="312"/>
      <c r="E45" s="313"/>
    </row>
    <row r="46" spans="1:5" x14ac:dyDescent="0.2">
      <c r="A46" s="311"/>
      <c r="B46" s="312"/>
      <c r="C46" s="327"/>
      <c r="D46" s="312"/>
      <c r="E46" s="313"/>
    </row>
    <row r="47" spans="1:5" x14ac:dyDescent="0.2">
      <c r="A47" s="311"/>
      <c r="B47" s="312"/>
      <c r="C47" s="327"/>
      <c r="D47" s="312"/>
      <c r="E47" s="313"/>
    </row>
    <row r="48" spans="1:5" ht="13.5" thickBot="1" x14ac:dyDescent="0.25">
      <c r="A48" s="331"/>
      <c r="B48" s="332"/>
      <c r="C48" s="332"/>
      <c r="D48" s="332"/>
      <c r="E48" s="333"/>
    </row>
    <row r="49" ht="13.5" thickTop="1" x14ac:dyDescent="0.2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2"/>
  <sheetViews>
    <sheetView zoomScale="130" zoomScaleNormal="130" workbookViewId="0">
      <selection activeCell="D45" sqref="D45"/>
    </sheetView>
  </sheetViews>
  <sheetFormatPr defaultRowHeight="12.75" x14ac:dyDescent="0.2"/>
  <cols>
    <col min="1" max="1" width="3" customWidth="1"/>
    <col min="2" max="2" width="2.85546875" customWidth="1"/>
    <col min="3" max="3" width="3.140625" customWidth="1"/>
    <col min="4" max="4" width="3" customWidth="1"/>
    <col min="5" max="5" width="2.7109375" customWidth="1"/>
    <col min="6" max="6" width="3.28515625" customWidth="1"/>
    <col min="9" max="9" width="69" customWidth="1"/>
    <col min="10" max="10" width="2.28515625" customWidth="1"/>
  </cols>
  <sheetData>
    <row r="1" spans="1:13" x14ac:dyDescent="0.2">
      <c r="A1" s="23"/>
      <c r="B1" s="23"/>
      <c r="C1" s="23"/>
      <c r="D1" s="23"/>
      <c r="E1" s="23"/>
      <c r="F1" s="23"/>
      <c r="G1" s="23"/>
      <c r="H1" s="23"/>
      <c r="I1" s="23"/>
      <c r="J1" s="118"/>
      <c r="K1" s="23"/>
      <c r="L1" s="23"/>
      <c r="M1" s="23"/>
    </row>
    <row r="2" spans="1:13" ht="15.75" x14ac:dyDescent="0.25">
      <c r="A2" s="23"/>
      <c r="B2" s="92" t="s">
        <v>42</v>
      </c>
      <c r="C2" s="23"/>
      <c r="D2" s="23"/>
      <c r="E2" s="23"/>
      <c r="F2" s="23"/>
      <c r="G2" s="23"/>
      <c r="H2" s="23"/>
      <c r="I2" s="23"/>
      <c r="J2" s="118"/>
      <c r="K2" s="23"/>
      <c r="L2" s="23"/>
      <c r="M2" s="23"/>
    </row>
    <row r="3" spans="1:13" x14ac:dyDescent="0.2">
      <c r="A3" s="23"/>
      <c r="B3" s="23"/>
      <c r="C3" s="23"/>
      <c r="D3" s="23"/>
      <c r="E3" s="23"/>
      <c r="F3" s="23"/>
      <c r="G3" s="23"/>
      <c r="H3" s="23"/>
      <c r="I3" s="23"/>
      <c r="J3" s="118"/>
      <c r="K3" s="23"/>
      <c r="L3" s="23"/>
      <c r="M3" s="23"/>
    </row>
    <row r="4" spans="1:13" x14ac:dyDescent="0.2">
      <c r="A4" s="23"/>
      <c r="B4" s="91" t="s">
        <v>93</v>
      </c>
      <c r="C4" s="23"/>
      <c r="D4" s="23"/>
      <c r="E4" s="23"/>
      <c r="F4" s="23"/>
      <c r="G4" s="23"/>
      <c r="H4" s="23"/>
      <c r="I4" s="23"/>
      <c r="J4" s="118"/>
      <c r="K4" s="23"/>
      <c r="L4" s="23"/>
      <c r="M4" s="23"/>
    </row>
    <row r="5" spans="1:13" x14ac:dyDescent="0.2">
      <c r="A5" s="23"/>
      <c r="B5" s="23"/>
      <c r="C5" s="23"/>
      <c r="D5" s="23"/>
      <c r="E5" s="23"/>
      <c r="F5" s="23"/>
      <c r="G5" s="23"/>
      <c r="H5" s="23"/>
      <c r="I5" s="23"/>
      <c r="J5" s="118"/>
      <c r="K5" s="23"/>
      <c r="L5" s="23"/>
      <c r="M5" s="23"/>
    </row>
    <row r="6" spans="1:13" x14ac:dyDescent="0.2">
      <c r="A6" s="23"/>
      <c r="B6" s="23"/>
      <c r="C6" s="90" t="s">
        <v>98</v>
      </c>
      <c r="D6" s="23"/>
      <c r="E6" s="23"/>
      <c r="F6" s="23"/>
      <c r="G6" s="23"/>
      <c r="H6" s="23"/>
      <c r="I6" s="23"/>
      <c r="J6" s="118"/>
      <c r="K6" s="23"/>
      <c r="L6" s="23"/>
      <c r="M6" s="23"/>
    </row>
    <row r="7" spans="1:13" x14ac:dyDescent="0.2">
      <c r="A7" s="23"/>
      <c r="B7" s="23"/>
      <c r="C7" s="23"/>
      <c r="D7" s="90" t="s">
        <v>99</v>
      </c>
      <c r="E7" s="23"/>
      <c r="F7" s="23"/>
      <c r="G7" s="23"/>
      <c r="H7" s="23"/>
      <c r="I7" s="23"/>
      <c r="J7" s="118"/>
      <c r="K7" s="23"/>
      <c r="L7" s="23"/>
      <c r="M7" s="23"/>
    </row>
    <row r="8" spans="1:13" x14ac:dyDescent="0.2">
      <c r="A8" s="23"/>
      <c r="B8" s="23"/>
      <c r="C8" s="90" t="s">
        <v>94</v>
      </c>
      <c r="D8" s="90"/>
      <c r="E8" s="23"/>
      <c r="F8" s="23"/>
      <c r="G8" s="23"/>
      <c r="H8" s="23"/>
      <c r="I8" s="23"/>
      <c r="J8" s="118"/>
      <c r="K8" s="23"/>
      <c r="L8" s="23"/>
      <c r="M8" s="23"/>
    </row>
    <row r="9" spans="1:13" x14ac:dyDescent="0.2">
      <c r="A9" s="23"/>
      <c r="B9" s="23"/>
      <c r="C9" s="90"/>
      <c r="D9" s="90" t="s">
        <v>95</v>
      </c>
      <c r="E9" s="23"/>
      <c r="F9" s="23"/>
      <c r="G9" s="23"/>
      <c r="H9" s="23"/>
      <c r="I9" s="23"/>
      <c r="J9" s="118"/>
      <c r="K9" s="23"/>
      <c r="L9" s="23"/>
      <c r="M9" s="23"/>
    </row>
    <row r="10" spans="1:13" x14ac:dyDescent="0.2">
      <c r="A10" s="23"/>
      <c r="B10" s="23"/>
      <c r="C10" s="90" t="s">
        <v>96</v>
      </c>
      <c r="D10" s="90"/>
      <c r="E10" s="23"/>
      <c r="F10" s="23"/>
      <c r="G10" s="23"/>
      <c r="H10" s="23"/>
      <c r="I10" s="23"/>
      <c r="J10" s="118"/>
      <c r="K10" s="23"/>
      <c r="L10" s="23"/>
      <c r="M10" s="23"/>
    </row>
    <row r="11" spans="1:13" x14ac:dyDescent="0.2">
      <c r="A11" s="23"/>
      <c r="B11" s="23"/>
      <c r="C11" s="90"/>
      <c r="D11" s="90" t="s">
        <v>100</v>
      </c>
      <c r="E11" s="23"/>
      <c r="F11" s="23"/>
      <c r="G11" s="23"/>
      <c r="H11" s="23"/>
      <c r="I11" s="23"/>
      <c r="J11" s="118"/>
      <c r="K11" s="23"/>
      <c r="L11" s="23"/>
      <c r="M11" s="23"/>
    </row>
    <row r="12" spans="1:13" x14ac:dyDescent="0.2">
      <c r="A12" s="23"/>
      <c r="B12" s="23"/>
      <c r="C12" s="90" t="s">
        <v>97</v>
      </c>
      <c r="D12" s="90"/>
      <c r="E12" s="23"/>
      <c r="F12" s="23"/>
      <c r="G12" s="23"/>
      <c r="H12" s="23"/>
      <c r="I12" s="23"/>
      <c r="J12" s="118"/>
      <c r="K12" s="23"/>
      <c r="L12" s="23"/>
      <c r="M12" s="23"/>
    </row>
    <row r="13" spans="1:13" x14ac:dyDescent="0.2">
      <c r="A13" s="23"/>
      <c r="B13" s="23"/>
      <c r="C13" s="23"/>
      <c r="D13" s="23"/>
      <c r="E13" s="23"/>
      <c r="F13" s="23"/>
      <c r="G13" s="23"/>
      <c r="H13" s="23"/>
      <c r="I13" s="23"/>
      <c r="J13" s="118"/>
      <c r="K13" s="23"/>
      <c r="L13" s="23"/>
      <c r="M13" s="23"/>
    </row>
    <row r="14" spans="1:13" ht="15.75" x14ac:dyDescent="0.25">
      <c r="A14" s="23"/>
      <c r="B14" s="92" t="s">
        <v>47</v>
      </c>
      <c r="C14" s="23"/>
      <c r="D14" s="23"/>
      <c r="E14" s="23"/>
      <c r="F14" s="23"/>
      <c r="G14" s="23"/>
      <c r="H14" s="23"/>
      <c r="I14" s="23"/>
      <c r="J14" s="118"/>
      <c r="K14" s="23"/>
      <c r="L14" s="23"/>
      <c r="M14" s="23"/>
    </row>
    <row r="15" spans="1:13" x14ac:dyDescent="0.2">
      <c r="A15" s="23"/>
      <c r="B15" s="23"/>
      <c r="C15" s="23"/>
      <c r="D15" s="23"/>
      <c r="E15" s="23"/>
      <c r="F15" s="23"/>
      <c r="G15" s="23"/>
      <c r="H15" s="23"/>
      <c r="I15" s="23"/>
      <c r="J15" s="118"/>
      <c r="K15" s="23"/>
      <c r="L15" s="23"/>
      <c r="M15" s="23"/>
    </row>
    <row r="16" spans="1:13" x14ac:dyDescent="0.2">
      <c r="A16" s="23"/>
      <c r="B16" s="23"/>
      <c r="C16" s="91" t="s">
        <v>44</v>
      </c>
      <c r="D16" s="23"/>
      <c r="E16" s="23"/>
      <c r="F16" s="23"/>
      <c r="G16" s="23"/>
      <c r="H16" s="23"/>
      <c r="I16" s="23"/>
      <c r="J16" s="118"/>
      <c r="K16" s="23"/>
      <c r="L16" s="23"/>
      <c r="M16" s="23"/>
    </row>
    <row r="17" spans="1:13" x14ac:dyDescent="0.2">
      <c r="A17" s="23"/>
      <c r="B17" s="23"/>
      <c r="C17" s="90" t="s">
        <v>88</v>
      </c>
      <c r="D17" s="23"/>
      <c r="E17" s="23"/>
      <c r="F17" s="23"/>
      <c r="G17" s="23"/>
      <c r="H17" s="23"/>
      <c r="I17" s="23"/>
      <c r="J17" s="118"/>
      <c r="K17" s="23"/>
      <c r="L17" s="23"/>
      <c r="M17" s="23"/>
    </row>
    <row r="18" spans="1:13" x14ac:dyDescent="0.2">
      <c r="A18" s="23"/>
      <c r="B18" s="90"/>
      <c r="C18" s="23"/>
      <c r="D18" s="23"/>
      <c r="E18" s="23"/>
      <c r="F18" s="23"/>
      <c r="G18" s="23"/>
      <c r="H18" s="23"/>
      <c r="I18" s="23"/>
      <c r="J18" s="118"/>
      <c r="K18" s="23"/>
      <c r="L18" s="23"/>
      <c r="M18" s="23"/>
    </row>
    <row r="19" spans="1:13" x14ac:dyDescent="0.2">
      <c r="A19" s="23"/>
      <c r="B19" s="23"/>
      <c r="C19" s="90" t="s">
        <v>43</v>
      </c>
      <c r="D19" s="23"/>
      <c r="E19" s="23"/>
      <c r="F19" s="23"/>
      <c r="G19" s="23"/>
      <c r="H19" s="23"/>
      <c r="I19" s="23"/>
      <c r="J19" s="118"/>
      <c r="K19" s="23"/>
      <c r="L19" s="23"/>
      <c r="M19" s="23"/>
    </row>
    <row r="20" spans="1:13" x14ac:dyDescent="0.2">
      <c r="A20" s="23"/>
      <c r="B20" s="23"/>
      <c r="C20" s="23"/>
      <c r="D20" s="90" t="s">
        <v>19</v>
      </c>
      <c r="E20" s="23"/>
      <c r="F20" s="23"/>
      <c r="G20" s="23"/>
      <c r="H20" s="23"/>
      <c r="I20" s="23"/>
      <c r="J20" s="118"/>
      <c r="K20" s="23"/>
      <c r="L20" s="23"/>
      <c r="M20" s="23"/>
    </row>
    <row r="21" spans="1:13" x14ac:dyDescent="0.2">
      <c r="A21" s="23"/>
      <c r="B21" s="23"/>
      <c r="C21" s="23"/>
      <c r="D21" s="90" t="s">
        <v>18</v>
      </c>
      <c r="E21" s="23"/>
      <c r="F21" s="23"/>
      <c r="G21" s="23"/>
      <c r="H21" s="23"/>
      <c r="I21" s="23"/>
      <c r="J21" s="118"/>
      <c r="K21" s="23"/>
      <c r="L21" s="23"/>
      <c r="M21" s="23"/>
    </row>
    <row r="22" spans="1:13" x14ac:dyDescent="0.2">
      <c r="A22" s="23"/>
      <c r="B22" s="23"/>
      <c r="C22" s="23"/>
      <c r="D22" s="23"/>
      <c r="E22" s="90" t="s">
        <v>89</v>
      </c>
      <c r="F22" s="23"/>
      <c r="G22" s="23"/>
      <c r="H22" s="23"/>
      <c r="I22" s="23"/>
      <c r="J22" s="118"/>
      <c r="K22" s="23"/>
      <c r="L22" s="23"/>
      <c r="M22" s="23"/>
    </row>
    <row r="23" spans="1:13" x14ac:dyDescent="0.2">
      <c r="A23" s="23"/>
      <c r="B23" s="23"/>
      <c r="C23" s="23"/>
      <c r="D23" s="23"/>
      <c r="E23" s="90"/>
      <c r="F23" s="90" t="s">
        <v>53</v>
      </c>
      <c r="G23" s="23"/>
      <c r="H23" s="23"/>
      <c r="I23" s="23"/>
      <c r="J23" s="118"/>
      <c r="K23" s="23"/>
      <c r="L23" s="23"/>
      <c r="M23" s="23"/>
    </row>
    <row r="24" spans="1:13" x14ac:dyDescent="0.2">
      <c r="A24" s="23"/>
      <c r="B24" s="23"/>
      <c r="C24" s="23"/>
      <c r="D24" s="23"/>
      <c r="E24" s="90" t="s">
        <v>45</v>
      </c>
      <c r="F24" s="23"/>
      <c r="G24" s="23"/>
      <c r="H24" s="23"/>
      <c r="I24" s="23"/>
      <c r="J24" s="118"/>
      <c r="K24" s="23"/>
      <c r="L24" s="23"/>
      <c r="M24" s="23"/>
    </row>
    <row r="25" spans="1:13" x14ac:dyDescent="0.2">
      <c r="A25" s="23"/>
      <c r="B25" s="23"/>
      <c r="C25" s="23"/>
      <c r="D25" s="23"/>
      <c r="E25" s="23"/>
      <c r="F25" s="90" t="s">
        <v>46</v>
      </c>
      <c r="G25" s="23"/>
      <c r="H25" s="23"/>
      <c r="I25" s="23"/>
      <c r="J25" s="118"/>
      <c r="K25" s="23"/>
      <c r="L25" s="23"/>
      <c r="M25" s="23"/>
    </row>
    <row r="26" spans="1:13" x14ac:dyDescent="0.2">
      <c r="A26" s="23"/>
      <c r="B26" s="23"/>
      <c r="C26" s="23"/>
      <c r="D26" s="23"/>
      <c r="E26" s="23"/>
      <c r="F26" s="90" t="s">
        <v>90</v>
      </c>
      <c r="G26" s="23"/>
      <c r="H26" s="23"/>
      <c r="I26" s="23"/>
      <c r="J26" s="118"/>
      <c r="K26" s="23"/>
      <c r="L26" s="23"/>
      <c r="M26" s="23"/>
    </row>
    <row r="27" spans="1:13" x14ac:dyDescent="0.2">
      <c r="A27" s="23"/>
      <c r="B27" s="23"/>
      <c r="C27" s="23"/>
      <c r="D27" s="23"/>
      <c r="E27" s="23"/>
      <c r="F27" s="90"/>
      <c r="G27" s="23"/>
      <c r="H27" s="23"/>
      <c r="I27" s="23"/>
      <c r="J27" s="118"/>
      <c r="K27" s="23"/>
      <c r="L27" s="23"/>
      <c r="M27" s="23"/>
    </row>
    <row r="28" spans="1:13" ht="15.75" x14ac:dyDescent="0.25">
      <c r="A28" s="23"/>
      <c r="B28" s="92" t="s">
        <v>48</v>
      </c>
      <c r="C28" s="23"/>
      <c r="D28" s="23"/>
      <c r="E28" s="23"/>
      <c r="F28" s="23"/>
      <c r="G28" s="23"/>
      <c r="H28" s="23"/>
      <c r="I28" s="23"/>
      <c r="J28" s="118"/>
      <c r="K28" s="23"/>
      <c r="L28" s="23"/>
      <c r="M28" s="23"/>
    </row>
    <row r="29" spans="1:13" ht="15.75" x14ac:dyDescent="0.25">
      <c r="A29" s="23"/>
      <c r="B29" s="92"/>
      <c r="C29" s="23"/>
      <c r="D29" s="23"/>
      <c r="E29" s="23"/>
      <c r="F29" s="23"/>
      <c r="G29" s="23"/>
      <c r="H29" s="23"/>
      <c r="I29" s="23"/>
      <c r="J29" s="118"/>
      <c r="K29" s="23"/>
      <c r="L29" s="23"/>
      <c r="M29" s="23"/>
    </row>
    <row r="30" spans="1:13" ht="15.75" x14ac:dyDescent="0.25">
      <c r="A30" s="23"/>
      <c r="B30" s="92"/>
      <c r="C30" s="90" t="s">
        <v>49</v>
      </c>
      <c r="D30" s="23"/>
      <c r="E30" s="23"/>
      <c r="F30" s="23"/>
      <c r="G30" s="23"/>
      <c r="H30" s="23"/>
      <c r="I30" s="23"/>
      <c r="J30" s="118"/>
      <c r="K30" s="23"/>
      <c r="L30" s="23"/>
      <c r="M30" s="23"/>
    </row>
    <row r="31" spans="1:13" ht="15.75" x14ac:dyDescent="0.25">
      <c r="A31" s="23"/>
      <c r="B31" s="92"/>
      <c r="C31" s="90" t="s">
        <v>50</v>
      </c>
      <c r="D31" s="23"/>
      <c r="E31" s="23"/>
      <c r="F31" s="23"/>
      <c r="G31" s="23"/>
      <c r="H31" s="23"/>
      <c r="I31" s="23"/>
      <c r="J31" s="118"/>
      <c r="K31" s="23"/>
      <c r="L31" s="23"/>
      <c r="M31" s="23"/>
    </row>
    <row r="32" spans="1:13" ht="15.75" x14ac:dyDescent="0.25">
      <c r="A32" s="23"/>
      <c r="B32" s="92"/>
      <c r="C32" s="90" t="s">
        <v>101</v>
      </c>
      <c r="D32" s="23"/>
      <c r="E32" s="23"/>
      <c r="F32" s="23"/>
      <c r="G32" s="23"/>
      <c r="H32" s="23"/>
      <c r="I32" s="23"/>
      <c r="J32" s="118"/>
      <c r="K32" s="23"/>
      <c r="L32" s="23"/>
      <c r="M32" s="23"/>
    </row>
    <row r="33" spans="1:13" ht="15.75" x14ac:dyDescent="0.25">
      <c r="A33" s="23"/>
      <c r="B33" s="92"/>
      <c r="C33" s="23"/>
      <c r="D33" s="23"/>
      <c r="E33" s="23"/>
      <c r="F33" s="23"/>
      <c r="G33" s="23"/>
      <c r="H33" s="23"/>
      <c r="I33" s="23"/>
      <c r="J33" s="118"/>
      <c r="K33" s="23"/>
      <c r="L33" s="23"/>
      <c r="M33" s="23"/>
    </row>
    <row r="34" spans="1:13" ht="15.75" x14ac:dyDescent="0.25">
      <c r="A34" s="23"/>
      <c r="B34" s="92" t="s">
        <v>102</v>
      </c>
      <c r="C34" s="23"/>
      <c r="D34" s="23"/>
      <c r="E34" s="23"/>
      <c r="F34" s="23"/>
      <c r="G34" s="23"/>
      <c r="H34" s="23"/>
      <c r="I34" s="23"/>
      <c r="J34" s="118"/>
      <c r="K34" s="23"/>
      <c r="L34" s="23"/>
      <c r="M34" s="23"/>
    </row>
    <row r="35" spans="1:13" x14ac:dyDescent="0.2">
      <c r="A35" s="23"/>
      <c r="B35" s="23"/>
      <c r="C35" s="23"/>
      <c r="D35" s="23"/>
      <c r="E35" s="23"/>
      <c r="F35" s="23"/>
      <c r="G35" s="23"/>
      <c r="H35" s="23"/>
      <c r="I35" s="23"/>
      <c r="J35" s="118"/>
      <c r="K35" s="23"/>
      <c r="L35" s="23"/>
      <c r="M35" s="23"/>
    </row>
    <row r="36" spans="1:13" x14ac:dyDescent="0.2">
      <c r="A36" s="23"/>
      <c r="B36" s="23"/>
      <c r="C36" s="90" t="s">
        <v>75</v>
      </c>
      <c r="D36" s="23"/>
      <c r="E36" s="23"/>
      <c r="F36" s="23"/>
      <c r="G36" s="23"/>
      <c r="H36" s="23"/>
      <c r="I36" s="23"/>
      <c r="J36" s="118"/>
      <c r="K36" s="23"/>
      <c r="L36" s="23"/>
      <c r="M36" s="23"/>
    </row>
    <row r="37" spans="1:13" x14ac:dyDescent="0.2">
      <c r="A37" s="23"/>
      <c r="B37" s="23"/>
      <c r="C37" s="90"/>
      <c r="D37" s="90" t="s">
        <v>54</v>
      </c>
      <c r="E37" s="23"/>
      <c r="F37" s="23"/>
      <c r="G37" s="23"/>
      <c r="H37" s="23"/>
      <c r="I37" s="23"/>
      <c r="J37" s="118"/>
      <c r="K37" s="23"/>
      <c r="L37" s="23"/>
      <c r="M37" s="23"/>
    </row>
    <row r="38" spans="1:13" x14ac:dyDescent="0.2">
      <c r="A38" s="23"/>
      <c r="B38" s="90"/>
      <c r="C38" s="23"/>
      <c r="D38" s="90" t="s">
        <v>20</v>
      </c>
      <c r="E38" s="23"/>
      <c r="F38" s="23"/>
      <c r="G38" s="23"/>
      <c r="H38" s="23"/>
      <c r="I38" s="23"/>
      <c r="J38" s="118"/>
      <c r="K38" s="23"/>
      <c r="L38" s="23"/>
      <c r="M38" s="23"/>
    </row>
    <row r="39" spans="1:13" x14ac:dyDescent="0.2">
      <c r="A39" s="23"/>
      <c r="B39" s="90"/>
      <c r="C39" s="90"/>
      <c r="D39" s="23"/>
      <c r="E39" s="23"/>
      <c r="F39" s="23"/>
      <c r="G39" s="23"/>
      <c r="H39" s="23"/>
      <c r="I39" s="23"/>
      <c r="J39" s="118"/>
      <c r="K39" s="23"/>
      <c r="L39" s="23"/>
      <c r="M39" s="23"/>
    </row>
    <row r="40" spans="1:13" ht="15.75" x14ac:dyDescent="0.25">
      <c r="A40" s="23"/>
      <c r="B40" s="92" t="s">
        <v>76</v>
      </c>
      <c r="C40" s="90"/>
      <c r="D40" s="23"/>
      <c r="E40" s="23"/>
      <c r="F40" s="23"/>
      <c r="G40" s="23"/>
      <c r="H40" s="23"/>
      <c r="I40" s="23"/>
      <c r="J40" s="118"/>
      <c r="K40" s="23"/>
      <c r="L40" s="23"/>
      <c r="M40" s="23"/>
    </row>
    <row r="41" spans="1:13" x14ac:dyDescent="0.2">
      <c r="A41" s="23"/>
      <c r="B41" s="90"/>
      <c r="C41" s="23"/>
      <c r="D41" s="23"/>
      <c r="E41" s="23"/>
      <c r="F41" s="23"/>
      <c r="G41" s="23"/>
      <c r="H41" s="23"/>
      <c r="I41" s="23"/>
      <c r="J41" s="118"/>
      <c r="K41" s="23"/>
      <c r="L41" s="23"/>
      <c r="M41" s="23"/>
    </row>
    <row r="42" spans="1:13" x14ac:dyDescent="0.2">
      <c r="A42" s="23"/>
      <c r="B42" s="90"/>
      <c r="C42" s="90" t="s">
        <v>103</v>
      </c>
      <c r="D42" s="23"/>
      <c r="E42" s="23"/>
      <c r="F42" s="23"/>
      <c r="G42" s="23"/>
      <c r="H42" s="23"/>
      <c r="I42" s="23"/>
      <c r="J42" s="118"/>
      <c r="K42" s="23"/>
      <c r="L42" s="23"/>
      <c r="M42" s="23"/>
    </row>
    <row r="43" spans="1:13" x14ac:dyDescent="0.2">
      <c r="A43" s="23"/>
      <c r="B43" s="90"/>
      <c r="C43" s="90" t="s">
        <v>104</v>
      </c>
      <c r="D43" s="23"/>
      <c r="E43" s="23"/>
      <c r="F43" s="23"/>
      <c r="G43" s="23"/>
      <c r="H43" s="23"/>
      <c r="I43" s="23"/>
      <c r="J43" s="118"/>
      <c r="K43" s="23"/>
      <c r="L43" s="23"/>
      <c r="M43" s="23"/>
    </row>
    <row r="44" spans="1:13" x14ac:dyDescent="0.2">
      <c r="A44" s="23"/>
      <c r="B44" s="23"/>
      <c r="C44" s="23"/>
      <c r="D44" s="90" t="s">
        <v>91</v>
      </c>
      <c r="E44" s="23"/>
      <c r="F44" s="23"/>
      <c r="G44" s="23"/>
      <c r="H44" s="23"/>
      <c r="I44" s="23"/>
      <c r="J44" s="118"/>
      <c r="K44" s="23"/>
      <c r="L44" s="23"/>
      <c r="M44" s="23"/>
    </row>
    <row r="45" spans="1:13" x14ac:dyDescent="0.2">
      <c r="A45" s="23"/>
      <c r="B45" s="23"/>
      <c r="D45" s="90" t="s">
        <v>105</v>
      </c>
      <c r="E45" s="23"/>
      <c r="F45" s="23"/>
      <c r="G45" s="23"/>
      <c r="H45" s="23"/>
      <c r="I45" s="23"/>
      <c r="J45" s="118"/>
      <c r="K45" s="23"/>
      <c r="L45" s="23"/>
      <c r="M45" s="23"/>
    </row>
    <row r="46" spans="1:13" x14ac:dyDescent="0.2">
      <c r="A46" s="23"/>
      <c r="B46" s="23"/>
      <c r="C46" s="23"/>
      <c r="D46" s="90"/>
      <c r="E46" s="23"/>
      <c r="F46" s="23"/>
      <c r="G46" s="23"/>
      <c r="H46" s="23"/>
      <c r="I46" s="23"/>
      <c r="J46" s="118"/>
      <c r="K46" s="23"/>
      <c r="L46" s="23"/>
      <c r="M46" s="23"/>
    </row>
    <row r="47" spans="1:13" ht="13.5" thickBo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9"/>
    </row>
    <row r="48" spans="1:13" ht="13.5" thickTop="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</row>
    <row r="49" spans="1:10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</row>
    <row r="50" spans="1:10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</row>
    <row r="51" spans="1:10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</row>
    <row r="52" spans="1:10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</row>
  </sheetData>
  <pageMargins left="0.7" right="0.7" top="0.75" bottom="0.75" header="0.3" footer="0.3"/>
  <pageSetup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V155"/>
  <sheetViews>
    <sheetView tabSelected="1" zoomScale="80" zoomScaleNormal="80" workbookViewId="0">
      <pane xSplit="20" ySplit="7" topLeftCell="U49" activePane="bottomRight" state="frozen"/>
      <selection pane="topRight" activeCell="O1" sqref="O1"/>
      <selection pane="bottomLeft" activeCell="A7" sqref="A7"/>
      <selection pane="bottomRight" activeCell="U59" sqref="U59"/>
    </sheetView>
  </sheetViews>
  <sheetFormatPr defaultRowHeight="12.75" x14ac:dyDescent="0.2"/>
  <cols>
    <col min="1" max="1" width="2.28515625" style="23" customWidth="1"/>
    <col min="2" max="2" width="2" customWidth="1"/>
    <col min="3" max="3" width="10" style="14" customWidth="1"/>
    <col min="4" max="4" width="0.85546875" style="14" customWidth="1"/>
    <col min="5" max="5" width="11.140625" customWidth="1"/>
    <col min="6" max="6" width="9.5703125" customWidth="1"/>
    <col min="7" max="7" width="11.42578125" hidden="1" customWidth="1"/>
    <col min="8" max="8" width="0.7109375" customWidth="1"/>
    <col min="9" max="9" width="9.5703125" customWidth="1"/>
    <col min="10" max="10" width="10.5703125" hidden="1" customWidth="1"/>
    <col min="11" max="11" width="0.85546875" customWidth="1"/>
    <col min="12" max="12" width="6.85546875" customWidth="1"/>
    <col min="13" max="18" width="1.5703125" customWidth="1"/>
    <col min="19" max="19" width="47.140625" customWidth="1"/>
    <col min="20" max="20" width="0.7109375" style="51" customWidth="1"/>
    <col min="21" max="21" width="5.5703125" style="51" customWidth="1"/>
    <col min="22" max="35" width="5.5703125" customWidth="1"/>
    <col min="37" max="37" width="0.85546875" style="14" customWidth="1"/>
    <col min="38" max="38" width="2.140625" customWidth="1"/>
  </cols>
  <sheetData>
    <row r="1" spans="1:39" ht="14.25" thickTop="1" thickBot="1" x14ac:dyDescent="0.25">
      <c r="B1" s="30"/>
      <c r="C1" s="29"/>
      <c r="D1" s="29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52"/>
      <c r="U1" s="52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29"/>
      <c r="AL1" s="89"/>
      <c r="AM1" s="28"/>
    </row>
    <row r="2" spans="1:39" ht="14.25" thickTop="1" thickBot="1" x14ac:dyDescent="0.25">
      <c r="B2" s="165"/>
      <c r="C2" s="192"/>
      <c r="D2" s="192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4"/>
      <c r="U2" s="194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2"/>
      <c r="AL2" s="163"/>
      <c r="AM2" s="28"/>
    </row>
    <row r="3" spans="1:39" ht="16.5" thickTop="1" thickBot="1" x14ac:dyDescent="0.3">
      <c r="B3" s="202"/>
      <c r="C3" s="188"/>
      <c r="D3" s="188"/>
      <c r="E3" s="189"/>
      <c r="F3" s="190" t="s">
        <v>63</v>
      </c>
      <c r="G3" s="189"/>
      <c r="H3" s="189"/>
      <c r="I3" s="189"/>
      <c r="J3" s="189"/>
      <c r="K3" s="191"/>
      <c r="L3" s="120"/>
      <c r="M3" s="121"/>
      <c r="N3" s="121"/>
      <c r="O3" s="121"/>
      <c r="P3" s="121"/>
      <c r="Q3" s="121"/>
      <c r="R3" s="121"/>
      <c r="S3" s="285" t="s">
        <v>14</v>
      </c>
      <c r="T3" s="286"/>
      <c r="U3" s="123">
        <f t="shared" ref="U3:AH3" si="0">$I75/14</f>
        <v>3.1857142857142855</v>
      </c>
      <c r="V3" s="123">
        <f t="shared" si="0"/>
        <v>3.1857142857142855</v>
      </c>
      <c r="W3" s="123">
        <f t="shared" si="0"/>
        <v>3.1857142857142855</v>
      </c>
      <c r="X3" s="123">
        <f t="shared" si="0"/>
        <v>3.1857142857142855</v>
      </c>
      <c r="Y3" s="123">
        <f t="shared" si="0"/>
        <v>3.1857142857142855</v>
      </c>
      <c r="Z3" s="123">
        <f t="shared" si="0"/>
        <v>3.1857142857142855</v>
      </c>
      <c r="AA3" s="123">
        <f t="shared" si="0"/>
        <v>3.1857142857142855</v>
      </c>
      <c r="AB3" s="123">
        <f t="shared" si="0"/>
        <v>3.1857142857142855</v>
      </c>
      <c r="AC3" s="123">
        <f t="shared" si="0"/>
        <v>3.1857142857142855</v>
      </c>
      <c r="AD3" s="123">
        <f t="shared" si="0"/>
        <v>3.1857142857142855</v>
      </c>
      <c r="AE3" s="123">
        <f t="shared" si="0"/>
        <v>3.1857142857142855</v>
      </c>
      <c r="AF3" s="123">
        <f t="shared" si="0"/>
        <v>3.1857142857142855</v>
      </c>
      <c r="AG3" s="123">
        <f t="shared" si="0"/>
        <v>3.1857142857142855</v>
      </c>
      <c r="AH3" s="123">
        <f t="shared" si="0"/>
        <v>3.1857142857142855</v>
      </c>
      <c r="AI3" s="122"/>
      <c r="AJ3" s="56">
        <f>SUM(U3:AI3)</f>
        <v>44.599999999999994</v>
      </c>
      <c r="AK3" s="184"/>
      <c r="AL3" s="158"/>
    </row>
    <row r="4" spans="1:39" ht="15" x14ac:dyDescent="0.25">
      <c r="B4" s="202"/>
      <c r="C4" s="195" t="s">
        <v>5</v>
      </c>
      <c r="D4" s="263"/>
      <c r="E4" s="126" t="s">
        <v>112</v>
      </c>
      <c r="F4" s="127" t="s">
        <v>21</v>
      </c>
      <c r="G4" s="124" t="s">
        <v>16</v>
      </c>
      <c r="H4" s="124"/>
      <c r="I4" s="124"/>
      <c r="J4" s="124"/>
      <c r="K4" s="125"/>
      <c r="L4" s="53"/>
      <c r="M4" s="76"/>
      <c r="N4" s="76"/>
      <c r="O4" s="76"/>
      <c r="P4" s="76"/>
      <c r="Q4" s="76"/>
      <c r="R4" s="76"/>
      <c r="S4" s="287" t="s">
        <v>12</v>
      </c>
      <c r="T4" s="288"/>
      <c r="U4" s="5">
        <f>U3</f>
        <v>3.1857142857142855</v>
      </c>
      <c r="V4" s="5">
        <f>SUM(U4,V3)</f>
        <v>6.371428571428571</v>
      </c>
      <c r="W4" s="5">
        <f>SUM(V4,W3)</f>
        <v>9.5571428571428569</v>
      </c>
      <c r="X4" s="5">
        <f t="shared" ref="X4:AH4" si="1">SUM(W4,X3)</f>
        <v>12.742857142857142</v>
      </c>
      <c r="Y4" s="5">
        <f t="shared" si="1"/>
        <v>15.928571428571427</v>
      </c>
      <c r="Z4" s="5">
        <f t="shared" si="1"/>
        <v>19.114285714285714</v>
      </c>
      <c r="AA4" s="5">
        <f t="shared" si="1"/>
        <v>22.3</v>
      </c>
      <c r="AB4" s="5">
        <f t="shared" si="1"/>
        <v>25.485714285714288</v>
      </c>
      <c r="AC4" s="5">
        <f t="shared" si="1"/>
        <v>28.671428571428574</v>
      </c>
      <c r="AD4" s="5">
        <f t="shared" si="1"/>
        <v>31.857142857142861</v>
      </c>
      <c r="AE4" s="5">
        <f t="shared" si="1"/>
        <v>35.042857142857144</v>
      </c>
      <c r="AF4" s="5">
        <f t="shared" si="1"/>
        <v>38.228571428571428</v>
      </c>
      <c r="AG4" s="5">
        <f t="shared" si="1"/>
        <v>41.414285714285711</v>
      </c>
      <c r="AH4" s="5">
        <f t="shared" si="1"/>
        <v>44.599999999999994</v>
      </c>
      <c r="AI4" s="4"/>
      <c r="AJ4" s="6"/>
      <c r="AK4" s="184"/>
      <c r="AL4" s="158"/>
    </row>
    <row r="5" spans="1:39" ht="15.75" thickBot="1" x14ac:dyDescent="0.25">
      <c r="B5" s="202"/>
      <c r="C5" s="196" t="s">
        <v>6</v>
      </c>
      <c r="D5" s="264"/>
      <c r="E5" s="289" t="s">
        <v>135</v>
      </c>
      <c r="F5" s="290"/>
      <c r="G5" s="290"/>
      <c r="H5" s="290"/>
      <c r="I5" s="290"/>
      <c r="J5" s="290"/>
      <c r="K5" s="291"/>
      <c r="L5" s="175"/>
      <c r="M5" s="176"/>
      <c r="N5" s="176"/>
      <c r="O5" s="176"/>
      <c r="P5" s="176"/>
      <c r="Q5" s="176"/>
      <c r="R5" s="176"/>
      <c r="S5" s="177" t="s">
        <v>15</v>
      </c>
      <c r="T5" s="178">
        <f>I75</f>
        <v>44.599999999999994</v>
      </c>
      <c r="U5" s="179">
        <f t="shared" ref="U5:AH5" si="2">T5-U3</f>
        <v>41.414285714285711</v>
      </c>
      <c r="V5" s="179">
        <f t="shared" si="2"/>
        <v>38.228571428571428</v>
      </c>
      <c r="W5" s="179">
        <f t="shared" si="2"/>
        <v>35.042857142857144</v>
      </c>
      <c r="X5" s="179">
        <f t="shared" si="2"/>
        <v>31.857142857142858</v>
      </c>
      <c r="Y5" s="179">
        <f t="shared" si="2"/>
        <v>28.671428571428571</v>
      </c>
      <c r="Z5" s="179">
        <f t="shared" si="2"/>
        <v>25.485714285714284</v>
      </c>
      <c r="AA5" s="179">
        <f t="shared" si="2"/>
        <v>22.299999999999997</v>
      </c>
      <c r="AB5" s="179">
        <f t="shared" si="2"/>
        <v>19.11428571428571</v>
      </c>
      <c r="AC5" s="179">
        <f t="shared" si="2"/>
        <v>15.928571428571425</v>
      </c>
      <c r="AD5" s="179">
        <f t="shared" si="2"/>
        <v>12.74285714285714</v>
      </c>
      <c r="AE5" s="179">
        <f t="shared" si="2"/>
        <v>9.5571428571428552</v>
      </c>
      <c r="AF5" s="179">
        <f t="shared" si="2"/>
        <v>6.3714285714285701</v>
      </c>
      <c r="AG5" s="179">
        <f t="shared" si="2"/>
        <v>3.1857142857142846</v>
      </c>
      <c r="AH5" s="179">
        <f t="shared" si="2"/>
        <v>0</v>
      </c>
      <c r="AI5" s="179"/>
      <c r="AJ5" s="12"/>
      <c r="AK5" s="184"/>
      <c r="AL5" s="158"/>
    </row>
    <row r="6" spans="1:39" ht="13.5" customHeight="1" thickBot="1" x14ac:dyDescent="0.25">
      <c r="B6" s="202"/>
      <c r="C6" s="196" t="s">
        <v>7</v>
      </c>
      <c r="D6" s="265"/>
      <c r="E6" s="280" t="s">
        <v>8</v>
      </c>
      <c r="F6" s="281"/>
      <c r="G6" s="281"/>
      <c r="H6" s="268"/>
      <c r="I6" s="278" t="s">
        <v>17</v>
      </c>
      <c r="J6" s="279"/>
      <c r="K6" s="263"/>
      <c r="L6" s="282" t="s">
        <v>13</v>
      </c>
      <c r="M6" s="283"/>
      <c r="N6" s="283"/>
      <c r="O6" s="283"/>
      <c r="P6" s="283"/>
      <c r="Q6" s="283"/>
      <c r="R6" s="283"/>
      <c r="S6" s="284"/>
      <c r="T6" s="273"/>
      <c r="U6" s="292" t="s">
        <v>74</v>
      </c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  <c r="AI6" s="293"/>
      <c r="AJ6" s="294"/>
      <c r="AK6" s="185"/>
      <c r="AL6" s="158"/>
    </row>
    <row r="7" spans="1:39" s="3" customFormat="1" ht="39" thickBot="1" x14ac:dyDescent="0.25">
      <c r="A7" s="55"/>
      <c r="B7" s="203"/>
      <c r="C7" s="197" t="s">
        <v>4</v>
      </c>
      <c r="D7" s="266"/>
      <c r="E7" s="107" t="s">
        <v>29</v>
      </c>
      <c r="F7" s="108" t="s">
        <v>28</v>
      </c>
      <c r="G7" s="109" t="s">
        <v>2</v>
      </c>
      <c r="H7" s="269"/>
      <c r="I7" s="110" t="s">
        <v>24</v>
      </c>
      <c r="J7" s="18" t="s">
        <v>3</v>
      </c>
      <c r="K7" s="265"/>
      <c r="L7" s="180" t="s">
        <v>0</v>
      </c>
      <c r="M7" s="181"/>
      <c r="N7" s="182"/>
      <c r="O7" s="182"/>
      <c r="P7" s="182"/>
      <c r="Q7" s="182"/>
      <c r="R7" s="182"/>
      <c r="S7" s="183" t="s">
        <v>73</v>
      </c>
      <c r="T7" s="274"/>
      <c r="U7" s="80">
        <v>42979</v>
      </c>
      <c r="V7" s="80">
        <f t="shared" ref="V7:AH7" si="3">U7+7</f>
        <v>42986</v>
      </c>
      <c r="W7" s="80">
        <f t="shared" si="3"/>
        <v>42993</v>
      </c>
      <c r="X7" s="80">
        <f t="shared" si="3"/>
        <v>43000</v>
      </c>
      <c r="Y7" s="80">
        <f t="shared" si="3"/>
        <v>43007</v>
      </c>
      <c r="Z7" s="80">
        <f t="shared" si="3"/>
        <v>43014</v>
      </c>
      <c r="AA7" s="80">
        <f t="shared" si="3"/>
        <v>43021</v>
      </c>
      <c r="AB7" s="80">
        <f t="shared" si="3"/>
        <v>43028</v>
      </c>
      <c r="AC7" s="80">
        <f t="shared" si="3"/>
        <v>43035</v>
      </c>
      <c r="AD7" s="80">
        <f t="shared" si="3"/>
        <v>43042</v>
      </c>
      <c r="AE7" s="80">
        <f t="shared" si="3"/>
        <v>43049</v>
      </c>
      <c r="AF7" s="80">
        <f t="shared" si="3"/>
        <v>43056</v>
      </c>
      <c r="AG7" s="80">
        <f t="shared" si="3"/>
        <v>43063</v>
      </c>
      <c r="AH7" s="80">
        <f t="shared" si="3"/>
        <v>43070</v>
      </c>
      <c r="AI7" s="61" t="s">
        <v>65</v>
      </c>
      <c r="AJ7" s="9" t="s">
        <v>57</v>
      </c>
      <c r="AK7" s="186"/>
      <c r="AL7" s="164"/>
    </row>
    <row r="8" spans="1:39" s="3" customFormat="1" ht="6" customHeight="1" thickBot="1" x14ac:dyDescent="0.25">
      <c r="A8" s="55"/>
      <c r="B8" s="203"/>
      <c r="C8" s="198"/>
      <c r="D8" s="266"/>
      <c r="E8" s="59"/>
      <c r="F8" s="59"/>
      <c r="G8" s="57"/>
      <c r="H8" s="270"/>
      <c r="I8" s="60"/>
      <c r="J8" s="58"/>
      <c r="K8" s="265"/>
      <c r="L8" s="146"/>
      <c r="M8" s="147"/>
      <c r="N8" s="147"/>
      <c r="O8" s="147"/>
      <c r="P8" s="147"/>
      <c r="Q8" s="147"/>
      <c r="R8" s="147"/>
      <c r="S8" s="148"/>
      <c r="T8" s="274"/>
      <c r="U8" s="152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4"/>
      <c r="AJ8" s="155"/>
      <c r="AK8" s="186"/>
      <c r="AL8" s="164"/>
    </row>
    <row r="9" spans="1:39" x14ac:dyDescent="0.2">
      <c r="B9" s="202"/>
      <c r="C9" s="199"/>
      <c r="D9" s="266"/>
      <c r="E9" s="79"/>
      <c r="F9" s="79"/>
      <c r="G9" s="17"/>
      <c r="H9" s="271"/>
      <c r="I9" s="79"/>
      <c r="J9" s="50"/>
      <c r="K9" s="266"/>
      <c r="L9" s="144">
        <v>10000</v>
      </c>
      <c r="M9" s="145" t="s">
        <v>64</v>
      </c>
      <c r="N9" s="129"/>
      <c r="O9" s="129"/>
      <c r="P9" s="129"/>
      <c r="Q9" s="129"/>
      <c r="R9" s="129"/>
      <c r="S9" s="129"/>
      <c r="T9" s="275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50"/>
      <c r="AJ9" s="151"/>
      <c r="AK9" s="186"/>
      <c r="AL9" s="158"/>
    </row>
    <row r="10" spans="1:39" x14ac:dyDescent="0.2">
      <c r="B10" s="202"/>
      <c r="C10" s="199"/>
      <c r="D10" s="266"/>
      <c r="E10" s="79"/>
      <c r="F10" s="79"/>
      <c r="G10" s="17"/>
      <c r="H10" s="271"/>
      <c r="I10" s="79"/>
      <c r="J10" s="97"/>
      <c r="K10" s="266"/>
      <c r="L10" s="78">
        <v>11000</v>
      </c>
      <c r="M10" s="114"/>
      <c r="N10" s="102" t="s">
        <v>30</v>
      </c>
      <c r="O10" s="100"/>
      <c r="P10" s="100"/>
      <c r="Q10" s="100"/>
      <c r="R10" s="102"/>
      <c r="S10" s="103"/>
      <c r="T10" s="275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5"/>
      <c r="AJ10" s="11">
        <f t="shared" ref="AJ10:AJ15" si="4">SUM(T10:AI10)</f>
        <v>0</v>
      </c>
      <c r="AK10" s="186"/>
      <c r="AL10" s="158"/>
    </row>
    <row r="11" spans="1:39" x14ac:dyDescent="0.2">
      <c r="B11" s="202"/>
      <c r="C11" s="196" t="str">
        <f t="shared" ref="C11:C61" si="5">IF(F11=0,"Open",IF(E11=0,"Complete", "In Progress"))</f>
        <v>Complete</v>
      </c>
      <c r="D11" s="266"/>
      <c r="E11" s="15"/>
      <c r="F11" s="49">
        <f t="shared" ref="F11" si="6">AJ11</f>
        <v>2</v>
      </c>
      <c r="G11" s="17"/>
      <c r="H11" s="271"/>
      <c r="I11" s="16">
        <v>2</v>
      </c>
      <c r="J11" s="97"/>
      <c r="K11" s="266"/>
      <c r="L11" s="78">
        <v>11100</v>
      </c>
      <c r="M11" s="114"/>
      <c r="N11" s="99"/>
      <c r="O11" s="98" t="s">
        <v>22</v>
      </c>
      <c r="P11" s="98"/>
      <c r="Q11" s="98"/>
      <c r="R11" s="98"/>
      <c r="S11" s="103"/>
      <c r="T11" s="275"/>
      <c r="U11" s="82">
        <v>2</v>
      </c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3"/>
      <c r="AJ11" s="11">
        <f t="shared" si="4"/>
        <v>2</v>
      </c>
      <c r="AK11" s="186"/>
      <c r="AL11" s="158"/>
    </row>
    <row r="12" spans="1:39" x14ac:dyDescent="0.2">
      <c r="B12" s="202"/>
      <c r="C12" s="196" t="str">
        <f t="shared" si="5"/>
        <v>Complete</v>
      </c>
      <c r="D12" s="266"/>
      <c r="E12" s="15"/>
      <c r="F12" s="49">
        <f t="shared" ref="F12" si="7">AJ12</f>
        <v>2.5</v>
      </c>
      <c r="G12" s="17"/>
      <c r="H12" s="271"/>
      <c r="I12" s="16">
        <v>2.5</v>
      </c>
      <c r="J12" s="97"/>
      <c r="K12" s="266"/>
      <c r="L12" s="78">
        <v>11200</v>
      </c>
      <c r="M12" s="114"/>
      <c r="N12" s="99"/>
      <c r="O12" s="98" t="s">
        <v>23</v>
      </c>
      <c r="P12" s="98"/>
      <c r="Q12" s="98"/>
      <c r="R12" s="98"/>
      <c r="S12" s="101"/>
      <c r="T12" s="275"/>
      <c r="U12" s="82">
        <v>2.5</v>
      </c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3"/>
      <c r="AJ12" s="11">
        <f t="shared" si="4"/>
        <v>2.5</v>
      </c>
      <c r="AK12" s="186"/>
      <c r="AL12" s="158"/>
    </row>
    <row r="13" spans="1:39" x14ac:dyDescent="0.2">
      <c r="B13" s="202"/>
      <c r="C13" s="196" t="str">
        <f t="shared" si="5"/>
        <v>Complete</v>
      </c>
      <c r="D13" s="266"/>
      <c r="E13" s="15"/>
      <c r="F13" s="49">
        <f t="shared" ref="F13" si="8">AJ13</f>
        <v>2</v>
      </c>
      <c r="G13" s="17"/>
      <c r="H13" s="271"/>
      <c r="I13" s="16">
        <v>2</v>
      </c>
      <c r="J13" s="97"/>
      <c r="K13" s="266"/>
      <c r="L13" s="78">
        <v>11300</v>
      </c>
      <c r="M13" s="114"/>
      <c r="N13" s="99"/>
      <c r="O13" s="98" t="s">
        <v>26</v>
      </c>
      <c r="P13" s="98"/>
      <c r="Q13" s="98"/>
      <c r="R13" s="98"/>
      <c r="S13" s="101"/>
      <c r="T13" s="275"/>
      <c r="U13" s="82">
        <v>2</v>
      </c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3"/>
      <c r="AJ13" s="11">
        <f t="shared" si="4"/>
        <v>2</v>
      </c>
      <c r="AK13" s="186"/>
      <c r="AL13" s="158"/>
    </row>
    <row r="14" spans="1:39" x14ac:dyDescent="0.2">
      <c r="B14" s="202"/>
      <c r="C14" s="196" t="str">
        <f t="shared" si="5"/>
        <v>Complete</v>
      </c>
      <c r="D14" s="266"/>
      <c r="E14" s="15"/>
      <c r="F14" s="49">
        <f t="shared" ref="F14" si="9">AJ14</f>
        <v>2.5</v>
      </c>
      <c r="G14" s="17"/>
      <c r="H14" s="271"/>
      <c r="I14" s="16">
        <v>2.5</v>
      </c>
      <c r="J14" s="8"/>
      <c r="K14" s="266"/>
      <c r="L14" s="78">
        <v>11400</v>
      </c>
      <c r="M14" s="114"/>
      <c r="N14" s="99"/>
      <c r="O14" s="98" t="s">
        <v>27</v>
      </c>
      <c r="P14" s="98"/>
      <c r="Q14" s="98"/>
      <c r="R14" s="98"/>
      <c r="S14" s="103"/>
      <c r="T14" s="275"/>
      <c r="U14" s="82">
        <v>2.5</v>
      </c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3"/>
      <c r="AJ14" s="11">
        <f t="shared" si="4"/>
        <v>2.5</v>
      </c>
      <c r="AK14" s="186"/>
      <c r="AL14" s="158"/>
    </row>
    <row r="15" spans="1:39" x14ac:dyDescent="0.2">
      <c r="B15" s="202"/>
      <c r="C15" s="196" t="str">
        <f t="shared" si="5"/>
        <v>Complete</v>
      </c>
      <c r="D15" s="266"/>
      <c r="E15" s="15"/>
      <c r="F15" s="49">
        <f t="shared" ref="F15" si="10">AJ15</f>
        <v>0.5</v>
      </c>
      <c r="G15" s="17"/>
      <c r="H15" s="271"/>
      <c r="I15" s="16">
        <v>0.5</v>
      </c>
      <c r="J15" s="7"/>
      <c r="K15" s="266"/>
      <c r="L15" s="78">
        <v>11500</v>
      </c>
      <c r="M15" s="114"/>
      <c r="N15" s="99"/>
      <c r="O15" s="98" t="s">
        <v>25</v>
      </c>
      <c r="P15" s="98"/>
      <c r="Q15" s="98"/>
      <c r="R15" s="98"/>
      <c r="S15" s="103"/>
      <c r="T15" s="275"/>
      <c r="U15" s="82">
        <v>0.5</v>
      </c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3"/>
      <c r="AJ15" s="11">
        <f t="shared" si="4"/>
        <v>0.5</v>
      </c>
      <c r="AK15" s="186"/>
      <c r="AL15" s="158"/>
    </row>
    <row r="16" spans="1:39" x14ac:dyDescent="0.2">
      <c r="B16" s="202"/>
      <c r="C16" s="199"/>
      <c r="D16" s="266"/>
      <c r="E16" s="79"/>
      <c r="F16" s="79"/>
      <c r="G16" s="17"/>
      <c r="H16" s="271"/>
      <c r="I16" s="79"/>
      <c r="J16" s="7"/>
      <c r="K16" s="266"/>
      <c r="L16" s="78">
        <v>12000</v>
      </c>
      <c r="M16" s="114"/>
      <c r="N16" s="102" t="s">
        <v>31</v>
      </c>
      <c r="O16" s="100"/>
      <c r="P16" s="100"/>
      <c r="Q16" s="100"/>
      <c r="R16" s="102"/>
      <c r="S16" s="103"/>
      <c r="T16" s="275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7"/>
      <c r="AJ16" s="151"/>
      <c r="AK16" s="186"/>
      <c r="AL16" s="158"/>
    </row>
    <row r="17" spans="2:38" x14ac:dyDescent="0.2">
      <c r="B17" s="202"/>
      <c r="C17" s="196" t="str">
        <f t="shared" si="5"/>
        <v>Complete</v>
      </c>
      <c r="D17" s="266"/>
      <c r="E17" s="15"/>
      <c r="F17" s="49">
        <f>AJ17</f>
        <v>0.5</v>
      </c>
      <c r="G17" s="17"/>
      <c r="H17" s="271"/>
      <c r="I17" s="16">
        <v>1.8</v>
      </c>
      <c r="J17" s="7"/>
      <c r="K17" s="266"/>
      <c r="L17" s="78">
        <v>12100</v>
      </c>
      <c r="M17" s="114"/>
      <c r="N17" s="99"/>
      <c r="O17" s="98" t="s">
        <v>22</v>
      </c>
      <c r="P17" s="98"/>
      <c r="Q17" s="98"/>
      <c r="R17" s="98"/>
      <c r="S17" s="103"/>
      <c r="T17" s="275"/>
      <c r="U17" s="82">
        <v>0.5</v>
      </c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3"/>
      <c r="AJ17" s="11">
        <f>SUM(T17:AI17)</f>
        <v>0.5</v>
      </c>
      <c r="AK17" s="186"/>
      <c r="AL17" s="158"/>
    </row>
    <row r="18" spans="2:38" x14ac:dyDescent="0.2">
      <c r="B18" s="202"/>
      <c r="C18" s="196" t="str">
        <f t="shared" si="5"/>
        <v>Complete</v>
      </c>
      <c r="D18" s="266"/>
      <c r="E18" s="15"/>
      <c r="F18" s="49">
        <f>AJ18</f>
        <v>0.2</v>
      </c>
      <c r="G18" s="17"/>
      <c r="H18" s="271"/>
      <c r="I18" s="16">
        <v>2.5</v>
      </c>
      <c r="J18" s="7"/>
      <c r="K18" s="266"/>
      <c r="L18" s="78">
        <v>12200</v>
      </c>
      <c r="M18" s="114"/>
      <c r="N18" s="99"/>
      <c r="O18" s="98" t="s">
        <v>23</v>
      </c>
      <c r="P18" s="98"/>
      <c r="Q18" s="98"/>
      <c r="R18" s="98"/>
      <c r="S18" s="101"/>
      <c r="T18" s="275"/>
      <c r="U18" s="82">
        <v>0.2</v>
      </c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3"/>
      <c r="AJ18" s="11">
        <f>SUM(T18:AI18)</f>
        <v>0.2</v>
      </c>
      <c r="AK18" s="186"/>
      <c r="AL18" s="158"/>
    </row>
    <row r="19" spans="2:38" x14ac:dyDescent="0.2">
      <c r="B19" s="202"/>
      <c r="C19" s="196" t="str">
        <f t="shared" si="5"/>
        <v>Open</v>
      </c>
      <c r="D19" s="266"/>
      <c r="E19" s="15"/>
      <c r="F19" s="49">
        <f>AJ19</f>
        <v>0</v>
      </c>
      <c r="G19" s="17"/>
      <c r="H19" s="271"/>
      <c r="I19" s="16">
        <v>2</v>
      </c>
      <c r="J19" s="7"/>
      <c r="K19" s="266"/>
      <c r="L19" s="78">
        <v>12300</v>
      </c>
      <c r="M19" s="114"/>
      <c r="N19" s="99"/>
      <c r="O19" s="98" t="s">
        <v>26</v>
      </c>
      <c r="P19" s="98"/>
      <c r="Q19" s="98"/>
      <c r="R19" s="98"/>
      <c r="S19" s="101"/>
      <c r="T19" s="275"/>
      <c r="U19" s="82">
        <v>0</v>
      </c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3"/>
      <c r="AJ19" s="11">
        <f>SUM(T19:AI19)</f>
        <v>0</v>
      </c>
      <c r="AK19" s="186"/>
      <c r="AL19" s="158"/>
    </row>
    <row r="20" spans="2:38" x14ac:dyDescent="0.2">
      <c r="B20" s="202"/>
      <c r="C20" s="196" t="str">
        <f t="shared" si="5"/>
        <v>Open</v>
      </c>
      <c r="D20" s="266"/>
      <c r="E20" s="15"/>
      <c r="F20" s="49">
        <f>AJ20</f>
        <v>0</v>
      </c>
      <c r="G20" s="17"/>
      <c r="H20" s="271"/>
      <c r="I20" s="16">
        <v>2</v>
      </c>
      <c r="J20" s="7"/>
      <c r="K20" s="266"/>
      <c r="L20" s="78">
        <v>12400</v>
      </c>
      <c r="M20" s="114"/>
      <c r="N20" s="99"/>
      <c r="O20" s="98" t="s">
        <v>27</v>
      </c>
      <c r="P20" s="98"/>
      <c r="Q20" s="98"/>
      <c r="R20" s="98"/>
      <c r="S20" s="103"/>
      <c r="T20" s="275"/>
      <c r="U20" s="82">
        <v>0</v>
      </c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3"/>
      <c r="AJ20" s="11">
        <f>SUM(T20:AI20)</f>
        <v>0</v>
      </c>
      <c r="AK20" s="186"/>
      <c r="AL20" s="158"/>
    </row>
    <row r="21" spans="2:38" x14ac:dyDescent="0.2">
      <c r="B21" s="202"/>
      <c r="C21" s="196" t="str">
        <f t="shared" si="5"/>
        <v>Open</v>
      </c>
      <c r="D21" s="266"/>
      <c r="E21" s="15"/>
      <c r="F21" s="49">
        <f t="shared" ref="F21" si="11">AJ21</f>
        <v>0</v>
      </c>
      <c r="G21" s="17"/>
      <c r="H21" s="271"/>
      <c r="I21" s="16">
        <v>0.7</v>
      </c>
      <c r="J21" s="7"/>
      <c r="K21" s="266"/>
      <c r="L21" s="78">
        <v>12500</v>
      </c>
      <c r="M21" s="114"/>
      <c r="N21" s="99"/>
      <c r="O21" s="98" t="s">
        <v>25</v>
      </c>
      <c r="P21" s="98"/>
      <c r="Q21" s="98"/>
      <c r="R21" s="98"/>
      <c r="S21" s="103"/>
      <c r="T21" s="275"/>
      <c r="U21" s="82">
        <v>0</v>
      </c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3"/>
      <c r="AJ21" s="11">
        <f>SUM(T21:AI21)</f>
        <v>0</v>
      </c>
      <c r="AK21" s="186"/>
      <c r="AL21" s="158"/>
    </row>
    <row r="22" spans="2:38" x14ac:dyDescent="0.2">
      <c r="B22" s="202"/>
      <c r="C22" s="199"/>
      <c r="D22" s="266"/>
      <c r="E22" s="79"/>
      <c r="F22" s="79"/>
      <c r="G22" s="17"/>
      <c r="H22" s="271"/>
      <c r="I22" s="79"/>
      <c r="J22" s="7"/>
      <c r="K22" s="266"/>
      <c r="L22" s="78">
        <v>13000</v>
      </c>
      <c r="M22" s="114"/>
      <c r="N22" s="102" t="s">
        <v>32</v>
      </c>
      <c r="O22" s="100"/>
      <c r="P22" s="100"/>
      <c r="Q22" s="100"/>
      <c r="R22" s="102"/>
      <c r="S22" s="103"/>
      <c r="T22" s="275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7"/>
      <c r="AJ22" s="151"/>
      <c r="AK22" s="186"/>
      <c r="AL22" s="158"/>
    </row>
    <row r="23" spans="2:38" x14ac:dyDescent="0.2">
      <c r="B23" s="202"/>
      <c r="C23" s="196" t="str">
        <f t="shared" si="5"/>
        <v>Open</v>
      </c>
      <c r="D23" s="266"/>
      <c r="E23" s="15"/>
      <c r="F23" s="49">
        <f>AJ23</f>
        <v>0</v>
      </c>
      <c r="G23" s="17"/>
      <c r="H23" s="271"/>
      <c r="I23" s="16">
        <v>1.8</v>
      </c>
      <c r="J23" s="7"/>
      <c r="K23" s="266"/>
      <c r="L23" s="78">
        <v>13100</v>
      </c>
      <c r="M23" s="114"/>
      <c r="N23" s="99"/>
      <c r="O23" s="98" t="s">
        <v>22</v>
      </c>
      <c r="P23" s="98"/>
      <c r="Q23" s="98"/>
      <c r="R23" s="98"/>
      <c r="S23" s="103"/>
      <c r="T23" s="275"/>
      <c r="U23" s="82">
        <v>0</v>
      </c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3"/>
      <c r="AJ23" s="11">
        <f>SUM(T23:AI23)</f>
        <v>0</v>
      </c>
      <c r="AK23" s="186"/>
      <c r="AL23" s="158"/>
    </row>
    <row r="24" spans="2:38" x14ac:dyDescent="0.2">
      <c r="B24" s="202"/>
      <c r="C24" s="196" t="str">
        <f t="shared" si="5"/>
        <v>Open</v>
      </c>
      <c r="D24" s="266"/>
      <c r="E24" s="15"/>
      <c r="F24" s="49">
        <f>AJ24</f>
        <v>0</v>
      </c>
      <c r="G24" s="17"/>
      <c r="H24" s="271"/>
      <c r="I24" s="16">
        <v>2.2999999999999998</v>
      </c>
      <c r="J24" s="7"/>
      <c r="K24" s="266"/>
      <c r="L24" s="78">
        <v>13200</v>
      </c>
      <c r="M24" s="114"/>
      <c r="N24" s="99"/>
      <c r="O24" s="98" t="s">
        <v>23</v>
      </c>
      <c r="P24" s="98"/>
      <c r="Q24" s="98"/>
      <c r="R24" s="98"/>
      <c r="S24" s="101"/>
      <c r="T24" s="275"/>
      <c r="U24" s="82">
        <v>0</v>
      </c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3"/>
      <c r="AJ24" s="11">
        <f>SUM(T24:AI24)</f>
        <v>0</v>
      </c>
      <c r="AK24" s="186"/>
      <c r="AL24" s="158"/>
    </row>
    <row r="25" spans="2:38" x14ac:dyDescent="0.2">
      <c r="B25" s="202"/>
      <c r="C25" s="196" t="str">
        <f t="shared" si="5"/>
        <v>Open</v>
      </c>
      <c r="D25" s="266"/>
      <c r="E25" s="15"/>
      <c r="F25" s="49">
        <f>AJ25</f>
        <v>0</v>
      </c>
      <c r="G25" s="17"/>
      <c r="H25" s="271"/>
      <c r="I25" s="16">
        <v>2</v>
      </c>
      <c r="J25" s="7"/>
      <c r="K25" s="266"/>
      <c r="L25" s="78">
        <v>13300</v>
      </c>
      <c r="M25" s="114"/>
      <c r="N25" s="99"/>
      <c r="O25" s="98" t="s">
        <v>26</v>
      </c>
      <c r="P25" s="98"/>
      <c r="Q25" s="98"/>
      <c r="R25" s="98"/>
      <c r="S25" s="101"/>
      <c r="T25" s="275"/>
      <c r="U25" s="82">
        <v>0</v>
      </c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3"/>
      <c r="AJ25" s="11">
        <f>SUM(T25:AI25)</f>
        <v>0</v>
      </c>
      <c r="AK25" s="186"/>
      <c r="AL25" s="158"/>
    </row>
    <row r="26" spans="2:38" x14ac:dyDescent="0.2">
      <c r="B26" s="202"/>
      <c r="C26" s="196" t="str">
        <f t="shared" si="5"/>
        <v>Open</v>
      </c>
      <c r="D26" s="266"/>
      <c r="E26" s="15"/>
      <c r="F26" s="49">
        <f t="shared" ref="F26" si="12">AJ26</f>
        <v>0</v>
      </c>
      <c r="G26" s="17"/>
      <c r="H26" s="271"/>
      <c r="I26" s="16">
        <v>1.5</v>
      </c>
      <c r="J26" s="7"/>
      <c r="K26" s="266"/>
      <c r="L26" s="78">
        <v>13400</v>
      </c>
      <c r="M26" s="114"/>
      <c r="N26" s="99"/>
      <c r="O26" s="98" t="s">
        <v>27</v>
      </c>
      <c r="P26" s="98"/>
      <c r="Q26" s="98"/>
      <c r="R26" s="98"/>
      <c r="S26" s="103"/>
      <c r="T26" s="275"/>
      <c r="U26" s="82">
        <v>0</v>
      </c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3"/>
      <c r="AJ26" s="11">
        <f>SUM(T26:AI26)</f>
        <v>0</v>
      </c>
      <c r="AK26" s="186"/>
      <c r="AL26" s="158"/>
    </row>
    <row r="27" spans="2:38" x14ac:dyDescent="0.2">
      <c r="B27" s="202"/>
      <c r="C27" s="196" t="str">
        <f t="shared" si="5"/>
        <v>Open</v>
      </c>
      <c r="D27" s="266"/>
      <c r="E27" s="15"/>
      <c r="F27" s="49">
        <f>AJ27</f>
        <v>0</v>
      </c>
      <c r="G27" s="17"/>
      <c r="H27" s="271"/>
      <c r="I27" s="16">
        <v>1.8</v>
      </c>
      <c r="J27" s="7"/>
      <c r="K27" s="266"/>
      <c r="L27" s="78">
        <v>13500</v>
      </c>
      <c r="M27" s="114"/>
      <c r="N27" s="99"/>
      <c r="O27" s="98" t="s">
        <v>25</v>
      </c>
      <c r="P27" s="98"/>
      <c r="Q27" s="98"/>
      <c r="R27" s="98"/>
      <c r="S27" s="103"/>
      <c r="T27" s="275"/>
      <c r="U27" s="82">
        <v>0</v>
      </c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3"/>
      <c r="AJ27" s="11">
        <f>SUM(T27:AI27)</f>
        <v>0</v>
      </c>
      <c r="AK27" s="186"/>
      <c r="AL27" s="158"/>
    </row>
    <row r="28" spans="2:38" x14ac:dyDescent="0.2">
      <c r="B28" s="202"/>
      <c r="C28" s="199"/>
      <c r="D28" s="266"/>
      <c r="E28" s="79"/>
      <c r="F28" s="79"/>
      <c r="G28" s="17"/>
      <c r="H28" s="271"/>
      <c r="I28" s="79"/>
      <c r="J28" s="7"/>
      <c r="K28" s="266"/>
      <c r="L28" s="78">
        <v>14000</v>
      </c>
      <c r="M28" s="114"/>
      <c r="N28" s="102" t="s">
        <v>33</v>
      </c>
      <c r="O28" s="100"/>
      <c r="P28" s="100"/>
      <c r="Q28" s="100"/>
      <c r="R28" s="102"/>
      <c r="S28" s="103"/>
      <c r="T28" s="275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7"/>
      <c r="AJ28" s="151"/>
      <c r="AK28" s="186"/>
      <c r="AL28" s="158"/>
    </row>
    <row r="29" spans="2:38" x14ac:dyDescent="0.2">
      <c r="B29" s="202"/>
      <c r="C29" s="196" t="str">
        <f t="shared" si="5"/>
        <v>Open</v>
      </c>
      <c r="D29" s="266"/>
      <c r="E29" s="15"/>
      <c r="F29" s="49">
        <f>AJ29</f>
        <v>0</v>
      </c>
      <c r="G29" s="17"/>
      <c r="H29" s="271"/>
      <c r="I29" s="16">
        <v>1.9</v>
      </c>
      <c r="J29" s="7"/>
      <c r="K29" s="266"/>
      <c r="L29" s="78">
        <v>14100</v>
      </c>
      <c r="M29" s="114"/>
      <c r="N29" s="99"/>
      <c r="O29" s="98" t="s">
        <v>22</v>
      </c>
      <c r="P29" s="98"/>
      <c r="Q29" s="98"/>
      <c r="R29" s="98"/>
      <c r="S29" s="103"/>
      <c r="T29" s="275"/>
      <c r="U29" s="82">
        <v>0</v>
      </c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3"/>
      <c r="AJ29" s="11">
        <f t="shared" ref="AJ29:AJ36" si="13">SUM(T29:AI29)</f>
        <v>0</v>
      </c>
      <c r="AK29" s="186"/>
      <c r="AL29" s="158"/>
    </row>
    <row r="30" spans="2:38" x14ac:dyDescent="0.2">
      <c r="B30" s="202"/>
      <c r="C30" s="196" t="str">
        <f t="shared" si="5"/>
        <v>Open</v>
      </c>
      <c r="D30" s="266"/>
      <c r="E30" s="15"/>
      <c r="F30" s="49">
        <f>AJ30</f>
        <v>0</v>
      </c>
      <c r="G30" s="17"/>
      <c r="H30" s="271"/>
      <c r="I30" s="16">
        <v>2.2999999999999998</v>
      </c>
      <c r="J30" s="7"/>
      <c r="K30" s="266"/>
      <c r="L30" s="78">
        <v>14200</v>
      </c>
      <c r="M30" s="114"/>
      <c r="N30" s="99"/>
      <c r="O30" s="98" t="s">
        <v>23</v>
      </c>
      <c r="P30" s="98"/>
      <c r="Q30" s="98"/>
      <c r="R30" s="98"/>
      <c r="S30" s="101"/>
      <c r="T30" s="275"/>
      <c r="U30" s="82">
        <v>0</v>
      </c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3"/>
      <c r="AJ30" s="11">
        <f t="shared" si="13"/>
        <v>0</v>
      </c>
      <c r="AK30" s="186"/>
      <c r="AL30" s="158"/>
    </row>
    <row r="31" spans="2:38" x14ac:dyDescent="0.2">
      <c r="B31" s="202"/>
      <c r="C31" s="196" t="str">
        <f t="shared" si="5"/>
        <v>Open</v>
      </c>
      <c r="D31" s="266"/>
      <c r="E31" s="15"/>
      <c r="F31" s="49">
        <f>AJ31</f>
        <v>0</v>
      </c>
      <c r="G31" s="17"/>
      <c r="H31" s="271"/>
      <c r="I31" s="16">
        <v>2</v>
      </c>
      <c r="J31" s="7"/>
      <c r="K31" s="266"/>
      <c r="L31" s="78">
        <v>14300</v>
      </c>
      <c r="M31" s="114"/>
      <c r="N31" s="99"/>
      <c r="O31" s="98" t="s">
        <v>26</v>
      </c>
      <c r="P31" s="98"/>
      <c r="Q31" s="98"/>
      <c r="R31" s="98"/>
      <c r="S31" s="101"/>
      <c r="T31" s="275"/>
      <c r="U31" s="82">
        <v>0</v>
      </c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3"/>
      <c r="AJ31" s="11">
        <f t="shared" si="13"/>
        <v>0</v>
      </c>
      <c r="AK31" s="186"/>
      <c r="AL31" s="158"/>
    </row>
    <row r="32" spans="2:38" x14ac:dyDescent="0.2">
      <c r="B32" s="202"/>
      <c r="C32" s="196" t="str">
        <f t="shared" si="5"/>
        <v>Open</v>
      </c>
      <c r="D32" s="266"/>
      <c r="E32" s="15"/>
      <c r="F32" s="49">
        <f t="shared" ref="F32" si="14">AJ32</f>
        <v>0</v>
      </c>
      <c r="G32" s="17"/>
      <c r="H32" s="271"/>
      <c r="I32" s="16">
        <v>1.8</v>
      </c>
      <c r="J32" s="7"/>
      <c r="K32" s="266"/>
      <c r="L32" s="78">
        <v>14400</v>
      </c>
      <c r="M32" s="114"/>
      <c r="N32" s="99"/>
      <c r="O32" s="98" t="s">
        <v>27</v>
      </c>
      <c r="P32" s="98"/>
      <c r="Q32" s="98"/>
      <c r="R32" s="98"/>
      <c r="S32" s="103"/>
      <c r="T32" s="275"/>
      <c r="U32" s="82">
        <v>0</v>
      </c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3"/>
      <c r="AJ32" s="11">
        <f t="shared" si="13"/>
        <v>0</v>
      </c>
      <c r="AK32" s="186"/>
      <c r="AL32" s="158"/>
    </row>
    <row r="33" spans="2:38" x14ac:dyDescent="0.2">
      <c r="B33" s="202"/>
      <c r="C33" s="196" t="str">
        <f t="shared" si="5"/>
        <v>Open</v>
      </c>
      <c r="D33" s="266"/>
      <c r="E33" s="15"/>
      <c r="F33" s="49">
        <f>AJ33</f>
        <v>0</v>
      </c>
      <c r="G33" s="17"/>
      <c r="H33" s="271"/>
      <c r="I33" s="16">
        <v>1.5</v>
      </c>
      <c r="J33" s="7"/>
      <c r="K33" s="266"/>
      <c r="L33" s="78">
        <v>14500</v>
      </c>
      <c r="M33" s="114"/>
      <c r="N33" s="99"/>
      <c r="O33" s="98" t="s">
        <v>25</v>
      </c>
      <c r="P33" s="98"/>
      <c r="Q33" s="98"/>
      <c r="R33" s="98"/>
      <c r="S33" s="103"/>
      <c r="T33" s="275"/>
      <c r="U33" s="82">
        <v>0</v>
      </c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3"/>
      <c r="AJ33" s="11">
        <f t="shared" si="13"/>
        <v>0</v>
      </c>
      <c r="AK33" s="186"/>
      <c r="AL33" s="158"/>
    </row>
    <row r="34" spans="2:38" x14ac:dyDescent="0.2">
      <c r="B34" s="202"/>
      <c r="C34" s="196" t="str">
        <f t="shared" si="5"/>
        <v>Open</v>
      </c>
      <c r="D34" s="266"/>
      <c r="E34" s="15"/>
      <c r="F34" s="49">
        <f t="shared" ref="F34" si="15">AJ34</f>
        <v>0</v>
      </c>
      <c r="G34" s="17"/>
      <c r="H34" s="271"/>
      <c r="I34" s="16">
        <v>0.6</v>
      </c>
      <c r="J34" s="7"/>
      <c r="K34" s="266"/>
      <c r="L34" s="78">
        <v>15000</v>
      </c>
      <c r="M34" s="99"/>
      <c r="N34" s="98" t="s">
        <v>110</v>
      </c>
      <c r="O34" s="98"/>
      <c r="P34" s="98"/>
      <c r="Q34" s="98"/>
      <c r="R34" s="98"/>
      <c r="S34" s="103"/>
      <c r="T34" s="275"/>
      <c r="U34" s="82">
        <v>0</v>
      </c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3"/>
      <c r="AJ34" s="11">
        <f t="shared" si="13"/>
        <v>0</v>
      </c>
      <c r="AK34" s="186"/>
      <c r="AL34" s="158"/>
    </row>
    <row r="35" spans="2:38" x14ac:dyDescent="0.2">
      <c r="B35" s="202"/>
      <c r="C35" s="196" t="str">
        <f t="shared" ref="C35:C36" si="16">IF(F35=0,"Open",IF(E35=0,"Complete", "In Progress"))</f>
        <v>Complete</v>
      </c>
      <c r="D35" s="266"/>
      <c r="E35" s="15"/>
      <c r="F35" s="49">
        <f t="shared" ref="F35:F36" si="17">AJ35</f>
        <v>0.5</v>
      </c>
      <c r="G35" s="17"/>
      <c r="H35" s="271"/>
      <c r="I35" s="16">
        <v>0.5</v>
      </c>
      <c r="J35" s="7"/>
      <c r="K35" s="266"/>
      <c r="L35" s="78">
        <v>15100</v>
      </c>
      <c r="M35" s="114"/>
      <c r="N35" s="102" t="s">
        <v>34</v>
      </c>
      <c r="O35" s="100"/>
      <c r="P35" s="100"/>
      <c r="Q35" s="100"/>
      <c r="R35" s="102"/>
      <c r="S35" s="103"/>
      <c r="T35" s="275"/>
      <c r="U35" s="82">
        <v>0.5</v>
      </c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3"/>
      <c r="AJ35" s="11">
        <f t="shared" si="13"/>
        <v>0.5</v>
      </c>
      <c r="AK35" s="186"/>
      <c r="AL35" s="158"/>
    </row>
    <row r="36" spans="2:38" x14ac:dyDescent="0.2">
      <c r="B36" s="202"/>
      <c r="C36" s="196" t="str">
        <f t="shared" si="16"/>
        <v>Open</v>
      </c>
      <c r="D36" s="266"/>
      <c r="E36" s="15"/>
      <c r="F36" s="49">
        <f t="shared" si="17"/>
        <v>0</v>
      </c>
      <c r="G36" s="17"/>
      <c r="H36" s="271"/>
      <c r="I36" s="16"/>
      <c r="J36" s="7"/>
      <c r="K36" s="266"/>
      <c r="L36" s="78">
        <v>16000</v>
      </c>
      <c r="M36" s="114"/>
      <c r="N36" s="102" t="s">
        <v>35</v>
      </c>
      <c r="O36" s="98"/>
      <c r="P36" s="98"/>
      <c r="Q36" s="98"/>
      <c r="R36" s="98"/>
      <c r="S36" s="103"/>
      <c r="T36" s="275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3"/>
      <c r="AJ36" s="11">
        <f t="shared" si="13"/>
        <v>0</v>
      </c>
      <c r="AK36" s="186"/>
      <c r="AL36" s="158"/>
    </row>
    <row r="37" spans="2:38" x14ac:dyDescent="0.2">
      <c r="B37" s="202"/>
      <c r="C37" s="199"/>
      <c r="D37" s="266"/>
      <c r="E37" s="79"/>
      <c r="F37" s="79"/>
      <c r="G37" s="17"/>
      <c r="H37" s="271"/>
      <c r="I37" s="79"/>
      <c r="J37" s="7"/>
      <c r="K37" s="266"/>
      <c r="L37" s="78">
        <v>17000</v>
      </c>
      <c r="M37" s="99"/>
      <c r="N37" s="98" t="s">
        <v>111</v>
      </c>
      <c r="P37" s="98"/>
      <c r="Q37" s="98"/>
      <c r="R37" s="98"/>
      <c r="S37" s="103"/>
      <c r="T37" s="275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7"/>
      <c r="AJ37" s="151"/>
      <c r="AK37" s="186"/>
      <c r="AL37" s="158"/>
    </row>
    <row r="38" spans="2:38" x14ac:dyDescent="0.2">
      <c r="B38" s="202"/>
      <c r="C38" s="196" t="str">
        <f t="shared" ref="C38:C50" si="18">IF(F38=0,"Open",IF(E38=0,"Complete", "In Progress"))</f>
        <v>Open</v>
      </c>
      <c r="D38" s="266"/>
      <c r="E38" s="15"/>
      <c r="F38" s="49">
        <f t="shared" ref="F38:F50" si="19">AJ38</f>
        <v>0</v>
      </c>
      <c r="G38" s="17"/>
      <c r="H38" s="271"/>
      <c r="I38" s="16"/>
      <c r="J38" s="7"/>
      <c r="K38" s="266"/>
      <c r="L38" s="78">
        <v>17100</v>
      </c>
      <c r="M38" s="99"/>
      <c r="N38" s="99"/>
      <c r="O38" s="98" t="s">
        <v>119</v>
      </c>
      <c r="P38" s="98"/>
      <c r="Q38" s="98"/>
      <c r="R38" s="98"/>
      <c r="S38" s="103"/>
      <c r="T38" s="275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3"/>
      <c r="AJ38" s="11">
        <f t="shared" ref="AJ38:AJ52" si="20">SUM(T38:AI38)</f>
        <v>0</v>
      </c>
      <c r="AK38" s="186"/>
      <c r="AL38" s="158"/>
    </row>
    <row r="39" spans="2:38" x14ac:dyDescent="0.2">
      <c r="B39" s="202"/>
      <c r="C39" s="196" t="str">
        <f t="shared" si="18"/>
        <v>Open</v>
      </c>
      <c r="D39" s="266"/>
      <c r="E39" s="15"/>
      <c r="F39" s="49">
        <f t="shared" si="19"/>
        <v>0</v>
      </c>
      <c r="G39" s="17"/>
      <c r="H39" s="271"/>
      <c r="I39" s="16"/>
      <c r="J39" s="7"/>
      <c r="K39" s="266"/>
      <c r="L39" s="78">
        <v>17200</v>
      </c>
      <c r="M39" s="99"/>
      <c r="N39" s="99"/>
      <c r="O39" s="98" t="s">
        <v>120</v>
      </c>
      <c r="P39" s="98"/>
      <c r="Q39" s="98"/>
      <c r="R39" s="98"/>
      <c r="S39" s="103"/>
      <c r="T39" s="275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3"/>
      <c r="AJ39" s="11">
        <f t="shared" si="20"/>
        <v>0</v>
      </c>
      <c r="AK39" s="186"/>
      <c r="AL39" s="158"/>
    </row>
    <row r="40" spans="2:38" x14ac:dyDescent="0.2">
      <c r="B40" s="202"/>
      <c r="C40" s="196" t="str">
        <f t="shared" si="18"/>
        <v>Open</v>
      </c>
      <c r="D40" s="266"/>
      <c r="E40" s="15"/>
      <c r="F40" s="49">
        <f t="shared" si="19"/>
        <v>0</v>
      </c>
      <c r="G40" s="17"/>
      <c r="H40" s="271"/>
      <c r="I40" s="16"/>
      <c r="J40" s="7"/>
      <c r="K40" s="266"/>
      <c r="L40" s="78">
        <v>17300</v>
      </c>
      <c r="M40" s="99"/>
      <c r="N40" s="99"/>
      <c r="O40" s="98" t="s">
        <v>121</v>
      </c>
      <c r="P40" s="98"/>
      <c r="Q40" s="98"/>
      <c r="R40" s="98"/>
      <c r="S40" s="103"/>
      <c r="T40" s="275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3"/>
      <c r="AJ40" s="11">
        <f t="shared" si="20"/>
        <v>0</v>
      </c>
      <c r="AK40" s="186"/>
      <c r="AL40" s="158"/>
    </row>
    <row r="41" spans="2:38" x14ac:dyDescent="0.2">
      <c r="B41" s="202"/>
      <c r="C41" s="196" t="str">
        <f t="shared" si="18"/>
        <v>Open</v>
      </c>
      <c r="D41" s="266"/>
      <c r="E41" s="15"/>
      <c r="F41" s="49">
        <f t="shared" si="19"/>
        <v>0</v>
      </c>
      <c r="G41" s="17"/>
      <c r="H41" s="271"/>
      <c r="I41" s="16"/>
      <c r="J41" s="7"/>
      <c r="K41" s="266"/>
      <c r="L41" s="78">
        <v>17400</v>
      </c>
      <c r="M41" s="99"/>
      <c r="N41" s="99"/>
      <c r="O41" s="98" t="s">
        <v>122</v>
      </c>
      <c r="P41" s="98"/>
      <c r="Q41" s="98"/>
      <c r="R41" s="98"/>
      <c r="S41" s="103"/>
      <c r="T41" s="275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3"/>
      <c r="AJ41" s="11">
        <f t="shared" si="20"/>
        <v>0</v>
      </c>
      <c r="AK41" s="186"/>
      <c r="AL41" s="158"/>
    </row>
    <row r="42" spans="2:38" x14ac:dyDescent="0.2">
      <c r="B42" s="202"/>
      <c r="C42" s="196" t="str">
        <f t="shared" si="18"/>
        <v>Open</v>
      </c>
      <c r="D42" s="266"/>
      <c r="E42" s="15"/>
      <c r="F42" s="49">
        <f t="shared" si="19"/>
        <v>0</v>
      </c>
      <c r="G42" s="17"/>
      <c r="H42" s="271"/>
      <c r="I42" s="16"/>
      <c r="J42" s="7"/>
      <c r="K42" s="266"/>
      <c r="L42" s="78">
        <v>17500</v>
      </c>
      <c r="M42" s="99"/>
      <c r="N42" s="99"/>
      <c r="O42" s="98" t="s">
        <v>123</v>
      </c>
      <c r="P42" s="98"/>
      <c r="Q42" s="98"/>
      <c r="R42" s="98"/>
      <c r="S42" s="103"/>
      <c r="T42" s="275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3"/>
      <c r="AJ42" s="11">
        <f t="shared" si="20"/>
        <v>0</v>
      </c>
      <c r="AK42" s="186"/>
      <c r="AL42" s="158"/>
    </row>
    <row r="43" spans="2:38" x14ac:dyDescent="0.2">
      <c r="B43" s="202"/>
      <c r="C43" s="196" t="str">
        <f t="shared" si="18"/>
        <v>Open</v>
      </c>
      <c r="D43" s="266"/>
      <c r="E43" s="15"/>
      <c r="F43" s="49">
        <f t="shared" si="19"/>
        <v>0</v>
      </c>
      <c r="G43" s="17"/>
      <c r="H43" s="271"/>
      <c r="I43" s="16"/>
      <c r="J43" s="7"/>
      <c r="K43" s="266"/>
      <c r="L43" s="78">
        <v>17600</v>
      </c>
      <c r="M43" s="99"/>
      <c r="N43" s="99"/>
      <c r="O43" s="98" t="s">
        <v>124</v>
      </c>
      <c r="P43" s="98"/>
      <c r="Q43" s="98"/>
      <c r="R43" s="98"/>
      <c r="S43" s="103"/>
      <c r="T43" s="275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3"/>
      <c r="AJ43" s="11">
        <f t="shared" si="20"/>
        <v>0</v>
      </c>
      <c r="AK43" s="186"/>
      <c r="AL43" s="158"/>
    </row>
    <row r="44" spans="2:38" x14ac:dyDescent="0.2">
      <c r="B44" s="202"/>
      <c r="C44" s="196" t="str">
        <f t="shared" si="18"/>
        <v>Open</v>
      </c>
      <c r="D44" s="266"/>
      <c r="E44" s="15"/>
      <c r="F44" s="49">
        <f t="shared" si="19"/>
        <v>0</v>
      </c>
      <c r="G44" s="17"/>
      <c r="H44" s="271"/>
      <c r="I44" s="16"/>
      <c r="J44" s="7"/>
      <c r="K44" s="266"/>
      <c r="L44" s="78">
        <v>17700</v>
      </c>
      <c r="M44" s="99"/>
      <c r="N44" s="99"/>
      <c r="O44" s="98" t="s">
        <v>125</v>
      </c>
      <c r="P44" s="98"/>
      <c r="Q44" s="98"/>
      <c r="R44" s="98"/>
      <c r="S44" s="103"/>
      <c r="T44" s="275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3"/>
      <c r="AJ44" s="11">
        <f t="shared" si="20"/>
        <v>0</v>
      </c>
      <c r="AK44" s="186"/>
      <c r="AL44" s="158"/>
    </row>
    <row r="45" spans="2:38" x14ac:dyDescent="0.2">
      <c r="B45" s="202"/>
      <c r="C45" s="196" t="str">
        <f t="shared" si="18"/>
        <v>Open</v>
      </c>
      <c r="D45" s="266"/>
      <c r="E45" s="15"/>
      <c r="F45" s="49">
        <f t="shared" si="19"/>
        <v>0</v>
      </c>
      <c r="G45" s="17"/>
      <c r="H45" s="271"/>
      <c r="I45" s="16"/>
      <c r="J45" s="7"/>
      <c r="K45" s="266"/>
      <c r="L45" s="78">
        <v>17800</v>
      </c>
      <c r="M45" s="99"/>
      <c r="N45" s="99"/>
      <c r="O45" s="98" t="s">
        <v>126</v>
      </c>
      <c r="P45" s="98"/>
      <c r="Q45" s="98"/>
      <c r="R45" s="98"/>
      <c r="S45" s="103"/>
      <c r="T45" s="275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3"/>
      <c r="AJ45" s="11">
        <f t="shared" si="20"/>
        <v>0</v>
      </c>
      <c r="AK45" s="186"/>
      <c r="AL45" s="158"/>
    </row>
    <row r="46" spans="2:38" x14ac:dyDescent="0.2">
      <c r="B46" s="202"/>
      <c r="C46" s="196" t="str">
        <f t="shared" si="18"/>
        <v>Open</v>
      </c>
      <c r="D46" s="266"/>
      <c r="E46" s="15"/>
      <c r="F46" s="49">
        <f t="shared" si="19"/>
        <v>0</v>
      </c>
      <c r="G46" s="17"/>
      <c r="H46" s="271"/>
      <c r="I46" s="16"/>
      <c r="J46" s="7"/>
      <c r="K46" s="266"/>
      <c r="L46" s="78">
        <v>17900</v>
      </c>
      <c r="M46" s="99"/>
      <c r="N46" s="99"/>
      <c r="O46" s="98" t="s">
        <v>127</v>
      </c>
      <c r="P46" s="98"/>
      <c r="Q46" s="98"/>
      <c r="R46" s="98"/>
      <c r="S46" s="103"/>
      <c r="T46" s="275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3"/>
      <c r="AJ46" s="11">
        <f t="shared" si="20"/>
        <v>0</v>
      </c>
      <c r="AK46" s="186"/>
      <c r="AL46" s="158"/>
    </row>
    <row r="47" spans="2:38" x14ac:dyDescent="0.2">
      <c r="B47" s="202"/>
      <c r="C47" s="196" t="str">
        <f t="shared" si="18"/>
        <v>Open</v>
      </c>
      <c r="D47" s="266"/>
      <c r="E47" s="15"/>
      <c r="F47" s="49">
        <f t="shared" si="19"/>
        <v>0</v>
      </c>
      <c r="G47" s="17"/>
      <c r="H47" s="271"/>
      <c r="I47" s="16"/>
      <c r="J47" s="7"/>
      <c r="K47" s="266"/>
      <c r="L47" s="78">
        <v>17910</v>
      </c>
      <c r="M47" s="99"/>
      <c r="N47" s="99"/>
      <c r="O47" s="98" t="s">
        <v>128</v>
      </c>
      <c r="P47" s="98"/>
      <c r="Q47" s="98"/>
      <c r="R47" s="98"/>
      <c r="S47" s="103"/>
      <c r="T47" s="275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3"/>
      <c r="AJ47" s="11">
        <f t="shared" si="20"/>
        <v>0</v>
      </c>
      <c r="AK47" s="186"/>
      <c r="AL47" s="158"/>
    </row>
    <row r="48" spans="2:38" x14ac:dyDescent="0.2">
      <c r="B48" s="202"/>
      <c r="C48" s="196" t="str">
        <f t="shared" si="18"/>
        <v>Open</v>
      </c>
      <c r="D48" s="266"/>
      <c r="E48" s="15"/>
      <c r="F48" s="49">
        <f t="shared" si="19"/>
        <v>0</v>
      </c>
      <c r="G48" s="17"/>
      <c r="H48" s="271"/>
      <c r="I48" s="16"/>
      <c r="J48" s="7"/>
      <c r="K48" s="266"/>
      <c r="L48" s="78">
        <v>17920</v>
      </c>
      <c r="M48" s="99"/>
      <c r="N48" s="99"/>
      <c r="O48" s="98" t="s">
        <v>129</v>
      </c>
      <c r="P48" s="98"/>
      <c r="Q48" s="98"/>
      <c r="R48" s="98"/>
      <c r="S48" s="103"/>
      <c r="T48" s="275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3"/>
      <c r="AJ48" s="11">
        <f t="shared" si="20"/>
        <v>0</v>
      </c>
      <c r="AK48" s="186"/>
      <c r="AL48" s="158"/>
    </row>
    <row r="49" spans="2:38" x14ac:dyDescent="0.2">
      <c r="B49" s="202"/>
      <c r="C49" s="196" t="str">
        <f t="shared" si="18"/>
        <v>Open</v>
      </c>
      <c r="D49" s="266"/>
      <c r="E49" s="15"/>
      <c r="F49" s="49">
        <f t="shared" si="19"/>
        <v>0</v>
      </c>
      <c r="G49" s="17"/>
      <c r="H49" s="271"/>
      <c r="I49" s="16"/>
      <c r="J49" s="7"/>
      <c r="K49" s="266"/>
      <c r="L49" s="78">
        <v>17930</v>
      </c>
      <c r="M49" s="99"/>
      <c r="N49" s="99"/>
      <c r="O49" s="98" t="s">
        <v>130</v>
      </c>
      <c r="P49" s="98"/>
      <c r="Q49" s="98"/>
      <c r="R49" s="98"/>
      <c r="S49" s="103"/>
      <c r="T49" s="275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3"/>
      <c r="AJ49" s="11">
        <f t="shared" si="20"/>
        <v>0</v>
      </c>
      <c r="AK49" s="186"/>
      <c r="AL49" s="158"/>
    </row>
    <row r="50" spans="2:38" x14ac:dyDescent="0.2">
      <c r="B50" s="202"/>
      <c r="C50" s="196" t="str">
        <f t="shared" si="18"/>
        <v>Open</v>
      </c>
      <c r="D50" s="266"/>
      <c r="E50" s="15"/>
      <c r="F50" s="49">
        <f t="shared" si="19"/>
        <v>0</v>
      </c>
      <c r="G50" s="17"/>
      <c r="H50" s="271"/>
      <c r="I50" s="16"/>
      <c r="J50" s="7"/>
      <c r="K50" s="266"/>
      <c r="L50" s="78">
        <v>17940</v>
      </c>
      <c r="M50" s="99"/>
      <c r="N50" s="99"/>
      <c r="O50" s="98" t="s">
        <v>131</v>
      </c>
      <c r="P50" s="98"/>
      <c r="Q50" s="98"/>
      <c r="R50" s="98"/>
      <c r="S50" s="103"/>
      <c r="T50" s="275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3"/>
      <c r="AJ50" s="11">
        <f t="shared" si="20"/>
        <v>0</v>
      </c>
      <c r="AK50" s="186"/>
      <c r="AL50" s="158"/>
    </row>
    <row r="51" spans="2:38" x14ac:dyDescent="0.2">
      <c r="B51" s="202"/>
      <c r="C51" s="196" t="str">
        <f t="shared" ref="C51" si="21">IF(F51=0,"Open",IF(E51=0,"Complete", "In Progress"))</f>
        <v>Open</v>
      </c>
      <c r="D51" s="266"/>
      <c r="E51" s="15"/>
      <c r="F51" s="49">
        <f t="shared" ref="F51" si="22">AJ51</f>
        <v>0</v>
      </c>
      <c r="G51" s="17"/>
      <c r="H51" s="271"/>
      <c r="I51" s="16"/>
      <c r="J51" s="7"/>
      <c r="K51" s="266"/>
      <c r="L51" s="78">
        <v>17940</v>
      </c>
      <c r="M51" s="99"/>
      <c r="N51" s="99"/>
      <c r="O51" s="98" t="s">
        <v>132</v>
      </c>
      <c r="P51" s="98"/>
      <c r="Q51" s="98"/>
      <c r="R51" s="98"/>
      <c r="S51" s="103"/>
      <c r="T51" s="275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3"/>
      <c r="AJ51" s="11">
        <f t="shared" si="20"/>
        <v>0</v>
      </c>
      <c r="AK51" s="186"/>
      <c r="AL51" s="158"/>
    </row>
    <row r="52" spans="2:38" x14ac:dyDescent="0.2">
      <c r="B52" s="202"/>
      <c r="C52" s="196" t="str">
        <f t="shared" ref="C52" si="23">IF(F52=0,"Open",IF(E52=0,"Complete", "In Progress"))</f>
        <v>Open</v>
      </c>
      <c r="D52" s="266"/>
      <c r="E52" s="15"/>
      <c r="F52" s="49">
        <f t="shared" ref="F52" si="24">AJ52</f>
        <v>0</v>
      </c>
      <c r="G52" s="17"/>
      <c r="H52" s="271"/>
      <c r="I52" s="16"/>
      <c r="J52" s="7"/>
      <c r="K52" s="266"/>
      <c r="L52" s="78">
        <v>18000</v>
      </c>
      <c r="M52" s="99"/>
      <c r="N52" s="98" t="s">
        <v>36</v>
      </c>
      <c r="O52" s="98"/>
      <c r="P52" s="98"/>
      <c r="Q52" s="98"/>
      <c r="R52" s="98"/>
      <c r="S52" s="103"/>
      <c r="T52" s="275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3"/>
      <c r="AJ52" s="11">
        <f t="shared" si="20"/>
        <v>0</v>
      </c>
      <c r="AK52" s="186"/>
      <c r="AL52" s="158"/>
    </row>
    <row r="53" spans="2:38" x14ac:dyDescent="0.2">
      <c r="B53" s="202"/>
      <c r="C53" s="199"/>
      <c r="D53" s="266"/>
      <c r="E53" s="79"/>
      <c r="F53" s="79"/>
      <c r="G53" s="17"/>
      <c r="H53" s="271"/>
      <c r="I53" s="79"/>
      <c r="J53" s="7"/>
      <c r="K53" s="266"/>
      <c r="L53" s="78">
        <v>20000</v>
      </c>
      <c r="M53" s="106" t="s">
        <v>137</v>
      </c>
      <c r="N53" s="111"/>
      <c r="O53" s="111"/>
      <c r="P53" s="112"/>
      <c r="Q53" s="111"/>
      <c r="R53" s="111"/>
      <c r="S53" s="113"/>
      <c r="T53" s="275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7"/>
      <c r="AJ53" s="151"/>
      <c r="AK53" s="186"/>
      <c r="AL53" s="158"/>
    </row>
    <row r="54" spans="2:38" x14ac:dyDescent="0.2">
      <c r="B54" s="202"/>
      <c r="C54" s="199"/>
      <c r="D54" s="266"/>
      <c r="E54" s="79"/>
      <c r="F54" s="79"/>
      <c r="G54" s="17"/>
      <c r="H54" s="271"/>
      <c r="I54" s="79"/>
      <c r="J54" s="7"/>
      <c r="K54" s="266"/>
      <c r="L54" s="78">
        <v>21000</v>
      </c>
      <c r="M54" s="114"/>
      <c r="N54" s="98" t="s">
        <v>136</v>
      </c>
      <c r="O54" s="98"/>
      <c r="P54" s="104"/>
      <c r="Q54" s="98"/>
      <c r="R54" s="98"/>
      <c r="S54" s="101"/>
      <c r="T54" s="275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7"/>
      <c r="AJ54" s="151"/>
      <c r="AK54" s="186"/>
      <c r="AL54" s="158"/>
    </row>
    <row r="55" spans="2:38" x14ac:dyDescent="0.2">
      <c r="B55" s="202"/>
      <c r="C55" s="196" t="str">
        <f t="shared" ref="C55" si="25">IF(F55=0,"Open",IF(E55=0,"Complete", "In Progress"))</f>
        <v>Complete</v>
      </c>
      <c r="D55" s="266"/>
      <c r="E55" s="15"/>
      <c r="F55" s="49">
        <f t="shared" ref="F55" si="26">AJ55</f>
        <v>0.3</v>
      </c>
      <c r="G55" s="17"/>
      <c r="H55" s="271"/>
      <c r="I55" s="16">
        <v>1.5</v>
      </c>
      <c r="J55" s="7"/>
      <c r="K55" s="266"/>
      <c r="L55" s="78">
        <v>21100</v>
      </c>
      <c r="M55" s="114"/>
      <c r="N55" s="99"/>
      <c r="O55" s="98" t="s">
        <v>138</v>
      </c>
      <c r="P55" s="98"/>
      <c r="Q55" s="98"/>
      <c r="R55" s="98"/>
      <c r="S55" s="103"/>
      <c r="T55" s="275"/>
      <c r="U55" s="82">
        <v>0.3</v>
      </c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3"/>
      <c r="AJ55" s="11">
        <f>SUM(T55:AI55)</f>
        <v>0.3</v>
      </c>
      <c r="AK55" s="186"/>
      <c r="AL55" s="158"/>
    </row>
    <row r="56" spans="2:38" ht="14.25" x14ac:dyDescent="0.2">
      <c r="B56" s="202"/>
      <c r="C56" s="196" t="str">
        <f t="shared" si="5"/>
        <v>Open</v>
      </c>
      <c r="D56" s="266"/>
      <c r="E56" s="15"/>
      <c r="F56" s="49">
        <f>AJ56</f>
        <v>0</v>
      </c>
      <c r="G56" s="17"/>
      <c r="H56" s="271"/>
      <c r="I56" s="16">
        <v>2</v>
      </c>
      <c r="J56" s="7"/>
      <c r="K56" s="266"/>
      <c r="L56" s="78">
        <v>21200</v>
      </c>
      <c r="M56" s="114"/>
      <c r="N56" s="99"/>
      <c r="O56" s="98" t="s">
        <v>139</v>
      </c>
      <c r="P56" s="104"/>
      <c r="Q56" s="115"/>
      <c r="R56" s="98"/>
      <c r="S56" s="101"/>
      <c r="T56" s="275"/>
      <c r="U56" s="82">
        <v>0</v>
      </c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3"/>
      <c r="AJ56" s="11">
        <f>SUM(T56:AI56)</f>
        <v>0</v>
      </c>
      <c r="AK56" s="186"/>
      <c r="AL56" s="158"/>
    </row>
    <row r="57" spans="2:38" x14ac:dyDescent="0.2">
      <c r="B57" s="202"/>
      <c r="C57" s="196" t="str">
        <f t="shared" si="5"/>
        <v>Open</v>
      </c>
      <c r="D57" s="266"/>
      <c r="E57" s="15"/>
      <c r="F57" s="49">
        <f t="shared" ref="F57" si="27">AJ57</f>
        <v>0</v>
      </c>
      <c r="G57" s="17"/>
      <c r="H57" s="271"/>
      <c r="I57" s="16">
        <v>1.8</v>
      </c>
      <c r="J57" s="128"/>
      <c r="K57" s="266"/>
      <c r="L57" s="78">
        <v>21300</v>
      </c>
      <c r="M57" s="114"/>
      <c r="N57" s="99"/>
      <c r="O57" s="98" t="s">
        <v>140</v>
      </c>
      <c r="P57" s="104"/>
      <c r="Q57" s="98"/>
      <c r="R57" s="98"/>
      <c r="S57" s="101"/>
      <c r="T57" s="275"/>
      <c r="U57" s="116">
        <v>0</v>
      </c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81"/>
      <c r="AJ57" s="11">
        <f>SUM(T57:AI57)</f>
        <v>0</v>
      </c>
      <c r="AK57" s="187"/>
      <c r="AL57" s="158"/>
    </row>
    <row r="58" spans="2:38" x14ac:dyDescent="0.2">
      <c r="B58" s="202"/>
      <c r="C58" s="196" t="str">
        <f t="shared" ref="C58" si="28">IF(F58=0,"Open",IF(E58=0,"Complete", "In Progress"))</f>
        <v>Open</v>
      </c>
      <c r="D58" s="266"/>
      <c r="E58" s="15"/>
      <c r="F58" s="49">
        <f t="shared" ref="F58" si="29">AJ58</f>
        <v>0</v>
      </c>
      <c r="G58" s="17"/>
      <c r="H58" s="271"/>
      <c r="I58" s="16">
        <v>0.8</v>
      </c>
      <c r="J58" s="128"/>
      <c r="K58" s="266"/>
      <c r="L58" s="78">
        <v>21300</v>
      </c>
      <c r="M58" s="114"/>
      <c r="N58" s="99"/>
      <c r="O58" s="98" t="s">
        <v>141</v>
      </c>
      <c r="P58" s="104"/>
      <c r="Q58" s="98"/>
      <c r="R58" s="98"/>
      <c r="S58" s="101"/>
      <c r="T58" s="275"/>
      <c r="U58" s="116">
        <v>0</v>
      </c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81"/>
      <c r="AJ58" s="11">
        <f>SUM(T58:AI58)</f>
        <v>0</v>
      </c>
      <c r="AK58" s="187"/>
      <c r="AL58" s="158"/>
    </row>
    <row r="59" spans="2:38" x14ac:dyDescent="0.2">
      <c r="B59" s="202"/>
      <c r="C59" s="199"/>
      <c r="D59" s="266"/>
      <c r="E59" s="79"/>
      <c r="F59" s="79"/>
      <c r="G59" s="17"/>
      <c r="H59" s="271"/>
      <c r="I59" s="79"/>
      <c r="J59" s="7"/>
      <c r="K59" s="266"/>
      <c r="L59" s="78">
        <v>22000</v>
      </c>
      <c r="M59" s="114"/>
      <c r="N59" t="s">
        <v>37</v>
      </c>
      <c r="O59" s="98"/>
      <c r="P59" s="104"/>
      <c r="Q59" s="98"/>
      <c r="R59" s="98"/>
      <c r="S59" s="101"/>
      <c r="T59" s="275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7"/>
      <c r="AJ59" s="151"/>
      <c r="AK59" s="186"/>
      <c r="AL59" s="158"/>
    </row>
    <row r="60" spans="2:38" x14ac:dyDescent="0.2">
      <c r="B60" s="202"/>
      <c r="C60" s="196" t="str">
        <f t="shared" ref="C60" si="30">IF(F60=0,"Open",IF(E60=0,"Complete", "In Progress"))</f>
        <v>Open</v>
      </c>
      <c r="D60" s="266"/>
      <c r="E60" s="15"/>
      <c r="F60" s="49">
        <f>AJ60</f>
        <v>0</v>
      </c>
      <c r="G60" s="17"/>
      <c r="H60" s="271"/>
      <c r="I60" s="16"/>
      <c r="J60" s="7"/>
      <c r="K60" s="266"/>
      <c r="L60" s="78">
        <v>22100</v>
      </c>
      <c r="M60" s="114"/>
      <c r="N60" s="99"/>
      <c r="O60" s="98" t="s">
        <v>38</v>
      </c>
      <c r="P60" s="98"/>
      <c r="Q60" s="98"/>
      <c r="R60" s="104"/>
      <c r="S60" s="101"/>
      <c r="T60" s="275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3"/>
      <c r="AJ60" s="11">
        <f>SUM(T60:AI60)</f>
        <v>0</v>
      </c>
      <c r="AK60" s="186"/>
      <c r="AL60" s="158"/>
    </row>
    <row r="61" spans="2:38" x14ac:dyDescent="0.2">
      <c r="B61" s="202"/>
      <c r="C61" s="196" t="str">
        <f t="shared" si="5"/>
        <v>Open</v>
      </c>
      <c r="D61" s="266"/>
      <c r="E61" s="15"/>
      <c r="F61" s="49">
        <f>AJ61</f>
        <v>0</v>
      </c>
      <c r="G61" s="17"/>
      <c r="H61" s="271"/>
      <c r="I61" s="16"/>
      <c r="J61" s="7"/>
      <c r="K61" s="266"/>
      <c r="L61" s="78">
        <v>23000</v>
      </c>
      <c r="M61" s="114"/>
      <c r="N61" s="98" t="s">
        <v>39</v>
      </c>
      <c r="O61" s="98"/>
      <c r="P61" s="98"/>
      <c r="Q61" s="98"/>
      <c r="R61" s="104"/>
      <c r="S61" s="101"/>
      <c r="T61" s="275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3"/>
      <c r="AJ61" s="11">
        <f>SUM(T61:AI61)</f>
        <v>0</v>
      </c>
      <c r="AK61" s="186"/>
      <c r="AL61" s="158"/>
    </row>
    <row r="62" spans="2:38" x14ac:dyDescent="0.2">
      <c r="B62" s="202"/>
      <c r="C62" s="199"/>
      <c r="D62" s="266"/>
      <c r="E62" s="79"/>
      <c r="F62" s="79"/>
      <c r="G62" s="17"/>
      <c r="H62" s="271"/>
      <c r="I62" s="79"/>
      <c r="J62" s="7"/>
      <c r="K62" s="266"/>
      <c r="L62" s="78">
        <v>30000</v>
      </c>
      <c r="M62" s="106" t="s">
        <v>40</v>
      </c>
      <c r="N62" s="111"/>
      <c r="O62" s="111"/>
      <c r="P62" s="112"/>
      <c r="Q62" s="111"/>
      <c r="R62" s="111"/>
      <c r="S62" s="113"/>
      <c r="T62" s="275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7"/>
      <c r="AJ62" s="151"/>
      <c r="AK62" s="186"/>
      <c r="AL62" s="158"/>
    </row>
    <row r="63" spans="2:38" x14ac:dyDescent="0.2">
      <c r="B63" s="202"/>
      <c r="C63" s="199"/>
      <c r="D63" s="266"/>
      <c r="E63" s="79"/>
      <c r="F63" s="79"/>
      <c r="G63" s="17"/>
      <c r="H63" s="271"/>
      <c r="I63" s="79"/>
      <c r="J63" s="7"/>
      <c r="K63" s="266"/>
      <c r="L63" s="78">
        <v>40000</v>
      </c>
      <c r="M63" s="106" t="s">
        <v>41</v>
      </c>
      <c r="N63" s="111"/>
      <c r="O63" s="111"/>
      <c r="P63" s="112"/>
      <c r="Q63" s="111"/>
      <c r="R63" s="111"/>
      <c r="S63" s="113"/>
      <c r="T63" s="275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7"/>
      <c r="AJ63" s="151"/>
      <c r="AK63" s="187"/>
      <c r="AL63" s="158"/>
    </row>
    <row r="64" spans="2:38" x14ac:dyDescent="0.2">
      <c r="B64" s="202"/>
      <c r="C64" s="196" t="str">
        <f t="shared" ref="C64:C65" si="31">IF(F64=0,"Open",IF(E64=0,"Complete", "In Progress"))</f>
        <v>Open</v>
      </c>
      <c r="D64" s="266"/>
      <c r="E64" s="15"/>
      <c r="F64" s="49">
        <f t="shared" ref="F64:F65" si="32">AJ64</f>
        <v>0</v>
      </c>
      <c r="G64" s="17"/>
      <c r="H64" s="271"/>
      <c r="I64" s="16"/>
      <c r="J64" s="7"/>
      <c r="K64" s="266"/>
      <c r="L64" s="78">
        <v>50000</v>
      </c>
      <c r="M64" s="105" t="s">
        <v>61</v>
      </c>
      <c r="N64" s="98"/>
      <c r="O64" s="98"/>
      <c r="P64" s="104"/>
      <c r="Q64" s="98"/>
      <c r="R64" s="98"/>
      <c r="S64" s="101"/>
      <c r="T64" s="275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81"/>
      <c r="AJ64" s="11">
        <f>SUM(T64:AI64)</f>
        <v>0</v>
      </c>
      <c r="AK64" s="187"/>
      <c r="AL64" s="158"/>
    </row>
    <row r="65" spans="2:74" x14ac:dyDescent="0.2">
      <c r="B65" s="202"/>
      <c r="C65" s="196" t="str">
        <f t="shared" si="31"/>
        <v>Open</v>
      </c>
      <c r="D65" s="266"/>
      <c r="E65" s="15"/>
      <c r="F65" s="49">
        <f t="shared" si="32"/>
        <v>0</v>
      </c>
      <c r="G65" s="17"/>
      <c r="H65" s="271"/>
      <c r="I65" s="16"/>
      <c r="J65" s="7"/>
      <c r="K65" s="266"/>
      <c r="L65" s="78">
        <v>60000</v>
      </c>
      <c r="M65" s="105" t="s">
        <v>62</v>
      </c>
      <c r="N65" s="98"/>
      <c r="O65" s="98"/>
      <c r="P65" s="104"/>
      <c r="Q65" s="98"/>
      <c r="R65" s="98"/>
      <c r="S65" s="101"/>
      <c r="T65" s="275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81"/>
      <c r="AJ65" s="11">
        <f>SUM(T65:AI65)</f>
        <v>0</v>
      </c>
      <c r="AK65" s="187"/>
      <c r="AL65" s="158"/>
    </row>
    <row r="66" spans="2:74" x14ac:dyDescent="0.2">
      <c r="B66" s="202"/>
      <c r="C66" s="200"/>
      <c r="D66" s="266"/>
      <c r="E66" s="138"/>
      <c r="F66" s="138"/>
      <c r="G66" s="17"/>
      <c r="H66" s="271"/>
      <c r="I66" s="139"/>
      <c r="J66" s="128"/>
      <c r="K66" s="266"/>
      <c r="L66" s="130">
        <v>89000</v>
      </c>
      <c r="M66" s="140" t="s">
        <v>72</v>
      </c>
      <c r="N66" s="141"/>
      <c r="O66" s="132"/>
      <c r="P66" s="131"/>
      <c r="Q66" s="132"/>
      <c r="R66" s="132"/>
      <c r="S66" s="133"/>
      <c r="T66" s="275"/>
      <c r="U66" s="134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6"/>
      <c r="AJ66" s="137"/>
      <c r="AK66" s="187"/>
      <c r="AL66" s="158"/>
    </row>
    <row r="67" spans="2:74" x14ac:dyDescent="0.2">
      <c r="B67" s="202"/>
      <c r="C67" s="199"/>
      <c r="D67" s="266"/>
      <c r="E67" s="79"/>
      <c r="F67" s="79"/>
      <c r="G67" s="17"/>
      <c r="H67" s="271"/>
      <c r="I67" s="79"/>
      <c r="J67" s="128"/>
      <c r="K67" s="266"/>
      <c r="L67" s="78">
        <v>90000</v>
      </c>
      <c r="M67" s="105" t="s">
        <v>66</v>
      </c>
      <c r="N67" s="98"/>
      <c r="O67" s="98"/>
      <c r="P67" s="104"/>
      <c r="Q67" s="98"/>
      <c r="R67" s="98"/>
      <c r="S67" s="101"/>
      <c r="T67" s="275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7"/>
      <c r="AJ67" s="151"/>
      <c r="AK67" s="187"/>
      <c r="AL67" s="158"/>
    </row>
    <row r="68" spans="2:74" x14ac:dyDescent="0.2">
      <c r="B68" s="202"/>
      <c r="C68" s="201"/>
      <c r="D68" s="266"/>
      <c r="E68" s="129"/>
      <c r="F68" s="129"/>
      <c r="G68" s="17"/>
      <c r="H68" s="271"/>
      <c r="I68" s="79"/>
      <c r="J68" s="128"/>
      <c r="K68" s="266"/>
      <c r="L68" s="78">
        <v>99000</v>
      </c>
      <c r="M68" s="114"/>
      <c r="N68" s="98" t="s">
        <v>67</v>
      </c>
      <c r="O68" s="98"/>
      <c r="P68" s="104"/>
      <c r="Q68" s="98"/>
      <c r="R68" s="98"/>
      <c r="S68" s="101"/>
      <c r="T68" s="275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7"/>
      <c r="AJ68" s="151"/>
      <c r="AK68" s="187"/>
      <c r="AL68" s="158"/>
    </row>
    <row r="69" spans="2:74" x14ac:dyDescent="0.2">
      <c r="B69" s="202"/>
      <c r="C69" s="201"/>
      <c r="D69" s="266"/>
      <c r="E69" s="129"/>
      <c r="F69" s="129"/>
      <c r="G69" s="17"/>
      <c r="H69" s="271"/>
      <c r="I69" s="79"/>
      <c r="J69" s="128"/>
      <c r="K69" s="266"/>
      <c r="L69" s="78">
        <v>99900</v>
      </c>
      <c r="M69" s="114"/>
      <c r="N69" s="99"/>
      <c r="O69" s="98" t="s">
        <v>68</v>
      </c>
      <c r="P69" s="104"/>
      <c r="Q69" s="98"/>
      <c r="R69" s="98"/>
      <c r="S69" s="101"/>
      <c r="T69" s="275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7"/>
      <c r="AJ69" s="151"/>
      <c r="AK69" s="187"/>
      <c r="AL69" s="158"/>
    </row>
    <row r="70" spans="2:74" x14ac:dyDescent="0.2">
      <c r="B70" s="202"/>
      <c r="C70" s="196" t="str">
        <f t="shared" ref="C70:C72" si="33">IF(F70=0,"Open",IF(E70=0,"Complete", "In Progress"))</f>
        <v>Open</v>
      </c>
      <c r="D70" s="266"/>
      <c r="E70" s="15"/>
      <c r="F70" s="49">
        <f t="shared" ref="F70:F72" si="34">AJ70</f>
        <v>0</v>
      </c>
      <c r="G70" s="17"/>
      <c r="H70" s="271"/>
      <c r="I70" s="16"/>
      <c r="J70" s="128"/>
      <c r="K70" s="266"/>
      <c r="L70" s="78">
        <v>91000</v>
      </c>
      <c r="M70" s="114"/>
      <c r="N70" s="98" t="s">
        <v>69</v>
      </c>
      <c r="O70" s="98"/>
      <c r="P70" s="104"/>
      <c r="Q70" s="98"/>
      <c r="R70" s="98"/>
      <c r="S70" s="101"/>
      <c r="T70" s="275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81"/>
      <c r="AJ70" s="11">
        <f>SUM(T70:AI70)</f>
        <v>0</v>
      </c>
      <c r="AK70" s="187"/>
      <c r="AL70" s="158"/>
    </row>
    <row r="71" spans="2:74" x14ac:dyDescent="0.2">
      <c r="B71" s="202"/>
      <c r="C71" s="196" t="str">
        <f t="shared" si="33"/>
        <v>Open</v>
      </c>
      <c r="D71" s="266"/>
      <c r="E71" s="15"/>
      <c r="F71" s="49">
        <f t="shared" si="34"/>
        <v>0</v>
      </c>
      <c r="G71" s="17"/>
      <c r="H71" s="271"/>
      <c r="I71" s="16"/>
      <c r="J71" s="128"/>
      <c r="K71" s="266"/>
      <c r="L71" s="78">
        <v>99100</v>
      </c>
      <c r="M71" s="114"/>
      <c r="N71" s="99"/>
      <c r="O71" s="98" t="s">
        <v>70</v>
      </c>
      <c r="P71" s="104"/>
      <c r="Q71" s="98"/>
      <c r="R71" s="98"/>
      <c r="S71" s="101"/>
      <c r="T71" s="275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81"/>
      <c r="AJ71" s="11">
        <f>SUM(T71:AI71)</f>
        <v>0</v>
      </c>
      <c r="AK71" s="187"/>
      <c r="AL71" s="158"/>
    </row>
    <row r="72" spans="2:74" ht="12.95" customHeight="1" x14ac:dyDescent="0.2">
      <c r="B72" s="202"/>
      <c r="C72" s="217" t="str">
        <f t="shared" si="33"/>
        <v>Open</v>
      </c>
      <c r="D72" s="266"/>
      <c r="E72" s="218"/>
      <c r="F72" s="219">
        <f t="shared" si="34"/>
        <v>0</v>
      </c>
      <c r="G72" s="17"/>
      <c r="H72" s="271"/>
      <c r="I72" s="16"/>
      <c r="J72" s="128"/>
      <c r="K72" s="266"/>
      <c r="L72" s="78">
        <v>99910</v>
      </c>
      <c r="M72" s="114"/>
      <c r="N72" s="99"/>
      <c r="O72" s="99"/>
      <c r="P72" s="104" t="s">
        <v>71</v>
      </c>
      <c r="Q72" s="98"/>
      <c r="R72" s="98"/>
      <c r="S72" s="101"/>
      <c r="T72" s="275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81"/>
      <c r="AJ72" s="11">
        <f>SUM(T72:AI72)</f>
        <v>0</v>
      </c>
      <c r="AK72" s="187"/>
      <c r="AL72" s="158"/>
    </row>
    <row r="73" spans="2:74" ht="5.0999999999999996" customHeight="1" thickBot="1" x14ac:dyDescent="0.25">
      <c r="B73" s="166"/>
      <c r="C73" s="225"/>
      <c r="D73" s="267"/>
      <c r="E73" s="235"/>
      <c r="F73" s="235"/>
      <c r="G73" s="236"/>
      <c r="H73" s="272"/>
      <c r="I73" s="224"/>
      <c r="J73" s="236"/>
      <c r="K73" s="267"/>
      <c r="L73" s="220"/>
      <c r="M73" s="221"/>
      <c r="N73" s="222"/>
      <c r="O73" s="222"/>
      <c r="P73" s="221"/>
      <c r="Q73" s="222"/>
      <c r="R73" s="222"/>
      <c r="S73" s="223"/>
      <c r="T73" s="275"/>
      <c r="U73" s="228"/>
      <c r="V73" s="229"/>
      <c r="W73" s="229"/>
      <c r="X73" s="229"/>
      <c r="Y73" s="229"/>
      <c r="Z73" s="229"/>
      <c r="AA73" s="229"/>
      <c r="AB73" s="229"/>
      <c r="AC73" s="229"/>
      <c r="AD73" s="229"/>
      <c r="AE73" s="229"/>
      <c r="AF73" s="229"/>
      <c r="AG73" s="229"/>
      <c r="AH73" s="229"/>
      <c r="AI73" s="230"/>
      <c r="AJ73" s="231"/>
      <c r="AK73" s="233"/>
      <c r="AL73" s="158"/>
    </row>
    <row r="74" spans="2:74" ht="12.95" customHeight="1" thickTop="1" thickBot="1" x14ac:dyDescent="0.25">
      <c r="B74" s="166"/>
      <c r="C74" s="157"/>
      <c r="D74" s="157"/>
      <c r="E74" s="160"/>
      <c r="F74" s="160"/>
      <c r="G74" s="234"/>
      <c r="H74" s="157"/>
      <c r="I74" s="159"/>
      <c r="J74" s="234"/>
      <c r="K74" s="157"/>
      <c r="L74" s="77"/>
      <c r="M74" s="77"/>
      <c r="N74" s="77"/>
      <c r="O74" s="77"/>
      <c r="P74" s="77"/>
      <c r="Q74" s="77"/>
      <c r="R74" s="77"/>
      <c r="S74" s="62"/>
      <c r="T74" s="275"/>
      <c r="U74" s="226"/>
      <c r="V74" s="227"/>
      <c r="W74" s="227"/>
      <c r="X74" s="227"/>
      <c r="Y74" s="227"/>
      <c r="Z74" s="227"/>
      <c r="AA74" s="227"/>
      <c r="AB74" s="227"/>
      <c r="AC74" s="227"/>
      <c r="AD74" s="227"/>
      <c r="AE74" s="227"/>
      <c r="AF74" s="227"/>
      <c r="AG74" s="227"/>
      <c r="AH74" s="227"/>
      <c r="AI74" s="227"/>
      <c r="AJ74" s="204"/>
      <c r="AK74" s="157"/>
      <c r="AL74" s="158"/>
    </row>
    <row r="75" spans="2:74" ht="14.25" thickTop="1" thickBot="1" x14ac:dyDescent="0.25">
      <c r="B75" s="166"/>
      <c r="C75" s="168" t="s">
        <v>11</v>
      </c>
      <c r="D75" s="157"/>
      <c r="E75" s="19">
        <f>SUM(E8:E74)</f>
        <v>0</v>
      </c>
      <c r="F75" s="20">
        <f>SUM(F8:F74)</f>
        <v>11</v>
      </c>
      <c r="G75" s="54"/>
      <c r="H75" s="232"/>
      <c r="I75" s="20">
        <f>SUM(I8:I74)</f>
        <v>44.599999999999994</v>
      </c>
      <c r="J75" s="54"/>
      <c r="K75" s="159"/>
      <c r="L75" s="300" t="s">
        <v>58</v>
      </c>
      <c r="M75" s="301"/>
      <c r="N75" s="301"/>
      <c r="O75" s="301"/>
      <c r="P75" s="301"/>
      <c r="Q75" s="301"/>
      <c r="R75" s="301"/>
      <c r="S75" s="301"/>
      <c r="T75" s="275"/>
      <c r="U75" s="73">
        <f t="shared" ref="U75:AH75" si="35">SUM(U8:U74)</f>
        <v>11</v>
      </c>
      <c r="V75" s="74">
        <f t="shared" si="35"/>
        <v>0</v>
      </c>
      <c r="W75" s="74">
        <f t="shared" si="35"/>
        <v>0</v>
      </c>
      <c r="X75" s="74">
        <f t="shared" si="35"/>
        <v>0</v>
      </c>
      <c r="Y75" s="74">
        <f t="shared" si="35"/>
        <v>0</v>
      </c>
      <c r="Z75" s="74">
        <f t="shared" si="35"/>
        <v>0</v>
      </c>
      <c r="AA75" s="74">
        <f t="shared" si="35"/>
        <v>0</v>
      </c>
      <c r="AB75" s="74">
        <f t="shared" si="35"/>
        <v>0</v>
      </c>
      <c r="AC75" s="74">
        <f t="shared" si="35"/>
        <v>0</v>
      </c>
      <c r="AD75" s="74">
        <f t="shared" si="35"/>
        <v>0</v>
      </c>
      <c r="AE75" s="74">
        <f t="shared" si="35"/>
        <v>0</v>
      </c>
      <c r="AF75" s="74">
        <f t="shared" si="35"/>
        <v>0</v>
      </c>
      <c r="AG75" s="74">
        <f t="shared" si="35"/>
        <v>0</v>
      </c>
      <c r="AH75" s="74">
        <f t="shared" si="35"/>
        <v>0</v>
      </c>
      <c r="AI75" s="206"/>
      <c r="AJ75" s="227"/>
      <c r="AK75" s="157"/>
      <c r="AL75" s="158"/>
    </row>
    <row r="76" spans="2:74" ht="17.25" thickTop="1" thickBot="1" x14ac:dyDescent="0.3">
      <c r="B76" s="166"/>
      <c r="C76" s="157"/>
      <c r="D76" s="157"/>
      <c r="E76" s="174" t="s">
        <v>1</v>
      </c>
      <c r="F76" s="174" t="s">
        <v>1</v>
      </c>
      <c r="G76" s="174" t="s">
        <v>1</v>
      </c>
      <c r="H76" s="159"/>
      <c r="I76" s="174" t="s">
        <v>1</v>
      </c>
      <c r="J76" s="27" t="s">
        <v>1</v>
      </c>
      <c r="K76" s="159"/>
      <c r="L76" s="302" t="s">
        <v>59</v>
      </c>
      <c r="M76" s="303"/>
      <c r="N76" s="303"/>
      <c r="O76" s="303"/>
      <c r="P76" s="303"/>
      <c r="Q76" s="303"/>
      <c r="R76" s="303"/>
      <c r="S76" s="303"/>
      <c r="T76" s="275"/>
      <c r="U76" s="75">
        <f>U75+T76</f>
        <v>11</v>
      </c>
      <c r="V76" s="10">
        <f t="shared" ref="V76:AH76" si="36">V75+U76</f>
        <v>11</v>
      </c>
      <c r="W76" s="10">
        <f t="shared" si="36"/>
        <v>11</v>
      </c>
      <c r="X76" s="10">
        <f t="shared" si="36"/>
        <v>11</v>
      </c>
      <c r="Y76" s="10">
        <f t="shared" si="36"/>
        <v>11</v>
      </c>
      <c r="Z76" s="10">
        <f t="shared" si="36"/>
        <v>11</v>
      </c>
      <c r="AA76" s="10">
        <f t="shared" si="36"/>
        <v>11</v>
      </c>
      <c r="AB76" s="10">
        <f t="shared" si="36"/>
        <v>11</v>
      </c>
      <c r="AC76" s="10">
        <f t="shared" si="36"/>
        <v>11</v>
      </c>
      <c r="AD76" s="10">
        <f t="shared" si="36"/>
        <v>11</v>
      </c>
      <c r="AE76" s="10">
        <f t="shared" si="36"/>
        <v>11</v>
      </c>
      <c r="AF76" s="10">
        <f t="shared" si="36"/>
        <v>11</v>
      </c>
      <c r="AG76" s="10">
        <f t="shared" si="36"/>
        <v>11</v>
      </c>
      <c r="AH76" s="10">
        <f t="shared" si="36"/>
        <v>11</v>
      </c>
      <c r="AI76" s="207"/>
      <c r="AJ76" s="205">
        <f>SUM(AJ9:AJ74)</f>
        <v>11</v>
      </c>
      <c r="AK76" s="157"/>
      <c r="AL76" s="158"/>
    </row>
    <row r="77" spans="2:74" ht="54" customHeight="1" thickBot="1" x14ac:dyDescent="0.25">
      <c r="B77" s="166"/>
      <c r="C77" s="157"/>
      <c r="D77" s="157"/>
      <c r="E77" s="237" t="s">
        <v>51</v>
      </c>
      <c r="F77" s="88" t="s">
        <v>28</v>
      </c>
      <c r="G77" s="13" t="s">
        <v>2</v>
      </c>
      <c r="H77" s="159"/>
      <c r="I77" s="156" t="s">
        <v>60</v>
      </c>
      <c r="J77" s="22" t="s">
        <v>9</v>
      </c>
      <c r="K77" s="159"/>
      <c r="L77" s="304" t="s">
        <v>52</v>
      </c>
      <c r="M77" s="305"/>
      <c r="N77" s="305"/>
      <c r="O77" s="305"/>
      <c r="P77" s="305"/>
      <c r="Q77" s="305"/>
      <c r="R77" s="305"/>
      <c r="S77" s="306"/>
      <c r="T77" s="275">
        <f>I75</f>
        <v>44.599999999999994</v>
      </c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208"/>
      <c r="AJ77" s="159"/>
      <c r="AK77" s="157"/>
      <c r="AL77" s="158"/>
    </row>
    <row r="78" spans="2:74" ht="66.599999999999994" customHeight="1" thickBot="1" x14ac:dyDescent="0.25">
      <c r="B78" s="166"/>
      <c r="C78" s="157"/>
      <c r="D78" s="157"/>
      <c r="E78" s="215" t="s">
        <v>109</v>
      </c>
      <c r="F78" s="216" t="s">
        <v>107</v>
      </c>
      <c r="G78" s="21" t="s">
        <v>10</v>
      </c>
      <c r="H78" s="159"/>
      <c r="I78" s="216" t="s">
        <v>108</v>
      </c>
      <c r="J78" s="25"/>
      <c r="K78" s="159"/>
      <c r="L78" s="210"/>
      <c r="M78" s="211"/>
      <c r="N78" s="211"/>
      <c r="O78" s="211"/>
      <c r="P78" s="211"/>
      <c r="Q78" s="211"/>
      <c r="R78" s="211"/>
      <c r="S78" s="212" t="s">
        <v>56</v>
      </c>
      <c r="T78" s="275"/>
      <c r="U78" s="213">
        <v>1</v>
      </c>
      <c r="V78" s="213">
        <v>2</v>
      </c>
      <c r="W78" s="213">
        <v>3</v>
      </c>
      <c r="X78" s="213">
        <v>4</v>
      </c>
      <c r="Y78" s="213">
        <v>5</v>
      </c>
      <c r="Z78" s="213">
        <v>6</v>
      </c>
      <c r="AA78" s="213">
        <v>7</v>
      </c>
      <c r="AB78" s="213">
        <v>8</v>
      </c>
      <c r="AC78" s="213">
        <v>9</v>
      </c>
      <c r="AD78" s="213">
        <v>10</v>
      </c>
      <c r="AE78" s="213">
        <v>11</v>
      </c>
      <c r="AF78" s="213">
        <v>12</v>
      </c>
      <c r="AG78" s="213">
        <v>13</v>
      </c>
      <c r="AH78" s="213">
        <v>14</v>
      </c>
      <c r="AI78" s="214"/>
      <c r="AJ78" s="159"/>
      <c r="AK78" s="157"/>
      <c r="AL78" s="158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</row>
    <row r="79" spans="2:74" ht="19.5" x14ac:dyDescent="0.3">
      <c r="B79" s="166"/>
      <c r="C79" s="157"/>
      <c r="D79" s="157"/>
      <c r="E79" s="169"/>
      <c r="F79" s="170"/>
      <c r="G79" s="169"/>
      <c r="H79" s="159"/>
      <c r="I79" s="170"/>
      <c r="J79" s="159"/>
      <c r="K79" s="159"/>
      <c r="L79" s="295" t="s">
        <v>106</v>
      </c>
      <c r="M79" s="296"/>
      <c r="N79" s="296"/>
      <c r="O79" s="296"/>
      <c r="P79" s="296"/>
      <c r="Q79" s="296"/>
      <c r="R79" s="296"/>
      <c r="S79" s="296"/>
      <c r="T79" s="275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208"/>
      <c r="AJ79" s="159"/>
      <c r="AK79" s="157"/>
      <c r="AL79" s="158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</row>
    <row r="80" spans="2:74" ht="13.5" thickBot="1" x14ac:dyDescent="0.25">
      <c r="B80" s="166"/>
      <c r="C80" s="157"/>
      <c r="D80" s="157"/>
      <c r="E80" s="159"/>
      <c r="F80" s="159"/>
      <c r="G80" s="159"/>
      <c r="H80" s="159"/>
      <c r="I80" s="171"/>
      <c r="J80" s="159"/>
      <c r="K80" s="159"/>
      <c r="L80" s="297" t="s">
        <v>55</v>
      </c>
      <c r="M80" s="298"/>
      <c r="N80" s="298"/>
      <c r="O80" s="298"/>
      <c r="P80" s="298"/>
      <c r="Q80" s="298"/>
      <c r="R80" s="298"/>
      <c r="S80" s="299"/>
      <c r="T80" s="276"/>
      <c r="U80" s="5">
        <f t="shared" ref="U80:AA80" si="37">U79+T80</f>
        <v>0</v>
      </c>
      <c r="V80" s="5">
        <f t="shared" si="37"/>
        <v>0</v>
      </c>
      <c r="W80" s="5">
        <f t="shared" si="37"/>
        <v>0</v>
      </c>
      <c r="X80" s="5">
        <f t="shared" si="37"/>
        <v>0</v>
      </c>
      <c r="Y80" s="5">
        <f t="shared" si="37"/>
        <v>0</v>
      </c>
      <c r="Z80" s="5">
        <f t="shared" si="37"/>
        <v>0</v>
      </c>
      <c r="AA80" s="5">
        <f t="shared" si="37"/>
        <v>0</v>
      </c>
      <c r="AB80" s="5">
        <f t="shared" ref="AB80:AH80" si="38">AB79+AA80</f>
        <v>0</v>
      </c>
      <c r="AC80" s="5">
        <f t="shared" si="38"/>
        <v>0</v>
      </c>
      <c r="AD80" s="5">
        <f t="shared" si="38"/>
        <v>0</v>
      </c>
      <c r="AE80" s="5">
        <f t="shared" si="38"/>
        <v>0</v>
      </c>
      <c r="AF80" s="5">
        <f t="shared" si="38"/>
        <v>0</v>
      </c>
      <c r="AG80" s="5">
        <f t="shared" si="38"/>
        <v>0</v>
      </c>
      <c r="AH80" s="5">
        <f t="shared" si="38"/>
        <v>0</v>
      </c>
      <c r="AI80" s="243"/>
      <c r="AJ80" s="159"/>
      <c r="AK80" s="157"/>
      <c r="AL80" s="158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</row>
    <row r="81" spans="2:74" ht="14.25" thickTop="1" thickBot="1" x14ac:dyDescent="0.25">
      <c r="B81" s="166"/>
      <c r="C81" s="157"/>
      <c r="D81" s="157"/>
      <c r="E81" s="159"/>
      <c r="F81" s="159"/>
      <c r="G81" s="159"/>
      <c r="H81" s="159"/>
      <c r="I81" s="171"/>
      <c r="J81" s="159"/>
      <c r="K81" s="159"/>
      <c r="L81" s="238"/>
      <c r="M81" s="142"/>
      <c r="N81" s="142"/>
      <c r="O81" s="142"/>
      <c r="P81" s="142"/>
      <c r="Q81" s="142"/>
      <c r="R81" s="142"/>
      <c r="S81" s="239" t="s">
        <v>113</v>
      </c>
      <c r="T81" s="277"/>
      <c r="U81" s="244">
        <f>U80/U76</f>
        <v>0</v>
      </c>
      <c r="V81" s="244">
        <f t="shared" ref="V81:AH81" si="39">V80/V76</f>
        <v>0</v>
      </c>
      <c r="W81" s="244">
        <f t="shared" si="39"/>
        <v>0</v>
      </c>
      <c r="X81" s="244">
        <f t="shared" si="39"/>
        <v>0</v>
      </c>
      <c r="Y81" s="244">
        <f t="shared" si="39"/>
        <v>0</v>
      </c>
      <c r="Z81" s="244">
        <f t="shared" si="39"/>
        <v>0</v>
      </c>
      <c r="AA81" s="244">
        <f t="shared" si="39"/>
        <v>0</v>
      </c>
      <c r="AB81" s="244">
        <f t="shared" si="39"/>
        <v>0</v>
      </c>
      <c r="AC81" s="244">
        <f t="shared" si="39"/>
        <v>0</v>
      </c>
      <c r="AD81" s="244">
        <f t="shared" si="39"/>
        <v>0</v>
      </c>
      <c r="AE81" s="244">
        <f t="shared" si="39"/>
        <v>0</v>
      </c>
      <c r="AF81" s="244">
        <f t="shared" si="39"/>
        <v>0</v>
      </c>
      <c r="AG81" s="244">
        <f t="shared" si="39"/>
        <v>0</v>
      </c>
      <c r="AH81" s="244">
        <f t="shared" si="39"/>
        <v>0</v>
      </c>
      <c r="AI81" s="243"/>
      <c r="AJ81" s="159"/>
      <c r="AK81" s="157"/>
      <c r="AL81" s="158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</row>
    <row r="82" spans="2:74" ht="14.25" thickTop="1" thickBot="1" x14ac:dyDescent="0.25">
      <c r="B82" s="166"/>
      <c r="C82" s="157"/>
      <c r="D82" s="157"/>
      <c r="E82" s="159"/>
      <c r="F82" s="159"/>
      <c r="G82" s="159"/>
      <c r="H82" s="159"/>
      <c r="I82" s="171"/>
      <c r="J82" s="159"/>
      <c r="K82" s="159"/>
      <c r="L82" s="240"/>
      <c r="M82" s="241"/>
      <c r="N82" s="241"/>
      <c r="O82" s="241"/>
      <c r="P82" s="241"/>
      <c r="Q82" s="241"/>
      <c r="R82" s="241"/>
      <c r="S82" s="242" t="s">
        <v>114</v>
      </c>
      <c r="T82" s="277"/>
      <c r="U82" s="245">
        <f t="shared" ref="U82:AH82" si="40">U80/U4</f>
        <v>0</v>
      </c>
      <c r="V82" s="245">
        <f t="shared" si="40"/>
        <v>0</v>
      </c>
      <c r="W82" s="245">
        <f t="shared" si="40"/>
        <v>0</v>
      </c>
      <c r="X82" s="245">
        <f t="shared" si="40"/>
        <v>0</v>
      </c>
      <c r="Y82" s="245">
        <f t="shared" si="40"/>
        <v>0</v>
      </c>
      <c r="Z82" s="245">
        <f t="shared" si="40"/>
        <v>0</v>
      </c>
      <c r="AA82" s="245">
        <f t="shared" si="40"/>
        <v>0</v>
      </c>
      <c r="AB82" s="245">
        <f t="shared" si="40"/>
        <v>0</v>
      </c>
      <c r="AC82" s="245">
        <f t="shared" si="40"/>
        <v>0</v>
      </c>
      <c r="AD82" s="245">
        <f t="shared" si="40"/>
        <v>0</v>
      </c>
      <c r="AE82" s="245">
        <f t="shared" si="40"/>
        <v>0</v>
      </c>
      <c r="AF82" s="245">
        <f t="shared" si="40"/>
        <v>0</v>
      </c>
      <c r="AG82" s="245">
        <f t="shared" si="40"/>
        <v>0</v>
      </c>
      <c r="AH82" s="245">
        <f t="shared" si="40"/>
        <v>0</v>
      </c>
      <c r="AI82" s="209"/>
      <c r="AJ82" s="159"/>
      <c r="AK82" s="157"/>
      <c r="AL82" s="158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</row>
    <row r="83" spans="2:74" ht="14.25" thickTop="1" thickBot="1" x14ac:dyDescent="0.25">
      <c r="B83" s="167"/>
      <c r="C83" s="161"/>
      <c r="D83" s="161"/>
      <c r="E83" s="160"/>
      <c r="F83" s="160"/>
      <c r="G83" s="160"/>
      <c r="H83" s="160"/>
      <c r="I83" s="160"/>
      <c r="J83" s="160"/>
      <c r="K83" s="160"/>
      <c r="L83" s="172"/>
      <c r="M83" s="172"/>
      <c r="N83" s="172"/>
      <c r="O83" s="172"/>
      <c r="P83" s="172"/>
      <c r="Q83" s="172"/>
      <c r="R83" s="172"/>
      <c r="S83" s="160"/>
      <c r="T83" s="173"/>
      <c r="U83" s="173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1"/>
      <c r="AL83" s="162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</row>
    <row r="84" spans="2:74" ht="15" thickTop="1" x14ac:dyDescent="0.2">
      <c r="B84" s="23"/>
      <c r="C84" s="93"/>
      <c r="D84" s="93"/>
      <c r="E84" s="23"/>
      <c r="F84" s="94"/>
      <c r="G84" s="94"/>
      <c r="H84" s="94"/>
      <c r="I84" s="23"/>
      <c r="J84" s="23"/>
      <c r="K84" s="23"/>
      <c r="L84" s="95"/>
      <c r="M84" s="95"/>
      <c r="N84" s="95"/>
      <c r="O84" s="95"/>
      <c r="P84" s="95"/>
      <c r="Q84" s="95"/>
      <c r="R84" s="95"/>
      <c r="S84" s="23"/>
      <c r="U84" s="51">
        <v>1</v>
      </c>
      <c r="V84" s="25">
        <v>1</v>
      </c>
      <c r="W84" s="25">
        <v>1</v>
      </c>
      <c r="X84" s="25">
        <v>1</v>
      </c>
      <c r="Y84" s="25">
        <v>1</v>
      </c>
      <c r="Z84" s="25">
        <v>1</v>
      </c>
      <c r="AA84" s="25">
        <v>1</v>
      </c>
      <c r="AB84" s="25">
        <v>1</v>
      </c>
      <c r="AC84" s="25">
        <v>1</v>
      </c>
      <c r="AD84" s="25">
        <v>1</v>
      </c>
      <c r="AE84" s="25">
        <v>1</v>
      </c>
      <c r="AF84" s="25">
        <v>1</v>
      </c>
      <c r="AG84" s="25">
        <v>1</v>
      </c>
      <c r="AH84" s="25">
        <v>1</v>
      </c>
      <c r="AI84" s="25"/>
      <c r="AJ84" s="25"/>
      <c r="AK84" s="26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</row>
    <row r="85" spans="2:74" x14ac:dyDescent="0.2">
      <c r="B85" s="23"/>
      <c r="C85" s="93"/>
      <c r="D85" s="93"/>
      <c r="E85" s="23"/>
      <c r="F85" s="23"/>
      <c r="G85" s="23"/>
      <c r="H85" s="23"/>
      <c r="I85" s="23"/>
      <c r="J85" s="23"/>
      <c r="K85" s="23"/>
      <c r="L85" s="95"/>
      <c r="M85" s="95"/>
      <c r="N85" s="95"/>
      <c r="O85" s="95"/>
      <c r="P85" s="95"/>
      <c r="Q85" s="95"/>
      <c r="R85" s="95"/>
      <c r="S85" s="23"/>
      <c r="T85" s="72"/>
      <c r="U85" s="72"/>
      <c r="V85" s="143" t="s">
        <v>112</v>
      </c>
      <c r="W85" s="143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6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</row>
    <row r="86" spans="2:74" x14ac:dyDescent="0.2">
      <c r="B86" s="23"/>
      <c r="C86" s="93"/>
      <c r="D86" s="93"/>
      <c r="E86" s="23"/>
      <c r="F86" s="23"/>
      <c r="G86" s="23"/>
      <c r="H86" s="23"/>
      <c r="I86" s="23"/>
      <c r="J86" s="23"/>
      <c r="K86" s="23"/>
      <c r="L86" s="95"/>
      <c r="M86" s="95"/>
      <c r="N86" s="95"/>
      <c r="O86" s="95"/>
      <c r="P86" s="95"/>
      <c r="Q86" s="95"/>
      <c r="R86" s="95"/>
      <c r="S86" s="23"/>
      <c r="T86" s="72"/>
      <c r="U86" s="72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6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</row>
    <row r="87" spans="2:74" x14ac:dyDescent="0.2">
      <c r="B87" s="23"/>
      <c r="C87" s="93"/>
      <c r="D87" s="93"/>
      <c r="E87" s="23"/>
      <c r="F87" s="23"/>
      <c r="G87" s="23"/>
      <c r="H87" s="23"/>
      <c r="I87" s="23"/>
      <c r="J87" s="23"/>
      <c r="K87" s="23"/>
      <c r="L87" s="95"/>
      <c r="M87" s="95"/>
      <c r="N87" s="95"/>
      <c r="O87" s="95"/>
      <c r="P87" s="95"/>
      <c r="Q87" s="95"/>
      <c r="R87" s="95"/>
      <c r="S87" s="23"/>
      <c r="T87" s="72"/>
      <c r="U87" s="72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6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</row>
    <row r="88" spans="2:74" x14ac:dyDescent="0.2">
      <c r="B88" s="23"/>
      <c r="C88" s="93"/>
      <c r="D88" s="93"/>
      <c r="E88" s="23"/>
      <c r="F88" s="23"/>
      <c r="G88" s="23"/>
      <c r="H88" s="23"/>
      <c r="I88" s="23"/>
      <c r="J88" s="23"/>
      <c r="K88" s="23"/>
      <c r="L88" s="95"/>
      <c r="M88" s="95"/>
      <c r="N88" s="95"/>
      <c r="O88" s="95"/>
      <c r="P88" s="95"/>
      <c r="Q88" s="95"/>
      <c r="R88" s="95"/>
      <c r="S88" s="23"/>
      <c r="T88" s="72"/>
      <c r="U88" s="72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6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</row>
    <row r="89" spans="2:74" x14ac:dyDescent="0.2">
      <c r="B89" s="23"/>
      <c r="C89" s="93"/>
      <c r="D89" s="93"/>
      <c r="E89" s="23"/>
      <c r="F89" s="23"/>
      <c r="G89" s="23"/>
      <c r="H89" s="23"/>
      <c r="I89" s="23"/>
      <c r="J89" s="23"/>
      <c r="K89" s="23"/>
      <c r="L89" s="95"/>
      <c r="M89" s="95"/>
      <c r="N89" s="95"/>
      <c r="O89" s="95"/>
      <c r="P89" s="95"/>
      <c r="Q89" s="95"/>
      <c r="R89" s="95"/>
      <c r="S89" s="23"/>
      <c r="T89" s="72"/>
      <c r="U89" s="72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6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</row>
    <row r="90" spans="2:74" x14ac:dyDescent="0.2">
      <c r="B90" s="23"/>
      <c r="C90" s="93"/>
      <c r="D90" s="93"/>
      <c r="E90" s="23"/>
      <c r="F90" s="23"/>
      <c r="G90" s="23"/>
      <c r="H90" s="23"/>
      <c r="I90" s="23"/>
      <c r="J90" s="23"/>
      <c r="K90" s="23"/>
      <c r="L90" s="95"/>
      <c r="M90" s="95"/>
      <c r="N90" s="95"/>
      <c r="O90" s="95"/>
      <c r="P90" s="95"/>
      <c r="Q90" s="95"/>
      <c r="R90" s="95"/>
      <c r="S90" s="23"/>
      <c r="T90" s="72"/>
      <c r="U90" s="72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6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</row>
    <row r="91" spans="2:74" x14ac:dyDescent="0.2">
      <c r="B91" s="23"/>
      <c r="C91" s="93"/>
      <c r="D91" s="93"/>
      <c r="E91" s="23"/>
      <c r="F91" s="23"/>
      <c r="G91" s="23"/>
      <c r="H91" s="23"/>
      <c r="I91" s="23"/>
      <c r="J91" s="23"/>
      <c r="K91" s="23"/>
      <c r="L91" s="95"/>
      <c r="M91" s="95"/>
      <c r="N91" s="95"/>
      <c r="O91" s="95"/>
      <c r="P91" s="95"/>
      <c r="Q91" s="95"/>
      <c r="R91" s="95"/>
      <c r="S91" s="23"/>
      <c r="T91" s="72"/>
      <c r="U91" s="72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6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</row>
    <row r="92" spans="2:74" x14ac:dyDescent="0.2">
      <c r="B92" s="23"/>
      <c r="C92" s="93"/>
      <c r="D92" s="93"/>
      <c r="E92" s="23"/>
      <c r="F92" s="23"/>
      <c r="G92" s="23"/>
      <c r="H92" s="23"/>
      <c r="I92" s="23"/>
      <c r="J92" s="23"/>
      <c r="K92" s="23"/>
      <c r="L92" s="95"/>
      <c r="M92" s="95"/>
      <c r="N92" s="95"/>
      <c r="O92" s="95"/>
      <c r="P92" s="95"/>
      <c r="Q92" s="95"/>
      <c r="R92" s="95"/>
      <c r="S92" s="23"/>
      <c r="U92" s="96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9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2:74" x14ac:dyDescent="0.2">
      <c r="B93" s="23"/>
      <c r="C93" s="93"/>
      <c r="D93" s="93"/>
      <c r="E93" s="23"/>
      <c r="F93" s="23"/>
      <c r="G93" s="23"/>
      <c r="H93" s="23"/>
      <c r="I93" s="23"/>
      <c r="J93" s="23"/>
      <c r="K93" s="23"/>
      <c r="L93" s="95"/>
      <c r="M93" s="95"/>
      <c r="N93" s="95"/>
      <c r="O93" s="95"/>
      <c r="P93" s="95"/>
      <c r="Q93" s="95"/>
      <c r="R93" s="95"/>
      <c r="S93" s="23"/>
      <c r="T93" s="96"/>
      <c r="U93" s="96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9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2:74" x14ac:dyDescent="0.2">
      <c r="B94" s="23"/>
      <c r="C94" s="93"/>
      <c r="D94" s="93"/>
      <c r="E94" s="23"/>
      <c r="F94" s="23"/>
      <c r="G94" s="23"/>
      <c r="H94" s="23"/>
      <c r="I94" s="23"/>
      <c r="J94" s="23"/>
      <c r="K94" s="23"/>
      <c r="L94" s="95"/>
      <c r="M94" s="95"/>
      <c r="N94" s="95"/>
      <c r="O94" s="95"/>
      <c r="P94" s="95"/>
      <c r="Q94" s="95"/>
      <c r="R94" s="95"/>
      <c r="S94" s="23"/>
      <c r="T94" s="96"/>
      <c r="U94" s="96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9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2:74" x14ac:dyDescent="0.2">
      <c r="L95" s="2"/>
      <c r="M95" s="2"/>
      <c r="N95" s="2"/>
      <c r="O95" s="2"/>
      <c r="P95" s="2"/>
      <c r="Q95" s="2"/>
      <c r="R95" s="2"/>
    </row>
    <row r="96" spans="2:74" x14ac:dyDescent="0.2">
      <c r="L96" s="2"/>
      <c r="M96" s="2"/>
      <c r="N96" s="2"/>
      <c r="O96" s="2"/>
      <c r="P96" s="2"/>
      <c r="Q96" s="2"/>
      <c r="R96" s="2"/>
    </row>
    <row r="97" spans="12:18" x14ac:dyDescent="0.2">
      <c r="L97" s="2"/>
      <c r="M97" s="2"/>
      <c r="N97" s="2"/>
      <c r="O97" s="2"/>
      <c r="P97" s="2"/>
      <c r="Q97" s="2"/>
      <c r="R97" s="2"/>
    </row>
    <row r="98" spans="12:18" x14ac:dyDescent="0.2">
      <c r="L98" s="2"/>
      <c r="M98" s="2"/>
      <c r="N98" s="2"/>
      <c r="O98" s="2"/>
      <c r="P98" s="2"/>
      <c r="Q98" s="2"/>
      <c r="R98" s="2"/>
    </row>
    <row r="99" spans="12:18" x14ac:dyDescent="0.2">
      <c r="L99" s="2"/>
      <c r="M99" s="2"/>
      <c r="N99" s="2"/>
      <c r="O99" s="2"/>
      <c r="P99" s="2"/>
      <c r="Q99" s="2"/>
      <c r="R99" s="2"/>
    </row>
    <row r="100" spans="12:18" x14ac:dyDescent="0.2">
      <c r="L100" s="2"/>
      <c r="M100" s="2"/>
      <c r="N100" s="2"/>
      <c r="O100" s="2"/>
      <c r="P100" s="2"/>
      <c r="Q100" s="2"/>
      <c r="R100" s="2"/>
    </row>
    <row r="101" spans="12:18" x14ac:dyDescent="0.2">
      <c r="L101" s="2"/>
      <c r="M101" s="2"/>
      <c r="N101" s="2"/>
      <c r="O101" s="2"/>
      <c r="P101" s="2"/>
      <c r="Q101" s="2"/>
      <c r="R101" s="2"/>
    </row>
    <row r="102" spans="12:18" x14ac:dyDescent="0.2">
      <c r="L102" s="2"/>
      <c r="M102" s="2"/>
      <c r="N102" s="2"/>
      <c r="O102" s="2"/>
      <c r="P102" s="2"/>
      <c r="Q102" s="2"/>
      <c r="R102" s="2"/>
    </row>
    <row r="103" spans="12:18" x14ac:dyDescent="0.2">
      <c r="L103" s="2"/>
      <c r="M103" s="2"/>
      <c r="N103" s="2"/>
      <c r="O103" s="2"/>
      <c r="P103" s="2"/>
      <c r="Q103" s="2"/>
      <c r="R103" s="2"/>
    </row>
    <row r="104" spans="12:18" x14ac:dyDescent="0.2">
      <c r="L104" s="2"/>
      <c r="M104" s="2"/>
      <c r="N104" s="2"/>
      <c r="O104" s="2"/>
      <c r="P104" s="2"/>
      <c r="Q104" s="2"/>
      <c r="R104" s="2"/>
    </row>
    <row r="105" spans="12:18" x14ac:dyDescent="0.2">
      <c r="L105" s="2"/>
      <c r="M105" s="2"/>
      <c r="N105" s="2"/>
      <c r="O105" s="2"/>
      <c r="P105" s="2"/>
      <c r="Q105" s="2"/>
      <c r="R105" s="2"/>
    </row>
    <row r="106" spans="12:18" x14ac:dyDescent="0.2">
      <c r="L106" s="2"/>
      <c r="M106" s="2"/>
      <c r="N106" s="2"/>
      <c r="O106" s="2"/>
      <c r="P106" s="2"/>
      <c r="Q106" s="2"/>
      <c r="R106" s="2"/>
    </row>
    <row r="107" spans="12:18" x14ac:dyDescent="0.2">
      <c r="L107" s="2"/>
      <c r="M107" s="2"/>
      <c r="N107" s="2"/>
      <c r="O107" s="2"/>
      <c r="P107" s="2"/>
      <c r="Q107" s="2"/>
      <c r="R107" s="2"/>
    </row>
    <row r="108" spans="12:18" x14ac:dyDescent="0.2">
      <c r="L108" s="2"/>
      <c r="M108" s="2"/>
      <c r="N108" s="2"/>
      <c r="O108" s="2"/>
      <c r="P108" s="2"/>
      <c r="Q108" s="2"/>
      <c r="R108" s="2"/>
    </row>
    <row r="109" spans="12:18" x14ac:dyDescent="0.2">
      <c r="L109" s="2"/>
      <c r="M109" s="2"/>
      <c r="N109" s="2"/>
      <c r="O109" s="2"/>
      <c r="P109" s="2"/>
      <c r="Q109" s="2"/>
      <c r="R109" s="2"/>
    </row>
    <row r="110" spans="12:18" x14ac:dyDescent="0.2">
      <c r="L110" s="2"/>
      <c r="M110" s="2"/>
      <c r="N110" s="2"/>
      <c r="O110" s="2"/>
      <c r="P110" s="2"/>
      <c r="Q110" s="2"/>
      <c r="R110" s="2"/>
    </row>
    <row r="111" spans="12:18" x14ac:dyDescent="0.2">
      <c r="L111" s="2"/>
      <c r="M111" s="2"/>
      <c r="N111" s="2"/>
      <c r="O111" s="2"/>
      <c r="P111" s="2"/>
      <c r="Q111" s="2"/>
      <c r="R111" s="2"/>
    </row>
    <row r="112" spans="12:18" x14ac:dyDescent="0.2">
      <c r="L112" s="2"/>
      <c r="M112" s="2"/>
      <c r="N112" s="2"/>
      <c r="O112" s="2"/>
      <c r="P112" s="2"/>
      <c r="Q112" s="2"/>
      <c r="R112" s="2"/>
    </row>
    <row r="113" spans="12:18" x14ac:dyDescent="0.2">
      <c r="L113" s="2"/>
      <c r="M113" s="2"/>
      <c r="N113" s="2"/>
      <c r="O113" s="2"/>
      <c r="P113" s="2"/>
      <c r="Q113" s="2"/>
      <c r="R113" s="2"/>
    </row>
    <row r="114" spans="12:18" x14ac:dyDescent="0.2">
      <c r="L114" s="2"/>
      <c r="M114" s="2"/>
      <c r="N114" s="2"/>
      <c r="O114" s="2"/>
      <c r="P114" s="2"/>
      <c r="Q114" s="2"/>
      <c r="R114" s="2"/>
    </row>
    <row r="115" spans="12:18" x14ac:dyDescent="0.2">
      <c r="L115" s="2"/>
      <c r="M115" s="2"/>
      <c r="N115" s="2"/>
      <c r="O115" s="2"/>
      <c r="P115" s="2"/>
      <c r="Q115" s="2"/>
      <c r="R115" s="2"/>
    </row>
    <row r="116" spans="12:18" x14ac:dyDescent="0.2">
      <c r="L116" s="2"/>
      <c r="M116" s="2"/>
      <c r="N116" s="2"/>
      <c r="O116" s="2"/>
      <c r="P116" s="2"/>
      <c r="Q116" s="2"/>
      <c r="R116" s="2"/>
    </row>
    <row r="117" spans="12:18" x14ac:dyDescent="0.2">
      <c r="L117" s="2"/>
      <c r="M117" s="2"/>
      <c r="N117" s="2"/>
      <c r="O117" s="2"/>
      <c r="P117" s="2"/>
      <c r="Q117" s="2"/>
      <c r="R117" s="2"/>
    </row>
    <row r="118" spans="12:18" x14ac:dyDescent="0.2">
      <c r="L118" s="2"/>
      <c r="M118" s="2"/>
      <c r="N118" s="2"/>
      <c r="O118" s="2"/>
      <c r="P118" s="2"/>
      <c r="Q118" s="2"/>
      <c r="R118" s="2"/>
    </row>
    <row r="119" spans="12:18" x14ac:dyDescent="0.2">
      <c r="L119" s="2"/>
      <c r="M119" s="2"/>
      <c r="N119" s="2"/>
      <c r="O119" s="2"/>
      <c r="P119" s="2"/>
      <c r="Q119" s="2"/>
      <c r="R119" s="2"/>
    </row>
    <row r="120" spans="12:18" x14ac:dyDescent="0.2">
      <c r="L120" s="2"/>
      <c r="M120" s="2"/>
      <c r="N120" s="2"/>
      <c r="O120" s="2"/>
      <c r="P120" s="2"/>
      <c r="Q120" s="2"/>
      <c r="R120" s="2"/>
    </row>
    <row r="121" spans="12:18" x14ac:dyDescent="0.2">
      <c r="L121" s="2"/>
      <c r="M121" s="2"/>
      <c r="N121" s="2"/>
      <c r="O121" s="2"/>
      <c r="P121" s="2"/>
      <c r="Q121" s="2"/>
      <c r="R121" s="2"/>
    </row>
    <row r="122" spans="12:18" x14ac:dyDescent="0.2">
      <c r="L122" s="2"/>
      <c r="M122" s="2"/>
      <c r="N122" s="2"/>
      <c r="O122" s="2"/>
      <c r="P122" s="2"/>
      <c r="Q122" s="2"/>
      <c r="R122" s="2"/>
    </row>
    <row r="123" spans="12:18" x14ac:dyDescent="0.2">
      <c r="L123" s="2"/>
      <c r="M123" s="2"/>
      <c r="N123" s="2"/>
      <c r="O123" s="2"/>
      <c r="P123" s="2"/>
      <c r="Q123" s="2"/>
      <c r="R123" s="2"/>
    </row>
    <row r="124" spans="12:18" x14ac:dyDescent="0.2">
      <c r="L124" s="2"/>
      <c r="M124" s="2"/>
      <c r="N124" s="2"/>
      <c r="O124" s="2"/>
      <c r="P124" s="2"/>
      <c r="Q124" s="2"/>
      <c r="R124" s="2"/>
    </row>
    <row r="125" spans="12:18" x14ac:dyDescent="0.2">
      <c r="L125" s="2"/>
      <c r="M125" s="2"/>
      <c r="N125" s="2"/>
      <c r="O125" s="2"/>
      <c r="P125" s="2"/>
      <c r="Q125" s="2"/>
      <c r="R125" s="2"/>
    </row>
    <row r="126" spans="12:18" x14ac:dyDescent="0.2">
      <c r="L126" s="2"/>
      <c r="M126" s="2"/>
      <c r="N126" s="2"/>
      <c r="O126" s="2"/>
      <c r="P126" s="2"/>
      <c r="Q126" s="2"/>
      <c r="R126" s="2"/>
    </row>
    <row r="127" spans="12:18" x14ac:dyDescent="0.2">
      <c r="L127" s="2"/>
      <c r="M127" s="2"/>
      <c r="N127" s="2"/>
      <c r="O127" s="2"/>
      <c r="P127" s="2"/>
      <c r="Q127" s="2"/>
      <c r="R127" s="2"/>
    </row>
    <row r="128" spans="12:18" x14ac:dyDescent="0.2">
      <c r="L128" s="2"/>
      <c r="M128" s="2"/>
      <c r="N128" s="2"/>
      <c r="O128" s="2"/>
      <c r="P128" s="2"/>
      <c r="Q128" s="2"/>
      <c r="R128" s="2"/>
    </row>
    <row r="129" spans="12:18" x14ac:dyDescent="0.2">
      <c r="L129" s="2"/>
      <c r="M129" s="2"/>
      <c r="N129" s="2"/>
      <c r="O129" s="2"/>
      <c r="P129" s="2"/>
      <c r="Q129" s="2"/>
      <c r="R129" s="2"/>
    </row>
    <row r="130" spans="12:18" x14ac:dyDescent="0.2">
      <c r="L130" s="2"/>
      <c r="M130" s="2"/>
      <c r="N130" s="2"/>
      <c r="O130" s="2"/>
      <c r="P130" s="2"/>
      <c r="Q130" s="2"/>
      <c r="R130" s="2"/>
    </row>
    <row r="131" spans="12:18" x14ac:dyDescent="0.2">
      <c r="L131" s="2"/>
      <c r="M131" s="2"/>
      <c r="N131" s="2"/>
      <c r="O131" s="2"/>
      <c r="P131" s="2"/>
      <c r="Q131" s="2"/>
      <c r="R131" s="2"/>
    </row>
    <row r="132" spans="12:18" x14ac:dyDescent="0.2">
      <c r="L132" s="2"/>
      <c r="M132" s="2"/>
      <c r="N132" s="2"/>
      <c r="O132" s="2"/>
      <c r="P132" s="2"/>
      <c r="Q132" s="2"/>
      <c r="R132" s="2"/>
    </row>
    <row r="133" spans="12:18" x14ac:dyDescent="0.2">
      <c r="L133" s="2"/>
      <c r="M133" s="2"/>
      <c r="N133" s="2"/>
      <c r="O133" s="2"/>
      <c r="P133" s="2"/>
      <c r="Q133" s="2"/>
      <c r="R133" s="2"/>
    </row>
    <row r="134" spans="12:18" x14ac:dyDescent="0.2">
      <c r="L134" s="2"/>
      <c r="M134" s="2"/>
      <c r="N134" s="2"/>
      <c r="O134" s="2"/>
      <c r="P134" s="2"/>
      <c r="Q134" s="2"/>
      <c r="R134" s="2"/>
    </row>
    <row r="135" spans="12:18" x14ac:dyDescent="0.2">
      <c r="L135" s="2"/>
      <c r="M135" s="2"/>
      <c r="N135" s="2"/>
      <c r="O135" s="2"/>
      <c r="P135" s="2"/>
      <c r="Q135" s="2"/>
      <c r="R135" s="2"/>
    </row>
    <row r="136" spans="12:18" x14ac:dyDescent="0.2">
      <c r="L136" s="1"/>
      <c r="M136" s="1"/>
      <c r="N136" s="1"/>
      <c r="O136" s="1"/>
      <c r="P136" s="1"/>
      <c r="Q136" s="1"/>
      <c r="R136" s="1"/>
    </row>
    <row r="137" spans="12:18" x14ac:dyDescent="0.2">
      <c r="L137" s="1"/>
      <c r="M137" s="1"/>
      <c r="N137" s="1"/>
      <c r="O137" s="1"/>
      <c r="P137" s="1"/>
      <c r="Q137" s="1"/>
      <c r="R137" s="1"/>
    </row>
    <row r="138" spans="12:18" x14ac:dyDescent="0.2">
      <c r="L138" s="1"/>
      <c r="M138" s="1"/>
      <c r="N138" s="1"/>
      <c r="O138" s="1"/>
      <c r="P138" s="1"/>
      <c r="Q138" s="1"/>
      <c r="R138" s="1"/>
    </row>
    <row r="139" spans="12:18" x14ac:dyDescent="0.2">
      <c r="L139" s="1"/>
      <c r="M139" s="1"/>
      <c r="N139" s="1"/>
      <c r="O139" s="1"/>
      <c r="P139" s="1"/>
      <c r="Q139" s="1"/>
      <c r="R139" s="1"/>
    </row>
    <row r="140" spans="12:18" x14ac:dyDescent="0.2">
      <c r="L140" s="1"/>
      <c r="M140" s="1"/>
      <c r="N140" s="1"/>
      <c r="O140" s="1"/>
      <c r="P140" s="1"/>
      <c r="Q140" s="1"/>
      <c r="R140" s="1"/>
    </row>
    <row r="141" spans="12:18" x14ac:dyDescent="0.2">
      <c r="L141" s="1"/>
      <c r="M141" s="1"/>
      <c r="N141" s="1"/>
      <c r="O141" s="1"/>
      <c r="P141" s="1"/>
      <c r="Q141" s="1"/>
      <c r="R141" s="1"/>
    </row>
    <row r="142" spans="12:18" x14ac:dyDescent="0.2">
      <c r="L142" s="1"/>
      <c r="M142" s="1"/>
      <c r="N142" s="1"/>
      <c r="O142" s="1"/>
      <c r="P142" s="1"/>
      <c r="Q142" s="1"/>
      <c r="R142" s="1"/>
    </row>
    <row r="143" spans="12:18" x14ac:dyDescent="0.2">
      <c r="L143" s="1"/>
      <c r="M143" s="1"/>
      <c r="N143" s="1"/>
      <c r="O143" s="1"/>
      <c r="P143" s="1"/>
      <c r="Q143" s="1"/>
      <c r="R143" s="1"/>
    </row>
    <row r="144" spans="12:18" x14ac:dyDescent="0.2">
      <c r="L144" s="1"/>
      <c r="M144" s="1"/>
      <c r="N144" s="1"/>
      <c r="O144" s="1"/>
      <c r="P144" s="1"/>
      <c r="Q144" s="1"/>
      <c r="R144" s="1"/>
    </row>
    <row r="145" spans="12:18" x14ac:dyDescent="0.2">
      <c r="L145" s="1"/>
      <c r="M145" s="1"/>
      <c r="N145" s="1"/>
      <c r="O145" s="1"/>
      <c r="P145" s="1"/>
      <c r="Q145" s="1"/>
      <c r="R145" s="1"/>
    </row>
    <row r="146" spans="12:18" x14ac:dyDescent="0.2">
      <c r="L146" s="1"/>
      <c r="M146" s="1"/>
      <c r="N146" s="1"/>
      <c r="O146" s="1"/>
      <c r="P146" s="1"/>
      <c r="Q146" s="1"/>
      <c r="R146" s="1"/>
    </row>
    <row r="147" spans="12:18" x14ac:dyDescent="0.2">
      <c r="L147" s="1"/>
      <c r="M147" s="1"/>
      <c r="N147" s="1"/>
      <c r="O147" s="1"/>
      <c r="P147" s="1"/>
      <c r="Q147" s="1"/>
      <c r="R147" s="1"/>
    </row>
    <row r="148" spans="12:18" x14ac:dyDescent="0.2">
      <c r="L148" s="1"/>
      <c r="M148" s="1"/>
      <c r="N148" s="1"/>
      <c r="O148" s="1"/>
      <c r="P148" s="1"/>
      <c r="Q148" s="1"/>
      <c r="R148" s="1"/>
    </row>
    <row r="149" spans="12:18" x14ac:dyDescent="0.2">
      <c r="L149" s="1"/>
      <c r="M149" s="1"/>
      <c r="N149" s="1"/>
      <c r="O149" s="1"/>
      <c r="P149" s="1"/>
      <c r="Q149" s="1"/>
      <c r="R149" s="1"/>
    </row>
    <row r="150" spans="12:18" x14ac:dyDescent="0.2">
      <c r="L150" s="1"/>
      <c r="M150" s="1"/>
      <c r="N150" s="1"/>
      <c r="O150" s="1"/>
      <c r="P150" s="1"/>
      <c r="Q150" s="1"/>
      <c r="R150" s="1"/>
    </row>
    <row r="151" spans="12:18" x14ac:dyDescent="0.2">
      <c r="L151" s="1"/>
      <c r="M151" s="1"/>
      <c r="N151" s="1"/>
      <c r="O151" s="1"/>
      <c r="P151" s="1"/>
      <c r="Q151" s="1"/>
      <c r="R151" s="1"/>
    </row>
    <row r="152" spans="12:18" x14ac:dyDescent="0.2">
      <c r="L152" s="1"/>
      <c r="M152" s="1"/>
      <c r="N152" s="1"/>
      <c r="O152" s="1"/>
      <c r="P152" s="1"/>
      <c r="Q152" s="1"/>
      <c r="R152" s="1"/>
    </row>
    <row r="153" spans="12:18" x14ac:dyDescent="0.2">
      <c r="L153" s="1"/>
      <c r="M153" s="1"/>
      <c r="N153" s="1"/>
      <c r="O153" s="1"/>
      <c r="P153" s="1"/>
      <c r="Q153" s="1"/>
      <c r="R153" s="1"/>
    </row>
    <row r="154" spans="12:18" x14ac:dyDescent="0.2">
      <c r="L154" s="1"/>
      <c r="M154" s="1"/>
      <c r="N154" s="1"/>
      <c r="O154" s="1"/>
      <c r="P154" s="1"/>
      <c r="Q154" s="1"/>
      <c r="R154" s="1"/>
    </row>
    <row r="155" spans="12:18" x14ac:dyDescent="0.2">
      <c r="L155" s="1"/>
      <c r="M155" s="1"/>
      <c r="N155" s="1"/>
      <c r="O155" s="1"/>
      <c r="P155" s="1"/>
      <c r="Q155" s="1"/>
      <c r="R155" s="1"/>
    </row>
  </sheetData>
  <sortState ref="A93:CS99">
    <sortCondition ref="L93:L99"/>
  </sortState>
  <mergeCells count="12">
    <mergeCell ref="U6:AJ6"/>
    <mergeCell ref="L79:S79"/>
    <mergeCell ref="L80:S80"/>
    <mergeCell ref="L75:S75"/>
    <mergeCell ref="L76:S76"/>
    <mergeCell ref="L77:S77"/>
    <mergeCell ref="I6:J6"/>
    <mergeCell ref="E6:G6"/>
    <mergeCell ref="L6:S6"/>
    <mergeCell ref="S3:T3"/>
    <mergeCell ref="S4:T4"/>
    <mergeCell ref="E5:K5"/>
  </mergeCells>
  <phoneticPr fontId="0" type="noConversion"/>
  <conditionalFormatting sqref="U10:AI50 U77:AI77 U79:AI79 U52:AI56 U59:AI73">
    <cfRule type="cellIs" dxfId="39" priority="385" operator="greaterThan">
      <formula>0</formula>
    </cfRule>
  </conditionalFormatting>
  <conditionalFormatting sqref="C4:C8 C11:C15 C17:C21 C23:C27 C29:C33 C55:C56 C61">
    <cfRule type="cellIs" dxfId="38" priority="58" operator="equal">
      <formula>"Complete"</formula>
    </cfRule>
    <cfRule type="cellIs" dxfId="37" priority="59" operator="equal">
      <formula>"In Progress"</formula>
    </cfRule>
    <cfRule type="cellIs" dxfId="36" priority="60" operator="equal">
      <formula>"Open"</formula>
    </cfRule>
  </conditionalFormatting>
  <conditionalFormatting sqref="C35">
    <cfRule type="cellIs" dxfId="35" priority="48" operator="equal">
      <formula>"Complete"</formula>
    </cfRule>
    <cfRule type="cellIs" dxfId="34" priority="49" operator="equal">
      <formula>"In Progress"</formula>
    </cfRule>
    <cfRule type="cellIs" dxfId="33" priority="50" operator="equal">
      <formula>"Open"</formula>
    </cfRule>
  </conditionalFormatting>
  <conditionalFormatting sqref="C36">
    <cfRule type="cellIs" dxfId="32" priority="45" operator="equal">
      <formula>"Complete"</formula>
    </cfRule>
    <cfRule type="cellIs" dxfId="31" priority="46" operator="equal">
      <formula>"In Progress"</formula>
    </cfRule>
    <cfRule type="cellIs" dxfId="30" priority="47" operator="equal">
      <formula>"Open"</formula>
    </cfRule>
  </conditionalFormatting>
  <conditionalFormatting sqref="C38:C50">
    <cfRule type="cellIs" dxfId="29" priority="39" operator="equal">
      <formula>"Complete"</formula>
    </cfRule>
    <cfRule type="cellIs" dxfId="28" priority="40" operator="equal">
      <formula>"In Progress"</formula>
    </cfRule>
    <cfRule type="cellIs" dxfId="27" priority="41" operator="equal">
      <formula>"Open"</formula>
    </cfRule>
  </conditionalFormatting>
  <conditionalFormatting sqref="C52">
    <cfRule type="cellIs" dxfId="26" priority="36" operator="equal">
      <formula>"Complete"</formula>
    </cfRule>
    <cfRule type="cellIs" dxfId="25" priority="37" operator="equal">
      <formula>"In Progress"</formula>
    </cfRule>
    <cfRule type="cellIs" dxfId="24" priority="38" operator="equal">
      <formula>"Open"</formula>
    </cfRule>
  </conditionalFormatting>
  <conditionalFormatting sqref="C60">
    <cfRule type="cellIs" dxfId="23" priority="33" operator="equal">
      <formula>"Complete"</formula>
    </cfRule>
    <cfRule type="cellIs" dxfId="22" priority="34" operator="equal">
      <formula>"In Progress"</formula>
    </cfRule>
    <cfRule type="cellIs" dxfId="21" priority="35" operator="equal">
      <formula>"Open"</formula>
    </cfRule>
  </conditionalFormatting>
  <conditionalFormatting sqref="C64:C66">
    <cfRule type="cellIs" dxfId="20" priority="28" operator="equal">
      <formula>"Complete"</formula>
    </cfRule>
    <cfRule type="cellIs" dxfId="19" priority="29" operator="equal">
      <formula>"In Progress"</formula>
    </cfRule>
    <cfRule type="cellIs" dxfId="18" priority="30" operator="equal">
      <formula>"Open"</formula>
    </cfRule>
  </conditionalFormatting>
  <conditionalFormatting sqref="C70:C73">
    <cfRule type="cellIs" dxfId="17" priority="20" operator="equal">
      <formula>"Complete"</formula>
    </cfRule>
    <cfRule type="cellIs" dxfId="16" priority="21" operator="equal">
      <formula>"In Progress"</formula>
    </cfRule>
    <cfRule type="cellIs" dxfId="15" priority="22" operator="equal">
      <formula>"Open"</formula>
    </cfRule>
  </conditionalFormatting>
  <conditionalFormatting sqref="C34">
    <cfRule type="cellIs" dxfId="14" priority="13" operator="equal">
      <formula>"Complete"</formula>
    </cfRule>
    <cfRule type="cellIs" dxfId="13" priority="14" operator="equal">
      <formula>"In Progress"</formula>
    </cfRule>
    <cfRule type="cellIs" dxfId="12" priority="15" operator="equal">
      <formula>"Open"</formula>
    </cfRule>
  </conditionalFormatting>
  <conditionalFormatting sqref="U51:AI51">
    <cfRule type="cellIs" dxfId="11" priority="12" operator="greaterThan">
      <formula>0</formula>
    </cfRule>
  </conditionalFormatting>
  <conditionalFormatting sqref="C51">
    <cfRule type="cellIs" dxfId="10" priority="9" operator="equal">
      <formula>"Complete"</formula>
    </cfRule>
    <cfRule type="cellIs" dxfId="9" priority="10" operator="equal">
      <formula>"In Progress"</formula>
    </cfRule>
    <cfRule type="cellIs" dxfId="8" priority="11" operator="equal">
      <formula>"Open"</formula>
    </cfRule>
  </conditionalFormatting>
  <conditionalFormatting sqref="U57:AI57">
    <cfRule type="cellIs" dxfId="7" priority="8" operator="greaterThan">
      <formula>0</formula>
    </cfRule>
  </conditionalFormatting>
  <conditionalFormatting sqref="C57">
    <cfRule type="cellIs" dxfId="6" priority="5" operator="equal">
      <formula>"Complete"</formula>
    </cfRule>
    <cfRule type="cellIs" dxfId="5" priority="6" operator="equal">
      <formula>"In Progress"</formula>
    </cfRule>
    <cfRule type="cellIs" dxfId="4" priority="7" operator="equal">
      <formula>"Open"</formula>
    </cfRule>
  </conditionalFormatting>
  <conditionalFormatting sqref="U58:AI58">
    <cfRule type="cellIs" dxfId="3" priority="4" operator="greaterThan">
      <formula>0</formula>
    </cfRule>
  </conditionalFormatting>
  <conditionalFormatting sqref="C58">
    <cfRule type="cellIs" dxfId="2" priority="1" operator="equal">
      <formula>"Complete"</formula>
    </cfRule>
    <cfRule type="cellIs" dxfId="1" priority="2" operator="equal">
      <formula>"In Progress"</formula>
    </cfRule>
    <cfRule type="cellIs" dxfId="0" priority="3" operator="equal">
      <formula>"Open"</formula>
    </cfRule>
  </conditionalFormatting>
  <dataValidations count="1">
    <dataValidation type="list" allowBlank="1" showInputMessage="1" showErrorMessage="1" sqref="C9:C73" xr:uid="{00000000-0002-0000-0200-000000000000}">
      <formula1>$C$4:$C$6</formula1>
    </dataValidation>
  </dataValidations>
  <printOptions horizontalCentered="1"/>
  <pageMargins left="0.25" right="0.25" top="0.25" bottom="0.25" header="0" footer="0"/>
  <pageSetup scale="65" fitToHeight="1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46"/>
  <sheetViews>
    <sheetView workbookViewId="0">
      <selection activeCell="P16" sqref="P16"/>
    </sheetView>
  </sheetViews>
  <sheetFormatPr defaultRowHeight="12.75" x14ac:dyDescent="0.2"/>
  <cols>
    <col min="1" max="1" width="4.42578125" customWidth="1"/>
    <col min="13" max="13" width="9.42578125" customWidth="1"/>
    <col min="14" max="14" width="3.85546875" customWidth="1"/>
  </cols>
  <sheetData>
    <row r="1" spans="1:14" ht="13.5" thickBo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ht="13.5" thickTop="1" x14ac:dyDescent="0.2">
      <c r="A2" s="23"/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  <c r="N2" s="23"/>
    </row>
    <row r="3" spans="1:14" x14ac:dyDescent="0.2">
      <c r="A3" s="23"/>
      <c r="B3" s="35"/>
      <c r="C3" s="31"/>
      <c r="D3" s="31"/>
      <c r="E3" s="31"/>
      <c r="F3" s="31"/>
      <c r="G3" s="31"/>
      <c r="H3" s="31"/>
      <c r="I3" s="31"/>
      <c r="J3" s="31"/>
      <c r="K3" s="31"/>
      <c r="L3" s="31"/>
      <c r="M3" s="36"/>
      <c r="N3" s="23"/>
    </row>
    <row r="4" spans="1:14" x14ac:dyDescent="0.2">
      <c r="A4" s="23"/>
      <c r="B4" s="35"/>
      <c r="C4" s="31"/>
      <c r="D4" s="31"/>
      <c r="E4" s="31"/>
      <c r="F4" s="31"/>
      <c r="G4" s="31"/>
      <c r="H4" s="31"/>
      <c r="I4" s="31"/>
      <c r="J4" s="31"/>
      <c r="K4" s="31"/>
      <c r="L4" s="31"/>
      <c r="M4" s="36"/>
      <c r="N4" s="23"/>
    </row>
    <row r="5" spans="1:14" x14ac:dyDescent="0.2">
      <c r="A5" s="23"/>
      <c r="B5" s="35"/>
      <c r="C5" s="31"/>
      <c r="D5" s="31"/>
      <c r="E5" s="31"/>
      <c r="F5" s="31"/>
      <c r="G5" s="31"/>
      <c r="H5" s="31"/>
      <c r="I5" s="31"/>
      <c r="J5" s="31"/>
      <c r="K5" s="31"/>
      <c r="L5" s="31"/>
      <c r="M5" s="36"/>
      <c r="N5" s="23"/>
    </row>
    <row r="6" spans="1:14" x14ac:dyDescent="0.2">
      <c r="A6" s="23"/>
      <c r="B6" s="35"/>
      <c r="C6" s="31"/>
      <c r="D6" s="31"/>
      <c r="E6" s="31"/>
      <c r="F6" s="31"/>
      <c r="G6" s="31"/>
      <c r="H6" s="31"/>
      <c r="I6" s="31"/>
      <c r="J6" s="31"/>
      <c r="K6" s="31"/>
      <c r="L6" s="31"/>
      <c r="M6" s="36"/>
      <c r="N6" s="23"/>
    </row>
    <row r="7" spans="1:14" x14ac:dyDescent="0.2">
      <c r="A7" s="23"/>
      <c r="B7" s="35"/>
      <c r="C7" s="31"/>
      <c r="D7" s="31"/>
      <c r="E7" s="31"/>
      <c r="F7" s="31"/>
      <c r="G7" s="31"/>
      <c r="H7" s="31"/>
      <c r="I7" s="31"/>
      <c r="J7" s="31"/>
      <c r="K7" s="31"/>
      <c r="L7" s="31"/>
      <c r="M7" s="36"/>
      <c r="N7" s="23"/>
    </row>
    <row r="8" spans="1:14" x14ac:dyDescent="0.2">
      <c r="A8" s="23"/>
      <c r="B8" s="35"/>
      <c r="C8" s="31"/>
      <c r="D8" s="31"/>
      <c r="E8" s="31"/>
      <c r="F8" s="31"/>
      <c r="G8" s="31"/>
      <c r="H8" s="31"/>
      <c r="I8" s="31"/>
      <c r="J8" s="31"/>
      <c r="K8" s="31"/>
      <c r="L8" s="31"/>
      <c r="M8" s="36"/>
      <c r="N8" s="23"/>
    </row>
    <row r="9" spans="1:14" x14ac:dyDescent="0.2">
      <c r="A9" s="23"/>
      <c r="B9" s="35"/>
      <c r="C9" s="31"/>
      <c r="D9" s="31"/>
      <c r="E9" s="31"/>
      <c r="F9" s="31"/>
      <c r="G9" s="31"/>
      <c r="H9" s="31"/>
      <c r="I9" s="31"/>
      <c r="J9" s="31"/>
      <c r="K9" s="31"/>
      <c r="L9" s="31"/>
      <c r="M9" s="36"/>
      <c r="N9" s="23"/>
    </row>
    <row r="10" spans="1:14" x14ac:dyDescent="0.2">
      <c r="A10" s="23"/>
      <c r="B10" s="35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6"/>
      <c r="N10" s="23"/>
    </row>
    <row r="11" spans="1:14" x14ac:dyDescent="0.2">
      <c r="A11" s="23"/>
      <c r="B11" s="35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6"/>
      <c r="N11" s="23"/>
    </row>
    <row r="12" spans="1:14" x14ac:dyDescent="0.2">
      <c r="A12" s="23"/>
      <c r="B12" s="35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6"/>
      <c r="N12" s="23"/>
    </row>
    <row r="13" spans="1:14" x14ac:dyDescent="0.2">
      <c r="A13" s="23"/>
      <c r="B13" s="35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6"/>
      <c r="N13" s="23"/>
    </row>
    <row r="14" spans="1:14" x14ac:dyDescent="0.2">
      <c r="A14" s="23"/>
      <c r="B14" s="35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6"/>
      <c r="N14" s="23"/>
    </row>
    <row r="15" spans="1:14" x14ac:dyDescent="0.2">
      <c r="A15" s="23"/>
      <c r="B15" s="35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6"/>
      <c r="N15" s="23"/>
    </row>
    <row r="16" spans="1:14" x14ac:dyDescent="0.2">
      <c r="A16" s="23"/>
      <c r="B16" s="35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6"/>
      <c r="N16" s="23"/>
    </row>
    <row r="17" spans="1:14" x14ac:dyDescent="0.2">
      <c r="A17" s="23"/>
      <c r="B17" s="35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6"/>
      <c r="N17" s="23"/>
    </row>
    <row r="18" spans="1:14" x14ac:dyDescent="0.2">
      <c r="A18" s="23"/>
      <c r="B18" s="35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6"/>
      <c r="N18" s="23"/>
    </row>
    <row r="19" spans="1:14" x14ac:dyDescent="0.2">
      <c r="A19" s="23"/>
      <c r="B19" s="35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6"/>
      <c r="N19" s="23"/>
    </row>
    <row r="20" spans="1:14" x14ac:dyDescent="0.2">
      <c r="A20" s="23"/>
      <c r="B20" s="35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6"/>
      <c r="N20" s="23"/>
    </row>
    <row r="21" spans="1:14" x14ac:dyDescent="0.2">
      <c r="A21" s="23"/>
      <c r="B21" s="35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6"/>
      <c r="N21" s="23"/>
    </row>
    <row r="22" spans="1:14" ht="13.5" thickBot="1" x14ac:dyDescent="0.25">
      <c r="A22" s="23"/>
      <c r="B22" s="37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9"/>
      <c r="N22" s="23"/>
    </row>
    <row r="23" spans="1:14" ht="14.25" thickTop="1" thickBo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</row>
    <row r="24" spans="1:14" ht="13.5" thickTop="1" x14ac:dyDescent="0.2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5"/>
    </row>
    <row r="25" spans="1:14" x14ac:dyDescent="0.2">
      <c r="B25" s="66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8"/>
    </row>
    <row r="26" spans="1:14" x14ac:dyDescent="0.2">
      <c r="B26" s="66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8"/>
    </row>
    <row r="27" spans="1:14" x14ac:dyDescent="0.2"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8"/>
    </row>
    <row r="28" spans="1:14" x14ac:dyDescent="0.2">
      <c r="B28" s="66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8"/>
    </row>
    <row r="29" spans="1:14" x14ac:dyDescent="0.2">
      <c r="B29" s="66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8"/>
    </row>
    <row r="30" spans="1:14" x14ac:dyDescent="0.2">
      <c r="B30" s="66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8"/>
    </row>
    <row r="31" spans="1:14" x14ac:dyDescent="0.2">
      <c r="B31" s="66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8"/>
    </row>
    <row r="32" spans="1:14" x14ac:dyDescent="0.2">
      <c r="B32" s="66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8"/>
    </row>
    <row r="33" spans="2:13" x14ac:dyDescent="0.2">
      <c r="B33" s="66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8"/>
    </row>
    <row r="34" spans="2:13" x14ac:dyDescent="0.2">
      <c r="B34" s="66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8"/>
    </row>
    <row r="35" spans="2:13" x14ac:dyDescent="0.2">
      <c r="B35" s="66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8"/>
    </row>
    <row r="36" spans="2:13" x14ac:dyDescent="0.2">
      <c r="B36" s="66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8"/>
    </row>
    <row r="37" spans="2:13" x14ac:dyDescent="0.2">
      <c r="B37" s="66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8"/>
    </row>
    <row r="38" spans="2:13" x14ac:dyDescent="0.2">
      <c r="B38" s="66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8"/>
    </row>
    <row r="39" spans="2:13" x14ac:dyDescent="0.2">
      <c r="B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8"/>
    </row>
    <row r="40" spans="2:13" x14ac:dyDescent="0.2">
      <c r="B40" s="66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8"/>
    </row>
    <row r="41" spans="2:13" x14ac:dyDescent="0.2">
      <c r="B41" s="66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8"/>
    </row>
    <row r="42" spans="2:13" x14ac:dyDescent="0.2">
      <c r="B42" s="66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8"/>
    </row>
    <row r="43" spans="2:13" x14ac:dyDescent="0.2">
      <c r="B43" s="66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8"/>
    </row>
    <row r="44" spans="2:13" x14ac:dyDescent="0.2">
      <c r="B44" s="66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8"/>
    </row>
    <row r="45" spans="2:13" ht="13.5" thickBot="1" x14ac:dyDescent="0.25">
      <c r="B45" s="69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</row>
    <row r="46" spans="2:13" ht="13.5" thickTop="1" x14ac:dyDescent="0.2"/>
  </sheetData>
  <printOptions horizontalCentered="1" verticalCentered="1"/>
  <pageMargins left="0.7" right="0.7" top="0.75" bottom="0.75" header="0.3" footer="0.3"/>
  <pageSetup scale="9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9"/>
  <sheetViews>
    <sheetView workbookViewId="0">
      <selection activeCell="Q13" sqref="Q13"/>
    </sheetView>
  </sheetViews>
  <sheetFormatPr defaultRowHeight="12.75" x14ac:dyDescent="0.2"/>
  <cols>
    <col min="1" max="1" width="3.140625" customWidth="1"/>
    <col min="13" max="13" width="7.42578125" customWidth="1"/>
    <col min="14" max="14" width="3.42578125" customWidth="1"/>
  </cols>
  <sheetData>
    <row r="1" spans="1:14" s="23" customFormat="1" ht="13.5" thickBot="1" x14ac:dyDescent="0.25"/>
    <row r="2" spans="1:14" ht="13.5" thickTop="1" x14ac:dyDescent="0.2">
      <c r="A2" s="23"/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23"/>
    </row>
    <row r="3" spans="1:14" x14ac:dyDescent="0.2">
      <c r="A3" s="23"/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  <c r="N3" s="23"/>
    </row>
    <row r="4" spans="1:14" x14ac:dyDescent="0.2">
      <c r="A4" s="23"/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  <c r="N4" s="23"/>
    </row>
    <row r="5" spans="1:14" x14ac:dyDescent="0.2">
      <c r="A5" s="23"/>
      <c r="B5" s="43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  <c r="N5" s="23"/>
    </row>
    <row r="6" spans="1:14" x14ac:dyDescent="0.2">
      <c r="A6" s="23"/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5"/>
      <c r="N6" s="23"/>
    </row>
    <row r="7" spans="1:14" x14ac:dyDescent="0.2">
      <c r="A7" s="23"/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5"/>
      <c r="N7" s="23"/>
    </row>
    <row r="8" spans="1:14" x14ac:dyDescent="0.2">
      <c r="A8" s="23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5"/>
      <c r="N8" s="23"/>
    </row>
    <row r="9" spans="1:14" x14ac:dyDescent="0.2">
      <c r="A9" s="23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5"/>
      <c r="N9" s="23"/>
    </row>
    <row r="10" spans="1:14" x14ac:dyDescent="0.2">
      <c r="A10" s="23"/>
      <c r="B10" s="4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5"/>
      <c r="N10" s="23"/>
    </row>
    <row r="11" spans="1:14" x14ac:dyDescent="0.2">
      <c r="A11" s="23"/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5"/>
      <c r="N11" s="23"/>
    </row>
    <row r="12" spans="1:14" x14ac:dyDescent="0.2">
      <c r="A12" s="23"/>
      <c r="B12" s="43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5"/>
      <c r="N12" s="23"/>
    </row>
    <row r="13" spans="1:14" x14ac:dyDescent="0.2">
      <c r="A13" s="23"/>
      <c r="B13" s="4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5"/>
      <c r="N13" s="23"/>
    </row>
    <row r="14" spans="1:14" x14ac:dyDescent="0.2">
      <c r="A14" s="23"/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5"/>
      <c r="N14" s="23"/>
    </row>
    <row r="15" spans="1:14" x14ac:dyDescent="0.2">
      <c r="A15" s="23"/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5"/>
      <c r="N15" s="23"/>
    </row>
    <row r="16" spans="1:14" x14ac:dyDescent="0.2">
      <c r="A16" s="23"/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5"/>
      <c r="N16" s="23"/>
    </row>
    <row r="17" spans="1:14" x14ac:dyDescent="0.2">
      <c r="A17" s="23"/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5"/>
      <c r="N17" s="23"/>
    </row>
    <row r="18" spans="1:14" x14ac:dyDescent="0.2">
      <c r="A18" s="23"/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5"/>
      <c r="N18" s="23"/>
    </row>
    <row r="19" spans="1:14" x14ac:dyDescent="0.2">
      <c r="A19" s="23"/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5"/>
      <c r="N19" s="23"/>
    </row>
    <row r="20" spans="1:14" x14ac:dyDescent="0.2">
      <c r="A20" s="23"/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23"/>
    </row>
    <row r="21" spans="1:14" x14ac:dyDescent="0.2">
      <c r="A21" s="23"/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5"/>
      <c r="N21" s="23"/>
    </row>
    <row r="22" spans="1:14" x14ac:dyDescent="0.2">
      <c r="A22" s="23"/>
      <c r="B22" s="43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  <c r="N22" s="23"/>
    </row>
    <row r="23" spans="1:14" x14ac:dyDescent="0.2">
      <c r="A23" s="23"/>
      <c r="B23" s="4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23"/>
    </row>
    <row r="24" spans="1:14" x14ac:dyDescent="0.2">
      <c r="A24" s="23"/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5"/>
      <c r="N24" s="23"/>
    </row>
    <row r="25" spans="1:14" ht="13.5" thickBot="1" x14ac:dyDescent="0.25">
      <c r="A25" s="23"/>
      <c r="B25" s="46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8"/>
      <c r="N25" s="23"/>
    </row>
    <row r="26" spans="1:14" ht="14.25" thickTop="1" thickBot="1" x14ac:dyDescent="0.25">
      <c r="A26" s="23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ht="13.5" thickTop="1" x14ac:dyDescent="0.2">
      <c r="B27" s="252"/>
      <c r="C27" s="253"/>
      <c r="D27" s="253"/>
      <c r="E27" s="253"/>
      <c r="F27" s="253"/>
      <c r="G27" s="253"/>
      <c r="H27" s="253"/>
      <c r="I27" s="253"/>
      <c r="J27" s="253"/>
      <c r="K27" s="253"/>
      <c r="L27" s="253"/>
      <c r="M27" s="254"/>
    </row>
    <row r="28" spans="1:14" x14ac:dyDescent="0.2">
      <c r="B28" s="246"/>
      <c r="C28" s="247"/>
      <c r="D28" s="247"/>
      <c r="E28" s="247"/>
      <c r="F28" s="247"/>
      <c r="G28" s="247"/>
      <c r="H28" s="247"/>
      <c r="I28" s="247"/>
      <c r="J28" s="247"/>
      <c r="K28" s="247"/>
      <c r="L28" s="247"/>
      <c r="M28" s="248"/>
    </row>
    <row r="29" spans="1:14" x14ac:dyDescent="0.2">
      <c r="B29" s="246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8"/>
    </row>
    <row r="30" spans="1:14" x14ac:dyDescent="0.2">
      <c r="B30" s="246"/>
      <c r="C30" s="247"/>
      <c r="D30" s="247"/>
      <c r="E30" s="247"/>
      <c r="F30" s="247"/>
      <c r="G30" s="247"/>
      <c r="H30" s="247"/>
      <c r="I30" s="247"/>
      <c r="J30" s="247"/>
      <c r="K30" s="247"/>
      <c r="L30" s="247"/>
      <c r="M30" s="248"/>
    </row>
    <row r="31" spans="1:14" x14ac:dyDescent="0.2">
      <c r="B31" s="246"/>
      <c r="C31" s="247"/>
      <c r="D31" s="247"/>
      <c r="E31" s="247"/>
      <c r="F31" s="247"/>
      <c r="G31" s="247"/>
      <c r="H31" s="247"/>
      <c r="I31" s="247"/>
      <c r="J31" s="247"/>
      <c r="K31" s="247"/>
      <c r="L31" s="247"/>
      <c r="M31" s="248"/>
    </row>
    <row r="32" spans="1:14" x14ac:dyDescent="0.2">
      <c r="B32" s="246"/>
      <c r="C32" s="247"/>
      <c r="D32" s="247"/>
      <c r="E32" s="247"/>
      <c r="F32" s="247"/>
      <c r="G32" s="247"/>
      <c r="H32" s="247"/>
      <c r="I32" s="247"/>
      <c r="J32" s="247"/>
      <c r="K32" s="247"/>
      <c r="L32" s="247"/>
      <c r="M32" s="248"/>
    </row>
    <row r="33" spans="2:13" x14ac:dyDescent="0.2">
      <c r="B33" s="246"/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248"/>
    </row>
    <row r="34" spans="2:13" x14ac:dyDescent="0.2">
      <c r="B34" s="246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248"/>
    </row>
    <row r="35" spans="2:13" x14ac:dyDescent="0.2">
      <c r="B35" s="246"/>
      <c r="C35" s="247"/>
      <c r="D35" s="247"/>
      <c r="E35" s="247"/>
      <c r="F35" s="247"/>
      <c r="G35" s="247"/>
      <c r="H35" s="247"/>
      <c r="I35" s="247"/>
      <c r="J35" s="247"/>
      <c r="K35" s="247"/>
      <c r="L35" s="247"/>
      <c r="M35" s="248"/>
    </row>
    <row r="36" spans="2:13" x14ac:dyDescent="0.2">
      <c r="B36" s="246"/>
      <c r="C36" s="247"/>
      <c r="D36" s="247"/>
      <c r="E36" s="247"/>
      <c r="F36" s="247"/>
      <c r="G36" s="247"/>
      <c r="H36" s="247"/>
      <c r="I36" s="247"/>
      <c r="J36" s="247"/>
      <c r="K36" s="247"/>
      <c r="L36" s="247"/>
      <c r="M36" s="248"/>
    </row>
    <row r="37" spans="2:13" x14ac:dyDescent="0.2">
      <c r="B37" s="246"/>
      <c r="C37" s="247"/>
      <c r="D37" s="247"/>
      <c r="E37" s="247"/>
      <c r="F37" s="247"/>
      <c r="G37" s="247"/>
      <c r="H37" s="247"/>
      <c r="I37" s="247"/>
      <c r="J37" s="247"/>
      <c r="K37" s="247"/>
      <c r="L37" s="247"/>
      <c r="M37" s="248"/>
    </row>
    <row r="38" spans="2:13" x14ac:dyDescent="0.2">
      <c r="B38" s="246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8"/>
    </row>
    <row r="39" spans="2:13" x14ac:dyDescent="0.2">
      <c r="B39" s="246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8"/>
    </row>
    <row r="40" spans="2:13" x14ac:dyDescent="0.2">
      <c r="B40" s="246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8"/>
    </row>
    <row r="41" spans="2:13" x14ac:dyDescent="0.2">
      <c r="B41" s="246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8"/>
    </row>
    <row r="42" spans="2:13" x14ac:dyDescent="0.2">
      <c r="B42" s="246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8"/>
    </row>
    <row r="43" spans="2:13" x14ac:dyDescent="0.2">
      <c r="B43" s="246"/>
      <c r="C43" s="247"/>
      <c r="D43" s="247"/>
      <c r="E43" s="247"/>
      <c r="F43" s="247"/>
      <c r="G43" s="247"/>
      <c r="H43" s="247"/>
      <c r="I43" s="247"/>
      <c r="J43" s="247"/>
      <c r="K43" s="247"/>
      <c r="L43" s="247"/>
      <c r="M43" s="248"/>
    </row>
    <row r="44" spans="2:13" x14ac:dyDescent="0.2">
      <c r="B44" s="246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8"/>
    </row>
    <row r="45" spans="2:13" x14ac:dyDescent="0.2">
      <c r="B45" s="246"/>
      <c r="C45" s="247"/>
      <c r="D45" s="247"/>
      <c r="E45" s="247"/>
      <c r="F45" s="247"/>
      <c r="G45" s="247"/>
      <c r="H45" s="247"/>
      <c r="I45" s="247"/>
      <c r="J45" s="247"/>
      <c r="K45" s="247"/>
      <c r="L45" s="247"/>
      <c r="M45" s="248"/>
    </row>
    <row r="46" spans="2:13" ht="13.5" thickBot="1" x14ac:dyDescent="0.25">
      <c r="B46" s="249"/>
      <c r="C46" s="250"/>
      <c r="D46" s="250"/>
      <c r="E46" s="250"/>
      <c r="F46" s="250"/>
      <c r="G46" s="250"/>
      <c r="H46" s="250"/>
      <c r="I46" s="250"/>
      <c r="J46" s="250"/>
      <c r="K46" s="250"/>
      <c r="L46" s="250"/>
      <c r="M46" s="251"/>
    </row>
    <row r="47" spans="2:13" ht="14.25" thickTop="1" thickBot="1" x14ac:dyDescent="0.25"/>
    <row r="48" spans="2:13" ht="13.5" thickTop="1" x14ac:dyDescent="0.2">
      <c r="B48" s="255"/>
      <c r="C48" s="256"/>
      <c r="D48" s="256"/>
      <c r="E48" s="256"/>
      <c r="F48" s="256"/>
      <c r="G48" s="256"/>
      <c r="H48" s="256"/>
      <c r="I48" s="256"/>
      <c r="J48" s="256"/>
      <c r="K48" s="256"/>
      <c r="L48" s="256"/>
      <c r="M48" s="257"/>
    </row>
    <row r="49" spans="2:13" x14ac:dyDescent="0.2">
      <c r="B49" s="258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259"/>
    </row>
    <row r="50" spans="2:13" x14ac:dyDescent="0.2">
      <c r="B50" s="258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259"/>
    </row>
    <row r="51" spans="2:13" x14ac:dyDescent="0.2">
      <c r="B51" s="258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259"/>
    </row>
    <row r="52" spans="2:13" x14ac:dyDescent="0.2">
      <c r="B52" s="258"/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259"/>
    </row>
    <row r="53" spans="2:13" x14ac:dyDescent="0.2">
      <c r="B53" s="258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259"/>
    </row>
    <row r="54" spans="2:13" x14ac:dyDescent="0.2">
      <c r="B54" s="258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259"/>
    </row>
    <row r="55" spans="2:13" x14ac:dyDescent="0.2">
      <c r="B55" s="258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259"/>
    </row>
    <row r="56" spans="2:13" x14ac:dyDescent="0.2">
      <c r="B56" s="258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259"/>
    </row>
    <row r="57" spans="2:13" x14ac:dyDescent="0.2">
      <c r="B57" s="258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259"/>
    </row>
    <row r="58" spans="2:13" x14ac:dyDescent="0.2">
      <c r="B58" s="258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259"/>
    </row>
    <row r="59" spans="2:13" x14ac:dyDescent="0.2">
      <c r="B59" s="258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259"/>
    </row>
    <row r="60" spans="2:13" x14ac:dyDescent="0.2">
      <c r="B60" s="258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259"/>
    </row>
    <row r="61" spans="2:13" x14ac:dyDescent="0.2">
      <c r="B61" s="258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259"/>
    </row>
    <row r="62" spans="2:13" x14ac:dyDescent="0.2">
      <c r="B62" s="258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259"/>
    </row>
    <row r="63" spans="2:13" x14ac:dyDescent="0.2">
      <c r="B63" s="258"/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259"/>
    </row>
    <row r="64" spans="2:13" x14ac:dyDescent="0.2">
      <c r="B64" s="258"/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259"/>
    </row>
    <row r="65" spans="2:13" x14ac:dyDescent="0.2">
      <c r="B65" s="258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259"/>
    </row>
    <row r="66" spans="2:13" x14ac:dyDescent="0.2">
      <c r="B66" s="258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259"/>
    </row>
    <row r="67" spans="2:13" x14ac:dyDescent="0.2">
      <c r="B67" s="258"/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259"/>
    </row>
    <row r="68" spans="2:13" ht="13.5" thickBot="1" x14ac:dyDescent="0.25">
      <c r="B68" s="260"/>
      <c r="C68" s="261"/>
      <c r="D68" s="261"/>
      <c r="E68" s="261"/>
      <c r="F68" s="261"/>
      <c r="G68" s="261"/>
      <c r="H68" s="261"/>
      <c r="I68" s="261"/>
      <c r="J68" s="261"/>
      <c r="K68" s="261"/>
      <c r="L68" s="261"/>
      <c r="M68" s="262"/>
    </row>
    <row r="69" spans="2:13" ht="13.5" thickTop="1" x14ac:dyDescent="0.2"/>
  </sheetData>
  <phoneticPr fontId="0" type="noConversion"/>
  <printOptions horizontalCentered="1" verticalCentered="1"/>
  <pageMargins left="0.25" right="0.25" top="0.75" bottom="0.75" header="0.3" footer="0.3"/>
  <pageSetup orientation="landscape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Sheet</vt:lpstr>
      <vt:lpstr>Instructions</vt:lpstr>
      <vt:lpstr>WBS</vt:lpstr>
      <vt:lpstr>Burn Charts</vt:lpstr>
      <vt:lpstr>Earned Value Charts</vt:lpstr>
      <vt:lpstr>'Burn Charts'!Print_Area</vt:lpstr>
      <vt:lpstr>'Cover Sheet'!Print_Area</vt:lpstr>
      <vt:lpstr>'Earned Value Charts'!Print_Area</vt:lpstr>
      <vt:lpstr>Instructions!Print_Area</vt:lpstr>
      <vt:lpstr>WBS!Print_Area</vt:lpstr>
      <vt:lpstr>WBS!Print_Titles</vt:lpstr>
    </vt:vector>
  </TitlesOfParts>
  <Company>MSFT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Bernhardt</dc:creator>
  <cp:lastModifiedBy>Ridhs Kothari</cp:lastModifiedBy>
  <cp:lastPrinted>2015-08-18T23:20:54Z</cp:lastPrinted>
  <dcterms:created xsi:type="dcterms:W3CDTF">2006-01-11T00:49:17Z</dcterms:created>
  <dcterms:modified xsi:type="dcterms:W3CDTF">2017-09-02T04:38:53Z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c5afb411-45e7-4809-a19b-f4c218383617</vt:lpwstr>
  </property>
</Properties>
</file>