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Study\CSE 6329 Frailey\Assignments\Assign 1\"/>
    </mc:Choice>
  </mc:AlternateContent>
  <bookViews>
    <workbookView xWindow="0" yWindow="0" windowWidth="20490" windowHeight="7530" activeTab="2" xr2:uid="{00000000-000D-0000-FFFF-FFFF00000000}"/>
  </bookViews>
  <sheets>
    <sheet name="Cover Sheet" sheetId="8" r:id="rId1"/>
    <sheet name="Instructions" sheetId="7" r:id="rId2"/>
    <sheet name="WBS" sheetId="1" r:id="rId3"/>
    <sheet name="Burn Charts" sheetId="6" r:id="rId4"/>
    <sheet name="Earned Value Charts" sheetId="4" r:id="rId5"/>
  </sheets>
  <definedNames>
    <definedName name="_xlnm.Print_Area" localSheetId="3">'Burn Charts'!$B$2:$M$45</definedName>
    <definedName name="_xlnm.Print_Area" localSheetId="0">'Cover Sheet'!$A$1:$E$48</definedName>
    <definedName name="_xlnm.Print_Area" localSheetId="4">'Earned Value Charts'!$A$1:$M$25</definedName>
    <definedName name="_xlnm.Print_Area" localSheetId="1">Instructions!$A$1:$I$46</definedName>
    <definedName name="_xlnm.Print_Area" localSheetId="2">WBS!$B$2:$AL$159</definedName>
    <definedName name="_xlnm.Print_Titles" localSheetId="2">WBS!$2:$7</definedName>
  </definedNames>
  <calcPr calcId="171027"/>
</workbook>
</file>

<file path=xl/calcChain.xml><?xml version="1.0" encoding="utf-8"?>
<calcChain xmlns="http://schemas.openxmlformats.org/spreadsheetml/2006/main">
  <c r="AI5" i="1" l="1"/>
  <c r="AI4" i="1"/>
  <c r="AI158" i="1" s="1"/>
  <c r="AI3" i="1"/>
  <c r="AI157" i="1"/>
  <c r="AI156" i="1"/>
  <c r="AI151" i="1"/>
  <c r="AI7" i="1"/>
  <c r="AJ109" i="1" l="1"/>
  <c r="F109" i="1" s="1"/>
  <c r="C109" i="1" s="1"/>
  <c r="AJ129" i="1"/>
  <c r="F129" i="1" s="1"/>
  <c r="C129" i="1" s="1"/>
  <c r="AJ131" i="1"/>
  <c r="F131" i="1" s="1"/>
  <c r="C131" i="1" s="1"/>
  <c r="AJ141" i="1"/>
  <c r="F141" i="1" s="1"/>
  <c r="C141" i="1" s="1"/>
  <c r="AJ140" i="1"/>
  <c r="F140" i="1" s="1"/>
  <c r="C140" i="1" s="1"/>
  <c r="AJ139" i="1"/>
  <c r="F139" i="1" s="1"/>
  <c r="C139" i="1" s="1"/>
  <c r="AJ138" i="1"/>
  <c r="F138" i="1" s="1"/>
  <c r="C138" i="1" s="1"/>
  <c r="AJ137" i="1"/>
  <c r="F137" i="1" s="1"/>
  <c r="C137" i="1" s="1"/>
  <c r="AJ136" i="1"/>
  <c r="F136" i="1" s="1"/>
  <c r="C136" i="1" s="1"/>
  <c r="AJ135" i="1"/>
  <c r="F135" i="1" s="1"/>
  <c r="C135" i="1" s="1"/>
  <c r="AJ134" i="1"/>
  <c r="F134" i="1" s="1"/>
  <c r="C134" i="1" s="1"/>
  <c r="AJ133" i="1"/>
  <c r="F133" i="1" s="1"/>
  <c r="C133" i="1" s="1"/>
  <c r="AJ128" i="1"/>
  <c r="F128" i="1" s="1"/>
  <c r="C128" i="1" s="1"/>
  <c r="AJ127" i="1"/>
  <c r="F127" i="1" s="1"/>
  <c r="C127" i="1" s="1"/>
  <c r="AJ126" i="1"/>
  <c r="F126" i="1" s="1"/>
  <c r="C126" i="1" s="1"/>
  <c r="AJ125" i="1"/>
  <c r="F125" i="1" s="1"/>
  <c r="C125" i="1" s="1"/>
  <c r="AJ124" i="1"/>
  <c r="F124" i="1" s="1"/>
  <c r="C124" i="1" s="1"/>
  <c r="AJ123" i="1"/>
  <c r="F123" i="1" s="1"/>
  <c r="C123" i="1" s="1"/>
  <c r="AJ122" i="1"/>
  <c r="F122" i="1" s="1"/>
  <c r="C122" i="1" s="1"/>
  <c r="AJ121" i="1"/>
  <c r="F121" i="1" s="1"/>
  <c r="C121" i="1" s="1"/>
  <c r="AJ119" i="1"/>
  <c r="F119" i="1" s="1"/>
  <c r="C119" i="1" s="1"/>
  <c r="AJ37" i="1"/>
  <c r="F37" i="1" s="1"/>
  <c r="C37" i="1" s="1"/>
  <c r="AJ97" i="1"/>
  <c r="F97" i="1" s="1"/>
  <c r="C97" i="1" s="1"/>
  <c r="AJ90" i="1"/>
  <c r="F90" i="1" s="1"/>
  <c r="C90" i="1" s="1"/>
  <c r="AJ117" i="1"/>
  <c r="F117" i="1" s="1"/>
  <c r="C117" i="1" s="1"/>
  <c r="AJ115" i="1"/>
  <c r="F115" i="1" s="1"/>
  <c r="C115" i="1" s="1"/>
  <c r="AJ114" i="1"/>
  <c r="F114" i="1" s="1"/>
  <c r="C114" i="1" s="1"/>
  <c r="AJ112" i="1"/>
  <c r="F112" i="1" s="1"/>
  <c r="C112" i="1" s="1"/>
  <c r="AJ110" i="1"/>
  <c r="F110" i="1" s="1"/>
  <c r="C110" i="1" s="1"/>
  <c r="AJ106" i="1"/>
  <c r="F106" i="1" s="1"/>
  <c r="C106" i="1" s="1"/>
  <c r="AJ107" i="1"/>
  <c r="F107" i="1" s="1"/>
  <c r="C107" i="1" s="1"/>
  <c r="AJ104" i="1"/>
  <c r="F104" i="1" s="1"/>
  <c r="C104" i="1" s="1"/>
  <c r="AJ102" i="1"/>
  <c r="F102" i="1" s="1"/>
  <c r="C102" i="1" s="1"/>
  <c r="AJ101" i="1"/>
  <c r="F101" i="1" s="1"/>
  <c r="C101" i="1" s="1"/>
  <c r="AJ100" i="1"/>
  <c r="F100" i="1" s="1"/>
  <c r="C100" i="1" s="1"/>
  <c r="AJ96" i="1"/>
  <c r="F96" i="1" s="1"/>
  <c r="C96" i="1" s="1"/>
  <c r="AJ95" i="1"/>
  <c r="F95" i="1" s="1"/>
  <c r="C95" i="1" s="1"/>
  <c r="AJ94" i="1"/>
  <c r="F94" i="1" s="1"/>
  <c r="C94" i="1" s="1"/>
  <c r="AJ93" i="1"/>
  <c r="F93" i="1" s="1"/>
  <c r="C93" i="1" s="1"/>
  <c r="AJ92" i="1"/>
  <c r="F92" i="1" s="1"/>
  <c r="C92" i="1" s="1"/>
  <c r="AJ89" i="1"/>
  <c r="F89" i="1" s="1"/>
  <c r="C89" i="1" s="1"/>
  <c r="AJ88" i="1"/>
  <c r="F88" i="1" s="1"/>
  <c r="C88" i="1" s="1"/>
  <c r="AJ87" i="1"/>
  <c r="F87" i="1" s="1"/>
  <c r="C87" i="1" s="1"/>
  <c r="AJ86" i="1"/>
  <c r="F86" i="1" s="1"/>
  <c r="C86" i="1" s="1"/>
  <c r="AJ85" i="1"/>
  <c r="F85" i="1" s="1"/>
  <c r="C85" i="1" s="1"/>
  <c r="AJ83" i="1"/>
  <c r="F83" i="1" s="1"/>
  <c r="C83" i="1" s="1"/>
  <c r="AJ77" i="1"/>
  <c r="F77" i="1" s="1"/>
  <c r="C77" i="1" s="1"/>
  <c r="AJ76" i="1"/>
  <c r="F76" i="1" s="1"/>
  <c r="C76" i="1" s="1"/>
  <c r="AJ75" i="1"/>
  <c r="F75" i="1" s="1"/>
  <c r="C75" i="1" s="1"/>
  <c r="AJ68" i="1"/>
  <c r="F68" i="1" s="1"/>
  <c r="C68" i="1" s="1"/>
  <c r="AJ69" i="1"/>
  <c r="F69" i="1" s="1"/>
  <c r="C69" i="1" s="1"/>
  <c r="AJ80" i="1"/>
  <c r="F80" i="1" s="1"/>
  <c r="C80" i="1" s="1"/>
  <c r="AJ79" i="1"/>
  <c r="F79" i="1" s="1"/>
  <c r="C79" i="1" s="1"/>
  <c r="AJ78" i="1"/>
  <c r="F78" i="1" s="1"/>
  <c r="C78" i="1" s="1"/>
  <c r="AJ74" i="1"/>
  <c r="F74" i="1" s="1"/>
  <c r="C74" i="1" s="1"/>
  <c r="AJ73" i="1"/>
  <c r="F73" i="1" s="1"/>
  <c r="C73" i="1" s="1"/>
  <c r="AJ72" i="1"/>
  <c r="F72" i="1" s="1"/>
  <c r="C72" i="1" s="1"/>
  <c r="AJ71" i="1"/>
  <c r="F71" i="1" s="1"/>
  <c r="C71" i="1" s="1"/>
  <c r="AJ66" i="1"/>
  <c r="F66" i="1" s="1"/>
  <c r="C66" i="1" s="1"/>
  <c r="AJ65" i="1"/>
  <c r="F65" i="1" s="1"/>
  <c r="C65" i="1" s="1"/>
  <c r="AJ64" i="1"/>
  <c r="F64" i="1" s="1"/>
  <c r="C64" i="1" s="1"/>
  <c r="AJ63" i="1"/>
  <c r="F63" i="1" s="1"/>
  <c r="C63" i="1" s="1"/>
  <c r="AJ62" i="1"/>
  <c r="F62" i="1" s="1"/>
  <c r="C62" i="1" s="1"/>
  <c r="AJ67" i="1"/>
  <c r="F67" i="1" s="1"/>
  <c r="C67" i="1" s="1"/>
  <c r="AJ59" i="1" l="1"/>
  <c r="F59" i="1" s="1"/>
  <c r="C59" i="1" s="1"/>
  <c r="AJ58" i="1"/>
  <c r="F58" i="1" s="1"/>
  <c r="C58" i="1" s="1"/>
  <c r="AJ52" i="1" l="1"/>
  <c r="F52" i="1" s="1"/>
  <c r="C52" i="1" s="1"/>
  <c r="V7" i="1"/>
  <c r="AJ10" i="1"/>
  <c r="AJ34" i="1" l="1"/>
  <c r="F34" i="1" s="1"/>
  <c r="C34" i="1" s="1"/>
  <c r="U156" i="1" l="1"/>
  <c r="V156" i="1" s="1"/>
  <c r="W156" i="1" s="1"/>
  <c r="X156" i="1" s="1"/>
  <c r="Y156" i="1" s="1"/>
  <c r="AJ148" i="1" l="1"/>
  <c r="F148" i="1" l="1"/>
  <c r="AJ147" i="1"/>
  <c r="F147" i="1" s="1"/>
  <c r="AJ146" i="1"/>
  <c r="F146" i="1" s="1"/>
  <c r="C146" i="1" s="1"/>
  <c r="C147" i="1" l="1"/>
  <c r="C148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AJ56" i="1"/>
  <c r="AJ53" i="1"/>
  <c r="F53" i="1" s="1"/>
  <c r="AJ51" i="1"/>
  <c r="F51" i="1" s="1"/>
  <c r="AJ50" i="1"/>
  <c r="F50" i="1" s="1"/>
  <c r="AJ49" i="1"/>
  <c r="F49" i="1" s="1"/>
  <c r="C49" i="1" s="1"/>
  <c r="AJ48" i="1"/>
  <c r="F48" i="1" s="1"/>
  <c r="C48" i="1" s="1"/>
  <c r="AJ47" i="1"/>
  <c r="F47" i="1" s="1"/>
  <c r="AJ46" i="1"/>
  <c r="F46" i="1" s="1"/>
  <c r="AJ45" i="1"/>
  <c r="F45" i="1" s="1"/>
  <c r="AJ44" i="1"/>
  <c r="F44" i="1" s="1"/>
  <c r="AJ43" i="1"/>
  <c r="F43" i="1" s="1"/>
  <c r="AJ42" i="1"/>
  <c r="F42" i="1" s="1"/>
  <c r="AJ41" i="1"/>
  <c r="F41" i="1" s="1"/>
  <c r="AJ40" i="1"/>
  <c r="F40" i="1" s="1"/>
  <c r="AJ39" i="1"/>
  <c r="F39" i="1" s="1"/>
  <c r="AJ36" i="1"/>
  <c r="F36" i="1" s="1"/>
  <c r="AJ35" i="1"/>
  <c r="F35" i="1" s="1"/>
  <c r="C50" i="1" l="1"/>
  <c r="C41" i="1"/>
  <c r="C40" i="1"/>
  <c r="C53" i="1"/>
  <c r="C44" i="1"/>
  <c r="C42" i="1"/>
  <c r="C45" i="1"/>
  <c r="C46" i="1"/>
  <c r="C39" i="1"/>
  <c r="C43" i="1"/>
  <c r="C47" i="1"/>
  <c r="C51" i="1"/>
  <c r="C36" i="1"/>
  <c r="C35" i="1"/>
  <c r="AJ11" i="1"/>
  <c r="F11" i="1" l="1"/>
  <c r="AJ12" i="1"/>
  <c r="F12" i="1" s="1"/>
  <c r="AJ13" i="1"/>
  <c r="F13" i="1" s="1"/>
  <c r="W7" i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C13" i="1" l="1"/>
  <c r="C12" i="1"/>
  <c r="C11" i="1"/>
  <c r="F56" i="1"/>
  <c r="C56" i="1" l="1"/>
  <c r="Z156" i="1"/>
  <c r="AA156" i="1" s="1"/>
  <c r="AB156" i="1" s="1"/>
  <c r="AC156" i="1" s="1"/>
  <c r="AD156" i="1" s="1"/>
  <c r="AE156" i="1" s="1"/>
  <c r="AF156" i="1" s="1"/>
  <c r="AG156" i="1" s="1"/>
  <c r="AH156" i="1" s="1"/>
  <c r="AJ61" i="1" l="1"/>
  <c r="F61" i="1" s="1"/>
  <c r="AJ57" i="1"/>
  <c r="F57" i="1" s="1"/>
  <c r="AJ33" i="1"/>
  <c r="F33" i="1" s="1"/>
  <c r="AJ32" i="1"/>
  <c r="F32" i="1" s="1"/>
  <c r="AJ31" i="1"/>
  <c r="F31" i="1" s="1"/>
  <c r="AJ30" i="1"/>
  <c r="F30" i="1" s="1"/>
  <c r="AJ29" i="1"/>
  <c r="F29" i="1" s="1"/>
  <c r="AJ27" i="1"/>
  <c r="F27" i="1" s="1"/>
  <c r="AJ26" i="1"/>
  <c r="F26" i="1" s="1"/>
  <c r="AJ25" i="1"/>
  <c r="F25" i="1" s="1"/>
  <c r="AJ24" i="1"/>
  <c r="F24" i="1" s="1"/>
  <c r="AJ23" i="1"/>
  <c r="F23" i="1" s="1"/>
  <c r="AJ21" i="1"/>
  <c r="F21" i="1" s="1"/>
  <c r="AJ20" i="1"/>
  <c r="F20" i="1" s="1"/>
  <c r="AJ19" i="1"/>
  <c r="F19" i="1" s="1"/>
  <c r="AJ18" i="1"/>
  <c r="F18" i="1" s="1"/>
  <c r="AJ17" i="1"/>
  <c r="F17" i="1" s="1"/>
  <c r="AJ15" i="1"/>
  <c r="F15" i="1" s="1"/>
  <c r="AJ14" i="1"/>
  <c r="F14" i="1" s="1"/>
  <c r="U152" i="1"/>
  <c r="U157" i="1" s="1"/>
  <c r="C61" i="1" l="1"/>
  <c r="C21" i="1"/>
  <c r="C26" i="1"/>
  <c r="C32" i="1"/>
  <c r="C15" i="1"/>
  <c r="C17" i="1"/>
  <c r="C29" i="1"/>
  <c r="C18" i="1"/>
  <c r="C30" i="1"/>
  <c r="C19" i="1"/>
  <c r="C31" i="1"/>
  <c r="C57" i="1"/>
  <c r="C25" i="1"/>
  <c r="C27" i="1"/>
  <c r="C20" i="1"/>
  <c r="C33" i="1"/>
  <c r="C23" i="1"/>
  <c r="C24" i="1"/>
  <c r="V152" i="1"/>
  <c r="V157" i="1" s="1"/>
  <c r="I151" i="1"/>
  <c r="T153" i="1" l="1"/>
  <c r="AH3" i="1"/>
  <c r="V3" i="1"/>
  <c r="AG3" i="1"/>
  <c r="U3" i="1"/>
  <c r="AC3" i="1"/>
  <c r="AB3" i="1"/>
  <c r="AA3" i="1"/>
  <c r="Y3" i="1"/>
  <c r="W3" i="1"/>
  <c r="AF3" i="1"/>
  <c r="AE3" i="1"/>
  <c r="X3" i="1"/>
  <c r="AD3" i="1"/>
  <c r="Z3" i="1"/>
  <c r="W152" i="1"/>
  <c r="W157" i="1" s="1"/>
  <c r="T5" i="1"/>
  <c r="X152" i="1" l="1"/>
  <c r="X157" i="1" s="1"/>
  <c r="U5" i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J3" i="1"/>
  <c r="U4" i="1"/>
  <c r="U158" i="1" s="1"/>
  <c r="C14" i="1"/>
  <c r="F151" i="1"/>
  <c r="AJ152" i="1"/>
  <c r="Y152" i="1" l="1"/>
  <c r="Y157" i="1" s="1"/>
  <c r="V4" i="1"/>
  <c r="V158" i="1" s="1"/>
  <c r="E151" i="1"/>
  <c r="Z152" i="1" l="1"/>
  <c r="Z157" i="1" s="1"/>
  <c r="W4" i="1"/>
  <c r="W158" i="1" s="1"/>
  <c r="AA152" i="1" l="1"/>
  <c r="AA157" i="1" s="1"/>
  <c r="X4" i="1"/>
  <c r="X158" i="1" s="1"/>
  <c r="AB152" i="1" l="1"/>
  <c r="AB157" i="1" s="1"/>
  <c r="Y4" i="1"/>
  <c r="Y158" i="1" s="1"/>
  <c r="AC152" i="1" l="1"/>
  <c r="AC157" i="1" s="1"/>
  <c r="Z4" i="1"/>
  <c r="Z158" i="1" s="1"/>
  <c r="AD152" i="1" l="1"/>
  <c r="AD157" i="1" s="1"/>
  <c r="AA4" i="1"/>
  <c r="AA158" i="1" s="1"/>
  <c r="AE152" i="1" l="1"/>
  <c r="AE157" i="1" s="1"/>
  <c r="AB4" i="1"/>
  <c r="AB158" i="1" s="1"/>
  <c r="AF152" i="1" l="1"/>
  <c r="AF157" i="1" s="1"/>
  <c r="AC4" i="1"/>
  <c r="AC158" i="1" s="1"/>
  <c r="AG152" i="1" l="1"/>
  <c r="AG157" i="1" s="1"/>
  <c r="AD4" i="1"/>
  <c r="AD158" i="1" s="1"/>
  <c r="AH152" i="1" l="1"/>
  <c r="AE4" i="1"/>
  <c r="AE158" i="1" s="1"/>
  <c r="AH157" i="1" l="1"/>
  <c r="AI152" i="1"/>
  <c r="AF4" i="1"/>
  <c r="AF158" i="1" s="1"/>
  <c r="AG4" i="1" l="1"/>
  <c r="AG158" i="1" s="1"/>
  <c r="AH4" i="1" l="1"/>
  <c r="AH158" i="1" s="1"/>
</calcChain>
</file>

<file path=xl/sharedStrings.xml><?xml version="1.0" encoding="utf-8"?>
<sst xmlns="http://schemas.openxmlformats.org/spreadsheetml/2006/main" count="239" uniqueCount="207">
  <si>
    <t>Task #</t>
  </si>
  <si>
    <t>^</t>
  </si>
  <si>
    <t xml:space="preserve">Actual Completion Week </t>
  </si>
  <si>
    <t xml:space="preserve">Planned Completion  Week </t>
  </si>
  <si>
    <t>Status</t>
  </si>
  <si>
    <t>Open</t>
  </si>
  <si>
    <t>In Progress</t>
  </si>
  <si>
    <t>Complete</t>
  </si>
  <si>
    <t>Actual Results</t>
  </si>
  <si>
    <t>Planned Completion Week</t>
  </si>
  <si>
    <t>(fill in when the task is complete)</t>
  </si>
  <si>
    <t>Totals &gt;&gt;</t>
  </si>
  <si>
    <t>Cumulative Plan (PV)</t>
  </si>
  <si>
    <t>WBS</t>
  </si>
  <si>
    <t>Planned Effort</t>
  </si>
  <si>
    <t>Estimated Effort Remaining</t>
  </si>
  <si>
    <t>Schedule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</si>
  <si>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</si>
  <si>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</si>
  <si>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</si>
  <si>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</si>
  <si>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CSE 6329-002</t>
  </si>
  <si>
    <t>List tasks to be performed</t>
  </si>
  <si>
    <t>Estimate hours required for each task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</si>
  <si>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</si>
  <si>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</si>
  <si>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</si>
  <si>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</si>
  <si>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</si>
  <si>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</si>
  <si>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</si>
  <si>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</si>
  <si>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</si>
  <si>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</si>
  <si>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Submit A1 (Draft)</t>
  </si>
  <si>
    <t>Review comments from TA/Instructor and Correct Mistakes</t>
  </si>
  <si>
    <t>Submit Final PWBS</t>
  </si>
  <si>
    <t>Instructions for Weekly WBS Entries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</si>
  <si>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</si>
  <si>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</si>
  <si>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</si>
  <si>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</si>
  <si>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</si>
  <si>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</si>
  <si>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</si>
  <si>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</si>
  <si>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</si>
  <si>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</si>
  <si>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Cell should change color when you enter a non-zero value.</t>
  </si>
  <si>
    <t>Cell will change color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</si>
  <si>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</si>
  <si>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</si>
  <si>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</si>
  <si>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</si>
  <si>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</si>
  <si>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</si>
  <si>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E1 - Study for Midterm Exam</t>
  </si>
  <si>
    <t>E2 - Study for Final Exam</t>
  </si>
  <si>
    <t>PWBS</t>
  </si>
  <si>
    <t>A1 - Develop PWBS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</si>
  <si>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</si>
  <si>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</si>
  <si>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</si>
  <si>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</si>
  <si>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</si>
  <si>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</si>
  <si>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</si>
  <si>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Task Description                                     Week  Ending &gt;&gt;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</si>
  <si>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</si>
  <si>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</si>
  <si>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</si>
  <si>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</si>
  <si>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</si>
  <si>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</si>
  <si>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</si>
  <si>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Name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</si>
  <si>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</si>
  <si>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</si>
  <si>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</si>
  <si>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</si>
  <si>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</si>
  <si>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</si>
  <si>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2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1.3</t>
    </r>
    <r>
      <rPr>
        <sz val="10"/>
        <rFont val="Arial"/>
        <family val="2"/>
      </rPr>
      <t>)</t>
    </r>
  </si>
  <si>
    <t>Enter total hours worked on the task in the column corresponding to the current week (column U through AJ).</t>
  </si>
  <si>
    <t>The total hours remaining is your best current estimate, which may differ from what was originally estimated.</t>
  </si>
  <si>
    <r>
      <t xml:space="preserve">Find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 for the current week</t>
    </r>
  </si>
  <si>
    <t>ID</t>
  </si>
  <si>
    <t>General Rules:</t>
  </si>
  <si>
    <t>2: Cells with a colored background usually contain formulas that you should not change unless you are extending</t>
  </si>
  <si>
    <t xml:space="preserve">the length of the course (which you may only do with the instructor's permission).  </t>
  </si>
  <si>
    <t>3: You may insert rows as needed to accommodate all of the tasks that you plan to do for the course.</t>
  </si>
  <si>
    <t>4: You should study every formula and every graph and understand what it is and why.  This may be on an exam.</t>
  </si>
  <si>
    <t xml:space="preserve">1: Cells with a white background are cells in which you may put a number or a task name at the appropriate time. </t>
  </si>
  <si>
    <t>Some of these cells will change color when you put something there.</t>
  </si>
  <si>
    <t>(Use the spare tasks near the bottom to preserve the correct format and formulas.)</t>
  </si>
  <si>
    <t>If the graphs (charts) look strange, something is wrong.  Figure out what's wrong and fix it.</t>
  </si>
  <si>
    <t>Step 3: Record Estimated Hours Remaining at end of current week</t>
  </si>
  <si>
    <r>
      <t xml:space="preserve">The </t>
    </r>
    <r>
      <rPr>
        <b/>
        <sz val="10"/>
        <rFont val="Arial"/>
        <family val="2"/>
      </rPr>
      <t>hours earned this week</t>
    </r>
    <r>
      <rPr>
        <sz val="10"/>
        <rFont val="Arial"/>
        <family val="2"/>
      </rPr>
      <t xml:space="preserve"> row for the current week (near the bottom) should start off with blank or 0.</t>
    </r>
  </si>
  <si>
    <r>
      <t xml:space="preserve">For each task that has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during the current week:</t>
    </r>
  </si>
  <si>
    <t>When done, this total will be the earned value for the week and will update the earned value chart accordingly.</t>
  </si>
  <si>
    <t>Hours Earned This Week (enter each week) &gt;&gt;</t>
  </si>
  <si>
    <t>Should match Cumulative Actual Hours</t>
  </si>
  <si>
    <t>Should match Cumulative Plan (PV)</t>
  </si>
  <si>
    <t>(copy to the right at the end of each week)</t>
  </si>
  <si>
    <t>Enter Actual and Earned Hours for week ending 1/27</t>
  </si>
  <si>
    <t>Make Weekly Updates to Actual and Earned Hours in PWBS</t>
  </si>
  <si>
    <t>2017 Fall</t>
  </si>
  <si>
    <t>CPI &gt;&gt;</t>
  </si>
  <si>
    <t>SPI &gt;&gt;</t>
  </si>
  <si>
    <t>Note:</t>
  </si>
  <si>
    <t>If you receive comments on the DRAFT PWBS, make the indicated changes and delete the</t>
  </si>
  <si>
    <t>comments when submitting the INTERIM PWBS.</t>
  </si>
  <si>
    <t>If you receive comments on the INTERIM PWBS, delete them before submitting the FINAL PWBS.</t>
  </si>
  <si>
    <t>Updates for 9/1</t>
  </si>
  <si>
    <t>Updates for 9/8</t>
  </si>
  <si>
    <t>Updates for 9/15</t>
  </si>
  <si>
    <t>Updates for 9/22</t>
  </si>
  <si>
    <t>Updates for 9/29</t>
  </si>
  <si>
    <t>Updates for 10/6</t>
  </si>
  <si>
    <t>Updates for 10/13</t>
  </si>
  <si>
    <t>Updates for 10/20</t>
  </si>
  <si>
    <t>Updates for 10/27</t>
  </si>
  <si>
    <t>Updates for 11/03</t>
  </si>
  <si>
    <t>Updates for 11/10</t>
  </si>
  <si>
    <t>Updates for 11/17</t>
  </si>
  <si>
    <t>Updates for 11/24</t>
  </si>
  <si>
    <t>Updates for 12/01</t>
  </si>
  <si>
    <t>Fall, 2017</t>
  </si>
  <si>
    <t>Kothari Ridham</t>
  </si>
  <si>
    <t>Ridham Kothari</t>
  </si>
  <si>
    <t>Read SOW and Analyze</t>
  </si>
  <si>
    <t>Assignment 2</t>
  </si>
  <si>
    <t>Read SOW and understand the requirements</t>
  </si>
  <si>
    <t>Listout the requirements</t>
  </si>
  <si>
    <t>Analyze templete report</t>
  </si>
  <si>
    <t>Read and Analyze data file</t>
  </si>
  <si>
    <t>Measure 1</t>
  </si>
  <si>
    <t>Analyze Note 1</t>
  </si>
  <si>
    <t>Analyze data again and prepare additional graph if needed</t>
  </si>
  <si>
    <t>Measure 2</t>
  </si>
  <si>
    <t>Analyze Note 2</t>
  </si>
  <si>
    <t>Fill up the templete</t>
  </si>
  <si>
    <t>Review the templete</t>
  </si>
  <si>
    <t>Prepare Graph: Post-release Quality for Product ZD</t>
  </si>
  <si>
    <t>Prepare Graph: Post-release Quality Average</t>
  </si>
  <si>
    <t>Prepare Graph: Post-release Quality Average Normalized by Size</t>
  </si>
  <si>
    <t>Prepare Graph: Post-release Quality by Development Process</t>
  </si>
  <si>
    <t>Prepare Graph: Post-release Quality by Programming Language</t>
  </si>
  <si>
    <t>Prepare Graph: Post release quality history by quarter</t>
  </si>
  <si>
    <t>Prepare Graph: Post release quality history by year</t>
  </si>
  <si>
    <t>Record the defect data</t>
  </si>
  <si>
    <t>Refine and analyze data</t>
  </si>
  <si>
    <t>Prepare various graphs</t>
  </si>
  <si>
    <t>Prepare defect recording and analysis tool</t>
  </si>
  <si>
    <t>Prepare Defect analysis report</t>
  </si>
  <si>
    <t>Phase 1</t>
  </si>
  <si>
    <t>Produce a flowgraph of the main program</t>
  </si>
  <si>
    <t>Write a C function</t>
  </si>
  <si>
    <t>Compute the cyclomatic complexity of the program</t>
  </si>
  <si>
    <t>Produce a flowgraph of the function</t>
  </si>
  <si>
    <t>Compute the cyclomatic complexity of the function</t>
  </si>
  <si>
    <t>Phase 2</t>
  </si>
  <si>
    <t>Review and analyze the given programs</t>
  </si>
  <si>
    <t>Note any errors in programs</t>
  </si>
  <si>
    <t>Produce a flowgraph of the programs</t>
  </si>
  <si>
    <t>Compute the cyclomatic complexity of the programs</t>
  </si>
  <si>
    <t xml:space="preserve">Prepare a document to turn in </t>
  </si>
  <si>
    <t>Analyze templete</t>
  </si>
  <si>
    <t>Study about DMAIC method using materials provided</t>
  </si>
  <si>
    <t>Work to be performed</t>
  </si>
  <si>
    <t>Identifies critical to quility measures</t>
  </si>
  <si>
    <t>Measure</t>
  </si>
  <si>
    <t>Describe process flow</t>
  </si>
  <si>
    <t>Produce swim lane diagram</t>
  </si>
  <si>
    <t>Analyze</t>
  </si>
  <si>
    <t>Improve</t>
  </si>
  <si>
    <t>Root cause analyze: technique 1</t>
  </si>
  <si>
    <t>Root cause analyze: technique 2</t>
  </si>
  <si>
    <t>Produce cause map</t>
  </si>
  <si>
    <t>Find the root cause problems</t>
  </si>
  <si>
    <t>Produce flow diagrams</t>
  </si>
  <si>
    <t>Explain recommendations</t>
  </si>
  <si>
    <t>Submit phase 1</t>
  </si>
  <si>
    <t>Submit phase 2</t>
  </si>
  <si>
    <t>Assignment 3</t>
  </si>
  <si>
    <t>Assignment 4</t>
  </si>
  <si>
    <t>Submit A1 (Interim)</t>
  </si>
  <si>
    <t>Read the syllabus</t>
  </si>
  <si>
    <t>Study the modules</t>
  </si>
  <si>
    <t>Module 11 &amp; 12</t>
  </si>
  <si>
    <t>Module 15 &amp; 16</t>
  </si>
  <si>
    <t>Module 13 &amp; 14</t>
  </si>
  <si>
    <t>Module 17 &amp; 18</t>
  </si>
  <si>
    <t>Module 19 &amp; 20</t>
  </si>
  <si>
    <t>Module 29 &amp; 30</t>
  </si>
  <si>
    <t>Module 31 &amp; 32</t>
  </si>
  <si>
    <t>Module 33 &amp; 34</t>
  </si>
  <si>
    <t>Module 35 &amp; 36</t>
  </si>
  <si>
    <t>Module 37 &amp; 38</t>
  </si>
  <si>
    <t>Module 39 &amp; 40</t>
  </si>
  <si>
    <t>Module 1, 2 &amp; 3</t>
  </si>
  <si>
    <t>Module 4 &amp; 5</t>
  </si>
  <si>
    <t>Module 6 &amp; 7</t>
  </si>
  <si>
    <t>Module 8, 9 &amp; 10</t>
  </si>
  <si>
    <t>Module 21, 22 &amp; 23</t>
  </si>
  <si>
    <t>Module 24 &amp; 25</t>
  </si>
  <si>
    <t>Module 26, 27 &amp;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</si>
</sst>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m/d;@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0"/>
      <color theme="0"/>
      <name val="Arial"/>
      <family val="2"/>
    </font>
    <font>
      <b/>
      <u/>
      <sz val="10"/>
      <color rgb="FFFF0000"/>
      <name val="Arial"/>
      <family val="2"/>
    </font>
    <font>
      <b/>
      <sz val="16"/>
      <color rgb="FFFF0000"/>
      <name val="Arial"/>
      <family val="2"/>
    </font>
    <font>
      <b/>
      <sz val="15"/>
      <color rgb="FFFF000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2"/>
      <name val="Times New Roman"/>
      <family val="1"/>
    </font>
    <font>
      <b/>
      <sz val="22"/>
      <name val="Times New Roman"/>
      <family val="1"/>
    </font>
    <font>
      <b/>
      <sz val="12"/>
      <name val="Times New Roman"/>
      <family val="1"/>
    </font>
    <font>
      <sz val="18"/>
      <color rgb="FF0000FF"/>
      <name val="Arial"/>
      <family val="2"/>
    </font>
    <font>
      <sz val="16"/>
      <name val="Arial"/>
      <family val="2"/>
    </font>
    <font>
      <u/>
      <sz val="14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</borders>
  <cellStyleXfs count="1">
    <xf numFmtId="0" fontId="0" fillId="0" borderId="0"/>
  </cellStyleXfs>
  <cellXfs count="32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64" fontId="1" fillId="2" borderId="1" xfId="0" applyNumberFormat="1" applyFont="1" applyFill="1" applyBorder="1" applyAlignment="1">
      <alignment horizontal="center"/>
    </xf>
    <xf numFmtId="0" fontId="1" fillId="3" borderId="11" xfId="0" applyFont="1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4" borderId="20" xfId="0" applyFont="1" applyFill="1" applyBorder="1" applyAlignment="1">
      <alignment horizontal="center" wrapText="1"/>
    </xf>
    <xf numFmtId="164" fontId="1" fillId="2" borderId="13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3" borderId="28" xfId="0" applyFont="1" applyFill="1" applyBorder="1"/>
    <xf numFmtId="0" fontId="2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1" fillId="9" borderId="15" xfId="0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 vertical="top" wrapText="1"/>
    </xf>
    <xf numFmtId="0" fontId="1" fillId="9" borderId="29" xfId="0" applyFont="1" applyFill="1" applyBorder="1" applyAlignment="1">
      <alignment horizontal="center" wrapText="1"/>
    </xf>
    <xf numFmtId="0" fontId="0" fillId="13" borderId="0" xfId="0" applyFill="1"/>
    <xf numFmtId="0" fontId="4" fillId="13" borderId="0" xfId="0" applyFont="1" applyFill="1"/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0" borderId="0" xfId="0" applyBorder="1"/>
    <xf numFmtId="0" fontId="0" fillId="13" borderId="43" xfId="0" applyFill="1" applyBorder="1" applyAlignment="1">
      <alignment horizontal="center"/>
    </xf>
    <xf numFmtId="0" fontId="0" fillId="13" borderId="43" xfId="0" applyFill="1" applyBorder="1"/>
    <xf numFmtId="0" fontId="0" fillId="6" borderId="0" xfId="0" applyFill="1" applyBorder="1"/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0" fillId="6" borderId="44" xfId="0" applyFill="1" applyBorder="1"/>
    <xf numFmtId="0" fontId="0" fillId="12" borderId="37" xfId="0" applyFill="1" applyBorder="1"/>
    <xf numFmtId="0" fontId="0" fillId="12" borderId="38" xfId="0" applyFill="1" applyBorder="1"/>
    <xf numFmtId="0" fontId="0" fillId="12" borderId="39" xfId="0" applyFill="1" applyBorder="1"/>
    <xf numFmtId="0" fontId="0" fillId="12" borderId="40" xfId="0" applyFill="1" applyBorder="1"/>
    <xf numFmtId="0" fontId="0" fillId="12" borderId="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2" borderId="43" xfId="0" applyFill="1" applyBorder="1"/>
    <xf numFmtId="0" fontId="0" fillId="12" borderId="44" xfId="0" applyFill="1" applyBorder="1"/>
    <xf numFmtId="164" fontId="0" fillId="10" borderId="17" xfId="0" applyNumberFormat="1" applyFill="1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10" borderId="50" xfId="0" applyFill="1" applyBorder="1"/>
    <xf numFmtId="164" fontId="1" fillId="13" borderId="0" xfId="0" applyNumberFormat="1" applyFont="1" applyFill="1" applyBorder="1" applyAlignment="1">
      <alignment horizontal="center"/>
    </xf>
    <xf numFmtId="0" fontId="0" fillId="13" borderId="0" xfId="0" applyFill="1" applyAlignment="1">
      <alignment wrapText="1"/>
    </xf>
    <xf numFmtId="164" fontId="1" fillId="2" borderId="11" xfId="0" applyNumberFormat="1" applyFont="1" applyFill="1" applyBorder="1"/>
    <xf numFmtId="0" fontId="1" fillId="0" borderId="52" xfId="0" applyFont="1" applyBorder="1" applyAlignment="1">
      <alignment horizontal="center" wrapText="1"/>
    </xf>
    <xf numFmtId="0" fontId="1" fillId="9" borderId="54" xfId="0" applyFont="1" applyFill="1" applyBorder="1" applyAlignment="1">
      <alignment horizontal="center" wrapText="1"/>
    </xf>
    <xf numFmtId="0" fontId="1" fillId="7" borderId="36" xfId="0" applyFont="1" applyFill="1" applyBorder="1" applyAlignment="1">
      <alignment horizontal="center" wrapText="1"/>
    </xf>
    <xf numFmtId="0" fontId="1" fillId="7" borderId="53" xfId="0" applyFont="1" applyFill="1" applyBorder="1" applyAlignment="1">
      <alignment horizontal="center" wrapText="1"/>
    </xf>
    <xf numFmtId="0" fontId="1" fillId="14" borderId="43" xfId="0" applyFont="1" applyFill="1" applyBorder="1"/>
    <xf numFmtId="0" fontId="0" fillId="16" borderId="37" xfId="0" applyFill="1" applyBorder="1"/>
    <xf numFmtId="0" fontId="0" fillId="16" borderId="38" xfId="0" applyFill="1" applyBorder="1"/>
    <xf numFmtId="0" fontId="0" fillId="16" borderId="39" xfId="0" applyFill="1" applyBorder="1"/>
    <xf numFmtId="0" fontId="0" fillId="16" borderId="40" xfId="0" applyFill="1" applyBorder="1"/>
    <xf numFmtId="0" fontId="0" fillId="16" borderId="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43" xfId="0" applyFill="1" applyBorder="1"/>
    <xf numFmtId="0" fontId="0" fillId="16" borderId="44" xfId="0" applyFill="1" applyBorder="1"/>
    <xf numFmtId="0" fontId="1" fillId="13" borderId="0" xfId="0" applyFont="1" applyFill="1" applyBorder="1" applyAlignment="1">
      <alignment horizontal="center" vertical="center" wrapText="1"/>
    </xf>
    <xf numFmtId="164" fontId="1" fillId="2" borderId="56" xfId="0" applyNumberFormat="1" applyFont="1" applyFill="1" applyBorder="1" applyAlignment="1">
      <alignment horizontal="center"/>
    </xf>
    <xf numFmtId="164" fontId="1" fillId="2" borderId="57" xfId="0" applyNumberFormat="1" applyFont="1" applyFill="1" applyBorder="1" applyAlignment="1">
      <alignment horizontal="center"/>
    </xf>
    <xf numFmtId="164" fontId="1" fillId="2" borderId="30" xfId="0" applyNumberFormat="1" applyFont="1" applyFill="1" applyBorder="1" applyAlignment="1">
      <alignment horizontal="center"/>
    </xf>
    <xf numFmtId="0" fontId="0" fillId="10" borderId="49" xfId="0" applyFill="1" applyBorder="1"/>
    <xf numFmtId="164" fontId="0" fillId="14" borderId="43" xfId="0" applyNumberFormat="1" applyFill="1" applyBorder="1" applyAlignment="1">
      <alignment horizontal="left"/>
    </xf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165" fontId="1" fillId="4" borderId="14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 wrapText="1"/>
    </xf>
    <xf numFmtId="0" fontId="0" fillId="13" borderId="38" xfId="0" applyFill="1" applyBorder="1"/>
    <xf numFmtId="0" fontId="2" fillId="13" borderId="0" xfId="0" applyFont="1" applyFill="1"/>
    <xf numFmtId="0" fontId="1" fillId="13" borderId="0" xfId="0" applyFont="1" applyFill="1"/>
    <xf numFmtId="0" fontId="3" fillId="13" borderId="0" xfId="0" applyFont="1" applyFill="1"/>
    <xf numFmtId="0" fontId="0" fillId="13" borderId="0" xfId="0" applyFill="1" applyAlignment="1">
      <alignment horizontal="center"/>
    </xf>
    <xf numFmtId="0" fontId="5" fillId="13" borderId="0" xfId="0" applyFont="1" applyFill="1"/>
    <xf numFmtId="164" fontId="0" fillId="13" borderId="0" xfId="0" applyNumberFormat="1" applyFill="1" applyAlignment="1">
      <alignment horizontal="left"/>
    </xf>
    <xf numFmtId="0" fontId="0" fillId="13" borderId="0" xfId="0" applyFill="1" applyAlignment="1">
      <alignment horizontal="center" vertical="center"/>
    </xf>
    <xf numFmtId="164" fontId="0" fillId="6" borderId="11" xfId="0" applyNumberFormat="1" applyFill="1" applyBorder="1" applyAlignment="1">
      <alignment horizont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2" fillId="13" borderId="51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2" fillId="13" borderId="32" xfId="0" applyFont="1" applyFill="1" applyBorder="1" applyAlignment="1">
      <alignment horizontal="left"/>
    </xf>
    <xf numFmtId="0" fontId="2" fillId="6" borderId="32" xfId="0" applyFont="1" applyFill="1" applyBorder="1" applyAlignment="1">
      <alignment horizontal="left"/>
    </xf>
    <xf numFmtId="0" fontId="7" fillId="15" borderId="16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" fillId="6" borderId="49" xfId="0" applyFont="1" applyFill="1" applyBorder="1" applyAlignment="1">
      <alignment horizontal="left" vertical="center"/>
    </xf>
    <xf numFmtId="0" fontId="2" fillId="6" borderId="49" xfId="0" applyFont="1" applyFill="1" applyBorder="1" applyAlignment="1">
      <alignment horizontal="left"/>
    </xf>
    <xf numFmtId="0" fontId="2" fillId="6" borderId="51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0" fontId="5" fillId="13" borderId="49" xfId="0" applyFont="1" applyFill="1" applyBorder="1" applyAlignment="1">
      <alignment horizontal="left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0" fillId="18" borderId="43" xfId="0" applyFill="1" applyBorder="1"/>
    <xf numFmtId="0" fontId="0" fillId="18" borderId="41" xfId="0" applyFill="1" applyBorder="1"/>
    <xf numFmtId="0" fontId="0" fillId="18" borderId="44" xfId="0" applyFill="1" applyBorder="1"/>
    <xf numFmtId="0" fontId="0" fillId="19" borderId="24" xfId="0" applyFill="1" applyBorder="1"/>
    <xf numFmtId="0" fontId="0" fillId="19" borderId="25" xfId="0" applyFill="1" applyBorder="1"/>
    <xf numFmtId="164" fontId="1" fillId="19" borderId="22" xfId="0" applyNumberFormat="1" applyFont="1" applyFill="1" applyBorder="1" applyAlignment="1">
      <alignment horizontal="center" vertical="center"/>
    </xf>
    <xf numFmtId="0" fontId="0" fillId="20" borderId="0" xfId="0" applyFill="1" applyBorder="1" applyAlignment="1"/>
    <xf numFmtId="0" fontId="0" fillId="20" borderId="45" xfId="0" applyFill="1" applyBorder="1" applyAlignment="1"/>
    <xf numFmtId="0" fontId="10" fillId="20" borderId="0" xfId="0" applyFont="1" applyFill="1" applyBorder="1" applyAlignment="1">
      <alignment horizontal="right"/>
    </xf>
    <xf numFmtId="0" fontId="10" fillId="20" borderId="0" xfId="0" applyFont="1" applyFill="1" applyBorder="1" applyAlignment="1"/>
    <xf numFmtId="164" fontId="0" fillId="0" borderId="0" xfId="0" applyNumberFormat="1" applyBorder="1" applyAlignment="1">
      <alignment horizontal="center"/>
    </xf>
    <xf numFmtId="164" fontId="0" fillId="6" borderId="22" xfId="0" applyNumberFormat="1" applyFill="1" applyBorder="1" applyAlignment="1">
      <alignment horizontal="center"/>
    </xf>
    <xf numFmtId="1" fontId="0" fillId="21" borderId="50" xfId="0" applyNumberFormat="1" applyFill="1" applyBorder="1"/>
    <xf numFmtId="0" fontId="2" fillId="21" borderId="49" xfId="0" applyFont="1" applyFill="1" applyBorder="1" applyAlignment="1">
      <alignment horizontal="left"/>
    </xf>
    <xf numFmtId="0" fontId="2" fillId="21" borderId="49" xfId="0" applyFont="1" applyFill="1" applyBorder="1" applyAlignment="1">
      <alignment horizontal="left" vertical="center"/>
    </xf>
    <xf numFmtId="0" fontId="2" fillId="21" borderId="51" xfId="0" applyFont="1" applyFill="1" applyBorder="1" applyAlignment="1">
      <alignment horizontal="left"/>
    </xf>
    <xf numFmtId="164" fontId="13" fillId="21" borderId="50" xfId="0" applyNumberFormat="1" applyFont="1" applyFill="1" applyBorder="1" applyAlignment="1">
      <alignment horizontal="center" vertical="center"/>
    </xf>
    <xf numFmtId="164" fontId="13" fillId="21" borderId="49" xfId="0" applyNumberFormat="1" applyFont="1" applyFill="1" applyBorder="1" applyAlignment="1">
      <alignment horizontal="center" vertical="center"/>
    </xf>
    <xf numFmtId="0" fontId="13" fillId="21" borderId="49" xfId="0" applyFont="1" applyFill="1" applyBorder="1" applyAlignment="1">
      <alignment horizontal="center" vertical="center"/>
    </xf>
    <xf numFmtId="164" fontId="13" fillId="21" borderId="51" xfId="0" applyNumberFormat="1" applyFont="1" applyFill="1" applyBorder="1" applyAlignment="1">
      <alignment horizontal="center"/>
    </xf>
    <xf numFmtId="164" fontId="0" fillId="21" borderId="22" xfId="0" applyNumberFormat="1" applyFill="1" applyBorder="1" applyAlignment="1">
      <alignment horizontal="center"/>
    </xf>
    <xf numFmtId="164" fontId="0" fillId="21" borderId="9" xfId="0" applyNumberFormat="1" applyFill="1" applyBorder="1" applyAlignment="1">
      <alignment horizontal="center"/>
    </xf>
    <xf numFmtId="0" fontId="1" fillId="21" borderId="49" xfId="0" applyFont="1" applyFill="1" applyBorder="1" applyAlignment="1">
      <alignment horizontal="left" vertical="center"/>
    </xf>
    <xf numFmtId="0" fontId="0" fillId="21" borderId="0" xfId="0" applyFill="1"/>
    <xf numFmtId="0" fontId="1" fillId="5" borderId="49" xfId="0" applyFont="1" applyFill="1" applyBorder="1" applyAlignment="1">
      <alignment horizontal="right"/>
    </xf>
    <xf numFmtId="0" fontId="14" fillId="13" borderId="0" xfId="0" applyFont="1" applyFill="1" applyBorder="1"/>
    <xf numFmtId="1" fontId="0" fillId="0" borderId="22" xfId="0" applyNumberFormat="1" applyBorder="1"/>
    <xf numFmtId="164" fontId="2" fillId="6" borderId="22" xfId="0" applyNumberFormat="1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wrapText="1"/>
    </xf>
    <xf numFmtId="0" fontId="1" fillId="14" borderId="8" xfId="0" applyFont="1" applyFill="1" applyBorder="1" applyAlignment="1">
      <alignment horizontal="center" wrapText="1"/>
    </xf>
    <xf numFmtId="0" fontId="7" fillId="9" borderId="29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0" fillId="7" borderId="41" xfId="0" applyFill="1" applyBorder="1"/>
    <xf numFmtId="0" fontId="0" fillId="7" borderId="0" xfId="0" applyFill="1" applyBorder="1"/>
    <xf numFmtId="0" fontId="0" fillId="7" borderId="43" xfId="0" applyFill="1" applyBorder="1"/>
    <xf numFmtId="0" fontId="0" fillId="7" borderId="43" xfId="0" applyFill="1" applyBorder="1" applyAlignment="1">
      <alignment horizontal="center"/>
    </xf>
    <xf numFmtId="0" fontId="0" fillId="7" borderId="44" xfId="0" applyFill="1" applyBorder="1"/>
    <xf numFmtId="0" fontId="0" fillId="7" borderId="39" xfId="0" applyFill="1" applyBorder="1"/>
    <xf numFmtId="0" fontId="0" fillId="7" borderId="41" xfId="0" applyFill="1" applyBorder="1" applyAlignment="1">
      <alignment wrapText="1"/>
    </xf>
    <xf numFmtId="0" fontId="0" fillId="7" borderId="37" xfId="0" applyFill="1" applyBorder="1"/>
    <xf numFmtId="0" fontId="0" fillId="7" borderId="40" xfId="0" applyFill="1" applyBorder="1"/>
    <xf numFmtId="0" fontId="0" fillId="7" borderId="42" xfId="0" applyFill="1" applyBorder="1"/>
    <xf numFmtId="0" fontId="1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vertical="top"/>
    </xf>
    <xf numFmtId="164" fontId="0" fillId="7" borderId="43" xfId="0" applyNumberFormat="1" applyFill="1" applyBorder="1" applyAlignment="1">
      <alignment horizontal="left"/>
    </xf>
    <xf numFmtId="0" fontId="0" fillId="7" borderId="43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1" fillId="25" borderId="26" xfId="0" applyFont="1" applyFill="1" applyBorder="1" applyAlignment="1">
      <alignment horizontal="right"/>
    </xf>
    <xf numFmtId="0" fontId="1" fillId="25" borderId="27" xfId="0" applyFont="1" applyFill="1" applyBorder="1" applyAlignment="1">
      <alignment horizontal="right"/>
    </xf>
    <xf numFmtId="0" fontId="1" fillId="25" borderId="27" xfId="0" applyFont="1" applyFill="1" applyBorder="1" applyAlignment="1">
      <alignment horizontal="right" vertical="center"/>
    </xf>
    <xf numFmtId="164" fontId="2" fillId="25" borderId="13" xfId="0" applyNumberFormat="1" applyFont="1" applyFill="1" applyBorder="1" applyAlignment="1">
      <alignment horizontal="right" vertical="center"/>
    </xf>
    <xf numFmtId="164" fontId="1" fillId="25" borderId="21" xfId="0" applyNumberFormat="1" applyFont="1" applyFill="1" applyBorder="1" applyAlignment="1">
      <alignment horizontal="center"/>
    </xf>
    <xf numFmtId="0" fontId="1" fillId="22" borderId="64" xfId="0" applyFont="1" applyFill="1" applyBorder="1" applyAlignment="1">
      <alignment horizontal="center" vertical="center" wrapText="1"/>
    </xf>
    <xf numFmtId="0" fontId="1" fillId="22" borderId="65" xfId="0" applyFont="1" applyFill="1" applyBorder="1" applyAlignment="1">
      <alignment horizontal="center" vertical="center" wrapText="1"/>
    </xf>
    <xf numFmtId="0" fontId="1" fillId="22" borderId="47" xfId="0" applyFont="1" applyFill="1" applyBorder="1" applyAlignment="1">
      <alignment horizontal="center" vertical="center" wrapText="1"/>
    </xf>
    <xf numFmtId="0" fontId="1" fillId="22" borderId="48" xfId="0" applyFont="1" applyFill="1" applyBorder="1" applyAlignment="1">
      <alignment horizontal="left" vertical="center" wrapText="1"/>
    </xf>
    <xf numFmtId="0" fontId="1" fillId="8" borderId="66" xfId="0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 wrapText="1"/>
    </xf>
    <xf numFmtId="164" fontId="0" fillId="8" borderId="66" xfId="0" applyNumberFormat="1" applyFill="1" applyBorder="1" applyAlignment="1">
      <alignment horizontal="center"/>
    </xf>
    <xf numFmtId="164" fontId="0" fillId="8" borderId="41" xfId="0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10" fillId="20" borderId="0" xfId="0" applyFont="1" applyFill="1" applyBorder="1"/>
    <xf numFmtId="0" fontId="0" fillId="20" borderId="45" xfId="0" applyFill="1" applyBorder="1"/>
    <xf numFmtId="0" fontId="0" fillId="7" borderId="63" xfId="0" applyFill="1" applyBorder="1" applyAlignment="1">
      <alignment horizontal="center"/>
    </xf>
    <xf numFmtId="0" fontId="0" fillId="7" borderId="63" xfId="0" applyFill="1" applyBorder="1"/>
    <xf numFmtId="0" fontId="0" fillId="7" borderId="63" xfId="0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6" borderId="23" xfId="0" applyFont="1" applyFill="1" applyBorder="1" applyAlignment="1">
      <alignment horizontal="center" vertical="center" wrapText="1"/>
    </xf>
    <xf numFmtId="0" fontId="1" fillId="7" borderId="53" xfId="0" applyFont="1" applyFill="1" applyBorder="1" applyAlignment="1">
      <alignment horizontal="center" vertical="center" wrapText="1"/>
    </xf>
    <xf numFmtId="164" fontId="0" fillId="6" borderId="51" xfId="0" applyNumberFormat="1" applyFill="1" applyBorder="1" applyAlignment="1">
      <alignment horizontal="center"/>
    </xf>
    <xf numFmtId="0" fontId="2" fillId="21" borderId="49" xfId="0" applyFont="1" applyFill="1" applyBorder="1" applyAlignment="1">
      <alignment horizontal="center"/>
    </xf>
    <xf numFmtId="164" fontId="0" fillId="6" borderId="49" xfId="0" applyNumberFormat="1" applyFill="1" applyBorder="1" applyAlignment="1">
      <alignment horizontal="center"/>
    </xf>
    <xf numFmtId="0" fontId="0" fillId="7" borderId="67" xfId="0" applyFill="1" applyBorder="1"/>
    <xf numFmtId="0" fontId="0" fillId="7" borderId="67" xfId="0" applyFill="1" applyBorder="1" applyAlignment="1">
      <alignment wrapText="1"/>
    </xf>
    <xf numFmtId="0" fontId="0" fillId="14" borderId="38" xfId="0" applyFill="1" applyBorder="1"/>
    <xf numFmtId="164" fontId="1" fillId="2" borderId="69" xfId="0" applyNumberFormat="1" applyFont="1" applyFill="1" applyBorder="1" applyAlignment="1">
      <alignment horizontal="center"/>
    </xf>
    <xf numFmtId="0" fontId="1" fillId="13" borderId="72" xfId="0" applyFont="1" applyFill="1" applyBorder="1" applyAlignment="1">
      <alignment horizontal="center" vertical="center"/>
    </xf>
    <xf numFmtId="164" fontId="0" fillId="20" borderId="73" xfId="0" applyNumberFormat="1" applyFill="1" applyBorder="1" applyAlignment="1">
      <alignment horizontal="left"/>
    </xf>
    <xf numFmtId="164" fontId="0" fillId="20" borderId="49" xfId="0" applyNumberFormat="1" applyFill="1" applyBorder="1" applyAlignment="1">
      <alignment horizontal="left"/>
    </xf>
    <xf numFmtId="0" fontId="9" fillId="20" borderId="51" xfId="0" applyFont="1" applyFill="1" applyBorder="1" applyAlignment="1">
      <alignment horizontal="right" vertical="center"/>
    </xf>
    <xf numFmtId="0" fontId="10" fillId="24" borderId="1" xfId="0" applyFont="1" applyFill="1" applyBorder="1" applyAlignment="1">
      <alignment horizontal="center" vertical="center"/>
    </xf>
    <xf numFmtId="0" fontId="10" fillId="24" borderId="72" xfId="0" applyFont="1" applyFill="1" applyBorder="1" applyAlignment="1">
      <alignment horizontal="center" vertical="center"/>
    </xf>
    <xf numFmtId="0" fontId="15" fillId="26" borderId="29" xfId="0" applyFont="1" applyFill="1" applyBorder="1" applyAlignment="1">
      <alignment horizontal="center" vertical="top" wrapText="1"/>
    </xf>
    <xf numFmtId="0" fontId="6" fillId="26" borderId="29" xfId="0" applyFont="1" applyFill="1" applyBorder="1" applyAlignment="1">
      <alignment horizontal="center" vertical="center" wrapText="1"/>
    </xf>
    <xf numFmtId="0" fontId="2" fillId="0" borderId="75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7" borderId="58" xfId="0" applyNumberFormat="1" applyFill="1" applyBorder="1"/>
    <xf numFmtId="0" fontId="2" fillId="7" borderId="59" xfId="0" applyFont="1" applyFill="1" applyBorder="1" applyAlignment="1">
      <alignment horizontal="left"/>
    </xf>
    <xf numFmtId="0" fontId="2" fillId="7" borderId="59" xfId="0" applyFont="1" applyFill="1" applyBorder="1" applyAlignment="1">
      <alignment horizontal="left" vertical="center"/>
    </xf>
    <xf numFmtId="0" fontId="2" fillId="7" borderId="76" xfId="0" applyFont="1" applyFill="1" applyBorder="1" applyAlignment="1">
      <alignment horizontal="left"/>
    </xf>
    <xf numFmtId="164" fontId="0" fillId="7" borderId="58" xfId="0" applyNumberFormat="1" applyFill="1" applyBorder="1" applyAlignment="1">
      <alignment horizontal="center"/>
    </xf>
    <xf numFmtId="0" fontId="2" fillId="14" borderId="77" xfId="0" applyFont="1" applyFill="1" applyBorder="1" applyAlignment="1">
      <alignment horizontal="center"/>
    </xf>
    <xf numFmtId="0" fontId="0" fillId="14" borderId="78" xfId="0" applyFill="1" applyBorder="1"/>
    <xf numFmtId="0" fontId="0" fillId="14" borderId="43" xfId="0" applyFill="1" applyBorder="1"/>
    <xf numFmtId="164" fontId="1" fillId="14" borderId="58" xfId="0" applyNumberFormat="1" applyFont="1" applyFill="1" applyBorder="1" applyAlignment="1">
      <alignment horizontal="center" vertical="center"/>
    </xf>
    <xf numFmtId="164" fontId="1" fillId="14" borderId="59" xfId="0" applyNumberFormat="1" applyFont="1" applyFill="1" applyBorder="1" applyAlignment="1">
      <alignment horizontal="center" vertical="center"/>
    </xf>
    <xf numFmtId="0" fontId="1" fillId="14" borderId="59" xfId="0" applyFont="1" applyFill="1" applyBorder="1" applyAlignment="1">
      <alignment horizontal="center" vertical="center"/>
    </xf>
    <xf numFmtId="164" fontId="1" fillId="14" borderId="76" xfId="0" applyNumberFormat="1" applyFont="1" applyFill="1" applyBorder="1" applyAlignment="1">
      <alignment horizontal="center"/>
    </xf>
    <xf numFmtId="164" fontId="1" fillId="7" borderId="61" xfId="0" applyNumberFormat="1" applyFont="1" applyFill="1" applyBorder="1" applyAlignment="1">
      <alignment horizontal="center"/>
    </xf>
    <xf numFmtId="164" fontId="0" fillId="8" borderId="79" xfId="0" applyNumberFormat="1" applyFill="1" applyBorder="1" applyAlignment="1">
      <alignment horizontal="center"/>
    </xf>
    <xf numFmtId="164" fontId="1" fillId="11" borderId="43" xfId="0" applyNumberFormat="1" applyFont="1" applyFill="1" applyBorder="1" applyAlignment="1">
      <alignment horizontal="center"/>
    </xf>
    <xf numFmtId="164" fontId="0" fillId="7" borderId="43" xfId="0" applyNumberForma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0" fontId="4" fillId="6" borderId="29" xfId="0" applyFont="1" applyFill="1" applyBorder="1" applyAlignment="1">
      <alignment horizontal="center" vertical="center" wrapText="1"/>
    </xf>
    <xf numFmtId="0" fontId="1" fillId="5" borderId="73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60" xfId="0" applyFont="1" applyFill="1" applyBorder="1" applyAlignment="1">
      <alignment horizontal="right"/>
    </xf>
    <xf numFmtId="0" fontId="1" fillId="5" borderId="59" xfId="0" applyFont="1" applyFill="1" applyBorder="1" applyAlignment="1">
      <alignment horizontal="right"/>
    </xf>
    <xf numFmtId="0" fontId="1" fillId="5" borderId="76" xfId="0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center"/>
    </xf>
    <xf numFmtId="164" fontId="1" fillId="2" borderId="80" xfId="0" applyNumberFormat="1" applyFont="1" applyFill="1" applyBorder="1" applyAlignment="1">
      <alignment horizontal="center"/>
    </xf>
    <xf numFmtId="0" fontId="0" fillId="23" borderId="40" xfId="0" applyFill="1" applyBorder="1"/>
    <xf numFmtId="0" fontId="0" fillId="23" borderId="0" xfId="0" applyFill="1" applyBorder="1"/>
    <xf numFmtId="0" fontId="0" fillId="23" borderId="41" xfId="0" applyFill="1" applyBorder="1"/>
    <xf numFmtId="0" fontId="0" fillId="23" borderId="42" xfId="0" applyFill="1" applyBorder="1"/>
    <xf numFmtId="0" fontId="0" fillId="23" borderId="43" xfId="0" applyFill="1" applyBorder="1"/>
    <xf numFmtId="0" fontId="0" fillId="23" borderId="44" xfId="0" applyFill="1" applyBorder="1"/>
    <xf numFmtId="0" fontId="4" fillId="23" borderId="37" xfId="0" applyFont="1" applyFill="1" applyBorder="1"/>
    <xf numFmtId="0" fontId="0" fillId="23" borderId="38" xfId="0" applyFill="1" applyBorder="1"/>
    <xf numFmtId="0" fontId="0" fillId="23" borderId="39" xfId="0" applyFill="1" applyBorder="1"/>
    <xf numFmtId="0" fontId="0" fillId="20" borderId="37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40" xfId="0" applyFill="1" applyBorder="1"/>
    <xf numFmtId="0" fontId="0" fillId="20" borderId="41" xfId="0" applyFill="1" applyBorder="1"/>
    <xf numFmtId="0" fontId="0" fillId="20" borderId="42" xfId="0" applyFill="1" applyBorder="1"/>
    <xf numFmtId="0" fontId="0" fillId="20" borderId="43" xfId="0" applyFill="1" applyBorder="1"/>
    <xf numFmtId="0" fontId="0" fillId="20" borderId="44" xfId="0" applyFill="1" applyBorder="1"/>
    <xf numFmtId="0" fontId="1" fillId="27" borderId="33" xfId="0" applyFont="1" applyFill="1" applyBorder="1" applyAlignment="1">
      <alignment horizontal="center"/>
    </xf>
    <xf numFmtId="0" fontId="1" fillId="27" borderId="34" xfId="0" applyFont="1" applyFill="1" applyBorder="1" applyAlignment="1">
      <alignment horizontal="center"/>
    </xf>
    <xf numFmtId="0" fontId="1" fillId="27" borderId="34" xfId="0" applyFont="1" applyFill="1" applyBorder="1" applyAlignment="1">
      <alignment horizontal="center" wrapText="1"/>
    </xf>
    <xf numFmtId="164" fontId="0" fillId="27" borderId="34" xfId="0" applyNumberFormat="1" applyFill="1" applyBorder="1" applyAlignment="1">
      <alignment horizontal="center"/>
    </xf>
    <xf numFmtId="164" fontId="0" fillId="27" borderId="35" xfId="0" applyNumberFormat="1" applyFill="1" applyBorder="1" applyAlignment="1">
      <alignment horizontal="center"/>
    </xf>
    <xf numFmtId="0" fontId="1" fillId="28" borderId="33" xfId="0" applyFont="1" applyFill="1" applyBorder="1" applyAlignment="1">
      <alignment horizontal="center"/>
    </xf>
    <xf numFmtId="0" fontId="1" fillId="28" borderId="34" xfId="0" applyFont="1" applyFill="1" applyBorder="1" applyAlignment="1">
      <alignment horizontal="center" vertical="center" wrapText="1"/>
    </xf>
    <xf numFmtId="0" fontId="1" fillId="28" borderId="34" xfId="0" applyFont="1" applyFill="1" applyBorder="1" applyAlignment="1">
      <alignment horizontal="center" wrapText="1"/>
    </xf>
    <xf numFmtId="164" fontId="0" fillId="28" borderId="34" xfId="0" applyNumberFormat="1" applyFill="1" applyBorder="1" applyAlignment="1">
      <alignment horizontal="center"/>
    </xf>
    <xf numFmtId="164" fontId="0" fillId="28" borderId="35" xfId="0" applyNumberFormat="1" applyFill="1" applyBorder="1" applyAlignment="1">
      <alignment horizontal="center"/>
    </xf>
    <xf numFmtId="0" fontId="1" fillId="29" borderId="33" xfId="0" applyFont="1" applyFill="1" applyBorder="1" applyAlignment="1">
      <alignment horizontal="center"/>
    </xf>
    <xf numFmtId="0" fontId="1" fillId="29" borderId="34" xfId="0" applyFont="1" applyFill="1" applyBorder="1" applyAlignment="1">
      <alignment horizontal="center" wrapText="1"/>
    </xf>
    <xf numFmtId="164" fontId="0" fillId="29" borderId="34" xfId="0" applyNumberFormat="1" applyFill="1" applyBorder="1" applyAlignment="1">
      <alignment horizontal="center"/>
    </xf>
    <xf numFmtId="164" fontId="0" fillId="29" borderId="68" xfId="0" applyNumberFormat="1" applyFill="1" applyBorder="1" applyAlignment="1">
      <alignment horizontal="center"/>
    </xf>
    <xf numFmtId="164" fontId="0" fillId="29" borderId="43" xfId="0" applyNumberFormat="1" applyFill="1" applyBorder="1" applyAlignment="1">
      <alignment horizontal="center"/>
    </xf>
    <xf numFmtId="0" fontId="2" fillId="0" borderId="0" xfId="0" applyFont="1"/>
    <xf numFmtId="0" fontId="18" fillId="13" borderId="37" xfId="0" applyFont="1" applyFill="1" applyBorder="1"/>
    <xf numFmtId="0" fontId="18" fillId="13" borderId="38" xfId="0" applyFont="1" applyFill="1" applyBorder="1"/>
    <xf numFmtId="0" fontId="18" fillId="13" borderId="39" xfId="0" applyFont="1" applyFill="1" applyBorder="1"/>
    <xf numFmtId="0" fontId="18" fillId="0" borderId="0" xfId="0" applyFont="1"/>
    <xf numFmtId="0" fontId="18" fillId="13" borderId="40" xfId="0" applyFont="1" applyFill="1" applyBorder="1"/>
    <xf numFmtId="0" fontId="18" fillId="13" borderId="0" xfId="0" applyFont="1" applyFill="1" applyBorder="1"/>
    <xf numFmtId="0" fontId="18" fillId="13" borderId="41" xfId="0" applyFont="1" applyFill="1" applyBorder="1"/>
    <xf numFmtId="0" fontId="19" fillId="13" borderId="0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justify" vertical="center"/>
    </xf>
    <xf numFmtId="0" fontId="21" fillId="13" borderId="0" xfId="0" applyFont="1" applyFill="1" applyBorder="1" applyAlignment="1">
      <alignment horizontal="left" vertical="center"/>
    </xf>
    <xf numFmtId="0" fontId="22" fillId="13" borderId="0" xfId="0" applyFont="1" applyFill="1" applyBorder="1" applyAlignment="1">
      <alignment horizontal="center" vertical="center"/>
    </xf>
    <xf numFmtId="0" fontId="18" fillId="13" borderId="0" xfId="0" applyFont="1" applyFill="1" applyBorder="1" applyAlignment="1">
      <alignment horizontal="center"/>
    </xf>
    <xf numFmtId="0" fontId="19" fillId="13" borderId="40" xfId="0" applyFont="1" applyFill="1" applyBorder="1"/>
    <xf numFmtId="0" fontId="19" fillId="13" borderId="0" xfId="0" applyFont="1" applyFill="1" applyBorder="1"/>
    <xf numFmtId="0" fontId="23" fillId="13" borderId="62" xfId="0" applyFont="1" applyFill="1" applyBorder="1" applyAlignment="1">
      <alignment horizontal="center"/>
    </xf>
    <xf numFmtId="0" fontId="19" fillId="13" borderId="41" xfId="0" applyFont="1" applyFill="1" applyBorder="1"/>
    <xf numFmtId="0" fontId="19" fillId="0" borderId="0" xfId="0" applyFont="1"/>
    <xf numFmtId="0" fontId="18" fillId="13" borderId="63" xfId="0" applyFont="1" applyFill="1" applyBorder="1"/>
    <xf numFmtId="0" fontId="24" fillId="13" borderId="0" xfId="0" applyFont="1" applyFill="1" applyBorder="1"/>
    <xf numFmtId="0" fontId="24" fillId="13" borderId="62" xfId="0" applyFont="1" applyFill="1" applyBorder="1"/>
    <xf numFmtId="0" fontId="18" fillId="13" borderId="0" xfId="0" quotePrefix="1" applyFont="1" applyFill="1" applyBorder="1"/>
    <xf numFmtId="0" fontId="25" fillId="13" borderId="0" xfId="0" applyFont="1" applyFill="1" applyBorder="1"/>
    <xf numFmtId="0" fontId="26" fillId="0" borderId="0" xfId="0" applyFont="1" applyAlignment="1">
      <alignment wrapText="1"/>
    </xf>
    <xf numFmtId="0" fontId="27" fillId="13" borderId="0" xfId="0" applyFont="1" applyFill="1" applyBorder="1" applyAlignment="1">
      <alignment wrapText="1"/>
    </xf>
    <xf numFmtId="0" fontId="18" fillId="13" borderId="0" xfId="0" applyFont="1" applyFill="1" applyBorder="1" applyAlignment="1">
      <alignment horizontal="right"/>
    </xf>
    <xf numFmtId="0" fontId="18" fillId="13" borderId="42" xfId="0" applyFont="1" applyFill="1" applyBorder="1"/>
    <xf numFmtId="0" fontId="18" fillId="13" borderId="43" xfId="0" applyFont="1" applyFill="1" applyBorder="1"/>
    <xf numFmtId="0" fontId="18" fillId="13" borderId="44" xfId="0" applyFont="1" applyFill="1" applyBorder="1"/>
    <xf numFmtId="0" fontId="1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19" borderId="25" xfId="0" applyFont="1" applyFill="1" applyBorder="1" applyAlignment="1">
      <alignment horizontal="right" vertical="center"/>
    </xf>
    <xf numFmtId="0" fontId="1" fillId="19" borderId="22" xfId="0" applyFont="1" applyFill="1" applyBorder="1" applyAlignment="1">
      <alignment horizontal="right" vertical="center"/>
    </xf>
    <xf numFmtId="0" fontId="1" fillId="10" borderId="49" xfId="0" applyFont="1" applyFill="1" applyBorder="1" applyAlignment="1">
      <alignment horizontal="right" vertical="center"/>
    </xf>
    <xf numFmtId="0" fontId="1" fillId="10" borderId="9" xfId="0" applyFont="1" applyFill="1" applyBorder="1" applyAlignment="1">
      <alignment horizontal="right" vertical="center"/>
    </xf>
    <xf numFmtId="0" fontId="11" fillId="20" borderId="46" xfId="0" applyFont="1" applyFill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0" fillId="6" borderId="7" xfId="0" applyFill="1" applyBorder="1" applyAlignment="1"/>
    <xf numFmtId="0" fontId="0" fillId="6" borderId="8" xfId="0" applyFill="1" applyBorder="1" applyAlignment="1"/>
    <xf numFmtId="0" fontId="17" fillId="5" borderId="73" xfId="0" applyFont="1" applyFill="1" applyBorder="1" applyAlignment="1">
      <alignment horizontal="right"/>
    </xf>
    <xf numFmtId="0" fontId="17" fillId="5" borderId="49" xfId="0" applyFont="1" applyFill="1" applyBorder="1" applyAlignment="1">
      <alignment horizontal="right"/>
    </xf>
    <xf numFmtId="0" fontId="1" fillId="5" borderId="73" xfId="0" applyFont="1" applyFill="1" applyBorder="1" applyAlignment="1">
      <alignment horizontal="right"/>
    </xf>
    <xf numFmtId="0" fontId="1" fillId="5" borderId="49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70" xfId="0" applyFont="1" applyFill="1" applyBorder="1" applyAlignment="1">
      <alignment horizontal="right"/>
    </xf>
    <xf numFmtId="0" fontId="1" fillId="5" borderId="55" xfId="0" applyFont="1" applyFill="1" applyBorder="1" applyAlignment="1">
      <alignment horizontal="right"/>
    </xf>
    <xf numFmtId="0" fontId="1" fillId="5" borderId="71" xfId="0" applyFont="1" applyFill="1" applyBorder="1" applyAlignment="1">
      <alignment horizontal="right"/>
    </xf>
    <xf numFmtId="0" fontId="1" fillId="5" borderId="27" xfId="0" applyFont="1" applyFill="1" applyBorder="1" applyAlignment="1">
      <alignment horizontal="right"/>
    </xf>
    <xf numFmtId="0" fontId="16" fillId="6" borderId="74" xfId="0" applyFont="1" applyFill="1" applyBorder="1" applyAlignment="1">
      <alignment horizontal="right" vertical="center" wrapText="1"/>
    </xf>
    <xf numFmtId="0" fontId="16" fillId="6" borderId="7" xfId="0" applyFont="1" applyFill="1" applyBorder="1" applyAlignment="1">
      <alignment horizontal="right" vertical="center" wrapText="1"/>
    </xf>
    <xf numFmtId="0" fontId="16" fillId="6" borderId="8" xfId="0" applyFont="1" applyFill="1" applyBorder="1" applyAlignment="1">
      <alignment horizontal="right" vertical="center" wrapText="1"/>
    </xf>
  </cellXfs>
  <cellStyles count="1">
    <cellStyle name="Normal" xfId="0" builtinId="0"/>
  </cellStyles>
  <dxfs count="309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02E2808-F532-4F6E-9F81-6D440EC94CCE}">
      <tableStyleElement type="wholeTable" dxfId="308"/>
      <tableStyleElement type="headerRow" dxfId="307"/>
    </tableStyle>
  </tableStyles>
  <colors>
    <mruColors>
      <color rgb="FFFFCCFF"/>
      <color rgb="FF006600"/>
      <color rgb="FFCCFFCC"/>
      <color rgb="FF000066"/>
      <color rgb="FF0000FF"/>
      <color rgb="FF99CCFF"/>
      <color rgb="FF009999"/>
      <color rgb="FF008080"/>
      <color rgb="FFCC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WBS!$T$154:$AI$154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WBS!$T$5:$AI$5</c:f>
              <c:numCache>
                <c:formatCode>0.0</c:formatCode>
                <c:ptCount val="16"/>
                <c:pt idx="0">
                  <c:v>200</c:v>
                </c:pt>
                <c:pt idx="1">
                  <c:v>185.71428571428572</c:v>
                </c:pt>
                <c:pt idx="2">
                  <c:v>171.42857142857144</c:v>
                </c:pt>
                <c:pt idx="3">
                  <c:v>157.14285714285717</c:v>
                </c:pt>
                <c:pt idx="4">
                  <c:v>142.85714285714289</c:v>
                </c:pt>
                <c:pt idx="5">
                  <c:v>128.57142857142861</c:v>
                </c:pt>
                <c:pt idx="6">
                  <c:v>114.28571428571432</c:v>
                </c:pt>
                <c:pt idx="7">
                  <c:v>100.00000000000003</c:v>
                </c:pt>
                <c:pt idx="8">
                  <c:v>85.714285714285737</c:v>
                </c:pt>
                <c:pt idx="9">
                  <c:v>71.428571428571445</c:v>
                </c:pt>
                <c:pt idx="10">
                  <c:v>57.14285714285716</c:v>
                </c:pt>
                <c:pt idx="11">
                  <c:v>42.857142857142875</c:v>
                </c:pt>
                <c:pt idx="12">
                  <c:v>28.571428571428591</c:v>
                </c:pt>
                <c:pt idx="13">
                  <c:v>14.285714285714304</c:v>
                </c:pt>
                <c:pt idx="14">
                  <c:v>1.7763568394002505E-14</c:v>
                </c:pt>
                <c:pt idx="15">
                  <c:v>-14.285714285714269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C-450D-9257-F82723A4929E}"/>
            </c:ext>
          </c:extLst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WBS!$T$154:$AI$154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WBS!$T$153:$AI$153</c:f>
              <c:numCache>
                <c:formatCode>0.0</c:formatCode>
                <c:ptCount val="16"/>
                <c:pt idx="0">
                  <c:v>200</c:v>
                </c:pt>
                <c:pt idx="1">
                  <c:v>185.1</c:v>
                </c:pt>
                <c:pt idx="2">
                  <c:v>166.8</c:v>
                </c:pt>
                <c:pt idx="3">
                  <c:v>150.4</c:v>
                </c:pt>
                <c:pt idx="4">
                  <c:v>133.4</c:v>
                </c:pt>
                <c:pt idx="5">
                  <c:v>116</c:v>
                </c:pt>
                <c:pt idx="6">
                  <c:v>103.5</c:v>
                </c:pt>
                <c:pt idx="7">
                  <c:v>85.8</c:v>
                </c:pt>
                <c:pt idx="8">
                  <c:v>73.2</c:v>
                </c:pt>
                <c:pt idx="9">
                  <c:v>62.8</c:v>
                </c:pt>
                <c:pt idx="10">
                  <c:v>53.4</c:v>
                </c:pt>
                <c:pt idx="11">
                  <c:v>40.1</c:v>
                </c:pt>
                <c:pt idx="12">
                  <c:v>26.4</c:v>
                </c:pt>
                <c:pt idx="13">
                  <c:v>22.4</c:v>
                </c:pt>
                <c:pt idx="14">
                  <c:v>6.4</c:v>
                </c:pt>
                <c:pt idx="15" formatCode="General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C-450D-9257-F82723A4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1264"/>
        <c:axId val="81533184"/>
      </c:lineChart>
      <c:catAx>
        <c:axId val="815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3184"/>
        <c:crosses val="autoZero"/>
        <c:auto val="1"/>
        <c:lblAlgn val="ctr"/>
        <c:lblOffset val="100"/>
        <c:noMultiLvlLbl val="0"/>
      </c:catAx>
      <c:valAx>
        <c:axId val="8153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WBS!$U$154:$AI$154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WBS!$U$4:$AI$4</c:f>
              <c:numCache>
                <c:formatCode>0.0</c:formatCode>
                <c:ptCount val="15"/>
                <c:pt idx="0">
                  <c:v>14.285714285714286</c:v>
                </c:pt>
                <c:pt idx="1">
                  <c:v>28.571428571428573</c:v>
                </c:pt>
                <c:pt idx="2">
                  <c:v>42.857142857142861</c:v>
                </c:pt>
                <c:pt idx="3">
                  <c:v>57.142857142857146</c:v>
                </c:pt>
                <c:pt idx="4">
                  <c:v>71.428571428571431</c:v>
                </c:pt>
                <c:pt idx="5">
                  <c:v>85.714285714285722</c:v>
                </c:pt>
                <c:pt idx="6">
                  <c:v>100.00000000000001</c:v>
                </c:pt>
                <c:pt idx="7">
                  <c:v>114.28571428571431</c:v>
                </c:pt>
                <c:pt idx="8">
                  <c:v>128.57142857142858</c:v>
                </c:pt>
                <c:pt idx="9">
                  <c:v>142.85714285714286</c:v>
                </c:pt>
                <c:pt idx="10">
                  <c:v>157.14285714285714</c:v>
                </c:pt>
                <c:pt idx="11">
                  <c:v>171.42857142857142</c:v>
                </c:pt>
                <c:pt idx="12">
                  <c:v>185.71428571428569</c:v>
                </c:pt>
                <c:pt idx="13">
                  <c:v>199.99999999999997</c:v>
                </c:pt>
                <c:pt idx="14">
                  <c:v>214.28571428571425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4-4600-BE42-7F81FCD0F134}"/>
            </c:ext>
          </c:extLst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WBS!$U$154:$AI$154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WBS!$U$152:$AI$152</c:f>
              <c:numCache>
                <c:formatCode>0.0</c:formatCode>
                <c:ptCount val="15"/>
                <c:pt idx="0">
                  <c:v>11.299999999999999</c:v>
                </c:pt>
                <c:pt idx="1">
                  <c:v>29.6</c:v>
                </c:pt>
                <c:pt idx="2">
                  <c:v>45.300000000000004</c:v>
                </c:pt>
                <c:pt idx="3">
                  <c:v>63.2</c:v>
                </c:pt>
                <c:pt idx="4">
                  <c:v>82.800000000000011</c:v>
                </c:pt>
                <c:pt idx="5">
                  <c:v>95.300000000000011</c:v>
                </c:pt>
                <c:pt idx="6">
                  <c:v>113.00000000000001</c:v>
                </c:pt>
                <c:pt idx="7">
                  <c:v>127.10000000000001</c:v>
                </c:pt>
                <c:pt idx="8">
                  <c:v>137.70000000000002</c:v>
                </c:pt>
                <c:pt idx="9">
                  <c:v>148.70000000000002</c:v>
                </c:pt>
                <c:pt idx="10">
                  <c:v>162.00000000000003</c:v>
                </c:pt>
                <c:pt idx="11">
                  <c:v>175.70000000000002</c:v>
                </c:pt>
                <c:pt idx="12">
                  <c:v>179.9</c:v>
                </c:pt>
                <c:pt idx="13">
                  <c:v>195.9</c:v>
                </c:pt>
                <c:pt idx="14">
                  <c:v>199.9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4-4600-BE42-7F81FCD0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88544"/>
        <c:axId val="90990464"/>
      </c:lineChart>
      <c:catAx>
        <c:axId val="909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90464"/>
        <c:crosses val="autoZero"/>
        <c:auto val="1"/>
        <c:lblAlgn val="ctr"/>
        <c:lblOffset val="100"/>
        <c:noMultiLvlLbl val="0"/>
      </c:catAx>
      <c:valAx>
        <c:axId val="9099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09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WBS!$U$4:$AH$4</c:f>
              <c:numCache>
                <c:formatCode>0.0</c:formatCode>
                <c:ptCount val="14"/>
                <c:pt idx="0">
                  <c:v>14.285714285714286</c:v>
                </c:pt>
                <c:pt idx="1">
                  <c:v>28.571428571428573</c:v>
                </c:pt>
                <c:pt idx="2">
                  <c:v>42.857142857142861</c:v>
                </c:pt>
                <c:pt idx="3">
                  <c:v>57.142857142857146</c:v>
                </c:pt>
                <c:pt idx="4">
                  <c:v>71.428571428571431</c:v>
                </c:pt>
                <c:pt idx="5">
                  <c:v>85.714285714285722</c:v>
                </c:pt>
                <c:pt idx="6">
                  <c:v>100.00000000000001</c:v>
                </c:pt>
                <c:pt idx="7">
                  <c:v>114.28571428571431</c:v>
                </c:pt>
                <c:pt idx="8">
                  <c:v>128.57142857142858</c:v>
                </c:pt>
                <c:pt idx="9">
                  <c:v>142.85714285714286</c:v>
                </c:pt>
                <c:pt idx="10">
                  <c:v>157.14285714285714</c:v>
                </c:pt>
                <c:pt idx="11">
                  <c:v>171.42857142857142</c:v>
                </c:pt>
                <c:pt idx="12">
                  <c:v>185.71428571428569</c:v>
                </c:pt>
                <c:pt idx="13">
                  <c:v>199.99999999999997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9-4AE3-97D5-E27AFAD2DE3A}"/>
            </c:ext>
          </c:extLst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WBS!$U$152:$AH$152</c:f>
              <c:numCache>
                <c:formatCode>0.0</c:formatCode>
                <c:ptCount val="14"/>
                <c:pt idx="0">
                  <c:v>11.299999999999999</c:v>
                </c:pt>
                <c:pt idx="1">
                  <c:v>29.6</c:v>
                </c:pt>
                <c:pt idx="2">
                  <c:v>45.300000000000004</c:v>
                </c:pt>
                <c:pt idx="3">
                  <c:v>63.2</c:v>
                </c:pt>
                <c:pt idx="4">
                  <c:v>82.800000000000011</c:v>
                </c:pt>
                <c:pt idx="5">
                  <c:v>95.300000000000011</c:v>
                </c:pt>
                <c:pt idx="6">
                  <c:v>113.00000000000001</c:v>
                </c:pt>
                <c:pt idx="7">
                  <c:v>127.10000000000001</c:v>
                </c:pt>
                <c:pt idx="8">
                  <c:v>137.70000000000002</c:v>
                </c:pt>
                <c:pt idx="9">
                  <c:v>148.70000000000002</c:v>
                </c:pt>
                <c:pt idx="10">
                  <c:v>162.00000000000003</c:v>
                </c:pt>
                <c:pt idx="11">
                  <c:v>175.70000000000002</c:v>
                </c:pt>
                <c:pt idx="12">
                  <c:v>179.9</c:v>
                </c:pt>
                <c:pt idx="13">
                  <c:v>195.9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9-4AE3-97D5-E27AFAD2DE3A}"/>
            </c:ext>
          </c:extLst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WBS!$U$156:$AH$156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9-4AE3-97D5-E27AFAD2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7488"/>
        <c:axId val="100049664"/>
      </c:lineChart>
      <c:catAx>
        <c:axId val="100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4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(Cost Performance Index)</c:v>
          </c:tx>
          <c:marker>
            <c:symbol val="none"/>
          </c:marker>
          <c:val>
            <c:numRef>
              <c:f>WBS!$U$157:$AH$157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5-497D-A748-164005AE9310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WBS!$U$160:$AH$160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5-497D-A748-164005AE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8848"/>
        <c:axId val="199040384"/>
      </c:lineChart>
      <c:catAx>
        <c:axId val="1990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0384"/>
        <c:crosses val="autoZero"/>
        <c:auto val="1"/>
        <c:lblAlgn val="ctr"/>
        <c:lblOffset val="100"/>
        <c:noMultiLvlLbl val="0"/>
      </c:catAx>
      <c:valAx>
        <c:axId val="1990403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 (Schedule Performance Index)</c:v>
          </c:tx>
          <c:marker>
            <c:symbol val="none"/>
          </c:marker>
          <c:val>
            <c:numRef>
              <c:f>WBS!$U$158:$AH$158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5-4B7F-B1D7-4AD19957082D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WBS!$U$160:$AH$160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5-4B7F-B1D7-4AD19957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86080"/>
        <c:axId val="199087616"/>
      </c:lineChart>
      <c:catAx>
        <c:axId val="1990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87616"/>
        <c:crosses val="autoZero"/>
        <c:auto val="1"/>
        <c:lblAlgn val="ctr"/>
        <c:lblOffset val="100"/>
        <c:noMultiLvlLbl val="0"/>
      </c:catAx>
      <c:valAx>
        <c:axId val="199087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27</xdr:row>
      <xdr:rowOff>3175</xdr:rowOff>
    </xdr:from>
    <xdr:to>
      <xdr:col>12</xdr:col>
      <xdr:colOff>184151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215901</xdr:colOff>
      <xdr:row>48</xdr:row>
      <xdr:rowOff>63500</xdr:rowOff>
    </xdr:from>
    <xdr:to>
      <xdr:col>12</xdr:col>
      <xdr:colOff>203201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opLeftCell="A27" workbookViewId="0">
      <selection activeCell="C36" sqref="C36"/>
    </sheetView>
  </sheetViews>
  <sheetFormatPr defaultColWidth="9.140625" defaultRowHeight="12.75" x14ac:dyDescent="0.2"/>
  <cols>
    <col min="1" max="1" width="2" style="275" customWidth="1"/>
    <col min="2" max="2" width="11" style="275" customWidth="1"/>
    <col min="3" max="3" width="68.85546875" style="275" customWidth="1"/>
    <col min="4" max="4" width="9.140625" style="275"/>
    <col min="5" max="5" width="1.42578125" style="275" customWidth="1"/>
    <col min="6" max="16384" width="9.140625" style="275"/>
  </cols>
  <sheetData>
    <row r="1" spans="1:5" ht="13.5" thickTop="1" x14ac:dyDescent="0.2">
      <c r="A1" s="272"/>
      <c r="B1" s="273"/>
      <c r="C1" s="273"/>
      <c r="D1" s="273"/>
      <c r="E1" s="274"/>
    </row>
    <row r="2" spans="1:5" x14ac:dyDescent="0.2">
      <c r="A2" s="276"/>
      <c r="B2" s="277"/>
      <c r="C2" s="277"/>
      <c r="D2" s="277"/>
      <c r="E2" s="278"/>
    </row>
    <row r="3" spans="1:5" x14ac:dyDescent="0.2">
      <c r="A3" s="276"/>
      <c r="B3" s="277"/>
      <c r="C3" s="277"/>
      <c r="D3" s="277"/>
      <c r="E3" s="278"/>
    </row>
    <row r="4" spans="1:5" x14ac:dyDescent="0.2">
      <c r="A4" s="276"/>
      <c r="B4" s="277"/>
      <c r="C4" s="277"/>
      <c r="D4" s="277"/>
      <c r="E4" s="278"/>
    </row>
    <row r="5" spans="1:5" ht="23.25" x14ac:dyDescent="0.2">
      <c r="A5" s="276"/>
      <c r="B5" s="277"/>
      <c r="C5" s="279" t="s">
        <v>71</v>
      </c>
      <c r="D5" s="277"/>
      <c r="E5" s="278"/>
    </row>
    <row r="6" spans="1:5" ht="15.75" x14ac:dyDescent="0.2">
      <c r="A6" s="276"/>
      <c r="B6" s="280"/>
      <c r="C6" s="277"/>
      <c r="D6" s="277"/>
      <c r="E6" s="278"/>
    </row>
    <row r="7" spans="1:5" ht="27" x14ac:dyDescent="0.2">
      <c r="A7" s="276"/>
      <c r="B7" s="281" t="s">
        <v>72</v>
      </c>
      <c r="C7" s="277"/>
      <c r="D7" s="277"/>
      <c r="E7" s="278"/>
    </row>
    <row r="8" spans="1:5" ht="15.75" x14ac:dyDescent="0.2">
      <c r="A8" s="276"/>
      <c r="B8" s="277"/>
      <c r="C8" s="282" t="s">
        <v>73</v>
      </c>
      <c r="D8" s="277"/>
      <c r="E8" s="278"/>
    </row>
    <row r="9" spans="1:5" ht="15.75" x14ac:dyDescent="0.2">
      <c r="A9" s="276"/>
      <c r="B9" s="277"/>
      <c r="C9" s="282" t="s">
        <v>74</v>
      </c>
      <c r="D9" s="277"/>
      <c r="E9" s="278"/>
    </row>
    <row r="10" spans="1:5" ht="15.75" x14ac:dyDescent="0.2">
      <c r="A10" s="276"/>
      <c r="B10" s="280"/>
      <c r="C10" s="277"/>
      <c r="D10" s="277"/>
      <c r="E10" s="278"/>
    </row>
    <row r="11" spans="1:5" x14ac:dyDescent="0.2">
      <c r="A11" s="276"/>
      <c r="B11" s="277"/>
      <c r="C11" s="283" t="s">
        <v>127</v>
      </c>
      <c r="D11" s="277"/>
      <c r="E11" s="278"/>
    </row>
    <row r="12" spans="1:5" x14ac:dyDescent="0.2">
      <c r="A12" s="276"/>
      <c r="B12" s="277"/>
      <c r="C12" s="277"/>
      <c r="D12" s="277"/>
      <c r="E12" s="278"/>
    </row>
    <row r="13" spans="1:5" s="288" customFormat="1" ht="24" thickBot="1" x14ac:dyDescent="0.4">
      <c r="A13" s="284"/>
      <c r="B13" s="285" t="s">
        <v>75</v>
      </c>
      <c r="C13" s="286" t="s">
        <v>128</v>
      </c>
      <c r="D13" s="285"/>
      <c r="E13" s="287"/>
    </row>
    <row r="14" spans="1:5" ht="13.5" thickTop="1" x14ac:dyDescent="0.2">
      <c r="A14" s="276"/>
      <c r="B14" s="277"/>
      <c r="C14" s="277"/>
      <c r="D14" s="277"/>
      <c r="E14" s="278"/>
    </row>
    <row r="15" spans="1:5" ht="24" thickBot="1" x14ac:dyDescent="0.4">
      <c r="A15" s="276"/>
      <c r="B15" s="285" t="s">
        <v>86</v>
      </c>
      <c r="C15" s="286">
        <v>1001446086</v>
      </c>
      <c r="D15" s="277"/>
      <c r="E15" s="278"/>
    </row>
    <row r="16" spans="1:5" ht="14.25" thickTop="1" thickBot="1" x14ac:dyDescent="0.25">
      <c r="A16" s="276"/>
      <c r="B16" s="277"/>
      <c r="C16" s="277"/>
      <c r="D16" s="277"/>
      <c r="E16" s="278"/>
    </row>
    <row r="17" spans="1:5" ht="4.5" customHeight="1" thickTop="1" thickBot="1" x14ac:dyDescent="0.25">
      <c r="A17" s="276"/>
      <c r="B17" s="289"/>
      <c r="C17" s="289"/>
      <c r="D17" s="289"/>
      <c r="E17" s="278"/>
    </row>
    <row r="18" spans="1:5" ht="21" thickTop="1" x14ac:dyDescent="0.3">
      <c r="A18" s="276"/>
      <c r="B18" s="290" t="s">
        <v>76</v>
      </c>
      <c r="C18" s="277"/>
      <c r="D18" s="277"/>
      <c r="E18" s="278"/>
    </row>
    <row r="19" spans="1:5" x14ac:dyDescent="0.2">
      <c r="A19" s="276"/>
      <c r="B19" s="277"/>
      <c r="C19" s="277"/>
      <c r="D19" s="277"/>
      <c r="E19" s="278"/>
    </row>
    <row r="20" spans="1:5" ht="21" thickBot="1" x14ac:dyDescent="0.35">
      <c r="A20" s="276"/>
      <c r="B20" s="291"/>
      <c r="C20" s="277" t="s">
        <v>77</v>
      </c>
      <c r="D20" s="277"/>
      <c r="E20" s="278"/>
    </row>
    <row r="21" spans="1:5" ht="13.5" thickTop="1" x14ac:dyDescent="0.2">
      <c r="A21" s="276"/>
      <c r="B21" s="277"/>
      <c r="C21" s="277"/>
      <c r="D21" s="277"/>
      <c r="E21" s="278"/>
    </row>
    <row r="22" spans="1:5" ht="21" thickBot="1" x14ac:dyDescent="0.35">
      <c r="A22" s="276"/>
      <c r="B22" s="291"/>
      <c r="C22" s="277" t="s">
        <v>78</v>
      </c>
      <c r="D22" s="277"/>
      <c r="E22" s="278"/>
    </row>
    <row r="23" spans="1:5" ht="13.5" thickTop="1" x14ac:dyDescent="0.2">
      <c r="A23" s="276"/>
      <c r="B23" s="277"/>
      <c r="C23" s="277"/>
      <c r="D23" s="277"/>
      <c r="E23" s="278"/>
    </row>
    <row r="24" spans="1:5" ht="21" thickBot="1" x14ac:dyDescent="0.35">
      <c r="A24" s="276"/>
      <c r="B24" s="291"/>
      <c r="C24" s="277" t="s">
        <v>79</v>
      </c>
      <c r="D24" s="277"/>
      <c r="E24" s="278"/>
    </row>
    <row r="25" spans="1:5" ht="13.5" thickTop="1" x14ac:dyDescent="0.2">
      <c r="A25" s="276"/>
      <c r="B25" s="277"/>
      <c r="C25" s="277"/>
      <c r="D25" s="277"/>
      <c r="E25" s="278"/>
    </row>
    <row r="26" spans="1:5" x14ac:dyDescent="0.2">
      <c r="A26" s="276"/>
      <c r="B26" s="277"/>
      <c r="C26" s="277"/>
      <c r="D26" s="277"/>
      <c r="E26" s="278"/>
    </row>
    <row r="27" spans="1:5" ht="21" thickBot="1" x14ac:dyDescent="0.35">
      <c r="A27" s="276"/>
      <c r="B27" s="291"/>
      <c r="C27" s="292" t="s">
        <v>80</v>
      </c>
      <c r="D27" s="277"/>
      <c r="E27" s="278"/>
    </row>
    <row r="28" spans="1:5" ht="13.5" thickTop="1" x14ac:dyDescent="0.2">
      <c r="A28" s="276"/>
      <c r="B28" s="277"/>
      <c r="C28" s="277"/>
      <c r="D28" s="277"/>
      <c r="E28" s="278"/>
    </row>
    <row r="29" spans="1:5" ht="18" x14ac:dyDescent="0.25">
      <c r="A29" s="276"/>
      <c r="B29" s="277"/>
      <c r="C29" s="293" t="s">
        <v>81</v>
      </c>
      <c r="D29" s="277"/>
      <c r="E29" s="278"/>
    </row>
    <row r="30" spans="1:5" x14ac:dyDescent="0.2">
      <c r="A30" s="276"/>
      <c r="B30" s="277"/>
      <c r="C30" s="277"/>
      <c r="D30" s="277"/>
      <c r="E30" s="278"/>
    </row>
    <row r="31" spans="1:5" x14ac:dyDescent="0.2">
      <c r="A31" s="276"/>
      <c r="B31" s="277"/>
      <c r="C31" s="277"/>
      <c r="D31" s="277"/>
      <c r="E31" s="278"/>
    </row>
    <row r="32" spans="1:5" ht="15" x14ac:dyDescent="0.25">
      <c r="A32" s="276"/>
      <c r="B32" s="277"/>
      <c r="C32" s="294"/>
      <c r="D32" s="277"/>
      <c r="E32" s="278"/>
    </row>
    <row r="33" spans="1:5" x14ac:dyDescent="0.2">
      <c r="A33" s="276"/>
      <c r="B33" s="277"/>
      <c r="C33" s="295"/>
      <c r="D33" s="277"/>
      <c r="E33" s="278"/>
    </row>
    <row r="34" spans="1:5" x14ac:dyDescent="0.2">
      <c r="A34" s="276"/>
      <c r="B34" s="277"/>
      <c r="C34" s="277"/>
      <c r="D34" s="277"/>
      <c r="E34" s="278"/>
    </row>
    <row r="35" spans="1:5" x14ac:dyDescent="0.2">
      <c r="A35" s="276"/>
      <c r="B35" s="277"/>
      <c r="C35" s="277"/>
      <c r="D35" s="277"/>
      <c r="E35" s="278"/>
    </row>
    <row r="36" spans="1:5" x14ac:dyDescent="0.2">
      <c r="A36" s="276"/>
      <c r="B36" s="277"/>
      <c r="C36" s="277"/>
      <c r="D36" s="277"/>
      <c r="E36" s="278"/>
    </row>
    <row r="37" spans="1:5" x14ac:dyDescent="0.2">
      <c r="A37" s="276"/>
      <c r="B37" s="277"/>
      <c r="C37" s="277"/>
      <c r="D37" s="277"/>
      <c r="E37" s="278"/>
    </row>
    <row r="38" spans="1:5" x14ac:dyDescent="0.2">
      <c r="A38" s="276"/>
      <c r="B38" s="277"/>
      <c r="C38" s="277"/>
      <c r="D38" s="277"/>
      <c r="E38" s="278"/>
    </row>
    <row r="39" spans="1:5" x14ac:dyDescent="0.2">
      <c r="A39" s="276"/>
      <c r="B39" s="277"/>
      <c r="C39" s="277"/>
      <c r="D39" s="277"/>
      <c r="E39" s="278"/>
    </row>
    <row r="40" spans="1:5" x14ac:dyDescent="0.2">
      <c r="A40" s="276"/>
      <c r="B40" s="277"/>
      <c r="C40" s="277"/>
      <c r="D40" s="277"/>
      <c r="E40" s="278"/>
    </row>
    <row r="41" spans="1:5" x14ac:dyDescent="0.2">
      <c r="A41" s="276"/>
      <c r="B41" s="277"/>
      <c r="C41" s="277"/>
      <c r="D41" s="277"/>
      <c r="E41" s="278"/>
    </row>
    <row r="42" spans="1:5" x14ac:dyDescent="0.2">
      <c r="A42" s="276"/>
      <c r="B42" s="296" t="s">
        <v>109</v>
      </c>
      <c r="C42" s="277" t="s">
        <v>110</v>
      </c>
      <c r="D42" s="277"/>
      <c r="E42" s="278"/>
    </row>
    <row r="43" spans="1:5" x14ac:dyDescent="0.2">
      <c r="A43" s="276"/>
      <c r="B43" s="277"/>
      <c r="C43" s="277" t="s">
        <v>111</v>
      </c>
      <c r="D43" s="277"/>
      <c r="E43" s="278"/>
    </row>
    <row r="44" spans="1:5" x14ac:dyDescent="0.2">
      <c r="A44" s="276"/>
      <c r="B44" s="277"/>
      <c r="C44" s="277"/>
      <c r="D44" s="277"/>
      <c r="E44" s="278"/>
    </row>
    <row r="45" spans="1:5" x14ac:dyDescent="0.2">
      <c r="A45" s="276"/>
      <c r="B45" s="277"/>
      <c r="C45" s="277" t="s">
        <v>112</v>
      </c>
      <c r="D45" s="277"/>
      <c r="E45" s="278"/>
    </row>
    <row r="46" spans="1:5" x14ac:dyDescent="0.2">
      <c r="A46" s="276"/>
      <c r="B46" s="277"/>
      <c r="C46" s="277"/>
      <c r="D46" s="277"/>
      <c r="E46" s="278"/>
    </row>
    <row r="47" spans="1:5" x14ac:dyDescent="0.2">
      <c r="A47" s="276"/>
      <c r="B47" s="277"/>
      <c r="C47" s="277"/>
      <c r="D47" s="277"/>
      <c r="E47" s="278"/>
    </row>
    <row r="48" spans="1:5" ht="13.5" thickBot="1" x14ac:dyDescent="0.25">
      <c r="A48" s="297"/>
      <c r="B48" s="298"/>
      <c r="C48" s="298"/>
      <c r="D48" s="298"/>
      <c r="E48" s="299"/>
    </row>
    <row r="49" ht="13.5" thickTop="1" x14ac:dyDescent="0.2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2"/>
  <sheetViews>
    <sheetView zoomScale="130" zoomScaleNormal="130" workbookViewId="0">
      <selection activeCell="D45" sqref="D45"/>
    </sheetView>
  </sheetViews>
  <sheetFormatPr defaultRowHeight="12.75" x14ac:dyDescent="0.2"/>
  <cols>
    <col min="1" max="1" width="3" customWidth="1"/>
    <col min="2" max="2" width="2.85546875" customWidth="1"/>
    <col min="3" max="3" width="3.140625" customWidth="1"/>
    <col min="4" max="4" width="3" customWidth="1"/>
    <col min="5" max="5" width="2.7109375" customWidth="1"/>
    <col min="6" max="6" width="3.28515625" customWidth="1"/>
    <col min="9" max="9" width="69" customWidth="1"/>
    <col min="10" max="10" width="2.28515625" customWidth="1"/>
  </cols>
  <sheetData>
    <row r="1" spans="1:13" x14ac:dyDescent="0.2">
      <c r="A1" s="22"/>
      <c r="B1" s="22"/>
      <c r="C1" s="22"/>
      <c r="D1" s="22"/>
      <c r="E1" s="22"/>
      <c r="F1" s="22"/>
      <c r="G1" s="22"/>
      <c r="H1" s="22"/>
      <c r="I1" s="22"/>
      <c r="J1" s="116"/>
      <c r="K1" s="22"/>
      <c r="L1" s="22"/>
      <c r="M1" s="22"/>
    </row>
    <row r="2" spans="1:13" ht="15.75" x14ac:dyDescent="0.25">
      <c r="A2" s="22"/>
      <c r="B2" s="90" t="s">
        <v>37</v>
      </c>
      <c r="C2" s="22"/>
      <c r="D2" s="22"/>
      <c r="E2" s="22"/>
      <c r="F2" s="22"/>
      <c r="G2" s="22"/>
      <c r="H2" s="22"/>
      <c r="I2" s="22"/>
      <c r="J2" s="116"/>
      <c r="K2" s="22"/>
      <c r="L2" s="22"/>
      <c r="M2" s="22"/>
    </row>
    <row r="3" spans="1:13" x14ac:dyDescent="0.2">
      <c r="A3" s="22"/>
      <c r="B3" s="22"/>
      <c r="C3" s="22"/>
      <c r="D3" s="22"/>
      <c r="E3" s="22"/>
      <c r="F3" s="22"/>
      <c r="G3" s="22"/>
      <c r="H3" s="22"/>
      <c r="I3" s="22"/>
      <c r="J3" s="116"/>
      <c r="K3" s="22"/>
      <c r="L3" s="22"/>
      <c r="M3" s="22"/>
    </row>
    <row r="4" spans="1:13" x14ac:dyDescent="0.2">
      <c r="A4" s="22"/>
      <c r="B4" s="89" t="s">
        <v>87</v>
      </c>
      <c r="C4" s="22"/>
      <c r="D4" s="22"/>
      <c r="E4" s="22"/>
      <c r="F4" s="22"/>
      <c r="G4" s="22"/>
      <c r="H4" s="22"/>
      <c r="I4" s="22"/>
      <c r="J4" s="116"/>
      <c r="K4" s="22"/>
      <c r="L4" s="22"/>
      <c r="M4" s="22"/>
    </row>
    <row r="5" spans="1:13" x14ac:dyDescent="0.2">
      <c r="A5" s="22"/>
      <c r="B5" s="22"/>
      <c r="C5" s="22"/>
      <c r="D5" s="22"/>
      <c r="E5" s="22"/>
      <c r="F5" s="22"/>
      <c r="G5" s="22"/>
      <c r="H5" s="22"/>
      <c r="I5" s="22"/>
      <c r="J5" s="116"/>
      <c r="K5" s="22"/>
      <c r="L5" s="22"/>
      <c r="M5" s="22"/>
    </row>
    <row r="6" spans="1:13" x14ac:dyDescent="0.2">
      <c r="A6" s="22"/>
      <c r="B6" s="22"/>
      <c r="C6" s="88" t="s">
        <v>92</v>
      </c>
      <c r="D6" s="22"/>
      <c r="E6" s="22"/>
      <c r="F6" s="22"/>
      <c r="G6" s="22"/>
      <c r="H6" s="22"/>
      <c r="I6" s="22"/>
      <c r="J6" s="116"/>
      <c r="K6" s="22"/>
      <c r="L6" s="22"/>
      <c r="M6" s="22"/>
    </row>
    <row r="7" spans="1:13" x14ac:dyDescent="0.2">
      <c r="A7" s="22"/>
      <c r="B7" s="22"/>
      <c r="C7" s="22"/>
      <c r="D7" s="88" t="s">
        <v>93</v>
      </c>
      <c r="E7" s="22"/>
      <c r="F7" s="22"/>
      <c r="G7" s="22"/>
      <c r="H7" s="22"/>
      <c r="I7" s="22"/>
      <c r="J7" s="116"/>
      <c r="K7" s="22"/>
      <c r="L7" s="22"/>
      <c r="M7" s="22"/>
    </row>
    <row r="8" spans="1:13" x14ac:dyDescent="0.2">
      <c r="A8" s="22"/>
      <c r="B8" s="22"/>
      <c r="C8" s="88" t="s">
        <v>88</v>
      </c>
      <c r="D8" s="88"/>
      <c r="E8" s="22"/>
      <c r="F8" s="22"/>
      <c r="G8" s="22"/>
      <c r="H8" s="22"/>
      <c r="I8" s="22"/>
      <c r="J8" s="116"/>
      <c r="K8" s="22"/>
      <c r="L8" s="22"/>
      <c r="M8" s="22"/>
    </row>
    <row r="9" spans="1:13" x14ac:dyDescent="0.2">
      <c r="A9" s="22"/>
      <c r="B9" s="22"/>
      <c r="C9" s="88"/>
      <c r="D9" s="88" t="s">
        <v>89</v>
      </c>
      <c r="E9" s="22"/>
      <c r="F9" s="22"/>
      <c r="G9" s="22"/>
      <c r="H9" s="22"/>
      <c r="I9" s="22"/>
      <c r="J9" s="116"/>
      <c r="K9" s="22"/>
      <c r="L9" s="22"/>
      <c r="M9" s="22"/>
    </row>
    <row r="10" spans="1:13" x14ac:dyDescent="0.2">
      <c r="A10" s="22"/>
      <c r="B10" s="22"/>
      <c r="C10" s="88" t="s">
        <v>90</v>
      </c>
      <c r="D10" s="88"/>
      <c r="E10" s="22"/>
      <c r="F10" s="22"/>
      <c r="G10" s="22"/>
      <c r="H10" s="22"/>
      <c r="I10" s="22"/>
      <c r="J10" s="116"/>
      <c r="K10" s="22"/>
      <c r="L10" s="22"/>
      <c r="M10" s="22"/>
    </row>
    <row r="11" spans="1:13" x14ac:dyDescent="0.2">
      <c r="A11" s="22"/>
      <c r="B11" s="22"/>
      <c r="C11" s="88"/>
      <c r="D11" s="88" t="s">
        <v>94</v>
      </c>
      <c r="E11" s="22"/>
      <c r="F11" s="22"/>
      <c r="G11" s="22"/>
      <c r="H11" s="22"/>
      <c r="I11" s="22"/>
      <c r="J11" s="116"/>
      <c r="K11" s="22"/>
      <c r="L11" s="22"/>
      <c r="M11" s="22"/>
    </row>
    <row r="12" spans="1:13" x14ac:dyDescent="0.2">
      <c r="A12" s="22"/>
      <c r="B12" s="22"/>
      <c r="C12" s="88" t="s">
        <v>91</v>
      </c>
      <c r="D12" s="88"/>
      <c r="E12" s="22"/>
      <c r="F12" s="22"/>
      <c r="G12" s="22"/>
      <c r="H12" s="22"/>
      <c r="I12" s="22"/>
      <c r="J12" s="116"/>
      <c r="K12" s="22"/>
      <c r="L12" s="22"/>
      <c r="M12" s="22"/>
    </row>
    <row r="13" spans="1:13" x14ac:dyDescent="0.2">
      <c r="A13" s="22"/>
      <c r="B13" s="22"/>
      <c r="C13" s="22"/>
      <c r="D13" s="22"/>
      <c r="E13" s="22"/>
      <c r="F13" s="22"/>
      <c r="G13" s="22"/>
      <c r="H13" s="22"/>
      <c r="I13" s="22"/>
      <c r="J13" s="116"/>
      <c r="K13" s="22"/>
      <c r="L13" s="22"/>
      <c r="M13" s="22"/>
    </row>
    <row r="14" spans="1:13" ht="15.75" x14ac:dyDescent="0.25">
      <c r="A14" s="22"/>
      <c r="B14" s="90" t="s">
        <v>42</v>
      </c>
      <c r="C14" s="22"/>
      <c r="D14" s="22"/>
      <c r="E14" s="22"/>
      <c r="F14" s="22"/>
      <c r="G14" s="22"/>
      <c r="H14" s="22"/>
      <c r="I14" s="22"/>
      <c r="J14" s="116"/>
      <c r="K14" s="22"/>
      <c r="L14" s="22"/>
      <c r="M14" s="22"/>
    </row>
    <row r="15" spans="1:13" x14ac:dyDescent="0.2">
      <c r="A15" s="22"/>
      <c r="B15" s="22"/>
      <c r="C15" s="22"/>
      <c r="D15" s="22"/>
      <c r="E15" s="22"/>
      <c r="F15" s="22"/>
      <c r="G15" s="22"/>
      <c r="H15" s="22"/>
      <c r="I15" s="22"/>
      <c r="J15" s="116"/>
      <c r="K15" s="22"/>
      <c r="L15" s="22"/>
      <c r="M15" s="22"/>
    </row>
    <row r="16" spans="1:13" x14ac:dyDescent="0.2">
      <c r="A16" s="22"/>
      <c r="B16" s="22"/>
      <c r="C16" s="89" t="s">
        <v>39</v>
      </c>
      <c r="D16" s="22"/>
      <c r="E16" s="22"/>
      <c r="F16" s="22"/>
      <c r="G16" s="22"/>
      <c r="H16" s="22"/>
      <c r="I16" s="22"/>
      <c r="J16" s="116"/>
      <c r="K16" s="22"/>
      <c r="L16" s="22"/>
      <c r="M16" s="22"/>
    </row>
    <row r="17" spans="1:13" x14ac:dyDescent="0.2">
      <c r="A17" s="22"/>
      <c r="B17" s="22"/>
      <c r="C17" s="88" t="s">
        <v>82</v>
      </c>
      <c r="D17" s="22"/>
      <c r="E17" s="22"/>
      <c r="F17" s="22"/>
      <c r="G17" s="22"/>
      <c r="H17" s="22"/>
      <c r="I17" s="22"/>
      <c r="J17" s="116"/>
      <c r="K17" s="22"/>
      <c r="L17" s="22"/>
      <c r="M17" s="22"/>
    </row>
    <row r="18" spans="1:13" x14ac:dyDescent="0.2">
      <c r="A18" s="22"/>
      <c r="B18" s="88"/>
      <c r="C18" s="22"/>
      <c r="D18" s="22"/>
      <c r="E18" s="22"/>
      <c r="F18" s="22"/>
      <c r="G18" s="22"/>
      <c r="H18" s="22"/>
      <c r="I18" s="22"/>
      <c r="J18" s="116"/>
      <c r="K18" s="22"/>
      <c r="L18" s="22"/>
      <c r="M18" s="22"/>
    </row>
    <row r="19" spans="1:13" x14ac:dyDescent="0.2">
      <c r="A19" s="22"/>
      <c r="B19" s="22"/>
      <c r="C19" s="88" t="s">
        <v>38</v>
      </c>
      <c r="D19" s="22"/>
      <c r="E19" s="22"/>
      <c r="F19" s="22"/>
      <c r="G19" s="22"/>
      <c r="H19" s="22"/>
      <c r="I19" s="22"/>
      <c r="J19" s="116"/>
      <c r="K19" s="22"/>
      <c r="L19" s="22"/>
      <c r="M19" s="22"/>
    </row>
    <row r="20" spans="1:13" x14ac:dyDescent="0.2">
      <c r="A20" s="22"/>
      <c r="B20" s="22"/>
      <c r="C20" s="22"/>
      <c r="D20" s="88" t="s">
        <v>19</v>
      </c>
      <c r="E20" s="22"/>
      <c r="F20" s="22"/>
      <c r="G20" s="22"/>
      <c r="H20" s="22"/>
      <c r="I20" s="22"/>
      <c r="J20" s="116"/>
      <c r="K20" s="22"/>
      <c r="L20" s="22"/>
      <c r="M20" s="22"/>
    </row>
    <row r="21" spans="1:13" x14ac:dyDescent="0.2">
      <c r="A21" s="22"/>
      <c r="B21" s="22"/>
      <c r="C21" s="22"/>
      <c r="D21" s="88" t="s">
        <v>18</v>
      </c>
      <c r="E21" s="22"/>
      <c r="F21" s="22"/>
      <c r="G21" s="22"/>
      <c r="H21" s="22"/>
      <c r="I21" s="22"/>
      <c r="J21" s="116"/>
      <c r="K21" s="22"/>
      <c r="L21" s="22"/>
      <c r="M21" s="22"/>
    </row>
    <row r="22" spans="1:13" x14ac:dyDescent="0.2">
      <c r="A22" s="22"/>
      <c r="B22" s="22"/>
      <c r="C22" s="22"/>
      <c r="D22" s="22"/>
      <c r="E22" s="88" t="s">
        <v>83</v>
      </c>
      <c r="F22" s="22"/>
      <c r="G22" s="22"/>
      <c r="H22" s="22"/>
      <c r="I22" s="22"/>
      <c r="J22" s="116"/>
      <c r="K22" s="22"/>
      <c r="L22" s="22"/>
      <c r="M22" s="22"/>
    </row>
    <row r="23" spans="1:13" x14ac:dyDescent="0.2">
      <c r="A23" s="22"/>
      <c r="B23" s="22"/>
      <c r="C23" s="22"/>
      <c r="D23" s="22"/>
      <c r="E23" s="88"/>
      <c r="F23" s="88" t="s">
        <v>48</v>
      </c>
      <c r="G23" s="22"/>
      <c r="H23" s="22"/>
      <c r="I23" s="22"/>
      <c r="J23" s="116"/>
      <c r="K23" s="22"/>
      <c r="L23" s="22"/>
      <c r="M23" s="22"/>
    </row>
    <row r="24" spans="1:13" x14ac:dyDescent="0.2">
      <c r="A24" s="22"/>
      <c r="B24" s="22"/>
      <c r="C24" s="22"/>
      <c r="D24" s="22"/>
      <c r="E24" s="88" t="s">
        <v>40</v>
      </c>
      <c r="F24" s="22"/>
      <c r="G24" s="22"/>
      <c r="H24" s="22"/>
      <c r="I24" s="22"/>
      <c r="J24" s="116"/>
      <c r="K24" s="22"/>
      <c r="L24" s="22"/>
      <c r="M24" s="22"/>
    </row>
    <row r="25" spans="1:13" x14ac:dyDescent="0.2">
      <c r="A25" s="22"/>
      <c r="B25" s="22"/>
      <c r="C25" s="22"/>
      <c r="D25" s="22"/>
      <c r="E25" s="22"/>
      <c r="F25" s="88" t="s">
        <v>41</v>
      </c>
      <c r="G25" s="22"/>
      <c r="H25" s="22"/>
      <c r="I25" s="22"/>
      <c r="J25" s="116"/>
      <c r="K25" s="22"/>
      <c r="L25" s="22"/>
      <c r="M25" s="22"/>
    </row>
    <row r="26" spans="1:13" x14ac:dyDescent="0.2">
      <c r="A26" s="22"/>
      <c r="B26" s="22"/>
      <c r="C26" s="22"/>
      <c r="D26" s="22"/>
      <c r="E26" s="22"/>
      <c r="F26" s="88" t="s">
        <v>84</v>
      </c>
      <c r="G26" s="22"/>
      <c r="H26" s="22"/>
      <c r="I26" s="22"/>
      <c r="J26" s="116"/>
      <c r="K26" s="22"/>
      <c r="L26" s="22"/>
      <c r="M26" s="22"/>
    </row>
    <row r="27" spans="1:13" x14ac:dyDescent="0.2">
      <c r="A27" s="22"/>
      <c r="B27" s="22"/>
      <c r="C27" s="22"/>
      <c r="D27" s="22"/>
      <c r="E27" s="22"/>
      <c r="F27" s="88"/>
      <c r="G27" s="22"/>
      <c r="H27" s="22"/>
      <c r="I27" s="22"/>
      <c r="J27" s="116"/>
      <c r="K27" s="22"/>
      <c r="L27" s="22"/>
      <c r="M27" s="22"/>
    </row>
    <row r="28" spans="1:13" ht="15.75" x14ac:dyDescent="0.25">
      <c r="A28" s="22"/>
      <c r="B28" s="90" t="s">
        <v>43</v>
      </c>
      <c r="C28" s="22"/>
      <c r="D28" s="22"/>
      <c r="E28" s="22"/>
      <c r="F28" s="22"/>
      <c r="G28" s="22"/>
      <c r="H28" s="22"/>
      <c r="I28" s="22"/>
      <c r="J28" s="116"/>
      <c r="K28" s="22"/>
      <c r="L28" s="22"/>
      <c r="M28" s="22"/>
    </row>
    <row r="29" spans="1:13" ht="15.75" x14ac:dyDescent="0.25">
      <c r="A29" s="22"/>
      <c r="B29" s="90"/>
      <c r="C29" s="22"/>
      <c r="D29" s="22"/>
      <c r="E29" s="22"/>
      <c r="F29" s="22"/>
      <c r="G29" s="22"/>
      <c r="H29" s="22"/>
      <c r="I29" s="22"/>
      <c r="J29" s="116"/>
      <c r="K29" s="22"/>
      <c r="L29" s="22"/>
      <c r="M29" s="22"/>
    </row>
    <row r="30" spans="1:13" ht="15.75" x14ac:dyDescent="0.25">
      <c r="A30" s="22"/>
      <c r="B30" s="90"/>
      <c r="C30" s="88" t="s">
        <v>44</v>
      </c>
      <c r="D30" s="22"/>
      <c r="E30" s="22"/>
      <c r="F30" s="22"/>
      <c r="G30" s="22"/>
      <c r="H30" s="22"/>
      <c r="I30" s="22"/>
      <c r="J30" s="116"/>
      <c r="K30" s="22"/>
      <c r="L30" s="22"/>
      <c r="M30" s="22"/>
    </row>
    <row r="31" spans="1:13" ht="15.75" x14ac:dyDescent="0.25">
      <c r="A31" s="22"/>
      <c r="B31" s="90"/>
      <c r="C31" s="88" t="s">
        <v>45</v>
      </c>
      <c r="D31" s="22"/>
      <c r="E31" s="22"/>
      <c r="F31" s="22"/>
      <c r="G31" s="22"/>
      <c r="H31" s="22"/>
      <c r="I31" s="22"/>
      <c r="J31" s="116"/>
      <c r="K31" s="22"/>
      <c r="L31" s="22"/>
      <c r="M31" s="22"/>
    </row>
    <row r="32" spans="1:13" ht="15.75" x14ac:dyDescent="0.25">
      <c r="A32" s="22"/>
      <c r="B32" s="90"/>
      <c r="C32" s="88" t="s">
        <v>95</v>
      </c>
      <c r="D32" s="22"/>
      <c r="E32" s="22"/>
      <c r="F32" s="22"/>
      <c r="G32" s="22"/>
      <c r="H32" s="22"/>
      <c r="I32" s="22"/>
      <c r="J32" s="116"/>
      <c r="K32" s="22"/>
      <c r="L32" s="22"/>
      <c r="M32" s="22"/>
    </row>
    <row r="33" spans="1:13" ht="15.75" x14ac:dyDescent="0.25">
      <c r="A33" s="22"/>
      <c r="B33" s="90"/>
      <c r="C33" s="22"/>
      <c r="D33" s="22"/>
      <c r="E33" s="22"/>
      <c r="F33" s="22"/>
      <c r="G33" s="22"/>
      <c r="H33" s="22"/>
      <c r="I33" s="22"/>
      <c r="J33" s="116"/>
      <c r="K33" s="22"/>
      <c r="L33" s="22"/>
      <c r="M33" s="22"/>
    </row>
    <row r="34" spans="1:13" ht="15.75" x14ac:dyDescent="0.25">
      <c r="A34" s="22"/>
      <c r="B34" s="90" t="s">
        <v>96</v>
      </c>
      <c r="C34" s="22"/>
      <c r="D34" s="22"/>
      <c r="E34" s="22"/>
      <c r="F34" s="22"/>
      <c r="G34" s="22"/>
      <c r="H34" s="22"/>
      <c r="I34" s="22"/>
      <c r="J34" s="116"/>
      <c r="K34" s="22"/>
      <c r="L34" s="22"/>
      <c r="M34" s="22"/>
    </row>
    <row r="35" spans="1:13" x14ac:dyDescent="0.2">
      <c r="A35" s="22"/>
      <c r="B35" s="22"/>
      <c r="C35" s="22"/>
      <c r="D35" s="22"/>
      <c r="E35" s="22"/>
      <c r="F35" s="22"/>
      <c r="G35" s="22"/>
      <c r="H35" s="22"/>
      <c r="I35" s="22"/>
      <c r="J35" s="116"/>
      <c r="K35" s="22"/>
      <c r="L35" s="22"/>
      <c r="M35" s="22"/>
    </row>
    <row r="36" spans="1:13" x14ac:dyDescent="0.2">
      <c r="A36" s="22"/>
      <c r="B36" s="22"/>
      <c r="C36" s="88" t="s">
        <v>69</v>
      </c>
      <c r="D36" s="22"/>
      <c r="E36" s="22"/>
      <c r="F36" s="22"/>
      <c r="G36" s="22"/>
      <c r="H36" s="22"/>
      <c r="I36" s="22"/>
      <c r="J36" s="116"/>
      <c r="K36" s="22"/>
      <c r="L36" s="22"/>
      <c r="M36" s="22"/>
    </row>
    <row r="37" spans="1:13" x14ac:dyDescent="0.2">
      <c r="A37" s="22"/>
      <c r="B37" s="22"/>
      <c r="C37" s="88"/>
      <c r="D37" s="88" t="s">
        <v>49</v>
      </c>
      <c r="E37" s="22"/>
      <c r="F37" s="22"/>
      <c r="G37" s="22"/>
      <c r="H37" s="22"/>
      <c r="I37" s="22"/>
      <c r="J37" s="116"/>
      <c r="K37" s="22"/>
      <c r="L37" s="22"/>
      <c r="M37" s="22"/>
    </row>
    <row r="38" spans="1:13" x14ac:dyDescent="0.2">
      <c r="A38" s="22"/>
      <c r="B38" s="88"/>
      <c r="C38" s="22"/>
      <c r="D38" s="88" t="s">
        <v>20</v>
      </c>
      <c r="E38" s="22"/>
      <c r="F38" s="22"/>
      <c r="G38" s="22"/>
      <c r="H38" s="22"/>
      <c r="I38" s="22"/>
      <c r="J38" s="116"/>
      <c r="K38" s="22"/>
      <c r="L38" s="22"/>
      <c r="M38" s="22"/>
    </row>
    <row r="39" spans="1:13" x14ac:dyDescent="0.2">
      <c r="A39" s="22"/>
      <c r="B39" s="88"/>
      <c r="C39" s="88"/>
      <c r="D39" s="22"/>
      <c r="E39" s="22"/>
      <c r="F39" s="22"/>
      <c r="G39" s="22"/>
      <c r="H39" s="22"/>
      <c r="I39" s="22"/>
      <c r="J39" s="116"/>
      <c r="K39" s="22"/>
      <c r="L39" s="22"/>
      <c r="M39" s="22"/>
    </row>
    <row r="40" spans="1:13" ht="15.75" x14ac:dyDescent="0.25">
      <c r="A40" s="22"/>
      <c r="B40" s="90" t="s">
        <v>70</v>
      </c>
      <c r="C40" s="88"/>
      <c r="D40" s="22"/>
      <c r="E40" s="22"/>
      <c r="F40" s="22"/>
      <c r="G40" s="22"/>
      <c r="H40" s="22"/>
      <c r="I40" s="22"/>
      <c r="J40" s="116"/>
      <c r="K40" s="22"/>
      <c r="L40" s="22"/>
      <c r="M40" s="22"/>
    </row>
    <row r="41" spans="1:13" x14ac:dyDescent="0.2">
      <c r="A41" s="22"/>
      <c r="B41" s="88"/>
      <c r="C41" s="22"/>
      <c r="D41" s="22"/>
      <c r="E41" s="22"/>
      <c r="F41" s="22"/>
      <c r="G41" s="22"/>
      <c r="H41" s="22"/>
      <c r="I41" s="22"/>
      <c r="J41" s="116"/>
      <c r="K41" s="22"/>
      <c r="L41" s="22"/>
      <c r="M41" s="22"/>
    </row>
    <row r="42" spans="1:13" x14ac:dyDescent="0.2">
      <c r="A42" s="22"/>
      <c r="B42" s="88"/>
      <c r="C42" s="88" t="s">
        <v>97</v>
      </c>
      <c r="D42" s="22"/>
      <c r="E42" s="22"/>
      <c r="F42" s="22"/>
      <c r="G42" s="22"/>
      <c r="H42" s="22"/>
      <c r="I42" s="22"/>
      <c r="J42" s="116"/>
      <c r="K42" s="22"/>
      <c r="L42" s="22"/>
      <c r="M42" s="22"/>
    </row>
    <row r="43" spans="1:13" x14ac:dyDescent="0.2">
      <c r="A43" s="22"/>
      <c r="B43" s="88"/>
      <c r="C43" s="88" t="s">
        <v>98</v>
      </c>
      <c r="D43" s="22"/>
      <c r="E43" s="22"/>
      <c r="F43" s="22"/>
      <c r="G43" s="22"/>
      <c r="H43" s="22"/>
      <c r="I43" s="22"/>
      <c r="J43" s="116"/>
      <c r="K43" s="22"/>
      <c r="L43" s="22"/>
      <c r="M43" s="22"/>
    </row>
    <row r="44" spans="1:13" x14ac:dyDescent="0.2">
      <c r="A44" s="22"/>
      <c r="B44" s="22"/>
      <c r="C44" s="22"/>
      <c r="D44" s="88" t="s">
        <v>85</v>
      </c>
      <c r="E44" s="22"/>
      <c r="F44" s="22"/>
      <c r="G44" s="22"/>
      <c r="H44" s="22"/>
      <c r="I44" s="22"/>
      <c r="J44" s="116"/>
      <c r="K44" s="22"/>
      <c r="L44" s="22"/>
      <c r="M44" s="22"/>
    </row>
    <row r="45" spans="1:13" x14ac:dyDescent="0.2">
      <c r="A45" s="22"/>
      <c r="B45" s="22"/>
      <c r="D45" s="88" t="s">
        <v>99</v>
      </c>
      <c r="E45" s="22"/>
      <c r="F45" s="22"/>
      <c r="G45" s="22"/>
      <c r="H45" s="22"/>
      <c r="I45" s="22"/>
      <c r="J45" s="116"/>
      <c r="K45" s="22"/>
      <c r="L45" s="22"/>
      <c r="M45" s="22"/>
    </row>
    <row r="46" spans="1:13" x14ac:dyDescent="0.2">
      <c r="A46" s="22"/>
      <c r="B46" s="22"/>
      <c r="C46" s="22"/>
      <c r="D46" s="88"/>
      <c r="E46" s="22"/>
      <c r="F46" s="22"/>
      <c r="G46" s="22"/>
      <c r="H46" s="22"/>
      <c r="I46" s="22"/>
      <c r="J46" s="116"/>
      <c r="K46" s="22"/>
      <c r="L46" s="22"/>
      <c r="M46" s="22"/>
    </row>
    <row r="47" spans="1:13" ht="13.5" thickBot="1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7"/>
    </row>
    <row r="48" spans="1:13" ht="13.5" thickTop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</row>
    <row r="49" spans="1:10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</row>
    <row r="50" spans="1:10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V231"/>
  <sheetViews>
    <sheetView tabSelected="1" zoomScaleNormal="100" workbookViewId="0">
      <pane xSplit="20" ySplit="7" topLeftCell="U153" activePane="bottomRight" state="frozen"/>
      <selection pane="topRight" activeCell="O1" sqref="O1"/>
      <selection pane="bottomLeft" activeCell="A7" sqref="A7"/>
      <selection pane="bottomRight" activeCell="AH153" sqref="AH153"/>
    </sheetView>
  </sheetViews>
  <sheetFormatPr defaultRowHeight="12.75" x14ac:dyDescent="0.2"/>
  <cols>
    <col min="1" max="1" width="2.28515625" style="22" customWidth="1"/>
    <col min="2" max="2" width="2" customWidth="1"/>
    <col min="3" max="3" width="10" style="13" customWidth="1"/>
    <col min="4" max="4" width="0.85546875" style="13" customWidth="1"/>
    <col min="5" max="5" width="11.140625" customWidth="1"/>
    <col min="6" max="6" width="9.5703125" customWidth="1"/>
    <col min="7" max="7" width="11.42578125" hidden="1" customWidth="1"/>
    <col min="8" max="8" width="0.7109375" customWidth="1"/>
    <col min="9" max="9" width="9.5703125" customWidth="1"/>
    <col min="10" max="10" width="10.5703125" hidden="1" customWidth="1"/>
    <col min="11" max="11" width="0.85546875" customWidth="1"/>
    <col min="12" max="12" width="6.85546875" customWidth="1"/>
    <col min="13" max="18" width="1.5703125" customWidth="1"/>
    <col min="19" max="19" width="62.85546875" customWidth="1"/>
    <col min="20" max="20" width="0.7109375" style="50" customWidth="1"/>
    <col min="21" max="21" width="5.5703125" style="50" customWidth="1"/>
    <col min="22" max="35" width="5.5703125" customWidth="1"/>
    <col min="37" max="37" width="0.85546875" style="13" customWidth="1"/>
    <col min="38" max="38" width="2.140625" customWidth="1"/>
  </cols>
  <sheetData>
    <row r="1" spans="1:39" ht="14.25" thickTop="1" thickBot="1" x14ac:dyDescent="0.25">
      <c r="B1" s="29"/>
      <c r="C1" s="28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51"/>
      <c r="U1" s="51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8"/>
      <c r="AL1" s="87"/>
      <c r="AM1" s="27"/>
    </row>
    <row r="2" spans="1:39" ht="14.25" thickTop="1" thickBot="1" x14ac:dyDescent="0.25">
      <c r="B2" s="162"/>
      <c r="C2" s="189"/>
      <c r="D2" s="189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1"/>
      <c r="U2" s="191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89"/>
      <c r="AL2" s="160"/>
      <c r="AM2" s="27"/>
    </row>
    <row r="3" spans="1:39" ht="16.5" thickTop="1" thickBot="1" x14ac:dyDescent="0.3">
      <c r="B3" s="199"/>
      <c r="C3" s="185"/>
      <c r="D3" s="185"/>
      <c r="E3" s="186"/>
      <c r="F3" s="187" t="s">
        <v>58</v>
      </c>
      <c r="G3" s="186"/>
      <c r="H3" s="186"/>
      <c r="I3" s="186"/>
      <c r="J3" s="186"/>
      <c r="K3" s="188"/>
      <c r="L3" s="118"/>
      <c r="M3" s="119"/>
      <c r="N3" s="119"/>
      <c r="O3" s="119"/>
      <c r="P3" s="119"/>
      <c r="Q3" s="119"/>
      <c r="R3" s="119"/>
      <c r="S3" s="307" t="s">
        <v>14</v>
      </c>
      <c r="T3" s="308"/>
      <c r="U3" s="120">
        <f t="shared" ref="U3:AI3" si="0">$I151/14</f>
        <v>14.285714285714286</v>
      </c>
      <c r="V3" s="120">
        <f t="shared" si="0"/>
        <v>14.285714285714286</v>
      </c>
      <c r="W3" s="120">
        <f t="shared" si="0"/>
        <v>14.285714285714286</v>
      </c>
      <c r="X3" s="120">
        <f t="shared" si="0"/>
        <v>14.285714285714286</v>
      </c>
      <c r="Y3" s="120">
        <f t="shared" si="0"/>
        <v>14.285714285714286</v>
      </c>
      <c r="Z3" s="120">
        <f t="shared" si="0"/>
        <v>14.285714285714286</v>
      </c>
      <c r="AA3" s="120">
        <f t="shared" si="0"/>
        <v>14.285714285714286</v>
      </c>
      <c r="AB3" s="120">
        <f t="shared" si="0"/>
        <v>14.285714285714286</v>
      </c>
      <c r="AC3" s="120">
        <f t="shared" si="0"/>
        <v>14.285714285714286</v>
      </c>
      <c r="AD3" s="120">
        <f t="shared" si="0"/>
        <v>14.285714285714286</v>
      </c>
      <c r="AE3" s="120">
        <f t="shared" si="0"/>
        <v>14.285714285714286</v>
      </c>
      <c r="AF3" s="120">
        <f t="shared" si="0"/>
        <v>14.285714285714286</v>
      </c>
      <c r="AG3" s="120">
        <f t="shared" si="0"/>
        <v>14.285714285714286</v>
      </c>
      <c r="AH3" s="120">
        <f t="shared" si="0"/>
        <v>14.285714285714286</v>
      </c>
      <c r="AI3" s="120">
        <f t="shared" si="0"/>
        <v>14.285714285714286</v>
      </c>
      <c r="AJ3" s="55">
        <f>SUM(U3:AI3)</f>
        <v>214.28571428571425</v>
      </c>
      <c r="AK3" s="181"/>
      <c r="AL3" s="155"/>
    </row>
    <row r="4" spans="1:39" ht="15" x14ac:dyDescent="0.25">
      <c r="B4" s="199"/>
      <c r="C4" s="192" t="s">
        <v>5</v>
      </c>
      <c r="D4" s="256"/>
      <c r="E4" s="123" t="s">
        <v>106</v>
      </c>
      <c r="F4" s="124" t="s">
        <v>21</v>
      </c>
      <c r="G4" s="121" t="s">
        <v>16</v>
      </c>
      <c r="H4" s="121"/>
      <c r="I4" s="121"/>
      <c r="J4" s="121"/>
      <c r="K4" s="122"/>
      <c r="L4" s="52"/>
      <c r="M4" s="74"/>
      <c r="N4" s="74"/>
      <c r="O4" s="74"/>
      <c r="P4" s="74"/>
      <c r="Q4" s="74"/>
      <c r="R4" s="74"/>
      <c r="S4" s="309" t="s">
        <v>12</v>
      </c>
      <c r="T4" s="310"/>
      <c r="U4" s="4">
        <f>U3</f>
        <v>14.285714285714286</v>
      </c>
      <c r="V4" s="4">
        <f>SUM(U4,V3)</f>
        <v>28.571428571428573</v>
      </c>
      <c r="W4" s="4">
        <f>SUM(V4,W3)</f>
        <v>42.857142857142861</v>
      </c>
      <c r="X4" s="4">
        <f t="shared" ref="X4:AI4" si="1">SUM(W4,X3)</f>
        <v>57.142857142857146</v>
      </c>
      <c r="Y4" s="4">
        <f t="shared" si="1"/>
        <v>71.428571428571431</v>
      </c>
      <c r="Z4" s="4">
        <f t="shared" si="1"/>
        <v>85.714285714285722</v>
      </c>
      <c r="AA4" s="4">
        <f t="shared" si="1"/>
        <v>100.00000000000001</v>
      </c>
      <c r="AB4" s="4">
        <f t="shared" si="1"/>
        <v>114.28571428571431</v>
      </c>
      <c r="AC4" s="4">
        <f t="shared" si="1"/>
        <v>128.57142857142858</v>
      </c>
      <c r="AD4" s="4">
        <f t="shared" si="1"/>
        <v>142.85714285714286</v>
      </c>
      <c r="AE4" s="4">
        <f t="shared" si="1"/>
        <v>157.14285714285714</v>
      </c>
      <c r="AF4" s="4">
        <f t="shared" si="1"/>
        <v>171.42857142857142</v>
      </c>
      <c r="AG4" s="4">
        <f t="shared" si="1"/>
        <v>185.71428571428569</v>
      </c>
      <c r="AH4" s="4">
        <f t="shared" si="1"/>
        <v>199.99999999999997</v>
      </c>
      <c r="AI4" s="4">
        <f t="shared" si="1"/>
        <v>214.28571428571425</v>
      </c>
      <c r="AJ4" s="5"/>
      <c r="AK4" s="181"/>
      <c r="AL4" s="155"/>
    </row>
    <row r="5" spans="1:39" ht="15.75" thickBot="1" x14ac:dyDescent="0.25">
      <c r="B5" s="199"/>
      <c r="C5" s="193" t="s">
        <v>6</v>
      </c>
      <c r="D5" s="257"/>
      <c r="E5" s="311" t="s">
        <v>129</v>
      </c>
      <c r="F5" s="312"/>
      <c r="G5" s="312"/>
      <c r="H5" s="312"/>
      <c r="I5" s="312"/>
      <c r="J5" s="312"/>
      <c r="K5" s="313"/>
      <c r="L5" s="172"/>
      <c r="M5" s="173"/>
      <c r="N5" s="173"/>
      <c r="O5" s="173"/>
      <c r="P5" s="173"/>
      <c r="Q5" s="173"/>
      <c r="R5" s="173"/>
      <c r="S5" s="174" t="s">
        <v>15</v>
      </c>
      <c r="T5" s="175">
        <f>I151</f>
        <v>200</v>
      </c>
      <c r="U5" s="176">
        <f t="shared" ref="U5:AI5" si="2">T5-U3</f>
        <v>185.71428571428572</v>
      </c>
      <c r="V5" s="176">
        <f t="shared" si="2"/>
        <v>171.42857142857144</v>
      </c>
      <c r="W5" s="176">
        <f t="shared" si="2"/>
        <v>157.14285714285717</v>
      </c>
      <c r="X5" s="176">
        <f t="shared" si="2"/>
        <v>142.85714285714289</v>
      </c>
      <c r="Y5" s="176">
        <f t="shared" si="2"/>
        <v>128.57142857142861</v>
      </c>
      <c r="Z5" s="176">
        <f t="shared" si="2"/>
        <v>114.28571428571432</v>
      </c>
      <c r="AA5" s="176">
        <f t="shared" si="2"/>
        <v>100.00000000000003</v>
      </c>
      <c r="AB5" s="176">
        <f t="shared" si="2"/>
        <v>85.714285714285737</v>
      </c>
      <c r="AC5" s="176">
        <f t="shared" si="2"/>
        <v>71.428571428571445</v>
      </c>
      <c r="AD5" s="176">
        <f t="shared" si="2"/>
        <v>57.14285714285716</v>
      </c>
      <c r="AE5" s="176">
        <f t="shared" si="2"/>
        <v>42.857142857142875</v>
      </c>
      <c r="AF5" s="176">
        <f t="shared" si="2"/>
        <v>28.571428571428591</v>
      </c>
      <c r="AG5" s="176">
        <f t="shared" si="2"/>
        <v>14.285714285714304</v>
      </c>
      <c r="AH5" s="176">
        <f t="shared" si="2"/>
        <v>1.7763568394002505E-14</v>
      </c>
      <c r="AI5" s="176">
        <f t="shared" si="2"/>
        <v>-14.285714285714269</v>
      </c>
      <c r="AJ5" s="11"/>
      <c r="AK5" s="181"/>
      <c r="AL5" s="155"/>
    </row>
    <row r="6" spans="1:39" ht="13.5" customHeight="1" thickBot="1" x14ac:dyDescent="0.25">
      <c r="B6" s="199"/>
      <c r="C6" s="193" t="s">
        <v>7</v>
      </c>
      <c r="D6" s="258"/>
      <c r="E6" s="302" t="s">
        <v>8</v>
      </c>
      <c r="F6" s="303"/>
      <c r="G6" s="303"/>
      <c r="H6" s="261"/>
      <c r="I6" s="300" t="s">
        <v>17</v>
      </c>
      <c r="J6" s="301"/>
      <c r="K6" s="256"/>
      <c r="L6" s="304" t="s">
        <v>13</v>
      </c>
      <c r="M6" s="305"/>
      <c r="N6" s="305"/>
      <c r="O6" s="305"/>
      <c r="P6" s="305"/>
      <c r="Q6" s="305"/>
      <c r="R6" s="305"/>
      <c r="S6" s="306"/>
      <c r="T6" s="266"/>
      <c r="U6" s="314" t="s">
        <v>68</v>
      </c>
      <c r="V6" s="315"/>
      <c r="W6" s="315"/>
      <c r="X6" s="315"/>
      <c r="Y6" s="315"/>
      <c r="Z6" s="315"/>
      <c r="AA6" s="315"/>
      <c r="AB6" s="315"/>
      <c r="AC6" s="315"/>
      <c r="AD6" s="315"/>
      <c r="AE6" s="315"/>
      <c r="AF6" s="315"/>
      <c r="AG6" s="315"/>
      <c r="AH6" s="315"/>
      <c r="AI6" s="315"/>
      <c r="AJ6" s="316"/>
      <c r="AK6" s="182"/>
      <c r="AL6" s="155"/>
    </row>
    <row r="7" spans="1:39" s="3" customFormat="1" ht="39" thickBot="1" x14ac:dyDescent="0.25">
      <c r="A7" s="54"/>
      <c r="B7" s="200"/>
      <c r="C7" s="194" t="s">
        <v>4</v>
      </c>
      <c r="D7" s="259"/>
      <c r="E7" s="105" t="s">
        <v>29</v>
      </c>
      <c r="F7" s="106" t="s">
        <v>28</v>
      </c>
      <c r="G7" s="107" t="s">
        <v>2</v>
      </c>
      <c r="H7" s="262"/>
      <c r="I7" s="108" t="s">
        <v>24</v>
      </c>
      <c r="J7" s="17" t="s">
        <v>3</v>
      </c>
      <c r="K7" s="258"/>
      <c r="L7" s="177" t="s">
        <v>0</v>
      </c>
      <c r="M7" s="178"/>
      <c r="N7" s="179"/>
      <c r="O7" s="179"/>
      <c r="P7" s="179"/>
      <c r="Q7" s="179"/>
      <c r="R7" s="179"/>
      <c r="S7" s="180" t="s">
        <v>67</v>
      </c>
      <c r="T7" s="267"/>
      <c r="U7" s="78">
        <v>42979</v>
      </c>
      <c r="V7" s="78">
        <f t="shared" ref="V7:AH7" si="3">U7+7</f>
        <v>42986</v>
      </c>
      <c r="W7" s="78">
        <f t="shared" si="3"/>
        <v>42993</v>
      </c>
      <c r="X7" s="78">
        <f t="shared" si="3"/>
        <v>43000</v>
      </c>
      <c r="Y7" s="78">
        <f t="shared" si="3"/>
        <v>43007</v>
      </c>
      <c r="Z7" s="78">
        <f t="shared" si="3"/>
        <v>43014</v>
      </c>
      <c r="AA7" s="78">
        <f t="shared" si="3"/>
        <v>43021</v>
      </c>
      <c r="AB7" s="78">
        <f t="shared" si="3"/>
        <v>43028</v>
      </c>
      <c r="AC7" s="78">
        <f t="shared" si="3"/>
        <v>43035</v>
      </c>
      <c r="AD7" s="78">
        <f t="shared" si="3"/>
        <v>43042</v>
      </c>
      <c r="AE7" s="78">
        <f t="shared" si="3"/>
        <v>43049</v>
      </c>
      <c r="AF7" s="78">
        <f t="shared" si="3"/>
        <v>43056</v>
      </c>
      <c r="AG7" s="78">
        <f t="shared" si="3"/>
        <v>43063</v>
      </c>
      <c r="AH7" s="78">
        <f t="shared" si="3"/>
        <v>43070</v>
      </c>
      <c r="AI7" s="78">
        <f>AH7+7</f>
        <v>43077</v>
      </c>
      <c r="AJ7" s="8" t="s">
        <v>52</v>
      </c>
      <c r="AK7" s="183"/>
      <c r="AL7" s="161"/>
    </row>
    <row r="8" spans="1:39" s="3" customFormat="1" ht="6" customHeight="1" thickBot="1" x14ac:dyDescent="0.25">
      <c r="A8" s="54"/>
      <c r="B8" s="200"/>
      <c r="C8" s="195"/>
      <c r="D8" s="259"/>
      <c r="E8" s="58"/>
      <c r="F8" s="58"/>
      <c r="G8" s="56"/>
      <c r="H8" s="263"/>
      <c r="I8" s="59"/>
      <c r="J8" s="57"/>
      <c r="K8" s="258"/>
      <c r="L8" s="143"/>
      <c r="M8" s="144"/>
      <c r="N8" s="144"/>
      <c r="O8" s="144"/>
      <c r="P8" s="144"/>
      <c r="Q8" s="144"/>
      <c r="R8" s="144"/>
      <c r="S8" s="145"/>
      <c r="T8" s="267"/>
      <c r="U8" s="149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1"/>
      <c r="AJ8" s="152"/>
      <c r="AK8" s="183"/>
      <c r="AL8" s="161"/>
    </row>
    <row r="9" spans="1:39" x14ac:dyDescent="0.2">
      <c r="B9" s="199"/>
      <c r="C9" s="196"/>
      <c r="D9" s="259"/>
      <c r="E9" s="77"/>
      <c r="F9" s="77"/>
      <c r="G9" s="16"/>
      <c r="H9" s="264"/>
      <c r="I9" s="77"/>
      <c r="J9" s="49"/>
      <c r="K9" s="259"/>
      <c r="L9" s="141">
        <v>10000</v>
      </c>
      <c r="M9" s="142" t="s">
        <v>59</v>
      </c>
      <c r="N9" s="126"/>
      <c r="O9" s="126"/>
      <c r="P9" s="126"/>
      <c r="Q9" s="126"/>
      <c r="R9" s="126"/>
      <c r="S9" s="126"/>
      <c r="T9" s="268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7"/>
      <c r="AJ9" s="148"/>
      <c r="AK9" s="183"/>
      <c r="AL9" s="155"/>
    </row>
    <row r="10" spans="1:39" x14ac:dyDescent="0.2">
      <c r="B10" s="199"/>
      <c r="C10" s="196"/>
      <c r="D10" s="259"/>
      <c r="E10" s="77"/>
      <c r="F10" s="77"/>
      <c r="G10" s="16"/>
      <c r="H10" s="264"/>
      <c r="I10" s="77"/>
      <c r="J10" s="95"/>
      <c r="K10" s="259"/>
      <c r="L10" s="76">
        <v>11000</v>
      </c>
      <c r="M10" s="112"/>
      <c r="N10" s="100" t="s">
        <v>30</v>
      </c>
      <c r="O10" s="98"/>
      <c r="P10" s="98"/>
      <c r="Q10" s="98"/>
      <c r="R10" s="100"/>
      <c r="S10" s="101"/>
      <c r="T10" s="268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3"/>
      <c r="AJ10" s="10">
        <f t="shared" ref="AJ10:AJ15" si="4">SUM(T10:AI10)</f>
        <v>0</v>
      </c>
      <c r="AK10" s="183"/>
      <c r="AL10" s="155"/>
    </row>
    <row r="11" spans="1:39" x14ac:dyDescent="0.2">
      <c r="B11" s="199"/>
      <c r="C11" s="193" t="str">
        <f t="shared" ref="C11:C58" si="5">IF(F11=0,"Open",IF(E11=0,"Complete", "In Progress"))</f>
        <v>Complete</v>
      </c>
      <c r="D11" s="259"/>
      <c r="E11" s="15">
        <v>0</v>
      </c>
      <c r="F11" s="48">
        <f t="shared" ref="F11" si="6">AJ11</f>
        <v>2</v>
      </c>
      <c r="G11" s="16"/>
      <c r="H11" s="264"/>
      <c r="I11" s="15">
        <v>2</v>
      </c>
      <c r="J11" s="95"/>
      <c r="K11" s="259"/>
      <c r="L11" s="76">
        <v>11100</v>
      </c>
      <c r="M11" s="112"/>
      <c r="N11" s="97"/>
      <c r="O11" s="96" t="s">
        <v>22</v>
      </c>
      <c r="P11" s="96"/>
      <c r="Q11" s="96"/>
      <c r="R11" s="96"/>
      <c r="S11" s="101"/>
      <c r="T11" s="268"/>
      <c r="U11" s="80">
        <v>2</v>
      </c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1"/>
      <c r="AJ11" s="10">
        <f t="shared" si="4"/>
        <v>2</v>
      </c>
      <c r="AK11" s="183"/>
      <c r="AL11" s="155"/>
    </row>
    <row r="12" spans="1:39" x14ac:dyDescent="0.2">
      <c r="B12" s="199"/>
      <c r="C12" s="193" t="str">
        <f t="shared" si="5"/>
        <v>Complete</v>
      </c>
      <c r="D12" s="259"/>
      <c r="E12" s="15">
        <v>0</v>
      </c>
      <c r="F12" s="48">
        <f t="shared" ref="F12" si="7">AJ12</f>
        <v>2.5</v>
      </c>
      <c r="G12" s="16"/>
      <c r="H12" s="264"/>
      <c r="I12" s="15">
        <v>2.5</v>
      </c>
      <c r="J12" s="95"/>
      <c r="K12" s="259"/>
      <c r="L12" s="76">
        <v>11200</v>
      </c>
      <c r="M12" s="112"/>
      <c r="N12" s="97"/>
      <c r="O12" s="96" t="s">
        <v>23</v>
      </c>
      <c r="P12" s="96"/>
      <c r="Q12" s="96"/>
      <c r="R12" s="96"/>
      <c r="S12" s="99"/>
      <c r="T12" s="268"/>
      <c r="U12" s="80">
        <v>2.5</v>
      </c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1"/>
      <c r="AJ12" s="10">
        <f t="shared" si="4"/>
        <v>2.5</v>
      </c>
      <c r="AK12" s="183"/>
      <c r="AL12" s="155"/>
    </row>
    <row r="13" spans="1:39" x14ac:dyDescent="0.2">
      <c r="B13" s="199"/>
      <c r="C13" s="193" t="str">
        <f t="shared" si="5"/>
        <v>Complete</v>
      </c>
      <c r="D13" s="259"/>
      <c r="E13" s="15">
        <v>0</v>
      </c>
      <c r="F13" s="48">
        <f t="shared" ref="F13" si="8">AJ13</f>
        <v>2</v>
      </c>
      <c r="G13" s="16"/>
      <c r="H13" s="264"/>
      <c r="I13" s="15">
        <v>2</v>
      </c>
      <c r="J13" s="95"/>
      <c r="K13" s="259"/>
      <c r="L13" s="76">
        <v>11300</v>
      </c>
      <c r="M13" s="112"/>
      <c r="N13" s="97"/>
      <c r="O13" s="96" t="s">
        <v>26</v>
      </c>
      <c r="P13" s="96"/>
      <c r="Q13" s="96"/>
      <c r="R13" s="96"/>
      <c r="S13" s="99"/>
      <c r="T13" s="268"/>
      <c r="U13" s="80">
        <v>2</v>
      </c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1"/>
      <c r="AJ13" s="10">
        <f t="shared" si="4"/>
        <v>2</v>
      </c>
      <c r="AK13" s="183"/>
      <c r="AL13" s="155"/>
    </row>
    <row r="14" spans="1:39" x14ac:dyDescent="0.2">
      <c r="B14" s="199"/>
      <c r="C14" s="193" t="str">
        <f t="shared" si="5"/>
        <v>Complete</v>
      </c>
      <c r="D14" s="259"/>
      <c r="E14" s="15">
        <v>0</v>
      </c>
      <c r="F14" s="48">
        <f t="shared" ref="F14" si="9">AJ14</f>
        <v>2.5</v>
      </c>
      <c r="G14" s="16"/>
      <c r="H14" s="264"/>
      <c r="I14" s="15">
        <v>2.5</v>
      </c>
      <c r="J14" s="7"/>
      <c r="K14" s="259"/>
      <c r="L14" s="76">
        <v>11400</v>
      </c>
      <c r="M14" s="112"/>
      <c r="N14" s="97"/>
      <c r="O14" s="96" t="s">
        <v>27</v>
      </c>
      <c r="P14" s="96"/>
      <c r="Q14" s="96"/>
      <c r="R14" s="96"/>
      <c r="S14" s="101"/>
      <c r="T14" s="268"/>
      <c r="U14" s="80">
        <v>2.5</v>
      </c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1"/>
      <c r="AJ14" s="10">
        <f t="shared" si="4"/>
        <v>2.5</v>
      </c>
      <c r="AK14" s="183"/>
      <c r="AL14" s="155"/>
    </row>
    <row r="15" spans="1:39" x14ac:dyDescent="0.2">
      <c r="B15" s="199"/>
      <c r="C15" s="193" t="str">
        <f t="shared" si="5"/>
        <v>Complete</v>
      </c>
      <c r="D15" s="259"/>
      <c r="E15" s="15">
        <v>0</v>
      </c>
      <c r="F15" s="48">
        <f t="shared" ref="F15" si="10">AJ15</f>
        <v>0.5</v>
      </c>
      <c r="G15" s="16"/>
      <c r="H15" s="264"/>
      <c r="I15" s="15">
        <v>0.5</v>
      </c>
      <c r="J15" s="6"/>
      <c r="K15" s="259"/>
      <c r="L15" s="76">
        <v>11500</v>
      </c>
      <c r="M15" s="112"/>
      <c r="N15" s="97"/>
      <c r="O15" s="96" t="s">
        <v>25</v>
      </c>
      <c r="P15" s="96"/>
      <c r="Q15" s="96"/>
      <c r="R15" s="96"/>
      <c r="S15" s="101"/>
      <c r="T15" s="268"/>
      <c r="U15" s="80">
        <v>0.5</v>
      </c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1"/>
      <c r="AJ15" s="10">
        <f t="shared" si="4"/>
        <v>0.5</v>
      </c>
      <c r="AK15" s="183"/>
      <c r="AL15" s="155"/>
    </row>
    <row r="16" spans="1:39" x14ac:dyDescent="0.2">
      <c r="B16" s="199"/>
      <c r="C16" s="196"/>
      <c r="D16" s="259"/>
      <c r="E16" s="77"/>
      <c r="F16" s="77"/>
      <c r="G16" s="16"/>
      <c r="H16" s="264"/>
      <c r="I16" s="77"/>
      <c r="J16" s="6"/>
      <c r="K16" s="259"/>
      <c r="L16" s="76">
        <v>12000</v>
      </c>
      <c r="M16" s="112"/>
      <c r="N16" s="100" t="s">
        <v>31</v>
      </c>
      <c r="O16" s="98"/>
      <c r="P16" s="98"/>
      <c r="Q16" s="98"/>
      <c r="R16" s="100"/>
      <c r="S16" s="101"/>
      <c r="T16" s="268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5"/>
      <c r="AJ16" s="148"/>
      <c r="AK16" s="183"/>
      <c r="AL16" s="155"/>
    </row>
    <row r="17" spans="2:38" x14ac:dyDescent="0.2">
      <c r="B17" s="199"/>
      <c r="C17" s="193" t="str">
        <f t="shared" si="5"/>
        <v>Complete</v>
      </c>
      <c r="D17" s="259"/>
      <c r="E17" s="15">
        <v>0</v>
      </c>
      <c r="F17" s="48">
        <f>AJ17</f>
        <v>0.5</v>
      </c>
      <c r="G17" s="16"/>
      <c r="H17" s="264"/>
      <c r="I17" s="15">
        <v>1.8</v>
      </c>
      <c r="J17" s="6"/>
      <c r="K17" s="259"/>
      <c r="L17" s="76">
        <v>12100</v>
      </c>
      <c r="M17" s="112"/>
      <c r="N17" s="97"/>
      <c r="O17" s="96" t="s">
        <v>22</v>
      </c>
      <c r="P17" s="96"/>
      <c r="Q17" s="96"/>
      <c r="R17" s="96"/>
      <c r="S17" s="101"/>
      <c r="T17" s="268"/>
      <c r="U17" s="80">
        <v>0.5</v>
      </c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1"/>
      <c r="AJ17" s="10">
        <f>SUM(T17:AI17)</f>
        <v>0.5</v>
      </c>
      <c r="AK17" s="183"/>
      <c r="AL17" s="155"/>
    </row>
    <row r="18" spans="2:38" x14ac:dyDescent="0.2">
      <c r="B18" s="199"/>
      <c r="C18" s="193" t="str">
        <f t="shared" si="5"/>
        <v>Complete</v>
      </c>
      <c r="D18" s="259"/>
      <c r="E18" s="15">
        <v>0</v>
      </c>
      <c r="F18" s="48">
        <f>AJ18</f>
        <v>0.2</v>
      </c>
      <c r="G18" s="16"/>
      <c r="H18" s="264"/>
      <c r="I18" s="15">
        <v>2.5</v>
      </c>
      <c r="J18" s="6"/>
      <c r="K18" s="259"/>
      <c r="L18" s="76">
        <v>12200</v>
      </c>
      <c r="M18" s="112"/>
      <c r="N18" s="97"/>
      <c r="O18" s="96" t="s">
        <v>23</v>
      </c>
      <c r="P18" s="96"/>
      <c r="Q18" s="96"/>
      <c r="R18" s="96"/>
      <c r="S18" s="99"/>
      <c r="T18" s="268"/>
      <c r="U18" s="80">
        <v>0.2</v>
      </c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1"/>
      <c r="AJ18" s="10">
        <f>SUM(T18:AI18)</f>
        <v>0.2</v>
      </c>
      <c r="AK18" s="183"/>
      <c r="AL18" s="155"/>
    </row>
    <row r="19" spans="2:38" x14ac:dyDescent="0.2">
      <c r="B19" s="199"/>
      <c r="C19" s="193" t="str">
        <f t="shared" si="5"/>
        <v>Complete</v>
      </c>
      <c r="D19" s="259"/>
      <c r="E19" s="15">
        <v>0</v>
      </c>
      <c r="F19" s="48">
        <f>AJ19</f>
        <v>2</v>
      </c>
      <c r="G19" s="16"/>
      <c r="H19" s="264"/>
      <c r="I19" s="15">
        <v>2</v>
      </c>
      <c r="J19" s="6"/>
      <c r="K19" s="259"/>
      <c r="L19" s="76">
        <v>12300</v>
      </c>
      <c r="M19" s="112"/>
      <c r="N19" s="97"/>
      <c r="O19" s="96" t="s">
        <v>26</v>
      </c>
      <c r="P19" s="96"/>
      <c r="Q19" s="96"/>
      <c r="R19" s="96"/>
      <c r="S19" s="99"/>
      <c r="T19" s="268"/>
      <c r="U19" s="80"/>
      <c r="V19" s="80">
        <v>2</v>
      </c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1"/>
      <c r="AJ19" s="10">
        <f>SUM(T19:AI19)</f>
        <v>2</v>
      </c>
      <c r="AK19" s="183"/>
      <c r="AL19" s="155"/>
    </row>
    <row r="20" spans="2:38" x14ac:dyDescent="0.2">
      <c r="B20" s="199"/>
      <c r="C20" s="193" t="str">
        <f t="shared" si="5"/>
        <v>Complete</v>
      </c>
      <c r="D20" s="259"/>
      <c r="E20" s="15">
        <v>0</v>
      </c>
      <c r="F20" s="48">
        <f>AJ20</f>
        <v>2</v>
      </c>
      <c r="G20" s="16"/>
      <c r="H20" s="264"/>
      <c r="I20" s="15">
        <v>2</v>
      </c>
      <c r="J20" s="6"/>
      <c r="K20" s="259"/>
      <c r="L20" s="76">
        <v>12400</v>
      </c>
      <c r="M20" s="112"/>
      <c r="N20" s="97"/>
      <c r="O20" s="96" t="s">
        <v>27</v>
      </c>
      <c r="P20" s="96"/>
      <c r="Q20" s="96"/>
      <c r="R20" s="96"/>
      <c r="S20" s="101"/>
      <c r="T20" s="268"/>
      <c r="U20" s="80"/>
      <c r="V20" s="80">
        <v>2</v>
      </c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1"/>
      <c r="AJ20" s="10">
        <f>SUM(T20:AI20)</f>
        <v>2</v>
      </c>
      <c r="AK20" s="183"/>
      <c r="AL20" s="155"/>
    </row>
    <row r="21" spans="2:38" x14ac:dyDescent="0.2">
      <c r="B21" s="199"/>
      <c r="C21" s="193" t="str">
        <f t="shared" si="5"/>
        <v>Complete</v>
      </c>
      <c r="D21" s="259"/>
      <c r="E21" s="15">
        <v>0</v>
      </c>
      <c r="F21" s="48">
        <f t="shared" ref="F21" si="11">AJ21</f>
        <v>0.7</v>
      </c>
      <c r="G21" s="16"/>
      <c r="H21" s="264"/>
      <c r="I21" s="15">
        <v>0.7</v>
      </c>
      <c r="J21" s="6"/>
      <c r="K21" s="259"/>
      <c r="L21" s="76">
        <v>12500</v>
      </c>
      <c r="M21" s="112"/>
      <c r="N21" s="97"/>
      <c r="O21" s="96" t="s">
        <v>25</v>
      </c>
      <c r="P21" s="96"/>
      <c r="Q21" s="96"/>
      <c r="R21" s="96"/>
      <c r="S21" s="101"/>
      <c r="T21" s="268"/>
      <c r="U21" s="80"/>
      <c r="V21" s="80">
        <v>0.7</v>
      </c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1"/>
      <c r="AJ21" s="10">
        <f>SUM(T21:AI21)</f>
        <v>0.7</v>
      </c>
      <c r="AK21" s="183"/>
      <c r="AL21" s="155"/>
    </row>
    <row r="22" spans="2:38" x14ac:dyDescent="0.2">
      <c r="B22" s="199"/>
      <c r="C22" s="196"/>
      <c r="D22" s="259"/>
      <c r="E22" s="77"/>
      <c r="F22" s="77"/>
      <c r="G22" s="16"/>
      <c r="H22" s="264"/>
      <c r="I22" s="77"/>
      <c r="J22" s="6"/>
      <c r="K22" s="259"/>
      <c r="L22" s="76">
        <v>13000</v>
      </c>
      <c r="M22" s="112"/>
      <c r="N22" s="100" t="s">
        <v>32</v>
      </c>
      <c r="O22" s="98"/>
      <c r="P22" s="98"/>
      <c r="Q22" s="98"/>
      <c r="R22" s="100"/>
      <c r="S22" s="101"/>
      <c r="T22" s="268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5"/>
      <c r="AJ22" s="148"/>
      <c r="AK22" s="183"/>
      <c r="AL22" s="155"/>
    </row>
    <row r="23" spans="2:38" x14ac:dyDescent="0.2">
      <c r="B23" s="199"/>
      <c r="C23" s="193" t="str">
        <f t="shared" si="5"/>
        <v>Complete</v>
      </c>
      <c r="D23" s="259"/>
      <c r="E23" s="15">
        <v>0</v>
      </c>
      <c r="F23" s="48">
        <f>AJ23</f>
        <v>1</v>
      </c>
      <c r="G23" s="16"/>
      <c r="H23" s="264"/>
      <c r="I23" s="15">
        <v>1</v>
      </c>
      <c r="J23" s="6"/>
      <c r="K23" s="259"/>
      <c r="L23" s="76">
        <v>13100</v>
      </c>
      <c r="M23" s="112"/>
      <c r="N23" s="97"/>
      <c r="O23" s="96" t="s">
        <v>22</v>
      </c>
      <c r="P23" s="96"/>
      <c r="Q23" s="96"/>
      <c r="R23" s="96"/>
      <c r="S23" s="101"/>
      <c r="T23" s="268"/>
      <c r="U23" s="80"/>
      <c r="V23" s="80">
        <v>1</v>
      </c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1"/>
      <c r="AJ23" s="10">
        <f>SUM(T23:AI23)</f>
        <v>1</v>
      </c>
      <c r="AK23" s="183"/>
      <c r="AL23" s="155"/>
    </row>
    <row r="24" spans="2:38" x14ac:dyDescent="0.2">
      <c r="B24" s="199"/>
      <c r="C24" s="193" t="str">
        <f t="shared" si="5"/>
        <v>Complete</v>
      </c>
      <c r="D24" s="259"/>
      <c r="E24" s="15">
        <v>0</v>
      </c>
      <c r="F24" s="48">
        <f>AJ24</f>
        <v>1.5</v>
      </c>
      <c r="G24" s="16"/>
      <c r="H24" s="264"/>
      <c r="I24" s="15">
        <v>1.5</v>
      </c>
      <c r="J24" s="6"/>
      <c r="K24" s="259"/>
      <c r="L24" s="76">
        <v>13200</v>
      </c>
      <c r="M24" s="112"/>
      <c r="N24" s="97"/>
      <c r="O24" s="96" t="s">
        <v>23</v>
      </c>
      <c r="P24" s="96"/>
      <c r="Q24" s="96"/>
      <c r="R24" s="96"/>
      <c r="S24" s="99"/>
      <c r="T24" s="268"/>
      <c r="U24" s="80"/>
      <c r="V24" s="80">
        <v>1.5</v>
      </c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1"/>
      <c r="AJ24" s="10">
        <f>SUM(T24:AI24)</f>
        <v>1.5</v>
      </c>
      <c r="AK24" s="183"/>
      <c r="AL24" s="155"/>
    </row>
    <row r="25" spans="2:38" x14ac:dyDescent="0.2">
      <c r="B25" s="199"/>
      <c r="C25" s="193" t="str">
        <f t="shared" si="5"/>
        <v>Complete</v>
      </c>
      <c r="D25" s="259"/>
      <c r="E25" s="15">
        <v>0</v>
      </c>
      <c r="F25" s="48">
        <f>AJ25</f>
        <v>0.5</v>
      </c>
      <c r="G25" s="16"/>
      <c r="H25" s="264"/>
      <c r="I25" s="15">
        <v>0.5</v>
      </c>
      <c r="J25" s="6"/>
      <c r="K25" s="259"/>
      <c r="L25" s="76">
        <v>13300</v>
      </c>
      <c r="M25" s="112"/>
      <c r="N25" s="97"/>
      <c r="O25" s="96" t="s">
        <v>26</v>
      </c>
      <c r="P25" s="96"/>
      <c r="Q25" s="96"/>
      <c r="R25" s="96"/>
      <c r="S25" s="99"/>
      <c r="T25" s="268"/>
      <c r="U25" s="80"/>
      <c r="V25" s="80">
        <v>0.5</v>
      </c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1"/>
      <c r="AJ25" s="10">
        <f>SUM(T25:AI25)</f>
        <v>0.5</v>
      </c>
      <c r="AK25" s="183"/>
      <c r="AL25" s="155"/>
    </row>
    <row r="26" spans="2:38" x14ac:dyDescent="0.2">
      <c r="B26" s="199"/>
      <c r="C26" s="193" t="str">
        <f t="shared" si="5"/>
        <v>Complete</v>
      </c>
      <c r="D26" s="259"/>
      <c r="E26" s="15">
        <v>0</v>
      </c>
      <c r="F26" s="48">
        <f t="shared" ref="F26" si="12">AJ26</f>
        <v>0.7</v>
      </c>
      <c r="G26" s="16"/>
      <c r="H26" s="264"/>
      <c r="I26" s="15">
        <v>0.7</v>
      </c>
      <c r="J26" s="6"/>
      <c r="K26" s="259"/>
      <c r="L26" s="76">
        <v>13400</v>
      </c>
      <c r="M26" s="112"/>
      <c r="N26" s="97"/>
      <c r="O26" s="96" t="s">
        <v>27</v>
      </c>
      <c r="P26" s="96"/>
      <c r="Q26" s="96"/>
      <c r="R26" s="96"/>
      <c r="S26" s="101"/>
      <c r="T26" s="268"/>
      <c r="U26" s="80"/>
      <c r="V26" s="80">
        <v>0.7</v>
      </c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1"/>
      <c r="AJ26" s="10">
        <f>SUM(T26:AI26)</f>
        <v>0.7</v>
      </c>
      <c r="AK26" s="183"/>
      <c r="AL26" s="155"/>
    </row>
    <row r="27" spans="2:38" x14ac:dyDescent="0.2">
      <c r="B27" s="199"/>
      <c r="C27" s="193" t="str">
        <f t="shared" si="5"/>
        <v>Complete</v>
      </c>
      <c r="D27" s="259"/>
      <c r="E27" s="15">
        <v>0</v>
      </c>
      <c r="F27" s="48">
        <f>AJ27</f>
        <v>0.3</v>
      </c>
      <c r="G27" s="16"/>
      <c r="H27" s="264"/>
      <c r="I27" s="15">
        <v>0.3</v>
      </c>
      <c r="J27" s="6"/>
      <c r="K27" s="259"/>
      <c r="L27" s="76">
        <v>13500</v>
      </c>
      <c r="M27" s="112"/>
      <c r="N27" s="97"/>
      <c r="O27" s="96" t="s">
        <v>25</v>
      </c>
      <c r="P27" s="96"/>
      <c r="Q27" s="96"/>
      <c r="R27" s="96"/>
      <c r="S27" s="101"/>
      <c r="T27" s="268"/>
      <c r="U27" s="80"/>
      <c r="V27" s="80">
        <v>0.3</v>
      </c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1"/>
      <c r="AJ27" s="10">
        <f>SUM(T27:AI27)</f>
        <v>0.3</v>
      </c>
      <c r="AK27" s="183"/>
      <c r="AL27" s="155"/>
    </row>
    <row r="28" spans="2:38" x14ac:dyDescent="0.2">
      <c r="B28" s="199"/>
      <c r="C28" s="196"/>
      <c r="D28" s="259"/>
      <c r="E28" s="77"/>
      <c r="F28" s="77"/>
      <c r="G28" s="16"/>
      <c r="H28" s="264"/>
      <c r="I28" s="77"/>
      <c r="J28" s="6"/>
      <c r="K28" s="259"/>
      <c r="L28" s="76">
        <v>14000</v>
      </c>
      <c r="M28" s="112"/>
      <c r="N28" s="100" t="s">
        <v>33</v>
      </c>
      <c r="O28" s="98"/>
      <c r="P28" s="98"/>
      <c r="Q28" s="98"/>
      <c r="R28" s="100"/>
      <c r="S28" s="101"/>
      <c r="T28" s="268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5"/>
      <c r="AJ28" s="148"/>
      <c r="AK28" s="183"/>
      <c r="AL28" s="155"/>
    </row>
    <row r="29" spans="2:38" x14ac:dyDescent="0.2">
      <c r="B29" s="199"/>
      <c r="C29" s="193" t="str">
        <f t="shared" si="5"/>
        <v>Complete</v>
      </c>
      <c r="D29" s="259"/>
      <c r="E29" s="15">
        <v>0</v>
      </c>
      <c r="F29" s="48">
        <f>AJ29</f>
        <v>1</v>
      </c>
      <c r="G29" s="16"/>
      <c r="H29" s="264"/>
      <c r="I29" s="15">
        <v>1</v>
      </c>
      <c r="J29" s="6"/>
      <c r="K29" s="259"/>
      <c r="L29" s="76">
        <v>14100</v>
      </c>
      <c r="M29" s="112"/>
      <c r="N29" s="97"/>
      <c r="O29" s="96" t="s">
        <v>22</v>
      </c>
      <c r="P29" s="96"/>
      <c r="Q29" s="96"/>
      <c r="R29" s="96"/>
      <c r="S29" s="101"/>
      <c r="T29" s="268"/>
      <c r="U29" s="80"/>
      <c r="V29" s="80">
        <v>1</v>
      </c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1"/>
      <c r="AJ29" s="10">
        <f t="shared" ref="AJ29:AJ36" si="13">SUM(T29:AI29)</f>
        <v>1</v>
      </c>
      <c r="AK29" s="183"/>
      <c r="AL29" s="155"/>
    </row>
    <row r="30" spans="2:38" x14ac:dyDescent="0.2">
      <c r="B30" s="199"/>
      <c r="C30" s="193" t="str">
        <f t="shared" si="5"/>
        <v>Complete</v>
      </c>
      <c r="D30" s="259"/>
      <c r="E30" s="15">
        <v>0</v>
      </c>
      <c r="F30" s="48">
        <f>AJ30</f>
        <v>1.2</v>
      </c>
      <c r="G30" s="16"/>
      <c r="H30" s="264"/>
      <c r="I30" s="15">
        <v>1.2</v>
      </c>
      <c r="J30" s="6"/>
      <c r="K30" s="259"/>
      <c r="L30" s="76">
        <v>14200</v>
      </c>
      <c r="M30" s="112"/>
      <c r="N30" s="97"/>
      <c r="O30" s="96" t="s">
        <v>23</v>
      </c>
      <c r="P30" s="96"/>
      <c r="Q30" s="96"/>
      <c r="R30" s="96"/>
      <c r="S30" s="99"/>
      <c r="T30" s="268"/>
      <c r="U30" s="80"/>
      <c r="V30" s="80">
        <v>1.2</v>
      </c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0">
        <f t="shared" si="13"/>
        <v>1.2</v>
      </c>
      <c r="AK30" s="183"/>
      <c r="AL30" s="155"/>
    </row>
    <row r="31" spans="2:38" x14ac:dyDescent="0.2">
      <c r="B31" s="199"/>
      <c r="C31" s="193" t="str">
        <f t="shared" si="5"/>
        <v>Complete</v>
      </c>
      <c r="D31" s="259"/>
      <c r="E31" s="15">
        <v>0</v>
      </c>
      <c r="F31" s="48">
        <f>AJ31</f>
        <v>0.7</v>
      </c>
      <c r="G31" s="16"/>
      <c r="H31" s="264"/>
      <c r="I31" s="15">
        <v>0.7</v>
      </c>
      <c r="J31" s="6"/>
      <c r="K31" s="259"/>
      <c r="L31" s="76">
        <v>14300</v>
      </c>
      <c r="M31" s="112"/>
      <c r="N31" s="97"/>
      <c r="O31" s="96" t="s">
        <v>26</v>
      </c>
      <c r="P31" s="96"/>
      <c r="Q31" s="96"/>
      <c r="R31" s="96"/>
      <c r="S31" s="99"/>
      <c r="T31" s="268"/>
      <c r="U31" s="80"/>
      <c r="V31" s="80">
        <v>0.7</v>
      </c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1"/>
      <c r="AJ31" s="10">
        <f t="shared" si="13"/>
        <v>0.7</v>
      </c>
      <c r="AK31" s="183"/>
      <c r="AL31" s="155"/>
    </row>
    <row r="32" spans="2:38" x14ac:dyDescent="0.2">
      <c r="B32" s="199"/>
      <c r="C32" s="193" t="str">
        <f t="shared" si="5"/>
        <v>Complete</v>
      </c>
      <c r="D32" s="259"/>
      <c r="E32" s="15">
        <v>0</v>
      </c>
      <c r="F32" s="48">
        <f t="shared" ref="F32" si="14">AJ32</f>
        <v>1</v>
      </c>
      <c r="G32" s="16"/>
      <c r="H32" s="264"/>
      <c r="I32" s="15">
        <v>1</v>
      </c>
      <c r="J32" s="6"/>
      <c r="K32" s="259"/>
      <c r="L32" s="76">
        <v>14400</v>
      </c>
      <c r="M32" s="112"/>
      <c r="N32" s="97"/>
      <c r="O32" s="96" t="s">
        <v>27</v>
      </c>
      <c r="P32" s="96"/>
      <c r="Q32" s="96"/>
      <c r="R32" s="96"/>
      <c r="S32" s="101"/>
      <c r="T32" s="268"/>
      <c r="U32" s="80"/>
      <c r="V32" s="80">
        <v>1</v>
      </c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0">
        <f t="shared" si="13"/>
        <v>1</v>
      </c>
      <c r="AK32" s="183"/>
      <c r="AL32" s="155"/>
    </row>
    <row r="33" spans="2:38" x14ac:dyDescent="0.2">
      <c r="B33" s="199"/>
      <c r="C33" s="193" t="str">
        <f t="shared" si="5"/>
        <v>Complete</v>
      </c>
      <c r="D33" s="259"/>
      <c r="E33" s="15">
        <v>0</v>
      </c>
      <c r="F33" s="48">
        <f>AJ33</f>
        <v>0.4</v>
      </c>
      <c r="G33" s="16"/>
      <c r="H33" s="264"/>
      <c r="I33" s="15">
        <v>0.4</v>
      </c>
      <c r="J33" s="6"/>
      <c r="K33" s="259"/>
      <c r="L33" s="76">
        <v>14500</v>
      </c>
      <c r="M33" s="112"/>
      <c r="N33" s="97"/>
      <c r="O33" s="96" t="s">
        <v>25</v>
      </c>
      <c r="P33" s="96"/>
      <c r="Q33" s="96"/>
      <c r="R33" s="96"/>
      <c r="S33" s="101"/>
      <c r="T33" s="268"/>
      <c r="U33" s="80"/>
      <c r="V33" s="80">
        <v>0.4</v>
      </c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1"/>
      <c r="AJ33" s="10">
        <f t="shared" si="13"/>
        <v>0.4</v>
      </c>
      <c r="AK33" s="183"/>
      <c r="AL33" s="155"/>
    </row>
    <row r="34" spans="2:38" x14ac:dyDescent="0.2">
      <c r="B34" s="199"/>
      <c r="C34" s="193" t="str">
        <f t="shared" si="5"/>
        <v>Complete</v>
      </c>
      <c r="D34" s="259"/>
      <c r="E34" s="15">
        <v>0</v>
      </c>
      <c r="F34" s="48">
        <f t="shared" ref="F34" si="15">AJ34</f>
        <v>0.6</v>
      </c>
      <c r="G34" s="16"/>
      <c r="H34" s="264"/>
      <c r="I34" s="15">
        <v>0.6</v>
      </c>
      <c r="J34" s="6"/>
      <c r="K34" s="259"/>
      <c r="L34" s="76">
        <v>15000</v>
      </c>
      <c r="M34" s="97"/>
      <c r="N34" s="96" t="s">
        <v>104</v>
      </c>
      <c r="O34" s="96"/>
      <c r="P34" s="96"/>
      <c r="Q34" s="96"/>
      <c r="R34" s="96"/>
      <c r="S34" s="101"/>
      <c r="T34" s="268"/>
      <c r="U34" s="80">
        <v>0.6</v>
      </c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0">
        <f t="shared" si="13"/>
        <v>0.6</v>
      </c>
      <c r="AK34" s="183"/>
      <c r="AL34" s="155"/>
    </row>
    <row r="35" spans="2:38" x14ac:dyDescent="0.2">
      <c r="B35" s="199"/>
      <c r="C35" s="193" t="str">
        <f t="shared" ref="C35:C36" si="16">IF(F35=0,"Open",IF(E35=0,"Complete", "In Progress"))</f>
        <v>Complete</v>
      </c>
      <c r="D35" s="259"/>
      <c r="E35" s="15">
        <v>0</v>
      </c>
      <c r="F35" s="48">
        <f t="shared" ref="F35:F36" si="17">AJ35</f>
        <v>0.5</v>
      </c>
      <c r="G35" s="16"/>
      <c r="H35" s="264"/>
      <c r="I35" s="15">
        <v>0.5</v>
      </c>
      <c r="J35" s="6"/>
      <c r="K35" s="259"/>
      <c r="L35" s="76">
        <v>15100</v>
      </c>
      <c r="M35" s="112"/>
      <c r="N35" s="100" t="s">
        <v>34</v>
      </c>
      <c r="O35" s="98"/>
      <c r="P35" s="98"/>
      <c r="Q35" s="98"/>
      <c r="R35" s="100"/>
      <c r="S35" s="101"/>
      <c r="T35" s="268"/>
      <c r="U35" s="80">
        <v>0.5</v>
      </c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1"/>
      <c r="AJ35" s="10">
        <f t="shared" si="13"/>
        <v>0.5</v>
      </c>
      <c r="AK35" s="183"/>
      <c r="AL35" s="155"/>
    </row>
    <row r="36" spans="2:38" x14ac:dyDescent="0.2">
      <c r="B36" s="199"/>
      <c r="C36" s="193" t="str">
        <f t="shared" si="16"/>
        <v>Complete</v>
      </c>
      <c r="D36" s="259"/>
      <c r="E36" s="15">
        <v>0</v>
      </c>
      <c r="F36" s="48">
        <f t="shared" si="17"/>
        <v>1</v>
      </c>
      <c r="G36" s="16"/>
      <c r="H36" s="264"/>
      <c r="I36" s="15">
        <v>1</v>
      </c>
      <c r="J36" s="6"/>
      <c r="K36" s="259"/>
      <c r="L36" s="76">
        <v>16000</v>
      </c>
      <c r="M36" s="112"/>
      <c r="N36" s="100" t="s">
        <v>35</v>
      </c>
      <c r="O36" s="96"/>
      <c r="P36" s="96"/>
      <c r="Q36" s="96"/>
      <c r="R36" s="96"/>
      <c r="S36" s="101"/>
      <c r="T36" s="268"/>
      <c r="U36" s="80"/>
      <c r="V36" s="80"/>
      <c r="W36" s="80">
        <v>1</v>
      </c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1"/>
      <c r="AJ36" s="10">
        <f t="shared" si="13"/>
        <v>1</v>
      </c>
      <c r="AK36" s="183"/>
      <c r="AL36" s="155"/>
    </row>
    <row r="37" spans="2:38" x14ac:dyDescent="0.2">
      <c r="B37" s="199"/>
      <c r="C37" s="193" t="str">
        <f t="shared" ref="C37" si="18">IF(F37=0,"Open",IF(E37=0,"Complete", "In Progress"))</f>
        <v>Complete</v>
      </c>
      <c r="D37" s="259"/>
      <c r="E37" s="15">
        <v>0</v>
      </c>
      <c r="F37" s="48">
        <f t="shared" ref="F37" si="19">AJ37</f>
        <v>0.5</v>
      </c>
      <c r="G37" s="16"/>
      <c r="H37" s="264"/>
      <c r="I37" s="15">
        <v>0.5</v>
      </c>
      <c r="J37" s="6"/>
      <c r="K37" s="259"/>
      <c r="L37" s="76">
        <v>17000</v>
      </c>
      <c r="M37" s="112"/>
      <c r="N37" s="100" t="s">
        <v>186</v>
      </c>
      <c r="O37" s="98"/>
      <c r="P37" s="98"/>
      <c r="Q37" s="98"/>
      <c r="R37" s="100"/>
      <c r="S37" s="101"/>
      <c r="T37" s="268"/>
      <c r="U37" s="80"/>
      <c r="V37" s="80"/>
      <c r="W37" s="80">
        <v>0.5</v>
      </c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1"/>
      <c r="AJ37" s="10">
        <f t="shared" ref="AJ37" si="20">SUM(T37:AI37)</f>
        <v>0.5</v>
      </c>
      <c r="AK37" s="183"/>
      <c r="AL37" s="155"/>
    </row>
    <row r="38" spans="2:38" x14ac:dyDescent="0.2">
      <c r="B38" s="199"/>
      <c r="C38" s="196"/>
      <c r="D38" s="259"/>
      <c r="E38" s="77"/>
      <c r="F38" s="77"/>
      <c r="G38" s="16"/>
      <c r="H38" s="264"/>
      <c r="I38" s="77"/>
      <c r="J38" s="6"/>
      <c r="K38" s="259"/>
      <c r="L38" s="76">
        <v>17000</v>
      </c>
      <c r="M38" s="97"/>
      <c r="N38" s="96" t="s">
        <v>105</v>
      </c>
      <c r="P38" s="96"/>
      <c r="Q38" s="96"/>
      <c r="R38" s="96"/>
      <c r="S38" s="101"/>
      <c r="T38" s="268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5"/>
      <c r="AJ38" s="148"/>
      <c r="AK38" s="183"/>
      <c r="AL38" s="155"/>
    </row>
    <row r="39" spans="2:38" x14ac:dyDescent="0.2">
      <c r="B39" s="199"/>
      <c r="C39" s="193" t="str">
        <f t="shared" ref="C39:C51" si="21">IF(F39=0,"Open",IF(E39=0,"Complete", "In Progress"))</f>
        <v>Complete</v>
      </c>
      <c r="D39" s="259"/>
      <c r="E39" s="15">
        <v>0</v>
      </c>
      <c r="F39" s="48">
        <f t="shared" ref="F39:F51" si="22">AJ39</f>
        <v>2</v>
      </c>
      <c r="G39" s="16"/>
      <c r="H39" s="264"/>
      <c r="I39" s="15">
        <v>2</v>
      </c>
      <c r="J39" s="6"/>
      <c r="K39" s="259"/>
      <c r="L39" s="76">
        <v>17100</v>
      </c>
      <c r="M39" s="97"/>
      <c r="N39" s="97"/>
      <c r="O39" s="96" t="s">
        <v>113</v>
      </c>
      <c r="P39" s="96"/>
      <c r="Q39" s="96"/>
      <c r="R39" s="96"/>
      <c r="S39" s="101"/>
      <c r="T39" s="268"/>
      <c r="U39" s="80"/>
      <c r="V39" s="80"/>
      <c r="W39" s="80"/>
      <c r="X39" s="80">
        <v>2</v>
      </c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1"/>
      <c r="AJ39" s="10">
        <f t="shared" ref="AJ39:AJ53" si="23">SUM(T39:AI39)</f>
        <v>2</v>
      </c>
      <c r="AK39" s="183"/>
      <c r="AL39" s="155"/>
    </row>
    <row r="40" spans="2:38" x14ac:dyDescent="0.2">
      <c r="B40" s="199"/>
      <c r="C40" s="193" t="str">
        <f t="shared" si="21"/>
        <v>Complete</v>
      </c>
      <c r="D40" s="259"/>
      <c r="E40" s="15">
        <v>0</v>
      </c>
      <c r="F40" s="48">
        <f t="shared" si="22"/>
        <v>2</v>
      </c>
      <c r="G40" s="16"/>
      <c r="H40" s="264"/>
      <c r="I40" s="15">
        <v>2</v>
      </c>
      <c r="J40" s="6"/>
      <c r="K40" s="259"/>
      <c r="L40" s="76">
        <v>17200</v>
      </c>
      <c r="M40" s="97"/>
      <c r="N40" s="97"/>
      <c r="O40" s="96" t="s">
        <v>114</v>
      </c>
      <c r="P40" s="96"/>
      <c r="Q40" s="96"/>
      <c r="R40" s="96"/>
      <c r="S40" s="101"/>
      <c r="T40" s="268"/>
      <c r="U40" s="80"/>
      <c r="V40" s="80"/>
      <c r="W40" s="80"/>
      <c r="X40" s="80">
        <v>2</v>
      </c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1"/>
      <c r="AJ40" s="10">
        <f t="shared" si="23"/>
        <v>2</v>
      </c>
      <c r="AK40" s="183"/>
      <c r="AL40" s="155"/>
    </row>
    <row r="41" spans="2:38" x14ac:dyDescent="0.2">
      <c r="B41" s="199"/>
      <c r="C41" s="193" t="str">
        <f t="shared" si="21"/>
        <v>Complete</v>
      </c>
      <c r="D41" s="259"/>
      <c r="E41" s="15">
        <v>0</v>
      </c>
      <c r="F41" s="48">
        <f t="shared" si="22"/>
        <v>2</v>
      </c>
      <c r="G41" s="16"/>
      <c r="H41" s="264"/>
      <c r="I41" s="15">
        <v>2</v>
      </c>
      <c r="J41" s="6"/>
      <c r="K41" s="259"/>
      <c r="L41" s="76">
        <v>17300</v>
      </c>
      <c r="M41" s="97"/>
      <c r="N41" s="97"/>
      <c r="O41" s="96" t="s">
        <v>115</v>
      </c>
      <c r="P41" s="96"/>
      <c r="Q41" s="96"/>
      <c r="R41" s="96"/>
      <c r="S41" s="101"/>
      <c r="T41" s="268"/>
      <c r="U41" s="80"/>
      <c r="V41" s="80"/>
      <c r="W41" s="80"/>
      <c r="X41" s="80">
        <v>2</v>
      </c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1"/>
      <c r="AJ41" s="10">
        <f t="shared" si="23"/>
        <v>2</v>
      </c>
      <c r="AK41" s="183"/>
      <c r="AL41" s="155"/>
    </row>
    <row r="42" spans="2:38" x14ac:dyDescent="0.2">
      <c r="B42" s="199"/>
      <c r="C42" s="193" t="str">
        <f t="shared" si="21"/>
        <v>Complete</v>
      </c>
      <c r="D42" s="259"/>
      <c r="E42" s="15">
        <v>0</v>
      </c>
      <c r="F42" s="48">
        <f t="shared" si="22"/>
        <v>2</v>
      </c>
      <c r="G42" s="16"/>
      <c r="H42" s="264"/>
      <c r="I42" s="15">
        <v>2</v>
      </c>
      <c r="J42" s="6"/>
      <c r="K42" s="259"/>
      <c r="L42" s="76">
        <v>17400</v>
      </c>
      <c r="M42" s="97"/>
      <c r="N42" s="97"/>
      <c r="O42" s="96" t="s">
        <v>116</v>
      </c>
      <c r="P42" s="96"/>
      <c r="Q42" s="96"/>
      <c r="R42" s="96"/>
      <c r="S42" s="101"/>
      <c r="T42" s="268"/>
      <c r="U42" s="80"/>
      <c r="V42" s="80"/>
      <c r="W42" s="80"/>
      <c r="X42" s="80"/>
      <c r="Y42" s="80">
        <v>2</v>
      </c>
      <c r="Z42" s="80"/>
      <c r="AA42" s="80"/>
      <c r="AB42" s="80"/>
      <c r="AC42" s="80"/>
      <c r="AD42" s="80"/>
      <c r="AE42" s="80"/>
      <c r="AF42" s="80"/>
      <c r="AG42" s="80"/>
      <c r="AH42" s="80"/>
      <c r="AI42" s="81"/>
      <c r="AJ42" s="10">
        <f t="shared" si="23"/>
        <v>2</v>
      </c>
      <c r="AK42" s="183"/>
      <c r="AL42" s="155"/>
    </row>
    <row r="43" spans="2:38" x14ac:dyDescent="0.2">
      <c r="B43" s="199"/>
      <c r="C43" s="193" t="str">
        <f t="shared" si="21"/>
        <v>Complete</v>
      </c>
      <c r="D43" s="259"/>
      <c r="E43" s="15">
        <v>0</v>
      </c>
      <c r="F43" s="48">
        <f t="shared" si="22"/>
        <v>2</v>
      </c>
      <c r="G43" s="16"/>
      <c r="H43" s="264"/>
      <c r="I43" s="15">
        <v>2</v>
      </c>
      <c r="J43" s="6"/>
      <c r="K43" s="259"/>
      <c r="L43" s="76">
        <v>17500</v>
      </c>
      <c r="M43" s="97"/>
      <c r="N43" s="97"/>
      <c r="O43" s="96" t="s">
        <v>117</v>
      </c>
      <c r="P43" s="96"/>
      <c r="Q43" s="96"/>
      <c r="R43" s="96"/>
      <c r="S43" s="101"/>
      <c r="T43" s="268"/>
      <c r="U43" s="80"/>
      <c r="V43" s="80"/>
      <c r="W43" s="80"/>
      <c r="X43" s="80"/>
      <c r="Y43" s="80"/>
      <c r="Z43" s="80">
        <v>2</v>
      </c>
      <c r="AA43" s="80"/>
      <c r="AB43" s="80"/>
      <c r="AC43" s="80"/>
      <c r="AD43" s="80"/>
      <c r="AE43" s="80"/>
      <c r="AF43" s="80"/>
      <c r="AG43" s="80"/>
      <c r="AH43" s="80"/>
      <c r="AI43" s="81"/>
      <c r="AJ43" s="10">
        <f t="shared" si="23"/>
        <v>2</v>
      </c>
      <c r="AK43" s="183"/>
      <c r="AL43" s="155"/>
    </row>
    <row r="44" spans="2:38" x14ac:dyDescent="0.2">
      <c r="B44" s="199"/>
      <c r="C44" s="193" t="str">
        <f t="shared" si="21"/>
        <v>Complete</v>
      </c>
      <c r="D44" s="259"/>
      <c r="E44" s="15">
        <v>0</v>
      </c>
      <c r="F44" s="48">
        <f t="shared" si="22"/>
        <v>2</v>
      </c>
      <c r="G44" s="16"/>
      <c r="H44" s="264"/>
      <c r="I44" s="15">
        <v>2</v>
      </c>
      <c r="J44" s="6"/>
      <c r="K44" s="259"/>
      <c r="L44" s="76">
        <v>17600</v>
      </c>
      <c r="M44" s="97"/>
      <c r="N44" s="97"/>
      <c r="O44" s="96" t="s">
        <v>118</v>
      </c>
      <c r="P44" s="96"/>
      <c r="Q44" s="96"/>
      <c r="R44" s="96"/>
      <c r="S44" s="101"/>
      <c r="T44" s="268"/>
      <c r="U44" s="80"/>
      <c r="V44" s="80"/>
      <c r="W44" s="80"/>
      <c r="X44" s="80"/>
      <c r="Y44" s="80"/>
      <c r="Z44" s="80"/>
      <c r="AA44" s="80">
        <v>2</v>
      </c>
      <c r="AB44" s="80"/>
      <c r="AC44" s="80"/>
      <c r="AD44" s="80"/>
      <c r="AE44" s="80"/>
      <c r="AF44" s="80"/>
      <c r="AG44" s="80"/>
      <c r="AH44" s="80"/>
      <c r="AI44" s="81"/>
      <c r="AJ44" s="10">
        <f t="shared" si="23"/>
        <v>2</v>
      </c>
      <c r="AK44" s="183"/>
      <c r="AL44" s="155"/>
    </row>
    <row r="45" spans="2:38" x14ac:dyDescent="0.2">
      <c r="B45" s="199"/>
      <c r="C45" s="193" t="str">
        <f t="shared" si="21"/>
        <v>Complete</v>
      </c>
      <c r="D45" s="259"/>
      <c r="E45" s="15">
        <v>0</v>
      </c>
      <c r="F45" s="48">
        <f t="shared" si="22"/>
        <v>2</v>
      </c>
      <c r="G45" s="16"/>
      <c r="H45" s="264"/>
      <c r="I45" s="15">
        <v>2</v>
      </c>
      <c r="J45" s="6"/>
      <c r="K45" s="259"/>
      <c r="L45" s="76">
        <v>17700</v>
      </c>
      <c r="M45" s="97"/>
      <c r="N45" s="97"/>
      <c r="O45" s="96" t="s">
        <v>119</v>
      </c>
      <c r="P45" s="96"/>
      <c r="Q45" s="96"/>
      <c r="R45" s="96"/>
      <c r="S45" s="101"/>
      <c r="T45" s="268"/>
      <c r="U45" s="80"/>
      <c r="V45" s="80"/>
      <c r="W45" s="80"/>
      <c r="X45" s="80"/>
      <c r="Y45" s="80"/>
      <c r="Z45" s="80"/>
      <c r="AA45" s="80"/>
      <c r="AB45" s="80">
        <v>2</v>
      </c>
      <c r="AC45" s="80"/>
      <c r="AD45" s="80"/>
      <c r="AE45" s="80"/>
      <c r="AF45" s="80"/>
      <c r="AG45" s="80"/>
      <c r="AH45" s="80"/>
      <c r="AI45" s="81"/>
      <c r="AJ45" s="10">
        <f t="shared" si="23"/>
        <v>2</v>
      </c>
      <c r="AK45" s="183"/>
      <c r="AL45" s="155"/>
    </row>
    <row r="46" spans="2:38" x14ac:dyDescent="0.2">
      <c r="B46" s="199"/>
      <c r="C46" s="193" t="str">
        <f t="shared" si="21"/>
        <v>Complete</v>
      </c>
      <c r="D46" s="259"/>
      <c r="E46" s="15">
        <v>0</v>
      </c>
      <c r="F46" s="48">
        <f t="shared" si="22"/>
        <v>2</v>
      </c>
      <c r="G46" s="16"/>
      <c r="H46" s="264"/>
      <c r="I46" s="15">
        <v>2</v>
      </c>
      <c r="J46" s="6"/>
      <c r="K46" s="259"/>
      <c r="L46" s="76">
        <v>17800</v>
      </c>
      <c r="M46" s="97"/>
      <c r="N46" s="97"/>
      <c r="O46" s="96" t="s">
        <v>120</v>
      </c>
      <c r="P46" s="96"/>
      <c r="Q46" s="96"/>
      <c r="R46" s="96"/>
      <c r="S46" s="101"/>
      <c r="T46" s="268"/>
      <c r="U46" s="80"/>
      <c r="V46" s="80"/>
      <c r="W46" s="80"/>
      <c r="X46" s="80"/>
      <c r="Y46" s="80"/>
      <c r="Z46" s="80"/>
      <c r="AA46" s="80"/>
      <c r="AB46" s="80"/>
      <c r="AC46" s="80">
        <v>2</v>
      </c>
      <c r="AD46" s="80"/>
      <c r="AE46" s="80"/>
      <c r="AF46" s="80"/>
      <c r="AG46" s="80"/>
      <c r="AH46" s="80"/>
      <c r="AI46" s="81"/>
      <c r="AJ46" s="10">
        <f t="shared" si="23"/>
        <v>2</v>
      </c>
      <c r="AK46" s="183"/>
      <c r="AL46" s="155"/>
    </row>
    <row r="47" spans="2:38" x14ac:dyDescent="0.2">
      <c r="B47" s="199"/>
      <c r="C47" s="193" t="str">
        <f t="shared" si="21"/>
        <v>Complete</v>
      </c>
      <c r="D47" s="259"/>
      <c r="E47" s="15">
        <v>0</v>
      </c>
      <c r="F47" s="48">
        <f t="shared" si="22"/>
        <v>2</v>
      </c>
      <c r="G47" s="16"/>
      <c r="H47" s="264"/>
      <c r="I47" s="15">
        <v>2</v>
      </c>
      <c r="J47" s="6"/>
      <c r="K47" s="259"/>
      <c r="L47" s="76">
        <v>17900</v>
      </c>
      <c r="M47" s="97"/>
      <c r="N47" s="97"/>
      <c r="O47" s="96" t="s">
        <v>121</v>
      </c>
      <c r="P47" s="96"/>
      <c r="Q47" s="96"/>
      <c r="R47" s="96"/>
      <c r="S47" s="101"/>
      <c r="T47" s="268"/>
      <c r="U47" s="80"/>
      <c r="V47" s="80"/>
      <c r="W47" s="80"/>
      <c r="X47" s="80"/>
      <c r="Y47" s="80"/>
      <c r="Z47" s="80"/>
      <c r="AA47" s="80"/>
      <c r="AB47" s="80"/>
      <c r="AC47" s="80"/>
      <c r="AD47" s="80">
        <v>2</v>
      </c>
      <c r="AE47" s="80"/>
      <c r="AF47" s="80"/>
      <c r="AG47" s="80"/>
      <c r="AH47" s="80"/>
      <c r="AI47" s="81"/>
      <c r="AJ47" s="10">
        <f t="shared" si="23"/>
        <v>2</v>
      </c>
      <c r="AK47" s="183"/>
      <c r="AL47" s="155"/>
    </row>
    <row r="48" spans="2:38" x14ac:dyDescent="0.2">
      <c r="B48" s="199"/>
      <c r="C48" s="193" t="str">
        <f t="shared" si="21"/>
        <v>Complete</v>
      </c>
      <c r="D48" s="259"/>
      <c r="E48" s="15">
        <v>0</v>
      </c>
      <c r="F48" s="48">
        <f t="shared" si="22"/>
        <v>2</v>
      </c>
      <c r="G48" s="16"/>
      <c r="H48" s="264"/>
      <c r="I48" s="15">
        <v>2</v>
      </c>
      <c r="J48" s="6"/>
      <c r="K48" s="259"/>
      <c r="L48" s="76">
        <v>17910</v>
      </c>
      <c r="M48" s="97"/>
      <c r="N48" s="97"/>
      <c r="O48" s="96" t="s">
        <v>122</v>
      </c>
      <c r="P48" s="96"/>
      <c r="Q48" s="96"/>
      <c r="R48" s="96"/>
      <c r="S48" s="101"/>
      <c r="T48" s="268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>
        <v>2</v>
      </c>
      <c r="AF48" s="80"/>
      <c r="AG48" s="80"/>
      <c r="AH48" s="80"/>
      <c r="AI48" s="81"/>
      <c r="AJ48" s="10">
        <f t="shared" si="23"/>
        <v>2</v>
      </c>
      <c r="AK48" s="183"/>
      <c r="AL48" s="155"/>
    </row>
    <row r="49" spans="2:38" x14ac:dyDescent="0.2">
      <c r="B49" s="199"/>
      <c r="C49" s="193" t="str">
        <f t="shared" si="21"/>
        <v>Complete</v>
      </c>
      <c r="D49" s="259"/>
      <c r="E49" s="15">
        <v>0</v>
      </c>
      <c r="F49" s="48">
        <f t="shared" si="22"/>
        <v>2</v>
      </c>
      <c r="G49" s="16"/>
      <c r="H49" s="264"/>
      <c r="I49" s="15">
        <v>2</v>
      </c>
      <c r="J49" s="6"/>
      <c r="K49" s="259"/>
      <c r="L49" s="76">
        <v>17920</v>
      </c>
      <c r="M49" s="97"/>
      <c r="N49" s="97"/>
      <c r="O49" s="96" t="s">
        <v>123</v>
      </c>
      <c r="P49" s="96"/>
      <c r="Q49" s="96"/>
      <c r="R49" s="96"/>
      <c r="S49" s="101"/>
      <c r="T49" s="268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>
        <v>2</v>
      </c>
      <c r="AG49" s="80"/>
      <c r="AH49" s="80"/>
      <c r="AI49" s="81"/>
      <c r="AJ49" s="10">
        <f t="shared" si="23"/>
        <v>2</v>
      </c>
      <c r="AK49" s="183"/>
      <c r="AL49" s="155"/>
    </row>
    <row r="50" spans="2:38" x14ac:dyDescent="0.2">
      <c r="B50" s="199"/>
      <c r="C50" s="193" t="str">
        <f t="shared" si="21"/>
        <v>Complete</v>
      </c>
      <c r="D50" s="259"/>
      <c r="E50" s="15">
        <v>0</v>
      </c>
      <c r="F50" s="48">
        <f t="shared" si="22"/>
        <v>2</v>
      </c>
      <c r="G50" s="16"/>
      <c r="H50" s="264"/>
      <c r="I50" s="15">
        <v>2</v>
      </c>
      <c r="J50" s="6"/>
      <c r="K50" s="259"/>
      <c r="L50" s="76">
        <v>17930</v>
      </c>
      <c r="M50" s="97"/>
      <c r="N50" s="97"/>
      <c r="O50" s="96" t="s">
        <v>124</v>
      </c>
      <c r="P50" s="96"/>
      <c r="Q50" s="96"/>
      <c r="R50" s="96"/>
      <c r="S50" s="101"/>
      <c r="T50" s="268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>
        <v>2</v>
      </c>
      <c r="AH50" s="80"/>
      <c r="AI50" s="81"/>
      <c r="AJ50" s="10">
        <f t="shared" si="23"/>
        <v>2</v>
      </c>
      <c r="AK50" s="183"/>
      <c r="AL50" s="155"/>
    </row>
    <row r="51" spans="2:38" x14ac:dyDescent="0.2">
      <c r="B51" s="199"/>
      <c r="C51" s="193" t="str">
        <f t="shared" si="21"/>
        <v>Complete</v>
      </c>
      <c r="D51" s="259"/>
      <c r="E51" s="15">
        <v>0</v>
      </c>
      <c r="F51" s="48">
        <f t="shared" si="22"/>
        <v>2</v>
      </c>
      <c r="G51" s="16"/>
      <c r="H51" s="264"/>
      <c r="I51" s="15">
        <v>2</v>
      </c>
      <c r="J51" s="6"/>
      <c r="K51" s="259"/>
      <c r="L51" s="76">
        <v>17940</v>
      </c>
      <c r="M51" s="97"/>
      <c r="N51" s="97"/>
      <c r="O51" s="96" t="s">
        <v>125</v>
      </c>
      <c r="P51" s="96"/>
      <c r="Q51" s="96"/>
      <c r="R51" s="96"/>
      <c r="S51" s="101"/>
      <c r="T51" s="268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>
        <v>2</v>
      </c>
      <c r="AI51" s="81"/>
      <c r="AJ51" s="10">
        <f t="shared" si="23"/>
        <v>2</v>
      </c>
      <c r="AK51" s="183"/>
      <c r="AL51" s="155"/>
    </row>
    <row r="52" spans="2:38" x14ac:dyDescent="0.2">
      <c r="B52" s="199"/>
      <c r="C52" s="193" t="str">
        <f t="shared" ref="C52" si="24">IF(F52=0,"Open",IF(E52=0,"Complete", "In Progress"))</f>
        <v>Complete</v>
      </c>
      <c r="D52" s="259"/>
      <c r="E52" s="15">
        <v>0</v>
      </c>
      <c r="F52" s="48">
        <f t="shared" ref="F52" si="25">AJ52</f>
        <v>2</v>
      </c>
      <c r="G52" s="16"/>
      <c r="H52" s="264"/>
      <c r="I52" s="15">
        <v>2</v>
      </c>
      <c r="J52" s="6"/>
      <c r="K52" s="259"/>
      <c r="L52" s="76">
        <v>17940</v>
      </c>
      <c r="M52" s="97"/>
      <c r="N52" s="97"/>
      <c r="O52" s="96" t="s">
        <v>126</v>
      </c>
      <c r="P52" s="96"/>
      <c r="Q52" s="96"/>
      <c r="R52" s="96"/>
      <c r="S52" s="101"/>
      <c r="T52" s="268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>
        <v>2</v>
      </c>
      <c r="AJ52" s="10">
        <f t="shared" si="23"/>
        <v>2</v>
      </c>
      <c r="AK52" s="183"/>
      <c r="AL52" s="155"/>
    </row>
    <row r="53" spans="2:38" x14ac:dyDescent="0.2">
      <c r="B53" s="199"/>
      <c r="C53" s="193" t="str">
        <f t="shared" ref="C53" si="26">IF(F53=0,"Open",IF(E53=0,"Complete", "In Progress"))</f>
        <v>Complete</v>
      </c>
      <c r="D53" s="259"/>
      <c r="E53" s="15">
        <v>0</v>
      </c>
      <c r="F53" s="48">
        <f t="shared" ref="F53" si="27">AJ53</f>
        <v>0.5</v>
      </c>
      <c r="G53" s="16"/>
      <c r="H53" s="264"/>
      <c r="I53" s="15">
        <v>0.5</v>
      </c>
      <c r="J53" s="6"/>
      <c r="K53" s="259"/>
      <c r="L53" s="76">
        <v>18000</v>
      </c>
      <c r="M53" s="97"/>
      <c r="N53" s="96" t="s">
        <v>36</v>
      </c>
      <c r="O53" s="96"/>
      <c r="P53" s="96"/>
      <c r="Q53" s="96"/>
      <c r="R53" s="96"/>
      <c r="S53" s="101"/>
      <c r="T53" s="268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1">
        <v>0.5</v>
      </c>
      <c r="AJ53" s="10">
        <f t="shared" si="23"/>
        <v>0.5</v>
      </c>
      <c r="AK53" s="183"/>
      <c r="AL53" s="155"/>
    </row>
    <row r="54" spans="2:38" x14ac:dyDescent="0.2">
      <c r="B54" s="199"/>
      <c r="C54" s="196"/>
      <c r="D54" s="259"/>
      <c r="E54" s="77"/>
      <c r="F54" s="77"/>
      <c r="G54" s="16"/>
      <c r="H54" s="264"/>
      <c r="I54" s="77"/>
      <c r="J54" s="6"/>
      <c r="K54" s="259"/>
      <c r="L54" s="76">
        <v>20000</v>
      </c>
      <c r="M54" s="104" t="s">
        <v>131</v>
      </c>
      <c r="N54" s="109"/>
      <c r="O54" s="109"/>
      <c r="P54" s="110"/>
      <c r="Q54" s="109"/>
      <c r="R54" s="109"/>
      <c r="S54" s="111"/>
      <c r="T54" s="268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5"/>
      <c r="AJ54" s="148"/>
      <c r="AK54" s="183"/>
      <c r="AL54" s="155"/>
    </row>
    <row r="55" spans="2:38" x14ac:dyDescent="0.2">
      <c r="B55" s="199"/>
      <c r="C55" s="196"/>
      <c r="D55" s="259"/>
      <c r="E55" s="77"/>
      <c r="F55" s="77"/>
      <c r="G55" s="16"/>
      <c r="H55" s="264"/>
      <c r="I55" s="77"/>
      <c r="J55" s="6"/>
      <c r="K55" s="259"/>
      <c r="L55" s="76">
        <v>21000</v>
      </c>
      <c r="M55" s="112"/>
      <c r="N55" s="96" t="s">
        <v>130</v>
      </c>
      <c r="O55" s="96"/>
      <c r="P55" s="102"/>
      <c r="Q55" s="96"/>
      <c r="R55" s="96"/>
      <c r="S55" s="99"/>
      <c r="T55" s="268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5"/>
      <c r="AJ55" s="148"/>
      <c r="AK55" s="183"/>
      <c r="AL55" s="155"/>
    </row>
    <row r="56" spans="2:38" x14ac:dyDescent="0.2">
      <c r="B56" s="199"/>
      <c r="C56" s="193" t="str">
        <f t="shared" ref="C56" si="28">IF(F56=0,"Open",IF(E56=0,"Complete", "In Progress"))</f>
        <v>Complete</v>
      </c>
      <c r="D56" s="259"/>
      <c r="E56" s="15">
        <v>0</v>
      </c>
      <c r="F56" s="48">
        <f t="shared" ref="F56" si="29">AJ56</f>
        <v>1.5</v>
      </c>
      <c r="G56" s="16"/>
      <c r="H56" s="264"/>
      <c r="I56" s="15">
        <v>1.5</v>
      </c>
      <c r="J56" s="6"/>
      <c r="K56" s="259"/>
      <c r="L56" s="76">
        <v>21100</v>
      </c>
      <c r="M56" s="112"/>
      <c r="N56" s="97"/>
      <c r="O56" s="96" t="s">
        <v>132</v>
      </c>
      <c r="P56" s="96"/>
      <c r="Q56" s="96"/>
      <c r="R56" s="96"/>
      <c r="S56" s="101"/>
      <c r="T56" s="268"/>
      <c r="U56" s="80"/>
      <c r="V56" s="80"/>
      <c r="W56" s="80">
        <v>1.5</v>
      </c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1"/>
      <c r="AJ56" s="10">
        <f>SUM(T56:AI56)</f>
        <v>1.5</v>
      </c>
      <c r="AK56" s="183"/>
      <c r="AL56" s="155"/>
    </row>
    <row r="57" spans="2:38" ht="14.25" x14ac:dyDescent="0.2">
      <c r="B57" s="199"/>
      <c r="C57" s="193" t="str">
        <f t="shared" si="5"/>
        <v>Complete</v>
      </c>
      <c r="D57" s="259"/>
      <c r="E57" s="15">
        <v>0</v>
      </c>
      <c r="F57" s="48">
        <f>AJ57</f>
        <v>2</v>
      </c>
      <c r="G57" s="16"/>
      <c r="H57" s="264"/>
      <c r="I57" s="15">
        <v>2</v>
      </c>
      <c r="J57" s="6"/>
      <c r="K57" s="259"/>
      <c r="L57" s="76">
        <v>21200</v>
      </c>
      <c r="M57" s="112"/>
      <c r="N57" s="97"/>
      <c r="O57" s="96" t="s">
        <v>133</v>
      </c>
      <c r="P57" s="102"/>
      <c r="Q57" s="113"/>
      <c r="R57" s="96"/>
      <c r="S57" s="99"/>
      <c r="T57" s="268"/>
      <c r="U57" s="80"/>
      <c r="V57" s="80"/>
      <c r="W57" s="80">
        <v>2</v>
      </c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1"/>
      <c r="AJ57" s="10">
        <f>SUM(T57:AI57)</f>
        <v>2</v>
      </c>
      <c r="AK57" s="183"/>
      <c r="AL57" s="155"/>
    </row>
    <row r="58" spans="2:38" x14ac:dyDescent="0.2">
      <c r="B58" s="199"/>
      <c r="C58" s="193" t="str">
        <f t="shared" si="5"/>
        <v>Complete</v>
      </c>
      <c r="D58" s="259"/>
      <c r="E58" s="15">
        <v>0</v>
      </c>
      <c r="F58" s="48">
        <f t="shared" ref="F58" si="30">AJ58</f>
        <v>1.8</v>
      </c>
      <c r="G58" s="16"/>
      <c r="H58" s="264"/>
      <c r="I58" s="15">
        <v>1.8</v>
      </c>
      <c r="J58" s="125"/>
      <c r="K58" s="259"/>
      <c r="L58" s="76">
        <v>21300</v>
      </c>
      <c r="M58" s="112"/>
      <c r="N58" s="97"/>
      <c r="O58" s="96" t="s">
        <v>134</v>
      </c>
      <c r="P58" s="102"/>
      <c r="Q58" s="96"/>
      <c r="R58" s="96"/>
      <c r="S58" s="99"/>
      <c r="T58" s="268"/>
      <c r="U58" s="114"/>
      <c r="V58" s="114"/>
      <c r="W58" s="114">
        <v>1.8</v>
      </c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79"/>
      <c r="AJ58" s="10">
        <f>SUM(T58:AI58)</f>
        <v>1.8</v>
      </c>
      <c r="AK58" s="184"/>
      <c r="AL58" s="155"/>
    </row>
    <row r="59" spans="2:38" x14ac:dyDescent="0.2">
      <c r="B59" s="199"/>
      <c r="C59" s="193" t="str">
        <f t="shared" ref="C59" si="31">IF(F59=0,"Open",IF(E59=0,"Complete", "In Progress"))</f>
        <v>Complete</v>
      </c>
      <c r="D59" s="259"/>
      <c r="E59" s="15">
        <v>0</v>
      </c>
      <c r="F59" s="48">
        <f t="shared" ref="F59" si="32">AJ59</f>
        <v>0.8</v>
      </c>
      <c r="G59" s="16"/>
      <c r="H59" s="264"/>
      <c r="I59" s="15">
        <v>0.8</v>
      </c>
      <c r="J59" s="125"/>
      <c r="K59" s="259"/>
      <c r="L59" s="76">
        <v>21300</v>
      </c>
      <c r="M59" s="112"/>
      <c r="N59" s="97"/>
      <c r="O59" s="96" t="s">
        <v>135</v>
      </c>
      <c r="P59" s="102"/>
      <c r="Q59" s="96"/>
      <c r="R59" s="96"/>
      <c r="S59" s="99"/>
      <c r="T59" s="268"/>
      <c r="U59" s="114"/>
      <c r="V59" s="114"/>
      <c r="W59" s="114">
        <v>0.8</v>
      </c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79"/>
      <c r="AJ59" s="10">
        <f>SUM(T59:AI59)</f>
        <v>0.8</v>
      </c>
      <c r="AK59" s="184"/>
      <c r="AL59" s="155"/>
    </row>
    <row r="60" spans="2:38" x14ac:dyDescent="0.2">
      <c r="B60" s="199"/>
      <c r="C60" s="196"/>
      <c r="D60" s="259"/>
      <c r="E60" s="77"/>
      <c r="F60" s="77"/>
      <c r="G60" s="16"/>
      <c r="H60" s="264"/>
      <c r="I60" s="77"/>
      <c r="J60" s="6"/>
      <c r="K60" s="259"/>
      <c r="L60" s="76">
        <v>22000</v>
      </c>
      <c r="M60" s="112"/>
      <c r="N60" t="s">
        <v>136</v>
      </c>
      <c r="O60" s="96"/>
      <c r="P60" s="102"/>
      <c r="Q60" s="96"/>
      <c r="R60" s="96"/>
      <c r="S60" s="99"/>
      <c r="T60" s="268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5"/>
      <c r="AJ60" s="148"/>
      <c r="AK60" s="183"/>
      <c r="AL60" s="155"/>
    </row>
    <row r="61" spans="2:38" x14ac:dyDescent="0.2">
      <c r="B61" s="199"/>
      <c r="C61" s="193" t="str">
        <f t="shared" ref="C61:C67" si="33">IF(F61=0,"Open",IF(E61=0,"Complete", "In Progress"))</f>
        <v>Complete</v>
      </c>
      <c r="D61" s="259"/>
      <c r="E61" s="15">
        <v>0</v>
      </c>
      <c r="F61" s="48">
        <f>AJ61</f>
        <v>0.8</v>
      </c>
      <c r="G61" s="16"/>
      <c r="H61" s="264"/>
      <c r="I61" s="15">
        <v>0.8</v>
      </c>
      <c r="J61" s="6"/>
      <c r="K61" s="259"/>
      <c r="L61" s="76">
        <v>22100</v>
      </c>
      <c r="M61" s="112"/>
      <c r="N61" s="97"/>
      <c r="O61" s="96" t="s">
        <v>137</v>
      </c>
      <c r="P61" s="96"/>
      <c r="Q61" s="96"/>
      <c r="R61" s="102"/>
      <c r="S61" s="99"/>
      <c r="T61" s="268"/>
      <c r="U61" s="80"/>
      <c r="V61" s="80"/>
      <c r="W61" s="80">
        <v>0.8</v>
      </c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1"/>
      <c r="AJ61" s="10">
        <f t="shared" ref="AJ61:AJ69" si="34">SUM(T61:AI61)</f>
        <v>0.8</v>
      </c>
      <c r="AK61" s="183"/>
      <c r="AL61" s="155"/>
    </row>
    <row r="62" spans="2:38" x14ac:dyDescent="0.2">
      <c r="B62" s="199"/>
      <c r="C62" s="193" t="str">
        <f t="shared" ref="C62:C66" si="35">IF(F62=0,"Open",IF(E62=0,"Complete", "In Progress"))</f>
        <v>Complete</v>
      </c>
      <c r="D62" s="259"/>
      <c r="E62" s="15">
        <v>0</v>
      </c>
      <c r="F62" s="48">
        <f t="shared" ref="F62:F66" si="36">AJ62</f>
        <v>1.5</v>
      </c>
      <c r="G62" s="16"/>
      <c r="H62" s="264"/>
      <c r="I62" s="15">
        <v>1.5</v>
      </c>
      <c r="J62" s="125"/>
      <c r="K62" s="259"/>
      <c r="L62" s="76">
        <v>22200</v>
      </c>
      <c r="M62" s="112"/>
      <c r="N62" s="97"/>
      <c r="O62" s="96" t="s">
        <v>143</v>
      </c>
      <c r="P62" s="102"/>
      <c r="Q62" s="96"/>
      <c r="R62" s="96"/>
      <c r="S62" s="99"/>
      <c r="T62" s="268"/>
      <c r="U62" s="114"/>
      <c r="V62" s="114"/>
      <c r="W62" s="114">
        <v>1.5</v>
      </c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79"/>
      <c r="AJ62" s="10">
        <f t="shared" si="34"/>
        <v>1.5</v>
      </c>
      <c r="AK62" s="184"/>
      <c r="AL62" s="155"/>
    </row>
    <row r="63" spans="2:38" x14ac:dyDescent="0.2">
      <c r="B63" s="199"/>
      <c r="C63" s="193" t="str">
        <f t="shared" si="35"/>
        <v>Complete</v>
      </c>
      <c r="D63" s="259"/>
      <c r="E63" s="15">
        <v>0</v>
      </c>
      <c r="F63" s="48">
        <f t="shared" si="36"/>
        <v>1.5</v>
      </c>
      <c r="G63" s="16"/>
      <c r="H63" s="264"/>
      <c r="I63" s="15">
        <v>1.5</v>
      </c>
      <c r="J63" s="125"/>
      <c r="K63" s="259"/>
      <c r="L63" s="76">
        <v>22300</v>
      </c>
      <c r="M63" s="112"/>
      <c r="N63" s="97"/>
      <c r="O63" s="96" t="s">
        <v>144</v>
      </c>
      <c r="P63" s="102"/>
      <c r="Q63" s="96"/>
      <c r="R63" s="96"/>
      <c r="S63" s="99"/>
      <c r="T63" s="268"/>
      <c r="U63" s="114"/>
      <c r="V63" s="114"/>
      <c r="W63" s="114">
        <v>1.5</v>
      </c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79"/>
      <c r="AJ63" s="10">
        <f t="shared" si="34"/>
        <v>1.5</v>
      </c>
      <c r="AK63" s="184"/>
      <c r="AL63" s="155"/>
    </row>
    <row r="64" spans="2:38" x14ac:dyDescent="0.2">
      <c r="B64" s="199"/>
      <c r="C64" s="193" t="str">
        <f t="shared" si="35"/>
        <v>Complete</v>
      </c>
      <c r="D64" s="259"/>
      <c r="E64" s="15">
        <v>0</v>
      </c>
      <c r="F64" s="48">
        <f t="shared" si="36"/>
        <v>1.5</v>
      </c>
      <c r="G64" s="16"/>
      <c r="H64" s="264"/>
      <c r="I64" s="15">
        <v>1.5</v>
      </c>
      <c r="J64" s="125"/>
      <c r="K64" s="259"/>
      <c r="L64" s="76">
        <v>22400</v>
      </c>
      <c r="M64" s="112"/>
      <c r="N64" s="97"/>
      <c r="O64" s="96" t="s">
        <v>145</v>
      </c>
      <c r="P64" s="102"/>
      <c r="Q64" s="96"/>
      <c r="R64" s="96"/>
      <c r="S64" s="99"/>
      <c r="T64" s="268"/>
      <c r="U64" s="114"/>
      <c r="V64" s="114"/>
      <c r="W64" s="114"/>
      <c r="X64" s="114">
        <v>1.5</v>
      </c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79"/>
      <c r="AJ64" s="10">
        <f t="shared" si="34"/>
        <v>1.5</v>
      </c>
      <c r="AK64" s="184"/>
      <c r="AL64" s="155"/>
    </row>
    <row r="65" spans="2:38" x14ac:dyDescent="0.2">
      <c r="B65" s="199"/>
      <c r="C65" s="193" t="str">
        <f t="shared" si="35"/>
        <v>Complete</v>
      </c>
      <c r="D65" s="259"/>
      <c r="E65" s="15">
        <v>0</v>
      </c>
      <c r="F65" s="48">
        <f t="shared" si="36"/>
        <v>1.5</v>
      </c>
      <c r="G65" s="16"/>
      <c r="H65" s="264"/>
      <c r="I65" s="15">
        <v>1.5</v>
      </c>
      <c r="J65" s="125"/>
      <c r="K65" s="259"/>
      <c r="L65" s="76">
        <v>22500</v>
      </c>
      <c r="M65" s="112"/>
      <c r="N65" s="97"/>
      <c r="O65" s="96" t="s">
        <v>146</v>
      </c>
      <c r="P65" s="102"/>
      <c r="Q65" s="96"/>
      <c r="R65" s="96"/>
      <c r="S65" s="99"/>
      <c r="T65" s="268"/>
      <c r="U65" s="114"/>
      <c r="V65" s="114"/>
      <c r="W65" s="114"/>
      <c r="X65" s="114">
        <v>1.5</v>
      </c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79"/>
      <c r="AJ65" s="10">
        <f t="shared" si="34"/>
        <v>1.5</v>
      </c>
      <c r="AK65" s="184"/>
      <c r="AL65" s="155"/>
    </row>
    <row r="66" spans="2:38" x14ac:dyDescent="0.2">
      <c r="B66" s="199"/>
      <c r="C66" s="193" t="str">
        <f t="shared" si="35"/>
        <v>Complete</v>
      </c>
      <c r="D66" s="259"/>
      <c r="E66" s="15">
        <v>0</v>
      </c>
      <c r="F66" s="48">
        <f t="shared" si="36"/>
        <v>1.5</v>
      </c>
      <c r="G66" s="16"/>
      <c r="H66" s="264"/>
      <c r="I66" s="15">
        <v>1.5</v>
      </c>
      <c r="J66" s="125"/>
      <c r="K66" s="259"/>
      <c r="L66" s="76">
        <v>22600</v>
      </c>
      <c r="M66" s="112"/>
      <c r="N66" s="97"/>
      <c r="O66" s="96" t="s">
        <v>147</v>
      </c>
      <c r="P66" s="102"/>
      <c r="Q66" s="96"/>
      <c r="R66" s="96"/>
      <c r="S66" s="99"/>
      <c r="T66" s="268"/>
      <c r="U66" s="114"/>
      <c r="V66" s="114"/>
      <c r="W66" s="114"/>
      <c r="X66" s="114">
        <v>1.5</v>
      </c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79"/>
      <c r="AJ66" s="10">
        <f t="shared" si="34"/>
        <v>1.5</v>
      </c>
      <c r="AK66" s="184"/>
      <c r="AL66" s="155"/>
    </row>
    <row r="67" spans="2:38" x14ac:dyDescent="0.2">
      <c r="B67" s="199"/>
      <c r="C67" s="193" t="str">
        <f t="shared" si="33"/>
        <v>Complete</v>
      </c>
      <c r="D67" s="259"/>
      <c r="E67" s="15">
        <v>0</v>
      </c>
      <c r="F67" s="48">
        <f t="shared" ref="F67" si="37">AJ67</f>
        <v>2</v>
      </c>
      <c r="G67" s="16"/>
      <c r="H67" s="264"/>
      <c r="I67" s="15">
        <v>1.8</v>
      </c>
      <c r="J67" s="125"/>
      <c r="K67" s="259"/>
      <c r="L67" s="76">
        <v>22700</v>
      </c>
      <c r="M67" s="112"/>
      <c r="N67" s="97"/>
      <c r="O67" s="96" t="s">
        <v>138</v>
      </c>
      <c r="P67" s="102"/>
      <c r="Q67" s="96"/>
      <c r="R67" s="96"/>
      <c r="S67" s="99"/>
      <c r="T67" s="268"/>
      <c r="U67" s="114"/>
      <c r="V67" s="114"/>
      <c r="W67" s="114"/>
      <c r="X67" s="114">
        <v>2</v>
      </c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79"/>
      <c r="AJ67" s="10">
        <f t="shared" si="34"/>
        <v>2</v>
      </c>
      <c r="AK67" s="184"/>
      <c r="AL67" s="155"/>
    </row>
    <row r="68" spans="2:38" x14ac:dyDescent="0.2">
      <c r="B68" s="199"/>
      <c r="C68" s="193" t="str">
        <f t="shared" ref="C68" si="38">IF(F68=0,"Open",IF(E68=0,"Complete", "In Progress"))</f>
        <v>Complete</v>
      </c>
      <c r="D68" s="259"/>
      <c r="E68" s="15">
        <v>0</v>
      </c>
      <c r="F68" s="48">
        <f t="shared" ref="F68" si="39">AJ68</f>
        <v>0.99999999999999989</v>
      </c>
      <c r="G68" s="16"/>
      <c r="H68" s="264"/>
      <c r="I68" s="15">
        <v>1</v>
      </c>
      <c r="J68" s="125"/>
      <c r="K68" s="259"/>
      <c r="L68" s="76">
        <v>22700</v>
      </c>
      <c r="M68" s="112"/>
      <c r="N68" s="97"/>
      <c r="O68" s="96" t="s">
        <v>141</v>
      </c>
      <c r="P68" s="102"/>
      <c r="Q68" s="96"/>
      <c r="R68" s="96"/>
      <c r="S68" s="99"/>
      <c r="T68" s="268"/>
      <c r="U68" s="114"/>
      <c r="V68" s="114"/>
      <c r="W68" s="114">
        <v>0.3</v>
      </c>
      <c r="X68" s="114">
        <v>0.4</v>
      </c>
      <c r="Y68" s="114">
        <v>0.2</v>
      </c>
      <c r="Z68" s="114">
        <v>0.1</v>
      </c>
      <c r="AA68" s="114"/>
      <c r="AB68" s="114"/>
      <c r="AC68" s="114"/>
      <c r="AD68" s="114"/>
      <c r="AE68" s="114"/>
      <c r="AF68" s="114"/>
      <c r="AG68" s="114"/>
      <c r="AH68" s="114"/>
      <c r="AI68" s="79"/>
      <c r="AJ68" s="10">
        <f t="shared" si="34"/>
        <v>0.99999999999999989</v>
      </c>
      <c r="AK68" s="184"/>
      <c r="AL68" s="155"/>
    </row>
    <row r="69" spans="2:38" x14ac:dyDescent="0.2">
      <c r="B69" s="199"/>
      <c r="C69" s="193" t="str">
        <f t="shared" ref="C69" si="40">IF(F69=0,"Open",IF(E69=0,"Complete", "In Progress"))</f>
        <v>Complete</v>
      </c>
      <c r="D69" s="259"/>
      <c r="E69" s="15">
        <v>0</v>
      </c>
      <c r="F69" s="48">
        <f t="shared" ref="F69" si="41">AJ69</f>
        <v>0.7</v>
      </c>
      <c r="G69" s="16"/>
      <c r="H69" s="264"/>
      <c r="I69" s="15">
        <v>0.7</v>
      </c>
      <c r="J69" s="125"/>
      <c r="K69" s="259"/>
      <c r="L69" s="76">
        <v>22700</v>
      </c>
      <c r="M69" s="112"/>
      <c r="N69" s="97"/>
      <c r="O69" s="96" t="s">
        <v>142</v>
      </c>
      <c r="P69" s="102"/>
      <c r="Q69" s="96"/>
      <c r="R69" s="96"/>
      <c r="S69" s="99"/>
      <c r="T69" s="268"/>
      <c r="U69" s="114"/>
      <c r="V69" s="114"/>
      <c r="W69" s="114"/>
      <c r="X69" s="114"/>
      <c r="Y69" s="114">
        <v>0.4</v>
      </c>
      <c r="Z69" s="114">
        <v>0.3</v>
      </c>
      <c r="AA69" s="114"/>
      <c r="AB69" s="114"/>
      <c r="AC69" s="114"/>
      <c r="AD69" s="114"/>
      <c r="AE69" s="114"/>
      <c r="AF69" s="114"/>
      <c r="AG69" s="114"/>
      <c r="AH69" s="114"/>
      <c r="AI69" s="79"/>
      <c r="AJ69" s="10">
        <f t="shared" si="34"/>
        <v>0.7</v>
      </c>
      <c r="AK69" s="184"/>
      <c r="AL69" s="155"/>
    </row>
    <row r="70" spans="2:38" x14ac:dyDescent="0.2">
      <c r="B70" s="199"/>
      <c r="C70" s="196"/>
      <c r="D70" s="259"/>
      <c r="E70" s="77"/>
      <c r="F70" s="77"/>
      <c r="G70" s="16"/>
      <c r="H70" s="264"/>
      <c r="I70" s="77"/>
      <c r="J70" s="6"/>
      <c r="K70" s="259"/>
      <c r="L70" s="76">
        <v>23000</v>
      </c>
      <c r="M70" s="112"/>
      <c r="N70" s="271" t="s">
        <v>139</v>
      </c>
      <c r="O70" s="96"/>
      <c r="P70" s="102"/>
      <c r="Q70" s="96"/>
      <c r="R70" s="96"/>
      <c r="S70" s="99"/>
      <c r="T70" s="268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5"/>
      <c r="AJ70" s="148"/>
      <c r="AK70" s="183"/>
      <c r="AL70" s="155"/>
    </row>
    <row r="71" spans="2:38" x14ac:dyDescent="0.2">
      <c r="B71" s="199"/>
      <c r="C71" s="193" t="str">
        <f t="shared" ref="C71:C80" si="42">IF(F71=0,"Open",IF(E71=0,"Complete", "In Progress"))</f>
        <v>In Progress</v>
      </c>
      <c r="D71" s="259"/>
      <c r="E71" s="15">
        <v>0.3</v>
      </c>
      <c r="F71" s="48">
        <f>AJ71</f>
        <v>0.5</v>
      </c>
      <c r="G71" s="16"/>
      <c r="H71" s="264"/>
      <c r="I71" s="15">
        <v>0.8</v>
      </c>
      <c r="J71" s="6"/>
      <c r="K71" s="259"/>
      <c r="L71" s="76">
        <v>23100</v>
      </c>
      <c r="M71" s="112"/>
      <c r="N71" s="97"/>
      <c r="O71" s="96" t="s">
        <v>140</v>
      </c>
      <c r="P71" s="96"/>
      <c r="Q71" s="96"/>
      <c r="R71" s="102"/>
      <c r="S71" s="99"/>
      <c r="T71" s="268"/>
      <c r="U71" s="80"/>
      <c r="V71" s="80"/>
      <c r="W71" s="80"/>
      <c r="X71" s="80"/>
      <c r="Y71" s="80">
        <v>0.5</v>
      </c>
      <c r="Z71" s="80"/>
      <c r="AA71" s="80"/>
      <c r="AB71" s="80"/>
      <c r="AC71" s="80"/>
      <c r="AD71" s="80"/>
      <c r="AE71" s="80"/>
      <c r="AF71" s="80"/>
      <c r="AG71" s="80"/>
      <c r="AH71" s="80"/>
      <c r="AI71" s="81"/>
      <c r="AJ71" s="10">
        <f t="shared" ref="AJ71:AJ80" si="43">SUM(T71:AI71)</f>
        <v>0.5</v>
      </c>
      <c r="AK71" s="183"/>
      <c r="AL71" s="155"/>
    </row>
    <row r="72" spans="2:38" x14ac:dyDescent="0.2">
      <c r="B72" s="199"/>
      <c r="C72" s="193" t="str">
        <f t="shared" si="42"/>
        <v>Complete</v>
      </c>
      <c r="D72" s="259"/>
      <c r="E72" s="15">
        <v>0</v>
      </c>
      <c r="F72" s="48">
        <f t="shared" ref="F72:F80" si="44">AJ72</f>
        <v>2</v>
      </c>
      <c r="G72" s="16"/>
      <c r="H72" s="264"/>
      <c r="I72" s="15">
        <v>1.5</v>
      </c>
      <c r="J72" s="125"/>
      <c r="K72" s="259"/>
      <c r="L72" s="76">
        <v>23200</v>
      </c>
      <c r="M72" s="112"/>
      <c r="N72" s="97"/>
      <c r="O72" s="96" t="s">
        <v>148</v>
      </c>
      <c r="P72" s="102"/>
      <c r="Q72" s="96"/>
      <c r="R72" s="96"/>
      <c r="S72" s="99"/>
      <c r="T72" s="268"/>
      <c r="U72" s="114"/>
      <c r="V72" s="114"/>
      <c r="W72" s="114"/>
      <c r="X72" s="114"/>
      <c r="Y72" s="114">
        <v>2</v>
      </c>
      <c r="Z72" s="114"/>
      <c r="AA72" s="114"/>
      <c r="AB72" s="114"/>
      <c r="AC72" s="114"/>
      <c r="AD72" s="114"/>
      <c r="AE72" s="114"/>
      <c r="AF72" s="114"/>
      <c r="AG72" s="114"/>
      <c r="AH72" s="114"/>
      <c r="AI72" s="79"/>
      <c r="AJ72" s="10">
        <f t="shared" si="43"/>
        <v>2</v>
      </c>
      <c r="AK72" s="184"/>
      <c r="AL72" s="155"/>
    </row>
    <row r="73" spans="2:38" x14ac:dyDescent="0.2">
      <c r="B73" s="199"/>
      <c r="C73" s="193" t="str">
        <f t="shared" si="42"/>
        <v>Complete</v>
      </c>
      <c r="D73" s="259"/>
      <c r="E73" s="15">
        <v>0</v>
      </c>
      <c r="F73" s="48">
        <f t="shared" si="44"/>
        <v>1.5</v>
      </c>
      <c r="G73" s="16"/>
      <c r="H73" s="264"/>
      <c r="I73" s="15">
        <v>1.5</v>
      </c>
      <c r="J73" s="125"/>
      <c r="K73" s="259"/>
      <c r="L73" s="76">
        <v>23300</v>
      </c>
      <c r="M73" s="112"/>
      <c r="N73" s="97"/>
      <c r="O73" s="96" t="s">
        <v>149</v>
      </c>
      <c r="P73" s="102"/>
      <c r="Q73" s="96"/>
      <c r="R73" s="96"/>
      <c r="S73" s="99"/>
      <c r="T73" s="268"/>
      <c r="U73" s="114"/>
      <c r="V73" s="114"/>
      <c r="W73" s="114"/>
      <c r="X73" s="114"/>
      <c r="Y73" s="114">
        <v>1.5</v>
      </c>
      <c r="Z73" s="114"/>
      <c r="AA73" s="114"/>
      <c r="AB73" s="114"/>
      <c r="AC73" s="114"/>
      <c r="AD73" s="114"/>
      <c r="AE73" s="114"/>
      <c r="AF73" s="114"/>
      <c r="AG73" s="114"/>
      <c r="AH73" s="114"/>
      <c r="AI73" s="79"/>
      <c r="AJ73" s="10">
        <f t="shared" si="43"/>
        <v>1.5</v>
      </c>
      <c r="AK73" s="184"/>
      <c r="AL73" s="155"/>
    </row>
    <row r="74" spans="2:38" x14ac:dyDescent="0.2">
      <c r="B74" s="199"/>
      <c r="C74" s="193" t="str">
        <f t="shared" si="42"/>
        <v>Complete</v>
      </c>
      <c r="D74" s="259"/>
      <c r="E74" s="15">
        <v>0</v>
      </c>
      <c r="F74" s="48">
        <f t="shared" si="44"/>
        <v>1</v>
      </c>
      <c r="G74" s="16"/>
      <c r="H74" s="264"/>
      <c r="I74" s="15">
        <v>1</v>
      </c>
      <c r="J74" s="125"/>
      <c r="K74" s="259"/>
      <c r="L74" s="76">
        <v>23400</v>
      </c>
      <c r="M74" s="112"/>
      <c r="N74" s="97"/>
      <c r="O74" s="96" t="s">
        <v>153</v>
      </c>
      <c r="P74" s="102"/>
      <c r="Q74" s="96"/>
      <c r="R74" s="96"/>
      <c r="S74" s="99"/>
      <c r="T74" s="268"/>
      <c r="U74" s="114"/>
      <c r="V74" s="114"/>
      <c r="W74" s="114"/>
      <c r="X74" s="114"/>
      <c r="Y74" s="114">
        <v>1</v>
      </c>
      <c r="Z74" s="114"/>
      <c r="AA74" s="114"/>
      <c r="AB74" s="114"/>
      <c r="AC74" s="114"/>
      <c r="AD74" s="114"/>
      <c r="AE74" s="114"/>
      <c r="AF74" s="114"/>
      <c r="AG74" s="114"/>
      <c r="AH74" s="114"/>
      <c r="AI74" s="79"/>
      <c r="AJ74" s="10">
        <f t="shared" si="43"/>
        <v>1</v>
      </c>
      <c r="AK74" s="184"/>
      <c r="AL74" s="155"/>
    </row>
    <row r="75" spans="2:38" ht="12.95" customHeight="1" x14ac:dyDescent="0.2">
      <c r="B75" s="199"/>
      <c r="C75" s="211" t="str">
        <f t="shared" si="42"/>
        <v>Complete</v>
      </c>
      <c r="D75" s="259"/>
      <c r="E75" s="15">
        <v>0</v>
      </c>
      <c r="F75" s="213">
        <f t="shared" si="44"/>
        <v>0.8</v>
      </c>
      <c r="G75" s="16"/>
      <c r="H75" s="264"/>
      <c r="I75" s="15">
        <v>0.8</v>
      </c>
      <c r="J75" s="125"/>
      <c r="K75" s="259"/>
      <c r="L75" s="76">
        <v>23410</v>
      </c>
      <c r="M75" s="112"/>
      <c r="N75" s="97"/>
      <c r="O75" s="97"/>
      <c r="P75" s="102" t="s">
        <v>150</v>
      </c>
      <c r="Q75" s="96"/>
      <c r="R75" s="96"/>
      <c r="S75" s="96"/>
      <c r="T75" s="268"/>
      <c r="U75" s="114"/>
      <c r="V75" s="114"/>
      <c r="W75" s="114"/>
      <c r="X75" s="114"/>
      <c r="Y75" s="114">
        <v>0.8</v>
      </c>
      <c r="Z75" s="114"/>
      <c r="AA75" s="114"/>
      <c r="AB75" s="114"/>
      <c r="AC75" s="114"/>
      <c r="AD75" s="114"/>
      <c r="AE75" s="114"/>
      <c r="AF75" s="114"/>
      <c r="AG75" s="114"/>
      <c r="AH75" s="114"/>
      <c r="AI75" s="79"/>
      <c r="AJ75" s="10">
        <f t="shared" si="43"/>
        <v>0.8</v>
      </c>
      <c r="AK75" s="184"/>
      <c r="AL75" s="155"/>
    </row>
    <row r="76" spans="2:38" ht="12.95" customHeight="1" x14ac:dyDescent="0.2">
      <c r="B76" s="199"/>
      <c r="C76" s="211" t="str">
        <f t="shared" ref="C76:C77" si="45">IF(F76=0,"Open",IF(E76=0,"Complete", "In Progress"))</f>
        <v>Complete</v>
      </c>
      <c r="D76" s="259"/>
      <c r="E76" s="15">
        <v>0</v>
      </c>
      <c r="F76" s="213">
        <f t="shared" ref="F76:F77" si="46">AJ76</f>
        <v>1.2</v>
      </c>
      <c r="G76" s="16"/>
      <c r="H76" s="264"/>
      <c r="I76" s="15">
        <v>1.2</v>
      </c>
      <c r="J76" s="125"/>
      <c r="K76" s="259"/>
      <c r="L76" s="76">
        <v>23420</v>
      </c>
      <c r="M76" s="112"/>
      <c r="N76" s="97"/>
      <c r="O76" s="97"/>
      <c r="P76" s="102" t="s">
        <v>151</v>
      </c>
      <c r="Q76" s="96"/>
      <c r="R76" s="96"/>
      <c r="S76" s="99"/>
      <c r="T76" s="268"/>
      <c r="U76" s="114"/>
      <c r="V76" s="114"/>
      <c r="W76" s="114"/>
      <c r="X76" s="114"/>
      <c r="Y76" s="114">
        <v>1.2</v>
      </c>
      <c r="Z76" s="114"/>
      <c r="AA76" s="114"/>
      <c r="AB76" s="114"/>
      <c r="AC76" s="114"/>
      <c r="AD76" s="114"/>
      <c r="AE76" s="114"/>
      <c r="AF76" s="114"/>
      <c r="AG76" s="114"/>
      <c r="AH76" s="114"/>
      <c r="AI76" s="79"/>
      <c r="AJ76" s="10">
        <f t="shared" si="43"/>
        <v>1.2</v>
      </c>
      <c r="AK76" s="184"/>
      <c r="AL76" s="155"/>
    </row>
    <row r="77" spans="2:38" ht="12.95" customHeight="1" x14ac:dyDescent="0.2">
      <c r="B77" s="199"/>
      <c r="C77" s="211" t="str">
        <f t="shared" si="45"/>
        <v>Complete</v>
      </c>
      <c r="D77" s="259"/>
      <c r="E77" s="15">
        <v>0</v>
      </c>
      <c r="F77" s="213">
        <f t="shared" si="46"/>
        <v>1.8</v>
      </c>
      <c r="G77" s="16"/>
      <c r="H77" s="264"/>
      <c r="I77" s="15">
        <v>1.8</v>
      </c>
      <c r="J77" s="125"/>
      <c r="K77" s="259"/>
      <c r="L77" s="76">
        <v>23430</v>
      </c>
      <c r="M77" s="112"/>
      <c r="N77" s="97"/>
      <c r="O77" s="97"/>
      <c r="P77" s="102" t="s">
        <v>152</v>
      </c>
      <c r="Q77" s="96"/>
      <c r="R77" s="96"/>
      <c r="S77" s="99"/>
      <c r="T77" s="268"/>
      <c r="U77" s="114"/>
      <c r="V77" s="114"/>
      <c r="W77" s="114"/>
      <c r="X77" s="114"/>
      <c r="Y77" s="114">
        <v>1.5</v>
      </c>
      <c r="Z77" s="114">
        <v>0.3</v>
      </c>
      <c r="AA77" s="114"/>
      <c r="AB77" s="114"/>
      <c r="AC77" s="114"/>
      <c r="AD77" s="114"/>
      <c r="AE77" s="114"/>
      <c r="AF77" s="114"/>
      <c r="AG77" s="114"/>
      <c r="AH77" s="114"/>
      <c r="AI77" s="79"/>
      <c r="AJ77" s="10">
        <f t="shared" si="43"/>
        <v>1.8</v>
      </c>
      <c r="AK77" s="184"/>
      <c r="AL77" s="155"/>
    </row>
    <row r="78" spans="2:38" x14ac:dyDescent="0.2">
      <c r="B78" s="199"/>
      <c r="C78" s="193" t="str">
        <f t="shared" si="42"/>
        <v>Complete</v>
      </c>
      <c r="D78" s="259"/>
      <c r="E78" s="15">
        <v>0</v>
      </c>
      <c r="F78" s="48">
        <f t="shared" si="44"/>
        <v>2.5</v>
      </c>
      <c r="G78" s="16"/>
      <c r="H78" s="264"/>
      <c r="I78" s="15">
        <v>1.8</v>
      </c>
      <c r="J78" s="125"/>
      <c r="K78" s="259"/>
      <c r="L78" s="76">
        <v>23500</v>
      </c>
      <c r="M78" s="112"/>
      <c r="N78" s="97"/>
      <c r="O78" s="96" t="s">
        <v>154</v>
      </c>
      <c r="P78" s="102"/>
      <c r="Q78" s="96"/>
      <c r="R78" s="96"/>
      <c r="S78" s="99"/>
      <c r="T78" s="268"/>
      <c r="U78" s="114"/>
      <c r="V78" s="114"/>
      <c r="W78" s="114"/>
      <c r="X78" s="114"/>
      <c r="Y78" s="114">
        <v>1.5</v>
      </c>
      <c r="Z78" s="114">
        <v>1</v>
      </c>
      <c r="AA78" s="114"/>
      <c r="AB78" s="114"/>
      <c r="AC78" s="114"/>
      <c r="AD78" s="114"/>
      <c r="AE78" s="114"/>
      <c r="AF78" s="114"/>
      <c r="AG78" s="114"/>
      <c r="AH78" s="114"/>
      <c r="AI78" s="79"/>
      <c r="AJ78" s="10">
        <f t="shared" si="43"/>
        <v>2.5</v>
      </c>
      <c r="AK78" s="184"/>
      <c r="AL78" s="155"/>
    </row>
    <row r="79" spans="2:38" x14ac:dyDescent="0.2">
      <c r="B79" s="199"/>
      <c r="C79" s="193" t="str">
        <f t="shared" si="42"/>
        <v>Complete</v>
      </c>
      <c r="D79" s="259"/>
      <c r="E79" s="15">
        <v>0</v>
      </c>
      <c r="F79" s="48">
        <f t="shared" si="44"/>
        <v>1</v>
      </c>
      <c r="G79" s="16"/>
      <c r="H79" s="264"/>
      <c r="I79" s="15">
        <v>1</v>
      </c>
      <c r="J79" s="125"/>
      <c r="K79" s="259"/>
      <c r="L79" s="76">
        <v>23600</v>
      </c>
      <c r="M79" s="112"/>
      <c r="N79" s="97"/>
      <c r="O79" s="96" t="s">
        <v>141</v>
      </c>
      <c r="P79" s="102"/>
      <c r="Q79" s="96"/>
      <c r="R79" s="96"/>
      <c r="S79" s="99"/>
      <c r="T79" s="268"/>
      <c r="U79" s="114"/>
      <c r="V79" s="114"/>
      <c r="W79" s="114"/>
      <c r="X79" s="114"/>
      <c r="Y79" s="114"/>
      <c r="Z79" s="114">
        <v>1</v>
      </c>
      <c r="AA79" s="114"/>
      <c r="AB79" s="114"/>
      <c r="AC79" s="114"/>
      <c r="AD79" s="114"/>
      <c r="AE79" s="114"/>
      <c r="AF79" s="114"/>
      <c r="AG79" s="114"/>
      <c r="AH79" s="114"/>
      <c r="AI79" s="79"/>
      <c r="AJ79" s="10">
        <f t="shared" si="43"/>
        <v>1</v>
      </c>
      <c r="AK79" s="184"/>
      <c r="AL79" s="155"/>
    </row>
    <row r="80" spans="2:38" x14ac:dyDescent="0.2">
      <c r="B80" s="199"/>
      <c r="C80" s="193" t="str">
        <f t="shared" si="42"/>
        <v>Complete</v>
      </c>
      <c r="D80" s="259"/>
      <c r="E80" s="15">
        <v>0</v>
      </c>
      <c r="F80" s="48">
        <f t="shared" si="44"/>
        <v>0.8</v>
      </c>
      <c r="G80" s="16"/>
      <c r="H80" s="264"/>
      <c r="I80" s="15">
        <v>0.8</v>
      </c>
      <c r="J80" s="125"/>
      <c r="K80" s="259"/>
      <c r="L80" s="76">
        <v>23700</v>
      </c>
      <c r="M80" s="112"/>
      <c r="N80" s="97"/>
      <c r="O80" s="96" t="s">
        <v>142</v>
      </c>
      <c r="P80" s="102"/>
      <c r="Q80" s="96"/>
      <c r="R80" s="96"/>
      <c r="S80" s="99"/>
      <c r="T80" s="268"/>
      <c r="U80" s="114"/>
      <c r="V80" s="114"/>
      <c r="W80" s="114"/>
      <c r="X80" s="114"/>
      <c r="Y80" s="114"/>
      <c r="Z80" s="114">
        <v>0.8</v>
      </c>
      <c r="AA80" s="114"/>
      <c r="AB80" s="114"/>
      <c r="AC80" s="114"/>
      <c r="AD80" s="114"/>
      <c r="AE80" s="114"/>
      <c r="AF80" s="114"/>
      <c r="AG80" s="114"/>
      <c r="AH80" s="114"/>
      <c r="AI80" s="79"/>
      <c r="AJ80" s="10">
        <f t="shared" si="43"/>
        <v>0.8</v>
      </c>
      <c r="AK80" s="184"/>
      <c r="AL80" s="155"/>
    </row>
    <row r="81" spans="2:38" x14ac:dyDescent="0.2">
      <c r="B81" s="199"/>
      <c r="C81" s="196"/>
      <c r="D81" s="259"/>
      <c r="E81" s="77"/>
      <c r="F81" s="77"/>
      <c r="G81" s="16"/>
      <c r="H81" s="264"/>
      <c r="I81" s="77"/>
      <c r="J81" s="6"/>
      <c r="K81" s="259"/>
      <c r="L81" s="76">
        <v>30000</v>
      </c>
      <c r="M81" s="104" t="s">
        <v>184</v>
      </c>
      <c r="N81" s="109"/>
      <c r="O81" s="109"/>
      <c r="P81" s="110"/>
      <c r="Q81" s="109"/>
      <c r="R81" s="109"/>
      <c r="S81" s="111"/>
      <c r="T81" s="268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5"/>
      <c r="AJ81" s="148"/>
      <c r="AK81" s="184"/>
      <c r="AL81" s="155"/>
    </row>
    <row r="82" spans="2:38" x14ac:dyDescent="0.2">
      <c r="B82" s="199"/>
      <c r="C82" s="196"/>
      <c r="D82" s="259"/>
      <c r="E82" s="77"/>
      <c r="F82" s="77"/>
      <c r="G82" s="16"/>
      <c r="H82" s="264"/>
      <c r="I82" s="77"/>
      <c r="J82" s="6"/>
      <c r="K82" s="259"/>
      <c r="L82" s="76">
        <v>31000</v>
      </c>
      <c r="M82" s="112"/>
      <c r="N82" s="96" t="s">
        <v>130</v>
      </c>
      <c r="O82" s="96"/>
      <c r="P82" s="102"/>
      <c r="Q82" s="96"/>
      <c r="R82" s="96"/>
      <c r="S82" s="99"/>
      <c r="T82" s="268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5"/>
      <c r="AJ82" s="148"/>
      <c r="AK82" s="183"/>
      <c r="AL82" s="155"/>
    </row>
    <row r="83" spans="2:38" x14ac:dyDescent="0.2">
      <c r="B83" s="199"/>
      <c r="C83" s="193" t="str">
        <f t="shared" ref="C83:C87" si="47">IF(F83=0,"Open",IF(E83=0,"Complete", "In Progress"))</f>
        <v>Complete</v>
      </c>
      <c r="D83" s="259"/>
      <c r="E83" s="15">
        <v>0</v>
      </c>
      <c r="F83" s="48">
        <f t="shared" ref="F83" si="48">AJ83</f>
        <v>1</v>
      </c>
      <c r="G83" s="16"/>
      <c r="H83" s="264"/>
      <c r="I83" s="15">
        <v>1</v>
      </c>
      <c r="J83" s="6"/>
      <c r="K83" s="259"/>
      <c r="L83" s="76">
        <v>31100</v>
      </c>
      <c r="M83" s="112"/>
      <c r="N83" s="97"/>
      <c r="O83" s="96" t="s">
        <v>132</v>
      </c>
      <c r="P83" s="96"/>
      <c r="Q83" s="96"/>
      <c r="R83" s="96"/>
      <c r="S83" s="101"/>
      <c r="T83" s="268"/>
      <c r="U83" s="80"/>
      <c r="V83" s="80"/>
      <c r="W83" s="80"/>
      <c r="X83" s="80"/>
      <c r="Y83" s="80"/>
      <c r="Z83" s="80"/>
      <c r="AA83" s="80">
        <v>1</v>
      </c>
      <c r="AB83" s="80"/>
      <c r="AC83" s="80"/>
      <c r="AD83" s="80"/>
      <c r="AE83" s="80"/>
      <c r="AF83" s="80"/>
      <c r="AG83" s="80"/>
      <c r="AH83" s="80"/>
      <c r="AI83" s="81"/>
      <c r="AJ83" s="10">
        <f>SUM(T83:AI83)</f>
        <v>1</v>
      </c>
      <c r="AK83" s="183"/>
      <c r="AL83" s="155"/>
    </row>
    <row r="84" spans="2:38" x14ac:dyDescent="0.2">
      <c r="B84" s="199"/>
      <c r="C84" s="196"/>
      <c r="D84" s="259"/>
      <c r="E84" s="77"/>
      <c r="F84" s="77"/>
      <c r="G84" s="16"/>
      <c r="H84" s="264"/>
      <c r="I84" s="77"/>
      <c r="J84" s="6"/>
      <c r="K84" s="259"/>
      <c r="L84" s="76">
        <v>32000</v>
      </c>
      <c r="M84" s="112"/>
      <c r="N84" s="96" t="s">
        <v>155</v>
      </c>
      <c r="O84" s="96"/>
      <c r="P84" s="102"/>
      <c r="Q84" s="96"/>
      <c r="R84" s="96"/>
      <c r="S84" s="99"/>
      <c r="T84" s="268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5"/>
      <c r="AJ84" s="148"/>
      <c r="AK84" s="183"/>
      <c r="AL84" s="155"/>
    </row>
    <row r="85" spans="2:38" ht="14.25" x14ac:dyDescent="0.2">
      <c r="B85" s="199"/>
      <c r="C85" s="193" t="str">
        <f t="shared" si="47"/>
        <v>Complete</v>
      </c>
      <c r="D85" s="259"/>
      <c r="E85" s="15">
        <v>0</v>
      </c>
      <c r="F85" s="48">
        <f>AJ85</f>
        <v>1.7</v>
      </c>
      <c r="G85" s="16"/>
      <c r="H85" s="264"/>
      <c r="I85" s="15">
        <v>1.7</v>
      </c>
      <c r="J85" s="6"/>
      <c r="K85" s="259"/>
      <c r="L85" s="76">
        <v>32100</v>
      </c>
      <c r="M85" s="112"/>
      <c r="N85" s="97"/>
      <c r="O85" s="96" t="s">
        <v>156</v>
      </c>
      <c r="P85" s="102"/>
      <c r="Q85" s="113"/>
      <c r="R85" s="96"/>
      <c r="S85" s="99"/>
      <c r="T85" s="268"/>
      <c r="U85" s="80"/>
      <c r="V85" s="80"/>
      <c r="W85" s="80"/>
      <c r="X85" s="80"/>
      <c r="Y85" s="80"/>
      <c r="Z85" s="80"/>
      <c r="AA85" s="80">
        <v>1.7</v>
      </c>
      <c r="AB85" s="80"/>
      <c r="AC85" s="80"/>
      <c r="AD85" s="80"/>
      <c r="AE85" s="80"/>
      <c r="AF85" s="80"/>
      <c r="AG85" s="80"/>
      <c r="AH85" s="80"/>
      <c r="AI85" s="81"/>
      <c r="AJ85" s="10">
        <f t="shared" ref="AJ85:AJ90" si="49">SUM(T85:AI85)</f>
        <v>1.7</v>
      </c>
      <c r="AK85" s="183"/>
      <c r="AL85" s="155"/>
    </row>
    <row r="86" spans="2:38" x14ac:dyDescent="0.2">
      <c r="B86" s="199"/>
      <c r="C86" s="193" t="str">
        <f t="shared" si="47"/>
        <v>Complete</v>
      </c>
      <c r="D86" s="259"/>
      <c r="E86" s="15">
        <v>0</v>
      </c>
      <c r="F86" s="48">
        <f t="shared" ref="F86:F87" si="50">AJ86</f>
        <v>1</v>
      </c>
      <c r="G86" s="16"/>
      <c r="H86" s="264"/>
      <c r="I86" s="15">
        <v>1</v>
      </c>
      <c r="J86" s="125"/>
      <c r="K86" s="259"/>
      <c r="L86" s="76">
        <v>32200</v>
      </c>
      <c r="M86" s="112"/>
      <c r="N86" s="97"/>
      <c r="O86" s="96" t="s">
        <v>158</v>
      </c>
      <c r="P86" s="102"/>
      <c r="Q86" s="96"/>
      <c r="R86" s="96"/>
      <c r="S86" s="99"/>
      <c r="T86" s="268"/>
      <c r="U86" s="114"/>
      <c r="V86" s="114"/>
      <c r="W86" s="114"/>
      <c r="X86" s="114"/>
      <c r="Y86" s="114"/>
      <c r="Z86" s="114"/>
      <c r="AA86" s="114">
        <v>1</v>
      </c>
      <c r="AB86" s="114"/>
      <c r="AC86" s="114"/>
      <c r="AD86" s="114"/>
      <c r="AE86" s="114"/>
      <c r="AF86" s="114"/>
      <c r="AG86" s="114"/>
      <c r="AH86" s="114"/>
      <c r="AI86" s="79"/>
      <c r="AJ86" s="10">
        <f t="shared" si="49"/>
        <v>1</v>
      </c>
      <c r="AK86" s="184"/>
      <c r="AL86" s="155"/>
    </row>
    <row r="87" spans="2:38" x14ac:dyDescent="0.2">
      <c r="B87" s="199"/>
      <c r="C87" s="193" t="str">
        <f t="shared" si="47"/>
        <v>Complete</v>
      </c>
      <c r="D87" s="259"/>
      <c r="E87" s="15">
        <v>0</v>
      </c>
      <c r="F87" s="48">
        <f t="shared" si="50"/>
        <v>2</v>
      </c>
      <c r="G87" s="16"/>
      <c r="H87" s="264"/>
      <c r="I87" s="15">
        <v>1.5</v>
      </c>
      <c r="J87" s="125"/>
      <c r="K87" s="259"/>
      <c r="L87" s="76">
        <v>32300</v>
      </c>
      <c r="M87" s="112"/>
      <c r="N87" s="97"/>
      <c r="O87" s="96" t="s">
        <v>157</v>
      </c>
      <c r="P87" s="102"/>
      <c r="Q87" s="96"/>
      <c r="R87" s="96"/>
      <c r="S87" s="99"/>
      <c r="T87" s="268"/>
      <c r="U87" s="114"/>
      <c r="V87" s="114"/>
      <c r="W87" s="114"/>
      <c r="X87" s="114"/>
      <c r="Y87" s="114"/>
      <c r="Z87" s="114"/>
      <c r="AA87" s="114"/>
      <c r="AB87" s="114">
        <v>2</v>
      </c>
      <c r="AC87" s="114"/>
      <c r="AD87" s="114"/>
      <c r="AE87" s="114"/>
      <c r="AF87" s="114"/>
      <c r="AG87" s="114"/>
      <c r="AH87" s="114"/>
      <c r="AI87" s="79"/>
      <c r="AJ87" s="10">
        <f t="shared" si="49"/>
        <v>2</v>
      </c>
      <c r="AK87" s="184"/>
      <c r="AL87" s="155"/>
    </row>
    <row r="88" spans="2:38" x14ac:dyDescent="0.2">
      <c r="B88" s="199"/>
      <c r="C88" s="193" t="str">
        <f t="shared" ref="C88:C89" si="51">IF(F88=0,"Open",IF(E88=0,"Complete", "In Progress"))</f>
        <v>Complete</v>
      </c>
      <c r="D88" s="259"/>
      <c r="E88" s="15">
        <v>0</v>
      </c>
      <c r="F88" s="48">
        <f t="shared" ref="F88:F89" si="52">AJ88</f>
        <v>1.5</v>
      </c>
      <c r="G88" s="16"/>
      <c r="H88" s="264"/>
      <c r="I88" s="15">
        <v>1.5</v>
      </c>
      <c r="J88" s="125"/>
      <c r="K88" s="259"/>
      <c r="L88" s="76">
        <v>32400</v>
      </c>
      <c r="M88" s="112"/>
      <c r="N88" s="97"/>
      <c r="O88" s="96" t="s">
        <v>159</v>
      </c>
      <c r="P88" s="102"/>
      <c r="Q88" s="96"/>
      <c r="R88" s="96"/>
      <c r="S88" s="99"/>
      <c r="T88" s="268"/>
      <c r="U88" s="114"/>
      <c r="V88" s="114"/>
      <c r="W88" s="114"/>
      <c r="X88" s="114"/>
      <c r="Y88" s="114"/>
      <c r="Z88" s="114"/>
      <c r="AA88" s="114"/>
      <c r="AB88" s="114">
        <v>1.5</v>
      </c>
      <c r="AC88" s="114"/>
      <c r="AD88" s="114"/>
      <c r="AE88" s="114"/>
      <c r="AF88" s="114"/>
      <c r="AG88" s="114"/>
      <c r="AH88" s="114"/>
      <c r="AI88" s="79"/>
      <c r="AJ88" s="10">
        <f t="shared" si="49"/>
        <v>1.5</v>
      </c>
      <c r="AK88" s="184"/>
      <c r="AL88" s="155"/>
    </row>
    <row r="89" spans="2:38" x14ac:dyDescent="0.2">
      <c r="B89" s="199"/>
      <c r="C89" s="193" t="str">
        <f t="shared" si="51"/>
        <v>In Progress</v>
      </c>
      <c r="D89" s="259"/>
      <c r="E89" s="15">
        <v>0.2</v>
      </c>
      <c r="F89" s="48">
        <f t="shared" si="52"/>
        <v>0.8</v>
      </c>
      <c r="G89" s="16"/>
      <c r="H89" s="264"/>
      <c r="I89" s="15">
        <v>1</v>
      </c>
      <c r="J89" s="125"/>
      <c r="K89" s="259"/>
      <c r="L89" s="76">
        <v>32500</v>
      </c>
      <c r="M89" s="112"/>
      <c r="N89" s="97"/>
      <c r="O89" s="96" t="s">
        <v>160</v>
      </c>
      <c r="P89" s="102"/>
      <c r="Q89" s="96"/>
      <c r="R89" s="96"/>
      <c r="S89" s="99"/>
      <c r="T89" s="268"/>
      <c r="U89" s="114"/>
      <c r="V89" s="114"/>
      <c r="W89" s="114"/>
      <c r="X89" s="114"/>
      <c r="Y89" s="114"/>
      <c r="Z89" s="114"/>
      <c r="AA89" s="114"/>
      <c r="AB89" s="114">
        <v>0.8</v>
      </c>
      <c r="AC89" s="114"/>
      <c r="AD89" s="114"/>
      <c r="AE89" s="114"/>
      <c r="AF89" s="114"/>
      <c r="AG89" s="114"/>
      <c r="AH89" s="114"/>
      <c r="AI89" s="79"/>
      <c r="AJ89" s="10">
        <f t="shared" si="49"/>
        <v>0.8</v>
      </c>
      <c r="AK89" s="184"/>
      <c r="AL89" s="155"/>
    </row>
    <row r="90" spans="2:38" x14ac:dyDescent="0.2">
      <c r="B90" s="199"/>
      <c r="C90" s="193" t="str">
        <f t="shared" ref="C90" si="53">IF(F90=0,"Open",IF(E90=0,"Complete", "In Progress"))</f>
        <v>Complete</v>
      </c>
      <c r="D90" s="259"/>
      <c r="E90" s="15">
        <v>0</v>
      </c>
      <c r="F90" s="48">
        <f t="shared" ref="F90" si="54">AJ90</f>
        <v>0.5</v>
      </c>
      <c r="G90" s="16"/>
      <c r="H90" s="264"/>
      <c r="I90" s="15">
        <v>0.5</v>
      </c>
      <c r="J90" s="125"/>
      <c r="K90" s="259"/>
      <c r="L90" s="76">
        <v>32500</v>
      </c>
      <c r="M90" s="112"/>
      <c r="N90" s="97"/>
      <c r="O90" s="96" t="s">
        <v>182</v>
      </c>
      <c r="P90" s="102"/>
      <c r="Q90" s="96"/>
      <c r="R90" s="96"/>
      <c r="S90" s="99"/>
      <c r="T90" s="268"/>
      <c r="U90" s="114"/>
      <c r="V90" s="114"/>
      <c r="W90" s="114"/>
      <c r="X90" s="114"/>
      <c r="Y90" s="114"/>
      <c r="Z90" s="114"/>
      <c r="AA90" s="114"/>
      <c r="AB90" s="114">
        <v>0.5</v>
      </c>
      <c r="AC90" s="114"/>
      <c r="AD90" s="114"/>
      <c r="AE90" s="114"/>
      <c r="AF90" s="114"/>
      <c r="AG90" s="114"/>
      <c r="AH90" s="114"/>
      <c r="AI90" s="79"/>
      <c r="AJ90" s="10">
        <f t="shared" si="49"/>
        <v>0.5</v>
      </c>
      <c r="AK90" s="184"/>
      <c r="AL90" s="155"/>
    </row>
    <row r="91" spans="2:38" x14ac:dyDescent="0.2">
      <c r="B91" s="199"/>
      <c r="C91" s="196"/>
      <c r="D91" s="259"/>
      <c r="E91" s="77"/>
      <c r="F91" s="77"/>
      <c r="G91" s="16"/>
      <c r="H91" s="264"/>
      <c r="I91" s="77"/>
      <c r="J91" s="6"/>
      <c r="K91" s="259"/>
      <c r="L91" s="76">
        <v>33000</v>
      </c>
      <c r="M91" s="112"/>
      <c r="N91" s="96" t="s">
        <v>161</v>
      </c>
      <c r="O91" s="96"/>
      <c r="P91" s="102"/>
      <c r="Q91" s="96"/>
      <c r="R91" s="96"/>
      <c r="S91" s="99"/>
      <c r="T91" s="268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5"/>
      <c r="AJ91" s="148"/>
      <c r="AK91" s="183"/>
      <c r="AL91" s="155"/>
    </row>
    <row r="92" spans="2:38" ht="14.25" x14ac:dyDescent="0.2">
      <c r="B92" s="199"/>
      <c r="C92" s="193" t="str">
        <f t="shared" ref="C92:C97" si="55">IF(F92=0,"Open",IF(E92=0,"Complete", "In Progress"))</f>
        <v>Complete</v>
      </c>
      <c r="D92" s="259"/>
      <c r="E92" s="15">
        <v>0</v>
      </c>
      <c r="F92" s="48">
        <f>AJ92</f>
        <v>1.7</v>
      </c>
      <c r="G92" s="16"/>
      <c r="H92" s="264"/>
      <c r="I92" s="15">
        <v>1.7</v>
      </c>
      <c r="J92" s="6"/>
      <c r="K92" s="259"/>
      <c r="L92" s="76">
        <v>33100</v>
      </c>
      <c r="M92" s="112"/>
      <c r="N92" s="97"/>
      <c r="O92" s="96" t="s">
        <v>162</v>
      </c>
      <c r="P92" s="102"/>
      <c r="Q92" s="113"/>
      <c r="R92" s="96"/>
      <c r="S92" s="99"/>
      <c r="T92" s="268"/>
      <c r="U92" s="80"/>
      <c r="V92" s="80"/>
      <c r="W92" s="80"/>
      <c r="X92" s="80"/>
      <c r="Y92" s="80"/>
      <c r="Z92" s="80"/>
      <c r="AA92" s="80"/>
      <c r="AB92" s="80"/>
      <c r="AC92" s="80">
        <v>1.7</v>
      </c>
      <c r="AD92" s="80"/>
      <c r="AE92" s="80"/>
      <c r="AF92" s="80"/>
      <c r="AG92" s="80"/>
      <c r="AH92" s="80"/>
      <c r="AI92" s="81"/>
      <c r="AJ92" s="10">
        <f t="shared" ref="AJ92:AJ97" si="56">SUM(T92:AI92)</f>
        <v>1.7</v>
      </c>
      <c r="AK92" s="183"/>
      <c r="AL92" s="155"/>
    </row>
    <row r="93" spans="2:38" x14ac:dyDescent="0.2">
      <c r="B93" s="199"/>
      <c r="C93" s="193" t="str">
        <f t="shared" si="55"/>
        <v>In Progress</v>
      </c>
      <c r="D93" s="259"/>
      <c r="E93" s="15">
        <v>0.5</v>
      </c>
      <c r="F93" s="48">
        <f t="shared" ref="F93:F97" si="57">AJ93</f>
        <v>0.3</v>
      </c>
      <c r="G93" s="16"/>
      <c r="H93" s="264"/>
      <c r="I93" s="15">
        <v>0.8</v>
      </c>
      <c r="J93" s="125"/>
      <c r="K93" s="259"/>
      <c r="L93" s="76">
        <v>33200</v>
      </c>
      <c r="M93" s="112"/>
      <c r="N93" s="97"/>
      <c r="O93" s="96" t="s">
        <v>163</v>
      </c>
      <c r="P93" s="102"/>
      <c r="Q93" s="96"/>
      <c r="R93" s="96"/>
      <c r="S93" s="99"/>
      <c r="T93" s="268"/>
      <c r="U93" s="114"/>
      <c r="V93" s="114"/>
      <c r="W93" s="114"/>
      <c r="X93" s="114"/>
      <c r="Y93" s="114"/>
      <c r="Z93" s="114"/>
      <c r="AA93" s="114"/>
      <c r="AB93" s="114"/>
      <c r="AC93" s="114">
        <v>0.3</v>
      </c>
      <c r="AD93" s="114"/>
      <c r="AE93" s="114"/>
      <c r="AF93" s="114"/>
      <c r="AG93" s="114"/>
      <c r="AH93" s="114"/>
      <c r="AI93" s="79"/>
      <c r="AJ93" s="10">
        <f t="shared" si="56"/>
        <v>0.3</v>
      </c>
      <c r="AK93" s="184"/>
      <c r="AL93" s="155"/>
    </row>
    <row r="94" spans="2:38" x14ac:dyDescent="0.2">
      <c r="B94" s="199"/>
      <c r="C94" s="193" t="str">
        <f t="shared" si="55"/>
        <v>In Progress</v>
      </c>
      <c r="D94" s="259"/>
      <c r="E94" s="15">
        <v>0.1</v>
      </c>
      <c r="F94" s="48">
        <f t="shared" si="57"/>
        <v>1.6</v>
      </c>
      <c r="G94" s="16"/>
      <c r="H94" s="264"/>
      <c r="I94" s="15">
        <v>1.5</v>
      </c>
      <c r="J94" s="125"/>
      <c r="K94" s="259"/>
      <c r="L94" s="76">
        <v>33300</v>
      </c>
      <c r="M94" s="112"/>
      <c r="N94" s="97"/>
      <c r="O94" s="96" t="s">
        <v>164</v>
      </c>
      <c r="P94" s="102"/>
      <c r="Q94" s="96"/>
      <c r="R94" s="96"/>
      <c r="S94" s="99"/>
      <c r="T94" s="268"/>
      <c r="U94" s="114"/>
      <c r="V94" s="114"/>
      <c r="W94" s="114"/>
      <c r="X94" s="114"/>
      <c r="Y94" s="114"/>
      <c r="Z94" s="114"/>
      <c r="AA94" s="114"/>
      <c r="AB94" s="114"/>
      <c r="AC94" s="114">
        <v>1.6</v>
      </c>
      <c r="AD94" s="114"/>
      <c r="AE94" s="114"/>
      <c r="AF94" s="114"/>
      <c r="AG94" s="114"/>
      <c r="AH94" s="114"/>
      <c r="AI94" s="79"/>
      <c r="AJ94" s="10">
        <f t="shared" si="56"/>
        <v>1.6</v>
      </c>
      <c r="AK94" s="184"/>
      <c r="AL94" s="155"/>
    </row>
    <row r="95" spans="2:38" x14ac:dyDescent="0.2">
      <c r="B95" s="199"/>
      <c r="C95" s="193" t="str">
        <f t="shared" si="55"/>
        <v>Complete</v>
      </c>
      <c r="D95" s="259"/>
      <c r="E95" s="15">
        <v>0</v>
      </c>
      <c r="F95" s="48">
        <f t="shared" si="57"/>
        <v>1</v>
      </c>
      <c r="G95" s="16"/>
      <c r="H95" s="264"/>
      <c r="I95" s="15">
        <v>1</v>
      </c>
      <c r="J95" s="125"/>
      <c r="K95" s="259"/>
      <c r="L95" s="76">
        <v>33400</v>
      </c>
      <c r="M95" s="112"/>
      <c r="N95" s="97"/>
      <c r="O95" s="96" t="s">
        <v>165</v>
      </c>
      <c r="P95" s="102"/>
      <c r="Q95" s="96"/>
      <c r="R95" s="96"/>
      <c r="S95" s="99"/>
      <c r="T95" s="268"/>
      <c r="U95" s="114"/>
      <c r="V95" s="114"/>
      <c r="W95" s="114"/>
      <c r="X95" s="114"/>
      <c r="Y95" s="114"/>
      <c r="Z95" s="114"/>
      <c r="AA95" s="114"/>
      <c r="AB95" s="114"/>
      <c r="AC95" s="114"/>
      <c r="AD95" s="114">
        <v>1</v>
      </c>
      <c r="AE95" s="114"/>
      <c r="AF95" s="114"/>
      <c r="AG95" s="114"/>
      <c r="AH95" s="114"/>
      <c r="AI95" s="79"/>
      <c r="AJ95" s="10">
        <f t="shared" si="56"/>
        <v>1</v>
      </c>
      <c r="AK95" s="184"/>
      <c r="AL95" s="155"/>
    </row>
    <row r="96" spans="2:38" x14ac:dyDescent="0.2">
      <c r="B96" s="199"/>
      <c r="C96" s="193" t="str">
        <f t="shared" si="55"/>
        <v>In Progress</v>
      </c>
      <c r="D96" s="259"/>
      <c r="E96" s="15">
        <v>0.3</v>
      </c>
      <c r="F96" s="48">
        <f t="shared" si="57"/>
        <v>1.5</v>
      </c>
      <c r="G96" s="16"/>
      <c r="H96" s="264"/>
      <c r="I96" s="15">
        <v>1.2</v>
      </c>
      <c r="J96" s="125"/>
      <c r="K96" s="259"/>
      <c r="L96" s="76">
        <v>33500</v>
      </c>
      <c r="M96" s="112"/>
      <c r="N96" s="97"/>
      <c r="O96" s="96" t="s">
        <v>166</v>
      </c>
      <c r="P96" s="102"/>
      <c r="Q96" s="96"/>
      <c r="R96" s="96"/>
      <c r="S96" s="99"/>
      <c r="T96" s="268"/>
      <c r="U96" s="114"/>
      <c r="V96" s="114"/>
      <c r="W96" s="114"/>
      <c r="X96" s="114"/>
      <c r="Y96" s="114"/>
      <c r="Z96" s="114"/>
      <c r="AA96" s="114"/>
      <c r="AB96" s="114"/>
      <c r="AC96" s="114"/>
      <c r="AD96" s="114">
        <v>1.5</v>
      </c>
      <c r="AE96" s="114"/>
      <c r="AF96" s="114"/>
      <c r="AG96" s="114"/>
      <c r="AH96" s="114"/>
      <c r="AI96" s="79"/>
      <c r="AJ96" s="10">
        <f t="shared" si="56"/>
        <v>1.5</v>
      </c>
      <c r="AK96" s="184"/>
      <c r="AL96" s="155"/>
    </row>
    <row r="97" spans="2:38" x14ac:dyDescent="0.2">
      <c r="B97" s="199"/>
      <c r="C97" s="193" t="str">
        <f t="shared" si="55"/>
        <v>Complete</v>
      </c>
      <c r="D97" s="259"/>
      <c r="E97" s="15">
        <v>0</v>
      </c>
      <c r="F97" s="48">
        <f t="shared" si="57"/>
        <v>0.5</v>
      </c>
      <c r="G97" s="16"/>
      <c r="H97" s="264"/>
      <c r="I97" s="15">
        <v>0.5</v>
      </c>
      <c r="J97" s="125"/>
      <c r="K97" s="259"/>
      <c r="L97" s="76">
        <v>32500</v>
      </c>
      <c r="M97" s="112"/>
      <c r="N97" s="97"/>
      <c r="O97" s="96" t="s">
        <v>183</v>
      </c>
      <c r="P97" s="102"/>
      <c r="Q97" s="96"/>
      <c r="R97" s="96"/>
      <c r="S97" s="99"/>
      <c r="T97" s="268"/>
      <c r="U97" s="114"/>
      <c r="V97" s="114"/>
      <c r="W97" s="114"/>
      <c r="X97" s="114"/>
      <c r="Y97" s="114"/>
      <c r="Z97" s="114"/>
      <c r="AA97" s="114"/>
      <c r="AB97" s="114"/>
      <c r="AC97" s="114"/>
      <c r="AD97" s="114">
        <v>0.5</v>
      </c>
      <c r="AE97" s="114"/>
      <c r="AF97" s="114"/>
      <c r="AG97" s="114"/>
      <c r="AH97" s="114"/>
      <c r="AI97" s="79"/>
      <c r="AJ97" s="10">
        <f t="shared" si="56"/>
        <v>0.5</v>
      </c>
      <c r="AK97" s="184"/>
      <c r="AL97" s="155"/>
    </row>
    <row r="98" spans="2:38" x14ac:dyDescent="0.2">
      <c r="B98" s="199"/>
      <c r="C98" s="196"/>
      <c r="D98" s="259"/>
      <c r="E98" s="77"/>
      <c r="F98" s="77"/>
      <c r="G98" s="16"/>
      <c r="H98" s="264"/>
      <c r="I98" s="77"/>
      <c r="J98" s="6"/>
      <c r="K98" s="259"/>
      <c r="L98" s="76">
        <v>40000</v>
      </c>
      <c r="M98" s="104" t="s">
        <v>185</v>
      </c>
      <c r="N98" s="109"/>
      <c r="O98" s="109"/>
      <c r="P98" s="110"/>
      <c r="Q98" s="109"/>
      <c r="R98" s="109"/>
      <c r="S98" s="111"/>
      <c r="T98" s="268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5"/>
      <c r="AJ98" s="148"/>
      <c r="AK98" s="184"/>
      <c r="AL98" s="155"/>
    </row>
    <row r="99" spans="2:38" x14ac:dyDescent="0.2">
      <c r="B99" s="199"/>
      <c r="C99" s="196"/>
      <c r="D99" s="259"/>
      <c r="E99" s="77"/>
      <c r="F99" s="77"/>
      <c r="G99" s="16"/>
      <c r="H99" s="264"/>
      <c r="I99" s="77"/>
      <c r="J99" s="6"/>
      <c r="K99" s="259"/>
      <c r="L99" s="76">
        <v>41000</v>
      </c>
      <c r="M99" s="112"/>
      <c r="N99" s="96" t="s">
        <v>130</v>
      </c>
      <c r="O99" s="96"/>
      <c r="P99" s="102"/>
      <c r="Q99" s="96"/>
      <c r="R99" s="96"/>
      <c r="S99" s="99"/>
      <c r="T99" s="268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5"/>
      <c r="AJ99" s="148"/>
      <c r="AK99" s="183"/>
      <c r="AL99" s="155"/>
    </row>
    <row r="100" spans="2:38" ht="14.25" x14ac:dyDescent="0.2">
      <c r="B100" s="199"/>
      <c r="C100" s="193" t="str">
        <f t="shared" ref="C100:C107" si="58">IF(F100=0,"Open",IF(E100=0,"Complete", "In Progress"))</f>
        <v>Complete</v>
      </c>
      <c r="D100" s="259"/>
      <c r="E100" s="15">
        <v>0</v>
      </c>
      <c r="F100" s="48">
        <f>AJ100</f>
        <v>0.8</v>
      </c>
      <c r="G100" s="16"/>
      <c r="H100" s="264"/>
      <c r="I100" s="15">
        <v>0.8</v>
      </c>
      <c r="J100" s="6"/>
      <c r="K100" s="259"/>
      <c r="L100" s="76">
        <v>41200</v>
      </c>
      <c r="M100" s="112"/>
      <c r="N100" s="97"/>
      <c r="O100" s="96" t="s">
        <v>132</v>
      </c>
      <c r="P100" s="102"/>
      <c r="Q100" s="113"/>
      <c r="R100" s="96"/>
      <c r="S100" s="99"/>
      <c r="T100" s="268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>
        <v>0.8</v>
      </c>
      <c r="AF100" s="80"/>
      <c r="AG100" s="80"/>
      <c r="AH100" s="80"/>
      <c r="AI100" s="81"/>
      <c r="AJ100" s="10">
        <f>SUM(T100:AI100)</f>
        <v>0.8</v>
      </c>
      <c r="AK100" s="183"/>
      <c r="AL100" s="155"/>
    </row>
    <row r="101" spans="2:38" x14ac:dyDescent="0.2">
      <c r="B101" s="199"/>
      <c r="C101" s="193" t="str">
        <f t="shared" si="58"/>
        <v>Complete</v>
      </c>
      <c r="D101" s="259"/>
      <c r="E101" s="15">
        <v>0</v>
      </c>
      <c r="F101" s="48">
        <f t="shared" ref="F101:F107" si="59">AJ101</f>
        <v>0.7</v>
      </c>
      <c r="G101" s="16"/>
      <c r="H101" s="264"/>
      <c r="I101" s="15">
        <v>0.7</v>
      </c>
      <c r="J101" s="125"/>
      <c r="K101" s="259"/>
      <c r="L101" s="76">
        <v>41300</v>
      </c>
      <c r="M101" s="112"/>
      <c r="N101" s="97"/>
      <c r="O101" s="96" t="s">
        <v>167</v>
      </c>
      <c r="P101" s="102"/>
      <c r="Q101" s="96"/>
      <c r="R101" s="96"/>
      <c r="S101" s="99"/>
      <c r="T101" s="268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>
        <v>0.7</v>
      </c>
      <c r="AF101" s="114"/>
      <c r="AG101" s="114"/>
      <c r="AH101" s="114"/>
      <c r="AI101" s="79"/>
      <c r="AJ101" s="10">
        <f>SUM(T101:AI101)</f>
        <v>0.7</v>
      </c>
      <c r="AK101" s="184"/>
      <c r="AL101" s="155"/>
    </row>
    <row r="102" spans="2:38" x14ac:dyDescent="0.2">
      <c r="B102" s="199"/>
      <c r="C102" s="193" t="str">
        <f t="shared" si="58"/>
        <v>Complete</v>
      </c>
      <c r="D102" s="259"/>
      <c r="E102" s="15">
        <v>0</v>
      </c>
      <c r="F102" s="48">
        <f t="shared" si="59"/>
        <v>1.8</v>
      </c>
      <c r="G102" s="16"/>
      <c r="H102" s="264"/>
      <c r="I102" s="15">
        <v>1.8</v>
      </c>
      <c r="J102" s="125"/>
      <c r="K102" s="259"/>
      <c r="L102" s="76">
        <v>41400</v>
      </c>
      <c r="M102" s="112"/>
      <c r="N102" s="97"/>
      <c r="O102" s="96" t="s">
        <v>168</v>
      </c>
      <c r="P102" s="102"/>
      <c r="Q102" s="96"/>
      <c r="R102" s="96"/>
      <c r="S102" s="99"/>
      <c r="T102" s="268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>
        <v>1.8</v>
      </c>
      <c r="AF102" s="114"/>
      <c r="AG102" s="114"/>
      <c r="AH102" s="114"/>
      <c r="AI102" s="79"/>
      <c r="AJ102" s="10">
        <f>SUM(T102:AI102)</f>
        <v>1.8</v>
      </c>
      <c r="AK102" s="184"/>
      <c r="AL102" s="155"/>
    </row>
    <row r="103" spans="2:38" x14ac:dyDescent="0.2">
      <c r="B103" s="199"/>
      <c r="C103" s="196"/>
      <c r="D103" s="259"/>
      <c r="E103" s="77"/>
      <c r="F103" s="77"/>
      <c r="G103" s="16"/>
      <c r="H103" s="264"/>
      <c r="I103" s="77"/>
      <c r="J103" s="6"/>
      <c r="K103" s="259"/>
      <c r="L103" s="76">
        <v>42000</v>
      </c>
      <c r="M103" s="112"/>
      <c r="N103" s="96" t="s">
        <v>169</v>
      </c>
      <c r="O103" s="96"/>
      <c r="P103" s="102"/>
      <c r="Q103" s="96"/>
      <c r="R103" s="96"/>
      <c r="S103" s="99"/>
      <c r="T103" s="268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5"/>
      <c r="AJ103" s="148"/>
      <c r="AK103" s="183"/>
      <c r="AL103" s="155"/>
    </row>
    <row r="104" spans="2:38" x14ac:dyDescent="0.2">
      <c r="B104" s="199"/>
      <c r="C104" s="193" t="str">
        <f t="shared" si="58"/>
        <v>Complete</v>
      </c>
      <c r="D104" s="259"/>
      <c r="E104" s="15">
        <v>0</v>
      </c>
      <c r="F104" s="48">
        <f t="shared" si="59"/>
        <v>1.5</v>
      </c>
      <c r="G104" s="16"/>
      <c r="H104" s="264"/>
      <c r="I104" s="15">
        <v>1.5</v>
      </c>
      <c r="J104" s="125"/>
      <c r="K104" s="259"/>
      <c r="L104" s="76">
        <v>42100</v>
      </c>
      <c r="M104" s="112"/>
      <c r="N104" s="97"/>
      <c r="O104" s="96" t="s">
        <v>170</v>
      </c>
      <c r="P104" s="102"/>
      <c r="Q104" s="96"/>
      <c r="R104" s="96"/>
      <c r="S104" s="99"/>
      <c r="T104" s="268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>
        <v>1.5</v>
      </c>
      <c r="AG104" s="114"/>
      <c r="AH104" s="114"/>
      <c r="AI104" s="79"/>
      <c r="AJ104" s="10">
        <f>SUM(T104:AI104)</f>
        <v>1.5</v>
      </c>
      <c r="AK104" s="184"/>
      <c r="AL104" s="155"/>
    </row>
    <row r="105" spans="2:38" x14ac:dyDescent="0.2">
      <c r="B105" s="199"/>
      <c r="C105" s="198"/>
      <c r="D105" s="259"/>
      <c r="E105" s="77"/>
      <c r="F105" s="126"/>
      <c r="G105" s="16"/>
      <c r="H105" s="264"/>
      <c r="I105" s="77"/>
      <c r="J105" s="125"/>
      <c r="K105" s="259"/>
      <c r="L105" s="76">
        <v>42200</v>
      </c>
      <c r="M105" s="112"/>
      <c r="N105" s="97"/>
      <c r="O105" s="96" t="s">
        <v>171</v>
      </c>
      <c r="P105" s="102"/>
      <c r="Q105" s="96"/>
      <c r="R105" s="96"/>
      <c r="S105" s="99"/>
      <c r="T105" s="268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5"/>
      <c r="AJ105" s="148"/>
      <c r="AK105" s="184"/>
      <c r="AL105" s="155"/>
    </row>
    <row r="106" spans="2:38" ht="12.75" customHeight="1" x14ac:dyDescent="0.2">
      <c r="B106" s="199"/>
      <c r="C106" s="211" t="str">
        <f t="shared" si="58"/>
        <v>Complete</v>
      </c>
      <c r="D106" s="259"/>
      <c r="E106" s="15">
        <v>0</v>
      </c>
      <c r="F106" s="213">
        <f t="shared" si="59"/>
        <v>1.8</v>
      </c>
      <c r="G106" s="16"/>
      <c r="H106" s="264"/>
      <c r="I106" s="15">
        <v>1.8</v>
      </c>
      <c r="J106" s="125"/>
      <c r="K106" s="259"/>
      <c r="L106" s="76">
        <v>42210</v>
      </c>
      <c r="M106" s="112"/>
      <c r="N106" s="97"/>
      <c r="O106" s="97"/>
      <c r="P106" s="102" t="s">
        <v>172</v>
      </c>
      <c r="Q106" s="96"/>
      <c r="R106" s="96"/>
      <c r="S106" s="96"/>
      <c r="T106" s="268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>
        <v>1.8</v>
      </c>
      <c r="AG106" s="114"/>
      <c r="AH106" s="114"/>
      <c r="AI106" s="79"/>
      <c r="AJ106" s="10">
        <f>SUM(T106:AI106)</f>
        <v>1.8</v>
      </c>
      <c r="AK106" s="184"/>
      <c r="AL106" s="155"/>
    </row>
    <row r="107" spans="2:38" ht="12.95" customHeight="1" x14ac:dyDescent="0.2">
      <c r="B107" s="199"/>
      <c r="C107" s="211" t="str">
        <f t="shared" si="58"/>
        <v>Complete</v>
      </c>
      <c r="D107" s="259"/>
      <c r="E107" s="15">
        <v>0</v>
      </c>
      <c r="F107" s="213">
        <f t="shared" si="59"/>
        <v>1.4</v>
      </c>
      <c r="G107" s="16"/>
      <c r="H107" s="264"/>
      <c r="I107" s="15">
        <v>1.4</v>
      </c>
      <c r="J107" s="125"/>
      <c r="K107" s="259"/>
      <c r="L107" s="76">
        <v>42220</v>
      </c>
      <c r="M107" s="112"/>
      <c r="N107" s="97"/>
      <c r="O107" s="97"/>
      <c r="P107" s="102" t="s">
        <v>173</v>
      </c>
      <c r="Q107" s="96"/>
      <c r="R107" s="96"/>
      <c r="S107" s="99"/>
      <c r="T107" s="268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>
        <v>1.4</v>
      </c>
      <c r="AG107" s="114"/>
      <c r="AH107" s="114"/>
      <c r="AI107" s="79"/>
      <c r="AJ107" s="10">
        <f>SUM(T107:AI107)</f>
        <v>1.4</v>
      </c>
      <c r="AK107" s="184"/>
      <c r="AL107" s="155"/>
    </row>
    <row r="108" spans="2:38" x14ac:dyDescent="0.2">
      <c r="B108" s="199"/>
      <c r="C108" s="198"/>
      <c r="D108" s="259"/>
      <c r="E108" s="77"/>
      <c r="F108" s="126"/>
      <c r="G108" s="16"/>
      <c r="H108" s="264"/>
      <c r="I108" s="77"/>
      <c r="J108" s="125"/>
      <c r="K108" s="259"/>
      <c r="L108" s="76">
        <v>42300</v>
      </c>
      <c r="M108" s="112"/>
      <c r="N108" s="97"/>
      <c r="O108" s="96" t="s">
        <v>174</v>
      </c>
      <c r="P108" s="102"/>
      <c r="Q108" s="96"/>
      <c r="R108" s="96"/>
      <c r="S108" s="99"/>
      <c r="T108" s="268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5"/>
      <c r="AJ108" s="148"/>
      <c r="AK108" s="184"/>
      <c r="AL108" s="155"/>
    </row>
    <row r="109" spans="2:38" ht="12.75" customHeight="1" x14ac:dyDescent="0.2">
      <c r="B109" s="199"/>
      <c r="C109" s="211" t="str">
        <f t="shared" ref="C109:C117" si="60">IF(F109=0,"Open",IF(E109=0,"Complete", "In Progress"))</f>
        <v>Complete</v>
      </c>
      <c r="D109" s="259"/>
      <c r="E109" s="15">
        <v>0</v>
      </c>
      <c r="F109" s="213">
        <f t="shared" ref="F109:F117" si="61">AJ109</f>
        <v>1.5</v>
      </c>
      <c r="G109" s="16"/>
      <c r="H109" s="264"/>
      <c r="I109" s="15">
        <v>1.5</v>
      </c>
      <c r="J109" s="125"/>
      <c r="K109" s="259"/>
      <c r="L109" s="76">
        <v>42310</v>
      </c>
      <c r="M109" s="112"/>
      <c r="N109" s="97"/>
      <c r="O109" s="97"/>
      <c r="P109" s="102" t="s">
        <v>176</v>
      </c>
      <c r="Q109" s="96"/>
      <c r="R109" s="96"/>
      <c r="S109" s="99"/>
      <c r="T109" s="268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>
        <v>1.5</v>
      </c>
      <c r="AG109" s="114"/>
      <c r="AH109" s="114"/>
      <c r="AI109" s="79"/>
      <c r="AJ109" s="10">
        <f>SUM(T109:AI109)</f>
        <v>1.5</v>
      </c>
      <c r="AK109" s="184"/>
      <c r="AL109" s="155"/>
    </row>
    <row r="110" spans="2:38" ht="12.95" customHeight="1" x14ac:dyDescent="0.2">
      <c r="B110" s="199"/>
      <c r="C110" s="211" t="str">
        <f t="shared" si="60"/>
        <v>Complete</v>
      </c>
      <c r="D110" s="259"/>
      <c r="E110" s="15">
        <v>0</v>
      </c>
      <c r="F110" s="213">
        <f t="shared" si="61"/>
        <v>1.5</v>
      </c>
      <c r="G110" s="16"/>
      <c r="H110" s="264"/>
      <c r="I110" s="15">
        <v>1.5</v>
      </c>
      <c r="J110" s="125"/>
      <c r="K110" s="259"/>
      <c r="L110" s="76">
        <v>42320</v>
      </c>
      <c r="M110" s="112"/>
      <c r="N110" s="97"/>
      <c r="O110" s="97"/>
      <c r="P110" s="102" t="s">
        <v>177</v>
      </c>
      <c r="Q110" s="96"/>
      <c r="R110" s="96"/>
      <c r="S110" s="99"/>
      <c r="T110" s="268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>
        <v>1.5</v>
      </c>
      <c r="AG110" s="114"/>
      <c r="AH110" s="114"/>
      <c r="AI110" s="79"/>
      <c r="AJ110" s="10">
        <f>SUM(T110:AI110)</f>
        <v>1.5</v>
      </c>
      <c r="AK110" s="184"/>
      <c r="AL110" s="155"/>
    </row>
    <row r="111" spans="2:38" x14ac:dyDescent="0.2">
      <c r="B111" s="199"/>
      <c r="C111" s="198"/>
      <c r="D111" s="259"/>
      <c r="E111" s="77"/>
      <c r="F111" s="126"/>
      <c r="G111" s="16"/>
      <c r="H111" s="264"/>
      <c r="I111" s="77"/>
      <c r="J111" s="125"/>
      <c r="K111" s="259"/>
      <c r="L111" s="76">
        <v>42400</v>
      </c>
      <c r="M111" s="112"/>
      <c r="N111" s="97"/>
      <c r="O111" s="96" t="s">
        <v>174</v>
      </c>
      <c r="P111" s="102"/>
      <c r="Q111" s="96"/>
      <c r="R111" s="96"/>
      <c r="S111" s="99"/>
      <c r="T111" s="268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5"/>
      <c r="AJ111" s="148"/>
      <c r="AK111" s="184"/>
      <c r="AL111" s="155"/>
    </row>
    <row r="112" spans="2:38" ht="12.75" customHeight="1" x14ac:dyDescent="0.2">
      <c r="B112" s="199"/>
      <c r="C112" s="211" t="str">
        <f t="shared" si="60"/>
        <v>Complete</v>
      </c>
      <c r="D112" s="259"/>
      <c r="E112" s="15">
        <v>0</v>
      </c>
      <c r="F112" s="213">
        <f t="shared" si="61"/>
        <v>1.2</v>
      </c>
      <c r="G112" s="16"/>
      <c r="H112" s="264"/>
      <c r="I112" s="15">
        <v>1.2</v>
      </c>
      <c r="J112" s="125"/>
      <c r="K112" s="259"/>
      <c r="L112" s="76">
        <v>42410</v>
      </c>
      <c r="M112" s="112"/>
      <c r="N112" s="97"/>
      <c r="O112" s="97"/>
      <c r="P112" s="102" t="s">
        <v>178</v>
      </c>
      <c r="Q112" s="96"/>
      <c r="R112" s="96"/>
      <c r="S112" s="99"/>
      <c r="T112" s="268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>
        <v>1.2</v>
      </c>
      <c r="AH112" s="114"/>
      <c r="AI112" s="79"/>
      <c r="AJ112" s="10">
        <f>SUM(T112:AI112)</f>
        <v>1.2</v>
      </c>
      <c r="AK112" s="184"/>
      <c r="AL112" s="155"/>
    </row>
    <row r="113" spans="2:38" x14ac:dyDescent="0.2">
      <c r="B113" s="199"/>
      <c r="C113" s="198"/>
      <c r="D113" s="259"/>
      <c r="E113" s="77"/>
      <c r="F113" s="126"/>
      <c r="G113" s="16"/>
      <c r="H113" s="264"/>
      <c r="I113" s="77"/>
      <c r="J113" s="125"/>
      <c r="K113" s="259"/>
      <c r="L113" s="76">
        <v>42500</v>
      </c>
      <c r="M113" s="112"/>
      <c r="N113" s="97"/>
      <c r="O113" s="96" t="s">
        <v>174</v>
      </c>
      <c r="P113" s="102"/>
      <c r="Q113" s="96"/>
      <c r="R113" s="96"/>
      <c r="S113" s="99"/>
      <c r="T113" s="268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5"/>
      <c r="AJ113" s="148"/>
      <c r="AK113" s="184"/>
      <c r="AL113" s="155"/>
    </row>
    <row r="114" spans="2:38" ht="12.75" customHeight="1" x14ac:dyDescent="0.2">
      <c r="B114" s="199"/>
      <c r="C114" s="211" t="str">
        <f t="shared" si="60"/>
        <v>Complete</v>
      </c>
      <c r="D114" s="259"/>
      <c r="E114" s="15">
        <v>0</v>
      </c>
      <c r="F114" s="213">
        <f t="shared" si="61"/>
        <v>2</v>
      </c>
      <c r="G114" s="16"/>
      <c r="H114" s="264"/>
      <c r="I114" s="15">
        <v>1.9</v>
      </c>
      <c r="J114" s="125"/>
      <c r="K114" s="259"/>
      <c r="L114" s="76">
        <v>42510</v>
      </c>
      <c r="M114" s="112"/>
      <c r="N114" s="97"/>
      <c r="O114" s="97"/>
      <c r="P114" s="102" t="s">
        <v>179</v>
      </c>
      <c r="Q114" s="96"/>
      <c r="R114" s="96"/>
      <c r="S114" s="99"/>
      <c r="T114" s="268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>
        <v>2</v>
      </c>
      <c r="AI114" s="79"/>
      <c r="AJ114" s="10">
        <f>SUM(T114:AI114)</f>
        <v>2</v>
      </c>
      <c r="AK114" s="184"/>
      <c r="AL114" s="155"/>
    </row>
    <row r="115" spans="2:38" ht="12.95" customHeight="1" x14ac:dyDescent="0.2">
      <c r="B115" s="199"/>
      <c r="C115" s="211" t="str">
        <f t="shared" si="60"/>
        <v>Complete</v>
      </c>
      <c r="D115" s="259"/>
      <c r="E115" s="15">
        <v>0</v>
      </c>
      <c r="F115" s="213">
        <f t="shared" si="61"/>
        <v>1.5</v>
      </c>
      <c r="G115" s="16"/>
      <c r="H115" s="264"/>
      <c r="I115" s="15">
        <v>1.4</v>
      </c>
      <c r="J115" s="125"/>
      <c r="K115" s="259"/>
      <c r="L115" s="76">
        <v>42520</v>
      </c>
      <c r="M115" s="112"/>
      <c r="N115" s="97"/>
      <c r="O115" s="97"/>
      <c r="P115" s="102" t="s">
        <v>180</v>
      </c>
      <c r="Q115" s="96"/>
      <c r="R115" s="96"/>
      <c r="S115" s="99"/>
      <c r="T115" s="268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>
        <v>1.5</v>
      </c>
      <c r="AI115" s="79"/>
      <c r="AJ115" s="10">
        <f>SUM(T115:AI115)</f>
        <v>1.5</v>
      </c>
      <c r="AK115" s="184"/>
      <c r="AL115" s="155"/>
    </row>
    <row r="116" spans="2:38" x14ac:dyDescent="0.2">
      <c r="B116" s="199"/>
      <c r="C116" s="198"/>
      <c r="D116" s="259"/>
      <c r="E116" s="77"/>
      <c r="F116" s="126"/>
      <c r="G116" s="16"/>
      <c r="H116" s="264"/>
      <c r="I116" s="77"/>
      <c r="J116" s="125"/>
      <c r="K116" s="259"/>
      <c r="L116" s="76">
        <v>42600</v>
      </c>
      <c r="M116" s="112"/>
      <c r="N116" s="97"/>
      <c r="O116" s="96" t="s">
        <v>175</v>
      </c>
      <c r="P116" s="102"/>
      <c r="Q116" s="96"/>
      <c r="R116" s="96"/>
      <c r="S116" s="99"/>
      <c r="T116" s="268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5"/>
      <c r="AJ116" s="148"/>
      <c r="AK116" s="184"/>
      <c r="AL116" s="155"/>
    </row>
    <row r="117" spans="2:38" ht="12.95" customHeight="1" x14ac:dyDescent="0.2">
      <c r="B117" s="199"/>
      <c r="C117" s="211" t="str">
        <f t="shared" si="60"/>
        <v>Complete</v>
      </c>
      <c r="D117" s="259"/>
      <c r="E117" s="15">
        <v>0</v>
      </c>
      <c r="F117" s="213">
        <f t="shared" si="61"/>
        <v>1</v>
      </c>
      <c r="G117" s="16"/>
      <c r="H117" s="264"/>
      <c r="I117" s="15">
        <v>1</v>
      </c>
      <c r="J117" s="125"/>
      <c r="K117" s="259"/>
      <c r="L117" s="76">
        <v>42610</v>
      </c>
      <c r="M117" s="112"/>
      <c r="N117" s="97"/>
      <c r="O117" s="97"/>
      <c r="P117" s="102" t="s">
        <v>181</v>
      </c>
      <c r="Q117" s="96"/>
      <c r="R117" s="96"/>
      <c r="S117" s="99"/>
      <c r="T117" s="268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>
        <v>1</v>
      </c>
      <c r="AI117" s="79"/>
      <c r="AJ117" s="10">
        <f>SUM(T117:AI117)</f>
        <v>1</v>
      </c>
      <c r="AK117" s="184"/>
      <c r="AL117" s="155"/>
    </row>
    <row r="118" spans="2:38" x14ac:dyDescent="0.2">
      <c r="B118" s="199"/>
      <c r="C118" s="196"/>
      <c r="D118" s="259"/>
      <c r="E118" s="77"/>
      <c r="F118" s="77"/>
      <c r="G118" s="16"/>
      <c r="H118" s="264"/>
      <c r="I118" s="77"/>
      <c r="J118" s="125"/>
      <c r="K118" s="259"/>
      <c r="L118" s="76">
        <v>50000</v>
      </c>
      <c r="M118" s="103" t="s">
        <v>56</v>
      </c>
      <c r="N118" s="96"/>
      <c r="O118" s="96"/>
      <c r="P118" s="102"/>
      <c r="Q118" s="96"/>
      <c r="R118" s="96"/>
      <c r="S118" s="99"/>
      <c r="T118" s="268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5"/>
      <c r="AJ118" s="148"/>
      <c r="AK118" s="184"/>
      <c r="AL118" s="155"/>
    </row>
    <row r="119" spans="2:38" ht="11.25" customHeight="1" x14ac:dyDescent="0.2">
      <c r="B119" s="199"/>
      <c r="C119" s="193" t="str">
        <f t="shared" ref="C119:C141" si="62">IF(F119=0,"Open",IF(E119=0,"Complete", "In Progress"))</f>
        <v>Complete</v>
      </c>
      <c r="D119" s="259"/>
      <c r="E119" s="15">
        <v>0</v>
      </c>
      <c r="F119" s="48">
        <f t="shared" ref="F119:F141" si="63">AJ119</f>
        <v>0.3</v>
      </c>
      <c r="G119" s="16"/>
      <c r="H119" s="264"/>
      <c r="I119" s="15">
        <v>0.3</v>
      </c>
      <c r="J119" s="125"/>
      <c r="K119" s="259"/>
      <c r="L119" s="76">
        <v>51000</v>
      </c>
      <c r="M119" s="112"/>
      <c r="N119" s="96" t="s">
        <v>187</v>
      </c>
      <c r="O119" s="96"/>
      <c r="P119" s="102"/>
      <c r="Q119" s="96"/>
      <c r="R119" s="96"/>
      <c r="S119" s="99"/>
      <c r="T119" s="268"/>
      <c r="U119" s="114"/>
      <c r="V119" s="114">
        <v>0.3</v>
      </c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79"/>
      <c r="AJ119" s="10">
        <f>SUM(T119:AI119)</f>
        <v>0.3</v>
      </c>
      <c r="AK119" s="184"/>
      <c r="AL119" s="155"/>
    </row>
    <row r="120" spans="2:38" x14ac:dyDescent="0.2">
      <c r="B120" s="199"/>
      <c r="C120" s="198"/>
      <c r="D120" s="259"/>
      <c r="E120" s="77"/>
      <c r="F120" s="126"/>
      <c r="G120" s="16"/>
      <c r="H120" s="264"/>
      <c r="I120" s="77"/>
      <c r="J120" s="125"/>
      <c r="K120" s="259"/>
      <c r="L120" s="76">
        <v>52000</v>
      </c>
      <c r="M120" s="112"/>
      <c r="N120" s="96" t="s">
        <v>188</v>
      </c>
      <c r="O120" s="96"/>
      <c r="P120" s="102"/>
      <c r="Q120" s="96"/>
      <c r="R120" s="96"/>
      <c r="S120" s="99"/>
      <c r="T120" s="268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5"/>
      <c r="AJ120" s="148"/>
      <c r="AK120" s="184"/>
      <c r="AL120" s="155"/>
    </row>
    <row r="121" spans="2:38" x14ac:dyDescent="0.2">
      <c r="B121" s="199"/>
      <c r="C121" s="193" t="str">
        <f t="shared" ref="C121:C122" si="64">IF(F121=0,"Open",IF(E121=0,"Complete", "In Progress"))</f>
        <v>Complete</v>
      </c>
      <c r="D121" s="259"/>
      <c r="E121" s="15">
        <v>0</v>
      </c>
      <c r="F121" s="48">
        <f t="shared" ref="F121:F122" si="65">AJ121</f>
        <v>6</v>
      </c>
      <c r="G121" s="16"/>
      <c r="H121" s="264"/>
      <c r="I121" s="15">
        <v>6</v>
      </c>
      <c r="J121" s="125"/>
      <c r="K121" s="259"/>
      <c r="L121" s="76">
        <v>52100</v>
      </c>
      <c r="M121" s="112"/>
      <c r="N121" s="97"/>
      <c r="O121" s="96" t="s">
        <v>200</v>
      </c>
      <c r="P121" s="102"/>
      <c r="Q121" s="96"/>
      <c r="R121" s="96"/>
      <c r="S121" s="99"/>
      <c r="T121" s="268"/>
      <c r="U121" s="114"/>
      <c r="V121" s="114">
        <v>5</v>
      </c>
      <c r="W121" s="114">
        <v>1</v>
      </c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79"/>
      <c r="AJ121" s="10">
        <f t="shared" ref="AJ121:AJ129" si="66">SUM(T121:AI121)</f>
        <v>6</v>
      </c>
      <c r="AK121" s="184"/>
      <c r="AL121" s="155"/>
    </row>
    <row r="122" spans="2:38" x14ac:dyDescent="0.2">
      <c r="B122" s="199"/>
      <c r="C122" s="193" t="str">
        <f t="shared" si="64"/>
        <v>Complete</v>
      </c>
      <c r="D122" s="259"/>
      <c r="E122" s="15">
        <v>0</v>
      </c>
      <c r="F122" s="48">
        <f t="shared" si="65"/>
        <v>4</v>
      </c>
      <c r="G122" s="16"/>
      <c r="H122" s="264"/>
      <c r="I122" s="15">
        <v>4</v>
      </c>
      <c r="J122" s="125"/>
      <c r="K122" s="259"/>
      <c r="L122" s="76">
        <v>52200</v>
      </c>
      <c r="M122" s="112"/>
      <c r="N122" s="97"/>
      <c r="O122" s="96" t="s">
        <v>201</v>
      </c>
      <c r="P122" s="102"/>
      <c r="Q122" s="96"/>
      <c r="R122" s="96"/>
      <c r="S122" s="99"/>
      <c r="T122" s="268"/>
      <c r="U122" s="114"/>
      <c r="V122" s="114"/>
      <c r="W122" s="114">
        <v>3</v>
      </c>
      <c r="X122" s="114">
        <v>1</v>
      </c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79"/>
      <c r="AJ122" s="10">
        <f t="shared" si="66"/>
        <v>4</v>
      </c>
      <c r="AK122" s="184"/>
      <c r="AL122" s="155"/>
    </row>
    <row r="123" spans="2:38" x14ac:dyDescent="0.2">
      <c r="B123" s="199"/>
      <c r="C123" s="193" t="str">
        <f t="shared" ref="C123:C127" si="67">IF(F123=0,"Open",IF(E123=0,"Complete", "In Progress"))</f>
        <v>Complete</v>
      </c>
      <c r="D123" s="259"/>
      <c r="E123" s="15">
        <v>0</v>
      </c>
      <c r="F123" s="48">
        <f t="shared" ref="F123:F127" si="68">AJ123</f>
        <v>4</v>
      </c>
      <c r="G123" s="16"/>
      <c r="H123" s="264"/>
      <c r="I123" s="15">
        <v>4</v>
      </c>
      <c r="J123" s="125"/>
      <c r="K123" s="259"/>
      <c r="L123" s="76">
        <v>52300</v>
      </c>
      <c r="M123" s="112"/>
      <c r="N123" s="97"/>
      <c r="O123" s="96" t="s">
        <v>202</v>
      </c>
      <c r="P123" s="102"/>
      <c r="Q123" s="96"/>
      <c r="R123" s="96"/>
      <c r="S123" s="99"/>
      <c r="T123" s="268"/>
      <c r="U123" s="114"/>
      <c r="V123" s="114"/>
      <c r="W123" s="114"/>
      <c r="X123" s="114">
        <v>4</v>
      </c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79"/>
      <c r="AJ123" s="10">
        <f t="shared" si="66"/>
        <v>4</v>
      </c>
      <c r="AK123" s="184"/>
      <c r="AL123" s="155"/>
    </row>
    <row r="124" spans="2:38" x14ac:dyDescent="0.2">
      <c r="B124" s="199"/>
      <c r="C124" s="193" t="str">
        <f t="shared" si="67"/>
        <v>Complete</v>
      </c>
      <c r="D124" s="259"/>
      <c r="E124" s="15">
        <v>0</v>
      </c>
      <c r="F124" s="48">
        <f t="shared" si="68"/>
        <v>7</v>
      </c>
      <c r="G124" s="16"/>
      <c r="H124" s="264"/>
      <c r="I124" s="15">
        <v>6</v>
      </c>
      <c r="J124" s="125"/>
      <c r="K124" s="259"/>
      <c r="L124" s="76">
        <v>52400</v>
      </c>
      <c r="M124" s="112"/>
      <c r="N124" s="97"/>
      <c r="O124" s="96" t="s">
        <v>203</v>
      </c>
      <c r="P124" s="102"/>
      <c r="Q124" s="96"/>
      <c r="R124" s="96"/>
      <c r="S124" s="99"/>
      <c r="T124" s="268"/>
      <c r="U124" s="114"/>
      <c r="V124" s="114"/>
      <c r="W124" s="114"/>
      <c r="X124" s="114"/>
      <c r="Y124" s="114">
        <v>7</v>
      </c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79"/>
      <c r="AJ124" s="10">
        <f t="shared" si="66"/>
        <v>7</v>
      </c>
      <c r="AK124" s="184"/>
      <c r="AL124" s="155"/>
    </row>
    <row r="125" spans="2:38" x14ac:dyDescent="0.2">
      <c r="B125" s="199"/>
      <c r="C125" s="193" t="str">
        <f t="shared" si="67"/>
        <v>Complete</v>
      </c>
      <c r="D125" s="259"/>
      <c r="E125" s="15">
        <v>0</v>
      </c>
      <c r="F125" s="48">
        <f t="shared" si="68"/>
        <v>4</v>
      </c>
      <c r="G125" s="16"/>
      <c r="H125" s="264"/>
      <c r="I125" s="15">
        <v>4</v>
      </c>
      <c r="J125" s="125"/>
      <c r="K125" s="259"/>
      <c r="L125" s="76">
        <v>52500</v>
      </c>
      <c r="M125" s="112"/>
      <c r="N125" s="97"/>
      <c r="O125" s="96" t="s">
        <v>189</v>
      </c>
      <c r="P125" s="102"/>
      <c r="Q125" s="96"/>
      <c r="R125" s="96"/>
      <c r="S125" s="99"/>
      <c r="T125" s="268"/>
      <c r="U125" s="114"/>
      <c r="V125" s="114"/>
      <c r="W125" s="114"/>
      <c r="X125" s="114"/>
      <c r="Y125" s="114"/>
      <c r="Z125" s="114">
        <v>4</v>
      </c>
      <c r="AA125" s="114"/>
      <c r="AB125" s="114"/>
      <c r="AC125" s="114"/>
      <c r="AD125" s="114"/>
      <c r="AE125" s="114"/>
      <c r="AF125" s="114"/>
      <c r="AG125" s="114"/>
      <c r="AH125" s="114"/>
      <c r="AI125" s="79"/>
      <c r="AJ125" s="10">
        <f t="shared" si="66"/>
        <v>4</v>
      </c>
      <c r="AK125" s="184"/>
      <c r="AL125" s="155"/>
    </row>
    <row r="126" spans="2:38" x14ac:dyDescent="0.2">
      <c r="B126" s="199"/>
      <c r="C126" s="193" t="str">
        <f t="shared" si="67"/>
        <v>In Progress</v>
      </c>
      <c r="D126" s="259"/>
      <c r="E126" s="15">
        <v>1</v>
      </c>
      <c r="F126" s="48">
        <f t="shared" si="68"/>
        <v>3</v>
      </c>
      <c r="G126" s="16"/>
      <c r="H126" s="264"/>
      <c r="I126" s="15">
        <v>4</v>
      </c>
      <c r="J126" s="125"/>
      <c r="K126" s="259"/>
      <c r="L126" s="76">
        <v>52600</v>
      </c>
      <c r="M126" s="112"/>
      <c r="N126" s="97"/>
      <c r="O126" s="96" t="s">
        <v>191</v>
      </c>
      <c r="P126" s="102"/>
      <c r="Q126" s="96"/>
      <c r="R126" s="96"/>
      <c r="S126" s="99"/>
      <c r="T126" s="268"/>
      <c r="U126" s="114"/>
      <c r="V126" s="114"/>
      <c r="W126" s="114"/>
      <c r="X126" s="114"/>
      <c r="Y126" s="114"/>
      <c r="Z126" s="114">
        <v>3</v>
      </c>
      <c r="AA126" s="114"/>
      <c r="AB126" s="114"/>
      <c r="AC126" s="114"/>
      <c r="AD126" s="114"/>
      <c r="AE126" s="114"/>
      <c r="AF126" s="114"/>
      <c r="AG126" s="114"/>
      <c r="AH126" s="114"/>
      <c r="AI126" s="79"/>
      <c r="AJ126" s="10">
        <f t="shared" si="66"/>
        <v>3</v>
      </c>
      <c r="AK126" s="184"/>
      <c r="AL126" s="155"/>
    </row>
    <row r="127" spans="2:38" x14ac:dyDescent="0.2">
      <c r="B127" s="199"/>
      <c r="C127" s="193" t="str">
        <f t="shared" si="67"/>
        <v>Complete</v>
      </c>
      <c r="D127" s="259"/>
      <c r="E127" s="15">
        <v>0</v>
      </c>
      <c r="F127" s="48">
        <f t="shared" si="68"/>
        <v>4</v>
      </c>
      <c r="G127" s="16"/>
      <c r="H127" s="264"/>
      <c r="I127" s="15">
        <v>4</v>
      </c>
      <c r="J127" s="125"/>
      <c r="K127" s="259"/>
      <c r="L127" s="76">
        <v>52700</v>
      </c>
      <c r="M127" s="112"/>
      <c r="N127" s="97"/>
      <c r="O127" s="96" t="s">
        <v>190</v>
      </c>
      <c r="P127" s="102"/>
      <c r="Q127" s="96"/>
      <c r="R127" s="96"/>
      <c r="S127" s="99"/>
      <c r="T127" s="268"/>
      <c r="U127" s="114"/>
      <c r="V127" s="114"/>
      <c r="W127" s="114"/>
      <c r="X127" s="114"/>
      <c r="Y127" s="114"/>
      <c r="Z127" s="114"/>
      <c r="AA127" s="114">
        <v>4</v>
      </c>
      <c r="AB127" s="114"/>
      <c r="AC127" s="114"/>
      <c r="AD127" s="114"/>
      <c r="AE127" s="114"/>
      <c r="AF127" s="114"/>
      <c r="AG127" s="114"/>
      <c r="AH127" s="114"/>
      <c r="AI127" s="79"/>
      <c r="AJ127" s="10">
        <f t="shared" si="66"/>
        <v>4</v>
      </c>
      <c r="AK127" s="184"/>
      <c r="AL127" s="155"/>
    </row>
    <row r="128" spans="2:38" x14ac:dyDescent="0.2">
      <c r="B128" s="199"/>
      <c r="C128" s="193" t="str">
        <f t="shared" ref="C128" si="69">IF(F128=0,"Open",IF(E128=0,"Complete", "In Progress"))</f>
        <v>Complete</v>
      </c>
      <c r="D128" s="259"/>
      <c r="E128" s="15">
        <v>0</v>
      </c>
      <c r="F128" s="48">
        <f t="shared" ref="F128" si="70">AJ128</f>
        <v>4</v>
      </c>
      <c r="G128" s="16"/>
      <c r="H128" s="264"/>
      <c r="I128" s="15">
        <v>4</v>
      </c>
      <c r="J128" s="125"/>
      <c r="K128" s="259"/>
      <c r="L128" s="76">
        <v>52800</v>
      </c>
      <c r="M128" s="112"/>
      <c r="N128" s="97"/>
      <c r="O128" s="96" t="s">
        <v>192</v>
      </c>
      <c r="P128" s="102"/>
      <c r="Q128" s="96"/>
      <c r="R128" s="96"/>
      <c r="S128" s="99"/>
      <c r="T128" s="268"/>
      <c r="U128" s="114"/>
      <c r="V128" s="114"/>
      <c r="W128" s="114"/>
      <c r="X128" s="114"/>
      <c r="Y128" s="114"/>
      <c r="Z128" s="114"/>
      <c r="AA128" s="114">
        <v>4</v>
      </c>
      <c r="AB128" s="114"/>
      <c r="AC128" s="114"/>
      <c r="AD128" s="114"/>
      <c r="AE128" s="114"/>
      <c r="AF128" s="114"/>
      <c r="AG128" s="114"/>
      <c r="AH128" s="114"/>
      <c r="AI128" s="79"/>
      <c r="AJ128" s="10">
        <f t="shared" si="66"/>
        <v>4</v>
      </c>
      <c r="AK128" s="184"/>
      <c r="AL128" s="155"/>
    </row>
    <row r="129" spans="2:38" x14ac:dyDescent="0.2">
      <c r="B129" s="199"/>
      <c r="C129" s="193" t="str">
        <f t="shared" ref="C129" si="71">IF(F129=0,"Open",IF(E129=0,"Complete", "In Progress"))</f>
        <v>Complete</v>
      </c>
      <c r="D129" s="259"/>
      <c r="E129" s="15">
        <v>0</v>
      </c>
      <c r="F129" s="48">
        <f t="shared" ref="F129" si="72">AJ129</f>
        <v>4</v>
      </c>
      <c r="G129" s="16"/>
      <c r="H129" s="264"/>
      <c r="I129" s="15">
        <v>4</v>
      </c>
      <c r="J129" s="125"/>
      <c r="K129" s="259"/>
      <c r="L129" s="76">
        <v>52900</v>
      </c>
      <c r="M129" s="112"/>
      <c r="N129" s="97"/>
      <c r="O129" s="96" t="s">
        <v>193</v>
      </c>
      <c r="P129" s="102"/>
      <c r="Q129" s="96"/>
      <c r="R129" s="96"/>
      <c r="S129" s="99"/>
      <c r="T129" s="268"/>
      <c r="U129" s="114"/>
      <c r="V129" s="114"/>
      <c r="W129" s="114"/>
      <c r="X129" s="114"/>
      <c r="Y129" s="114"/>
      <c r="Z129" s="114"/>
      <c r="AA129" s="114">
        <v>4</v>
      </c>
      <c r="AB129" s="114"/>
      <c r="AC129" s="114"/>
      <c r="AD129" s="114"/>
      <c r="AE129" s="114"/>
      <c r="AF129" s="114"/>
      <c r="AG129" s="114"/>
      <c r="AH129" s="114"/>
      <c r="AI129" s="79"/>
      <c r="AJ129" s="10">
        <f t="shared" si="66"/>
        <v>4</v>
      </c>
      <c r="AK129" s="184"/>
      <c r="AL129" s="155"/>
    </row>
    <row r="130" spans="2:38" x14ac:dyDescent="0.2">
      <c r="B130" s="199"/>
      <c r="C130" s="196"/>
      <c r="D130" s="259"/>
      <c r="E130" s="77"/>
      <c r="F130" s="77"/>
      <c r="G130" s="16"/>
      <c r="H130" s="264"/>
      <c r="I130" s="77"/>
      <c r="J130" s="125"/>
      <c r="K130" s="259"/>
      <c r="L130" s="76">
        <v>60000</v>
      </c>
      <c r="M130" s="103" t="s">
        <v>57</v>
      </c>
      <c r="N130" s="96"/>
      <c r="O130" s="96"/>
      <c r="P130" s="102"/>
      <c r="Q130" s="96"/>
      <c r="R130" s="96"/>
      <c r="S130" s="99"/>
      <c r="T130" s="268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5"/>
      <c r="AJ130" s="148"/>
      <c r="AK130" s="184"/>
      <c r="AL130" s="155"/>
    </row>
    <row r="131" spans="2:38" ht="11.25" customHeight="1" x14ac:dyDescent="0.2">
      <c r="B131" s="199"/>
      <c r="C131" s="193" t="str">
        <f t="shared" ref="C131" si="73">IF(F131=0,"Open",IF(E131=0,"Complete", "In Progress"))</f>
        <v>Complete</v>
      </c>
      <c r="D131" s="259"/>
      <c r="E131" s="15">
        <v>0</v>
      </c>
      <c r="F131" s="48">
        <f t="shared" ref="F131" si="74">AJ131</f>
        <v>0.3</v>
      </c>
      <c r="G131" s="16"/>
      <c r="H131" s="264"/>
      <c r="I131" s="15">
        <v>0.3</v>
      </c>
      <c r="J131" s="125"/>
      <c r="K131" s="259"/>
      <c r="L131" s="76">
        <v>61000</v>
      </c>
      <c r="M131" s="112"/>
      <c r="N131" s="96" t="s">
        <v>187</v>
      </c>
      <c r="O131" s="96"/>
      <c r="P131" s="102"/>
      <c r="Q131" s="96"/>
      <c r="R131" s="96"/>
      <c r="S131" s="99"/>
      <c r="T131" s="268"/>
      <c r="U131" s="114"/>
      <c r="V131" s="114"/>
      <c r="W131" s="114"/>
      <c r="X131" s="114"/>
      <c r="Y131" s="114"/>
      <c r="Z131" s="114"/>
      <c r="AA131" s="114"/>
      <c r="AB131" s="114">
        <v>0.3</v>
      </c>
      <c r="AC131" s="114"/>
      <c r="AD131" s="114"/>
      <c r="AE131" s="114"/>
      <c r="AF131" s="114"/>
      <c r="AG131" s="114"/>
      <c r="AH131" s="114"/>
      <c r="AI131" s="79"/>
      <c r="AJ131" s="10">
        <f>SUM(T131:AI131)</f>
        <v>0.3</v>
      </c>
      <c r="AK131" s="184"/>
      <c r="AL131" s="155"/>
    </row>
    <row r="132" spans="2:38" x14ac:dyDescent="0.2">
      <c r="B132" s="199"/>
      <c r="C132" s="198"/>
      <c r="D132" s="259"/>
      <c r="E132" s="77"/>
      <c r="F132" s="126"/>
      <c r="G132" s="16"/>
      <c r="H132" s="264"/>
      <c r="I132" s="77"/>
      <c r="J132" s="125"/>
      <c r="K132" s="259"/>
      <c r="L132" s="76">
        <v>62000</v>
      </c>
      <c r="M132" s="112"/>
      <c r="N132" s="96" t="s">
        <v>188</v>
      </c>
      <c r="O132" s="96"/>
      <c r="P132" s="102"/>
      <c r="Q132" s="96"/>
      <c r="R132" s="96"/>
      <c r="S132" s="99"/>
      <c r="T132" s="268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5"/>
      <c r="AJ132" s="148"/>
      <c r="AK132" s="184"/>
      <c r="AL132" s="155"/>
    </row>
    <row r="133" spans="2:38" x14ac:dyDescent="0.2">
      <c r="B133" s="199"/>
      <c r="C133" s="193" t="str">
        <f t="shared" si="62"/>
        <v>Complete</v>
      </c>
      <c r="D133" s="259"/>
      <c r="E133" s="15">
        <v>0</v>
      </c>
      <c r="F133" s="48">
        <f t="shared" si="63"/>
        <v>7</v>
      </c>
      <c r="G133" s="16"/>
      <c r="H133" s="264"/>
      <c r="I133" s="15">
        <v>6</v>
      </c>
      <c r="J133" s="125"/>
      <c r="K133" s="259"/>
      <c r="L133" s="76">
        <v>62100</v>
      </c>
      <c r="M133" s="112"/>
      <c r="N133" s="97"/>
      <c r="O133" s="96" t="s">
        <v>204</v>
      </c>
      <c r="P133" s="102"/>
      <c r="Q133" s="96"/>
      <c r="R133" s="96"/>
      <c r="S133" s="99"/>
      <c r="T133" s="268"/>
      <c r="U133" s="114"/>
      <c r="V133" s="114"/>
      <c r="W133" s="114"/>
      <c r="X133" s="114"/>
      <c r="Y133" s="114"/>
      <c r="Z133" s="114"/>
      <c r="AA133" s="114"/>
      <c r="AB133" s="114">
        <v>7</v>
      </c>
      <c r="AC133" s="114"/>
      <c r="AD133" s="114"/>
      <c r="AE133" s="114"/>
      <c r="AF133" s="114"/>
      <c r="AG133" s="114"/>
      <c r="AH133" s="114"/>
      <c r="AI133" s="79"/>
      <c r="AJ133" s="10">
        <f t="shared" ref="AJ133:AJ141" si="75">SUM(T133:AI133)</f>
        <v>7</v>
      </c>
      <c r="AK133" s="184"/>
      <c r="AL133" s="155"/>
    </row>
    <row r="134" spans="2:38" x14ac:dyDescent="0.2">
      <c r="B134" s="199"/>
      <c r="C134" s="193" t="str">
        <f t="shared" si="62"/>
        <v>Complete</v>
      </c>
      <c r="D134" s="259"/>
      <c r="E134" s="15">
        <v>0</v>
      </c>
      <c r="F134" s="48">
        <f t="shared" si="63"/>
        <v>4</v>
      </c>
      <c r="G134" s="16"/>
      <c r="H134" s="264"/>
      <c r="I134" s="15">
        <v>4</v>
      </c>
      <c r="J134" s="125"/>
      <c r="K134" s="259"/>
      <c r="L134" s="76">
        <v>62200</v>
      </c>
      <c r="M134" s="112"/>
      <c r="N134" s="97"/>
      <c r="O134" s="96" t="s">
        <v>205</v>
      </c>
      <c r="P134" s="102"/>
      <c r="Q134" s="96"/>
      <c r="R134" s="96"/>
      <c r="S134" s="99"/>
      <c r="T134" s="268"/>
      <c r="U134" s="114"/>
      <c r="V134" s="114"/>
      <c r="W134" s="114"/>
      <c r="X134" s="114"/>
      <c r="Y134" s="114"/>
      <c r="Z134" s="114"/>
      <c r="AA134" s="114"/>
      <c r="AB134" s="114"/>
      <c r="AC134" s="114">
        <v>4</v>
      </c>
      <c r="AD134" s="114"/>
      <c r="AE134" s="114"/>
      <c r="AF134" s="114"/>
      <c r="AG134" s="114"/>
      <c r="AH134" s="114"/>
      <c r="AI134" s="79"/>
      <c r="AJ134" s="10">
        <f t="shared" si="75"/>
        <v>4</v>
      </c>
      <c r="AK134" s="184"/>
      <c r="AL134" s="155"/>
    </row>
    <row r="135" spans="2:38" x14ac:dyDescent="0.2">
      <c r="B135" s="199"/>
      <c r="C135" s="193" t="str">
        <f t="shared" si="62"/>
        <v>Complete</v>
      </c>
      <c r="D135" s="259"/>
      <c r="E135" s="15">
        <v>0</v>
      </c>
      <c r="F135" s="48">
        <f t="shared" si="63"/>
        <v>7</v>
      </c>
      <c r="G135" s="16"/>
      <c r="H135" s="264"/>
      <c r="I135" s="15">
        <v>6</v>
      </c>
      <c r="J135" s="125"/>
      <c r="K135" s="259"/>
      <c r="L135" s="76">
        <v>62300</v>
      </c>
      <c r="M135" s="112"/>
      <c r="N135" s="97"/>
      <c r="O135" s="96" t="s">
        <v>206</v>
      </c>
      <c r="P135" s="102"/>
      <c r="Q135" s="96"/>
      <c r="R135" s="96"/>
      <c r="S135" s="99"/>
      <c r="T135" s="268"/>
      <c r="U135" s="114"/>
      <c r="V135" s="114"/>
      <c r="W135" s="114"/>
      <c r="X135" s="114"/>
      <c r="Y135" s="114"/>
      <c r="Z135" s="114"/>
      <c r="AA135" s="114"/>
      <c r="AB135" s="114"/>
      <c r="AC135" s="114">
        <v>1</v>
      </c>
      <c r="AD135" s="114">
        <v>6</v>
      </c>
      <c r="AE135" s="114"/>
      <c r="AF135" s="114"/>
      <c r="AG135" s="114"/>
      <c r="AH135" s="114"/>
      <c r="AI135" s="79"/>
      <c r="AJ135" s="10">
        <f t="shared" si="75"/>
        <v>7</v>
      </c>
      <c r="AK135" s="184"/>
      <c r="AL135" s="155"/>
    </row>
    <row r="136" spans="2:38" x14ac:dyDescent="0.2">
      <c r="B136" s="199"/>
      <c r="C136" s="193" t="str">
        <f t="shared" si="62"/>
        <v>Complete</v>
      </c>
      <c r="D136" s="259"/>
      <c r="E136" s="15">
        <v>0</v>
      </c>
      <c r="F136" s="48">
        <f t="shared" si="63"/>
        <v>4</v>
      </c>
      <c r="G136" s="16"/>
      <c r="H136" s="264"/>
      <c r="I136" s="15">
        <v>4</v>
      </c>
      <c r="J136" s="125"/>
      <c r="K136" s="259"/>
      <c r="L136" s="76">
        <v>62400</v>
      </c>
      <c r="M136" s="112"/>
      <c r="N136" s="97"/>
      <c r="O136" s="96" t="s">
        <v>194</v>
      </c>
      <c r="P136" s="102"/>
      <c r="Q136" s="96"/>
      <c r="R136" s="96"/>
      <c r="S136" s="99"/>
      <c r="T136" s="268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>
        <v>4</v>
      </c>
      <c r="AF136" s="114"/>
      <c r="AG136" s="114"/>
      <c r="AH136" s="114"/>
      <c r="AI136" s="79"/>
      <c r="AJ136" s="10">
        <f t="shared" si="75"/>
        <v>4</v>
      </c>
      <c r="AK136" s="184"/>
      <c r="AL136" s="155"/>
    </row>
    <row r="137" spans="2:38" x14ac:dyDescent="0.2">
      <c r="B137" s="199"/>
      <c r="C137" s="193" t="str">
        <f t="shared" si="62"/>
        <v>Complete</v>
      </c>
      <c r="D137" s="259"/>
      <c r="E137" s="15">
        <v>0</v>
      </c>
      <c r="F137" s="48">
        <f t="shared" si="63"/>
        <v>4</v>
      </c>
      <c r="G137" s="16"/>
      <c r="H137" s="264"/>
      <c r="I137" s="15">
        <v>4</v>
      </c>
      <c r="J137" s="125"/>
      <c r="K137" s="259"/>
      <c r="L137" s="76">
        <v>62500</v>
      </c>
      <c r="M137" s="112"/>
      <c r="N137" s="97"/>
      <c r="O137" s="96" t="s">
        <v>195</v>
      </c>
      <c r="P137" s="102"/>
      <c r="Q137" s="96"/>
      <c r="R137" s="96"/>
      <c r="S137" s="99"/>
      <c r="T137" s="268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>
        <v>4</v>
      </c>
      <c r="AF137" s="114"/>
      <c r="AG137" s="114"/>
      <c r="AH137" s="114"/>
      <c r="AI137" s="79"/>
      <c r="AJ137" s="10">
        <f t="shared" si="75"/>
        <v>4</v>
      </c>
      <c r="AK137" s="184"/>
      <c r="AL137" s="155"/>
    </row>
    <row r="138" spans="2:38" x14ac:dyDescent="0.2">
      <c r="B138" s="199"/>
      <c r="C138" s="193" t="str">
        <f t="shared" si="62"/>
        <v>Complete</v>
      </c>
      <c r="D138" s="259"/>
      <c r="E138" s="15">
        <v>0</v>
      </c>
      <c r="F138" s="48">
        <f t="shared" si="63"/>
        <v>4</v>
      </c>
      <c r="G138" s="16"/>
      <c r="H138" s="264"/>
      <c r="I138" s="15">
        <v>4</v>
      </c>
      <c r="J138" s="125"/>
      <c r="K138" s="259"/>
      <c r="L138" s="76">
        <v>62600</v>
      </c>
      <c r="M138" s="112"/>
      <c r="N138" s="97"/>
      <c r="O138" s="96" t="s">
        <v>196</v>
      </c>
      <c r="P138" s="102"/>
      <c r="Q138" s="96"/>
      <c r="R138" s="96"/>
      <c r="S138" s="99"/>
      <c r="T138" s="268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>
        <v>4</v>
      </c>
      <c r="AG138" s="114"/>
      <c r="AH138" s="114"/>
      <c r="AI138" s="79"/>
      <c r="AJ138" s="10">
        <f t="shared" si="75"/>
        <v>4</v>
      </c>
      <c r="AK138" s="184"/>
      <c r="AL138" s="155"/>
    </row>
    <row r="139" spans="2:38" x14ac:dyDescent="0.2">
      <c r="B139" s="199"/>
      <c r="C139" s="193" t="str">
        <f t="shared" si="62"/>
        <v>Complete</v>
      </c>
      <c r="D139" s="259"/>
      <c r="E139" s="15">
        <v>0</v>
      </c>
      <c r="F139" s="48">
        <f t="shared" si="63"/>
        <v>4</v>
      </c>
      <c r="G139" s="16"/>
      <c r="H139" s="264"/>
      <c r="I139" s="15">
        <v>4</v>
      </c>
      <c r="J139" s="125"/>
      <c r="K139" s="259"/>
      <c r="L139" s="76">
        <v>62700</v>
      </c>
      <c r="M139" s="112"/>
      <c r="N139" s="97"/>
      <c r="O139" s="96" t="s">
        <v>197</v>
      </c>
      <c r="P139" s="102"/>
      <c r="Q139" s="96"/>
      <c r="R139" s="96"/>
      <c r="S139" s="99"/>
      <c r="T139" s="268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>
        <v>1</v>
      </c>
      <c r="AH139" s="114">
        <v>3</v>
      </c>
      <c r="AI139" s="79"/>
      <c r="AJ139" s="10">
        <f t="shared" si="75"/>
        <v>4</v>
      </c>
      <c r="AK139" s="184"/>
      <c r="AL139" s="155"/>
    </row>
    <row r="140" spans="2:38" x14ac:dyDescent="0.2">
      <c r="B140" s="199"/>
      <c r="C140" s="193" t="str">
        <f t="shared" si="62"/>
        <v>Complete</v>
      </c>
      <c r="D140" s="259"/>
      <c r="E140" s="15">
        <v>0</v>
      </c>
      <c r="F140" s="48">
        <f t="shared" si="63"/>
        <v>4</v>
      </c>
      <c r="G140" s="16"/>
      <c r="H140" s="264"/>
      <c r="I140" s="15">
        <v>4</v>
      </c>
      <c r="J140" s="125"/>
      <c r="K140" s="259"/>
      <c r="L140" s="76">
        <v>62800</v>
      </c>
      <c r="M140" s="112"/>
      <c r="N140" s="97"/>
      <c r="O140" s="96" t="s">
        <v>198</v>
      </c>
      <c r="P140" s="102"/>
      <c r="Q140" s="96"/>
      <c r="R140" s="96"/>
      <c r="S140" s="99"/>
      <c r="T140" s="268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>
        <v>4</v>
      </c>
      <c r="AI140" s="79"/>
      <c r="AJ140" s="10">
        <f t="shared" si="75"/>
        <v>4</v>
      </c>
      <c r="AK140" s="184"/>
      <c r="AL140" s="155"/>
    </row>
    <row r="141" spans="2:38" x14ac:dyDescent="0.2">
      <c r="B141" s="199"/>
      <c r="C141" s="193" t="str">
        <f t="shared" si="62"/>
        <v>Complete</v>
      </c>
      <c r="D141" s="259"/>
      <c r="E141" s="15">
        <v>0</v>
      </c>
      <c r="F141" s="48">
        <f t="shared" si="63"/>
        <v>4</v>
      </c>
      <c r="G141" s="16"/>
      <c r="H141" s="264"/>
      <c r="I141" s="15">
        <v>4</v>
      </c>
      <c r="J141" s="125"/>
      <c r="K141" s="259"/>
      <c r="L141" s="76">
        <v>62900</v>
      </c>
      <c r="M141" s="112"/>
      <c r="N141" s="97"/>
      <c r="O141" s="96" t="s">
        <v>199</v>
      </c>
      <c r="P141" s="102"/>
      <c r="Q141" s="96"/>
      <c r="R141" s="96"/>
      <c r="S141" s="99"/>
      <c r="T141" s="268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>
        <v>2.5</v>
      </c>
      <c r="AI141" s="79">
        <v>1.5</v>
      </c>
      <c r="AJ141" s="10">
        <f t="shared" si="75"/>
        <v>4</v>
      </c>
      <c r="AK141" s="184"/>
      <c r="AL141" s="155"/>
    </row>
    <row r="142" spans="2:38" x14ac:dyDescent="0.2">
      <c r="B142" s="199"/>
      <c r="C142" s="197"/>
      <c r="D142" s="259"/>
      <c r="E142" s="135"/>
      <c r="F142" s="135"/>
      <c r="G142" s="16"/>
      <c r="H142" s="264"/>
      <c r="I142" s="136"/>
      <c r="J142" s="125"/>
      <c r="K142" s="259"/>
      <c r="L142" s="127">
        <v>89000</v>
      </c>
      <c r="M142" s="137" t="s">
        <v>66</v>
      </c>
      <c r="N142" s="138"/>
      <c r="O142" s="129"/>
      <c r="P142" s="128"/>
      <c r="Q142" s="129"/>
      <c r="R142" s="129"/>
      <c r="S142" s="130"/>
      <c r="T142" s="268"/>
      <c r="U142" s="131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3"/>
      <c r="AJ142" s="134"/>
      <c r="AK142" s="184"/>
      <c r="AL142" s="155"/>
    </row>
    <row r="143" spans="2:38" x14ac:dyDescent="0.2">
      <c r="B143" s="199"/>
      <c r="C143" s="196"/>
      <c r="D143" s="259"/>
      <c r="E143" s="77"/>
      <c r="F143" s="77"/>
      <c r="G143" s="16"/>
      <c r="H143" s="264"/>
      <c r="I143" s="77"/>
      <c r="J143" s="125"/>
      <c r="K143" s="259"/>
      <c r="L143" s="76">
        <v>90000</v>
      </c>
      <c r="M143" s="103" t="s">
        <v>60</v>
      </c>
      <c r="N143" s="96"/>
      <c r="O143" s="96"/>
      <c r="P143" s="102"/>
      <c r="Q143" s="96"/>
      <c r="R143" s="96"/>
      <c r="S143" s="99"/>
      <c r="T143" s="268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5"/>
      <c r="AJ143" s="148"/>
      <c r="AK143" s="184"/>
      <c r="AL143" s="155"/>
    </row>
    <row r="144" spans="2:38" x14ac:dyDescent="0.2">
      <c r="B144" s="199"/>
      <c r="C144" s="198"/>
      <c r="D144" s="259"/>
      <c r="E144" s="126"/>
      <c r="F144" s="126"/>
      <c r="G144" s="16"/>
      <c r="H144" s="264"/>
      <c r="I144" s="77"/>
      <c r="J144" s="125"/>
      <c r="K144" s="259"/>
      <c r="L144" s="76">
        <v>99000</v>
      </c>
      <c r="M144" s="112"/>
      <c r="N144" s="96" t="s">
        <v>61</v>
      </c>
      <c r="O144" s="96"/>
      <c r="P144" s="102"/>
      <c r="Q144" s="96"/>
      <c r="R144" s="96"/>
      <c r="S144" s="99"/>
      <c r="T144" s="268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5"/>
      <c r="AJ144" s="148"/>
      <c r="AK144" s="184"/>
      <c r="AL144" s="155"/>
    </row>
    <row r="145" spans="2:74" x14ac:dyDescent="0.2">
      <c r="B145" s="199"/>
      <c r="C145" s="198"/>
      <c r="D145" s="259"/>
      <c r="E145" s="126"/>
      <c r="F145" s="126"/>
      <c r="G145" s="16"/>
      <c r="H145" s="264"/>
      <c r="I145" s="77"/>
      <c r="J145" s="125"/>
      <c r="K145" s="259"/>
      <c r="L145" s="76">
        <v>99900</v>
      </c>
      <c r="M145" s="112"/>
      <c r="N145" s="97"/>
      <c r="O145" s="96" t="s">
        <v>62</v>
      </c>
      <c r="P145" s="102"/>
      <c r="Q145" s="96"/>
      <c r="R145" s="96"/>
      <c r="S145" s="99"/>
      <c r="T145" s="268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5"/>
      <c r="AJ145" s="148"/>
      <c r="AK145" s="184"/>
      <c r="AL145" s="155"/>
    </row>
    <row r="146" spans="2:74" ht="12" customHeight="1" x14ac:dyDescent="0.2">
      <c r="B146" s="199"/>
      <c r="C146" s="193" t="str">
        <f t="shared" ref="C146:C148" si="76">IF(F146=0,"Open",IF(E146=0,"Complete", "In Progress"))</f>
        <v>Open</v>
      </c>
      <c r="D146" s="259"/>
      <c r="E146" s="14"/>
      <c r="F146" s="48">
        <f t="shared" ref="F146:F148" si="77">AJ146</f>
        <v>0</v>
      </c>
      <c r="G146" s="16"/>
      <c r="H146" s="264"/>
      <c r="I146" s="15"/>
      <c r="J146" s="125"/>
      <c r="K146" s="259"/>
      <c r="L146" s="76">
        <v>91000</v>
      </c>
      <c r="M146" s="112"/>
      <c r="N146" s="96" t="s">
        <v>63</v>
      </c>
      <c r="O146" s="96"/>
      <c r="P146" s="102"/>
      <c r="Q146" s="96"/>
      <c r="R146" s="96"/>
      <c r="S146" s="99"/>
      <c r="T146" s="268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79"/>
      <c r="AJ146" s="10">
        <f>SUM(T146:AI146)</f>
        <v>0</v>
      </c>
      <c r="AK146" s="184"/>
      <c r="AL146" s="155"/>
    </row>
    <row r="147" spans="2:74" x14ac:dyDescent="0.2">
      <c r="B147" s="199"/>
      <c r="C147" s="193" t="str">
        <f t="shared" si="76"/>
        <v>Open</v>
      </c>
      <c r="D147" s="259"/>
      <c r="E147" s="14"/>
      <c r="F147" s="48">
        <f t="shared" si="77"/>
        <v>0</v>
      </c>
      <c r="G147" s="16"/>
      <c r="H147" s="264"/>
      <c r="I147" s="15"/>
      <c r="J147" s="125"/>
      <c r="K147" s="259"/>
      <c r="L147" s="76">
        <v>99100</v>
      </c>
      <c r="M147" s="112"/>
      <c r="N147" s="97"/>
      <c r="O147" s="96" t="s">
        <v>64</v>
      </c>
      <c r="P147" s="102"/>
      <c r="Q147" s="96"/>
      <c r="R147" s="96"/>
      <c r="S147" s="99"/>
      <c r="T147" s="268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79"/>
      <c r="AJ147" s="10">
        <f>SUM(T147:AI147)</f>
        <v>0</v>
      </c>
      <c r="AK147" s="184"/>
      <c r="AL147" s="155"/>
    </row>
    <row r="148" spans="2:74" ht="12.95" customHeight="1" x14ac:dyDescent="0.2">
      <c r="B148" s="199"/>
      <c r="C148" s="211" t="str">
        <f t="shared" si="76"/>
        <v>Open</v>
      </c>
      <c r="D148" s="259"/>
      <c r="E148" s="212"/>
      <c r="F148" s="213">
        <f t="shared" si="77"/>
        <v>0</v>
      </c>
      <c r="G148" s="16"/>
      <c r="H148" s="264"/>
      <c r="I148" s="15"/>
      <c r="J148" s="125"/>
      <c r="K148" s="259"/>
      <c r="L148" s="76">
        <v>99910</v>
      </c>
      <c r="M148" s="112"/>
      <c r="N148" s="97"/>
      <c r="O148" s="97"/>
      <c r="P148" s="102" t="s">
        <v>65</v>
      </c>
      <c r="Q148" s="96"/>
      <c r="R148" s="96"/>
      <c r="S148" s="99"/>
      <c r="T148" s="268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79"/>
      <c r="AJ148" s="10">
        <f>SUM(T148:AI148)</f>
        <v>0</v>
      </c>
      <c r="AK148" s="184"/>
      <c r="AL148" s="155"/>
    </row>
    <row r="149" spans="2:74" ht="5.0999999999999996" customHeight="1" thickBot="1" x14ac:dyDescent="0.25">
      <c r="B149" s="163"/>
      <c r="C149" s="219"/>
      <c r="D149" s="260"/>
      <c r="E149" s="229"/>
      <c r="F149" s="229"/>
      <c r="G149" s="230"/>
      <c r="H149" s="265"/>
      <c r="I149" s="218"/>
      <c r="J149" s="230"/>
      <c r="K149" s="260"/>
      <c r="L149" s="214"/>
      <c r="M149" s="215"/>
      <c r="N149" s="216"/>
      <c r="O149" s="216"/>
      <c r="P149" s="215"/>
      <c r="Q149" s="216"/>
      <c r="R149" s="216"/>
      <c r="S149" s="217"/>
      <c r="T149" s="268"/>
      <c r="U149" s="222"/>
      <c r="V149" s="223"/>
      <c r="W149" s="223"/>
      <c r="X149" s="223"/>
      <c r="Y149" s="223"/>
      <c r="Z149" s="223"/>
      <c r="AA149" s="223"/>
      <c r="AB149" s="223"/>
      <c r="AC149" s="223"/>
      <c r="AD149" s="223"/>
      <c r="AE149" s="223"/>
      <c r="AF149" s="223"/>
      <c r="AG149" s="223"/>
      <c r="AH149" s="223"/>
      <c r="AI149" s="224"/>
      <c r="AJ149" s="225"/>
      <c r="AK149" s="227"/>
      <c r="AL149" s="155"/>
    </row>
    <row r="150" spans="2:74" ht="12.95" customHeight="1" thickTop="1" thickBot="1" x14ac:dyDescent="0.25">
      <c r="B150" s="163"/>
      <c r="C150" s="154"/>
      <c r="D150" s="154"/>
      <c r="E150" s="157"/>
      <c r="F150" s="157"/>
      <c r="G150" s="228"/>
      <c r="H150" s="154"/>
      <c r="I150" s="156"/>
      <c r="J150" s="228"/>
      <c r="K150" s="154"/>
      <c r="L150" s="75"/>
      <c r="M150" s="75"/>
      <c r="N150" s="75"/>
      <c r="O150" s="75"/>
      <c r="P150" s="75"/>
      <c r="Q150" s="75"/>
      <c r="R150" s="75"/>
      <c r="S150" s="60"/>
      <c r="T150" s="268"/>
      <c r="U150" s="220"/>
      <c r="V150" s="221"/>
      <c r="W150" s="221"/>
      <c r="X150" s="221"/>
      <c r="Y150" s="221"/>
      <c r="Z150" s="221"/>
      <c r="AA150" s="221"/>
      <c r="AB150" s="221"/>
      <c r="AC150" s="221"/>
      <c r="AD150" s="221"/>
      <c r="AE150" s="221"/>
      <c r="AF150" s="221"/>
      <c r="AG150" s="221"/>
      <c r="AH150" s="221"/>
      <c r="AI150" s="221"/>
      <c r="AJ150" s="201"/>
      <c r="AK150" s="154"/>
      <c r="AL150" s="155"/>
    </row>
    <row r="151" spans="2:74" ht="14.25" thickTop="1" thickBot="1" x14ac:dyDescent="0.25">
      <c r="B151" s="163"/>
      <c r="C151" s="165" t="s">
        <v>11</v>
      </c>
      <c r="D151" s="154"/>
      <c r="E151" s="18">
        <f>SUM(E8:E150)</f>
        <v>2.4000000000000004</v>
      </c>
      <c r="F151" s="19">
        <f>SUM(F8:F150)</f>
        <v>199.89999999999998</v>
      </c>
      <c r="G151" s="53"/>
      <c r="H151" s="226"/>
      <c r="I151" s="19">
        <f>SUM(I8:I150)</f>
        <v>200</v>
      </c>
      <c r="J151" s="53"/>
      <c r="K151" s="156"/>
      <c r="L151" s="322" t="s">
        <v>53</v>
      </c>
      <c r="M151" s="323"/>
      <c r="N151" s="323"/>
      <c r="O151" s="323"/>
      <c r="P151" s="323"/>
      <c r="Q151" s="323"/>
      <c r="R151" s="323"/>
      <c r="S151" s="323"/>
      <c r="T151" s="268"/>
      <c r="U151" s="71">
        <f t="shared" ref="U151:AI151" si="78">SUM(U8:U150)</f>
        <v>11.299999999999999</v>
      </c>
      <c r="V151" s="72">
        <f t="shared" si="78"/>
        <v>18.3</v>
      </c>
      <c r="W151" s="72">
        <f t="shared" si="78"/>
        <v>15.700000000000001</v>
      </c>
      <c r="X151" s="72">
        <f t="shared" si="78"/>
        <v>17.899999999999999</v>
      </c>
      <c r="Y151" s="72">
        <f t="shared" si="78"/>
        <v>19.600000000000001</v>
      </c>
      <c r="Z151" s="72">
        <f t="shared" si="78"/>
        <v>12.5</v>
      </c>
      <c r="AA151" s="72">
        <f t="shared" si="78"/>
        <v>17.7</v>
      </c>
      <c r="AB151" s="72">
        <f t="shared" si="78"/>
        <v>14.1</v>
      </c>
      <c r="AC151" s="72">
        <f t="shared" si="78"/>
        <v>10.6</v>
      </c>
      <c r="AD151" s="72">
        <f t="shared" si="78"/>
        <v>11</v>
      </c>
      <c r="AE151" s="72">
        <f t="shared" si="78"/>
        <v>13.3</v>
      </c>
      <c r="AF151" s="72">
        <f t="shared" si="78"/>
        <v>13.7</v>
      </c>
      <c r="AG151" s="72">
        <f t="shared" si="78"/>
        <v>4.2</v>
      </c>
      <c r="AH151" s="72">
        <f t="shared" si="78"/>
        <v>16</v>
      </c>
      <c r="AI151" s="72">
        <f t="shared" si="78"/>
        <v>4</v>
      </c>
      <c r="AJ151" s="221"/>
      <c r="AK151" s="154"/>
      <c r="AL151" s="155"/>
    </row>
    <row r="152" spans="2:74" ht="17.25" thickTop="1" thickBot="1" x14ac:dyDescent="0.3">
      <c r="B152" s="163"/>
      <c r="C152" s="154"/>
      <c r="D152" s="154"/>
      <c r="E152" s="171" t="s">
        <v>1</v>
      </c>
      <c r="F152" s="171" t="s">
        <v>1</v>
      </c>
      <c r="G152" s="171" t="s">
        <v>1</v>
      </c>
      <c r="H152" s="156"/>
      <c r="I152" s="171" t="s">
        <v>1</v>
      </c>
      <c r="J152" s="26" t="s">
        <v>1</v>
      </c>
      <c r="K152" s="156"/>
      <c r="L152" s="324" t="s">
        <v>54</v>
      </c>
      <c r="M152" s="325"/>
      <c r="N152" s="325"/>
      <c r="O152" s="325"/>
      <c r="P152" s="325"/>
      <c r="Q152" s="325"/>
      <c r="R152" s="325"/>
      <c r="S152" s="325"/>
      <c r="T152" s="268"/>
      <c r="U152" s="73">
        <f>U151+T152</f>
        <v>11.299999999999999</v>
      </c>
      <c r="V152" s="9">
        <f t="shared" ref="V152:AI152" si="79">V151+U152</f>
        <v>29.6</v>
      </c>
      <c r="W152" s="9">
        <f t="shared" si="79"/>
        <v>45.300000000000004</v>
      </c>
      <c r="X152" s="9">
        <f t="shared" si="79"/>
        <v>63.2</v>
      </c>
      <c r="Y152" s="9">
        <f t="shared" si="79"/>
        <v>82.800000000000011</v>
      </c>
      <c r="Z152" s="9">
        <f t="shared" si="79"/>
        <v>95.300000000000011</v>
      </c>
      <c r="AA152" s="9">
        <f t="shared" si="79"/>
        <v>113.00000000000001</v>
      </c>
      <c r="AB152" s="9">
        <f t="shared" si="79"/>
        <v>127.10000000000001</v>
      </c>
      <c r="AC152" s="9">
        <f t="shared" si="79"/>
        <v>137.70000000000002</v>
      </c>
      <c r="AD152" s="9">
        <f t="shared" si="79"/>
        <v>148.70000000000002</v>
      </c>
      <c r="AE152" s="9">
        <f t="shared" si="79"/>
        <v>162.00000000000003</v>
      </c>
      <c r="AF152" s="9">
        <f t="shared" si="79"/>
        <v>175.70000000000002</v>
      </c>
      <c r="AG152" s="9">
        <f t="shared" si="79"/>
        <v>179.9</v>
      </c>
      <c r="AH152" s="9">
        <f t="shared" si="79"/>
        <v>195.9</v>
      </c>
      <c r="AI152" s="9">
        <f t="shared" si="79"/>
        <v>199.9</v>
      </c>
      <c r="AJ152" s="202">
        <f>SUM(AJ9:AJ150)</f>
        <v>199.89999999999998</v>
      </c>
      <c r="AK152" s="154"/>
      <c r="AL152" s="155"/>
    </row>
    <row r="153" spans="2:74" ht="54" customHeight="1" thickBot="1" x14ac:dyDescent="0.25">
      <c r="B153" s="163"/>
      <c r="C153" s="154"/>
      <c r="D153" s="154"/>
      <c r="E153" s="231" t="s">
        <v>46</v>
      </c>
      <c r="F153" s="86" t="s">
        <v>28</v>
      </c>
      <c r="G153" s="12" t="s">
        <v>2</v>
      </c>
      <c r="H153" s="156"/>
      <c r="I153" s="153" t="s">
        <v>55</v>
      </c>
      <c r="J153" s="21" t="s">
        <v>9</v>
      </c>
      <c r="K153" s="156"/>
      <c r="L153" s="326" t="s">
        <v>47</v>
      </c>
      <c r="M153" s="327"/>
      <c r="N153" s="327"/>
      <c r="O153" s="327"/>
      <c r="P153" s="327"/>
      <c r="Q153" s="327"/>
      <c r="R153" s="327"/>
      <c r="S153" s="328"/>
      <c r="T153" s="268">
        <f>I151</f>
        <v>200</v>
      </c>
      <c r="U153" s="114">
        <v>185.1</v>
      </c>
      <c r="V153" s="114">
        <v>166.8</v>
      </c>
      <c r="W153" s="114">
        <v>150.4</v>
      </c>
      <c r="X153" s="114">
        <v>133.4</v>
      </c>
      <c r="Y153" s="114">
        <v>116</v>
      </c>
      <c r="Z153" s="114">
        <v>103.5</v>
      </c>
      <c r="AA153" s="114">
        <v>85.8</v>
      </c>
      <c r="AB153" s="114">
        <v>73.2</v>
      </c>
      <c r="AC153" s="114">
        <v>62.8</v>
      </c>
      <c r="AD153" s="114">
        <v>53.4</v>
      </c>
      <c r="AE153" s="114">
        <v>40.1</v>
      </c>
      <c r="AF153" s="114">
        <v>26.4</v>
      </c>
      <c r="AG153" s="114">
        <v>22.4</v>
      </c>
      <c r="AH153" s="114">
        <v>6.4</v>
      </c>
      <c r="AI153" s="203">
        <v>2.4</v>
      </c>
      <c r="AJ153" s="156"/>
      <c r="AK153" s="154"/>
      <c r="AL153" s="155"/>
    </row>
    <row r="154" spans="2:74" ht="66.599999999999994" customHeight="1" thickBot="1" x14ac:dyDescent="0.25">
      <c r="B154" s="163"/>
      <c r="C154" s="154"/>
      <c r="D154" s="154"/>
      <c r="E154" s="209" t="s">
        <v>103</v>
      </c>
      <c r="F154" s="210" t="s">
        <v>101</v>
      </c>
      <c r="G154" s="20" t="s">
        <v>10</v>
      </c>
      <c r="H154" s="156"/>
      <c r="I154" s="210" t="s">
        <v>102</v>
      </c>
      <c r="J154" s="24"/>
      <c r="K154" s="156"/>
      <c r="L154" s="204"/>
      <c r="M154" s="205"/>
      <c r="N154" s="205"/>
      <c r="O154" s="205"/>
      <c r="P154" s="205"/>
      <c r="Q154" s="205"/>
      <c r="R154" s="205"/>
      <c r="S154" s="206" t="s">
        <v>51</v>
      </c>
      <c r="T154" s="268"/>
      <c r="U154" s="207">
        <v>1</v>
      </c>
      <c r="V154" s="207">
        <v>2</v>
      </c>
      <c r="W154" s="207">
        <v>3</v>
      </c>
      <c r="X154" s="207">
        <v>4</v>
      </c>
      <c r="Y154" s="207">
        <v>5</v>
      </c>
      <c r="Z154" s="207">
        <v>6</v>
      </c>
      <c r="AA154" s="207">
        <v>7</v>
      </c>
      <c r="AB154" s="207">
        <v>8</v>
      </c>
      <c r="AC154" s="207">
        <v>9</v>
      </c>
      <c r="AD154" s="207">
        <v>10</v>
      </c>
      <c r="AE154" s="207">
        <v>11</v>
      </c>
      <c r="AF154" s="207">
        <v>12</v>
      </c>
      <c r="AG154" s="207">
        <v>13</v>
      </c>
      <c r="AH154" s="207">
        <v>14</v>
      </c>
      <c r="AI154" s="208">
        <v>15</v>
      </c>
      <c r="AJ154" s="156"/>
      <c r="AK154" s="154"/>
      <c r="AL154" s="155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</row>
    <row r="155" spans="2:74" ht="19.5" x14ac:dyDescent="0.3">
      <c r="B155" s="163"/>
      <c r="C155" s="154"/>
      <c r="D155" s="154"/>
      <c r="E155" s="166"/>
      <c r="F155" s="167"/>
      <c r="G155" s="166"/>
      <c r="H155" s="156"/>
      <c r="I155" s="167"/>
      <c r="J155" s="156"/>
      <c r="K155" s="156"/>
      <c r="L155" s="317" t="s">
        <v>100</v>
      </c>
      <c r="M155" s="318"/>
      <c r="N155" s="318"/>
      <c r="O155" s="318"/>
      <c r="P155" s="318"/>
      <c r="Q155" s="318"/>
      <c r="R155" s="318"/>
      <c r="S155" s="318"/>
      <c r="T155" s="268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203"/>
      <c r="AJ155" s="156"/>
      <c r="AK155" s="154"/>
      <c r="AL155" s="155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</row>
    <row r="156" spans="2:74" ht="13.5" thickBot="1" x14ac:dyDescent="0.25">
      <c r="B156" s="163"/>
      <c r="C156" s="154"/>
      <c r="D156" s="154"/>
      <c r="E156" s="156"/>
      <c r="F156" s="156"/>
      <c r="G156" s="156"/>
      <c r="H156" s="156"/>
      <c r="I156" s="168"/>
      <c r="J156" s="156"/>
      <c r="K156" s="156"/>
      <c r="L156" s="319" t="s">
        <v>50</v>
      </c>
      <c r="M156" s="320"/>
      <c r="N156" s="320"/>
      <c r="O156" s="320"/>
      <c r="P156" s="320"/>
      <c r="Q156" s="320"/>
      <c r="R156" s="320"/>
      <c r="S156" s="321"/>
      <c r="T156" s="269"/>
      <c r="U156" s="4">
        <f t="shared" ref="U156:AA156" si="80">U155+T156</f>
        <v>0</v>
      </c>
      <c r="V156" s="4">
        <f t="shared" si="80"/>
        <v>0</v>
      </c>
      <c r="W156" s="4">
        <f t="shared" si="80"/>
        <v>0</v>
      </c>
      <c r="X156" s="4">
        <f t="shared" si="80"/>
        <v>0</v>
      </c>
      <c r="Y156" s="4">
        <f t="shared" si="80"/>
        <v>0</v>
      </c>
      <c r="Z156" s="4">
        <f t="shared" si="80"/>
        <v>0</v>
      </c>
      <c r="AA156" s="4">
        <f t="shared" si="80"/>
        <v>0</v>
      </c>
      <c r="AB156" s="4">
        <f t="shared" ref="AB156:AI156" si="81">AB155+AA156</f>
        <v>0</v>
      </c>
      <c r="AC156" s="4">
        <f t="shared" si="81"/>
        <v>0</v>
      </c>
      <c r="AD156" s="4">
        <f t="shared" si="81"/>
        <v>0</v>
      </c>
      <c r="AE156" s="4">
        <f t="shared" si="81"/>
        <v>0</v>
      </c>
      <c r="AF156" s="4">
        <f t="shared" si="81"/>
        <v>0</v>
      </c>
      <c r="AG156" s="4">
        <f t="shared" si="81"/>
        <v>0</v>
      </c>
      <c r="AH156" s="4">
        <f t="shared" si="81"/>
        <v>0</v>
      </c>
      <c r="AI156" s="4">
        <f t="shared" si="81"/>
        <v>0</v>
      </c>
      <c r="AJ156" s="156"/>
      <c r="AK156" s="154"/>
      <c r="AL156" s="155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</row>
    <row r="157" spans="2:74" ht="14.25" thickTop="1" thickBot="1" x14ac:dyDescent="0.25">
      <c r="B157" s="163"/>
      <c r="C157" s="154"/>
      <c r="D157" s="154"/>
      <c r="E157" s="156"/>
      <c r="F157" s="156"/>
      <c r="G157" s="156"/>
      <c r="H157" s="156"/>
      <c r="I157" s="168"/>
      <c r="J157" s="156"/>
      <c r="K157" s="156"/>
      <c r="L157" s="232"/>
      <c r="M157" s="139"/>
      <c r="N157" s="139"/>
      <c r="O157" s="139"/>
      <c r="P157" s="139"/>
      <c r="Q157" s="139"/>
      <c r="R157" s="139"/>
      <c r="S157" s="233" t="s">
        <v>107</v>
      </c>
      <c r="T157" s="270"/>
      <c r="U157" s="237">
        <f>U156/U152</f>
        <v>0</v>
      </c>
      <c r="V157" s="237">
        <f t="shared" ref="V157:AI157" si="82">V156/V152</f>
        <v>0</v>
      </c>
      <c r="W157" s="237">
        <f t="shared" si="82"/>
        <v>0</v>
      </c>
      <c r="X157" s="237">
        <f t="shared" si="82"/>
        <v>0</v>
      </c>
      <c r="Y157" s="237">
        <f t="shared" si="82"/>
        <v>0</v>
      </c>
      <c r="Z157" s="237">
        <f t="shared" si="82"/>
        <v>0</v>
      </c>
      <c r="AA157" s="237">
        <f t="shared" si="82"/>
        <v>0</v>
      </c>
      <c r="AB157" s="237">
        <f t="shared" si="82"/>
        <v>0</v>
      </c>
      <c r="AC157" s="237">
        <f t="shared" si="82"/>
        <v>0</v>
      </c>
      <c r="AD157" s="237">
        <f t="shared" si="82"/>
        <v>0</v>
      </c>
      <c r="AE157" s="237">
        <f t="shared" si="82"/>
        <v>0</v>
      </c>
      <c r="AF157" s="237">
        <f t="shared" si="82"/>
        <v>0</v>
      </c>
      <c r="AG157" s="237">
        <f t="shared" si="82"/>
        <v>0</v>
      </c>
      <c r="AH157" s="237">
        <f t="shared" si="82"/>
        <v>0</v>
      </c>
      <c r="AI157" s="237">
        <f t="shared" si="82"/>
        <v>0</v>
      </c>
      <c r="AJ157" s="156"/>
      <c r="AK157" s="154"/>
      <c r="AL157" s="155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</row>
    <row r="158" spans="2:74" ht="14.25" thickTop="1" thickBot="1" x14ac:dyDescent="0.25">
      <c r="B158" s="163"/>
      <c r="C158" s="154"/>
      <c r="D158" s="154"/>
      <c r="E158" s="156"/>
      <c r="F158" s="156"/>
      <c r="G158" s="156"/>
      <c r="H158" s="156"/>
      <c r="I158" s="168"/>
      <c r="J158" s="156"/>
      <c r="K158" s="156"/>
      <c r="L158" s="234"/>
      <c r="M158" s="235"/>
      <c r="N158" s="235"/>
      <c r="O158" s="235"/>
      <c r="P158" s="235"/>
      <c r="Q158" s="235"/>
      <c r="R158" s="235"/>
      <c r="S158" s="236" t="s">
        <v>108</v>
      </c>
      <c r="T158" s="270"/>
      <c r="U158" s="238">
        <f t="shared" ref="U158:AI158" si="83">U156/U4</f>
        <v>0</v>
      </c>
      <c r="V158" s="238">
        <f t="shared" si="83"/>
        <v>0</v>
      </c>
      <c r="W158" s="238">
        <f t="shared" si="83"/>
        <v>0</v>
      </c>
      <c r="X158" s="238">
        <f t="shared" si="83"/>
        <v>0</v>
      </c>
      <c r="Y158" s="238">
        <f t="shared" si="83"/>
        <v>0</v>
      </c>
      <c r="Z158" s="238">
        <f t="shared" si="83"/>
        <v>0</v>
      </c>
      <c r="AA158" s="238">
        <f t="shared" si="83"/>
        <v>0</v>
      </c>
      <c r="AB158" s="238">
        <f t="shared" si="83"/>
        <v>0</v>
      </c>
      <c r="AC158" s="238">
        <f t="shared" si="83"/>
        <v>0</v>
      </c>
      <c r="AD158" s="238">
        <f t="shared" si="83"/>
        <v>0</v>
      </c>
      <c r="AE158" s="238">
        <f t="shared" si="83"/>
        <v>0</v>
      </c>
      <c r="AF158" s="238">
        <f t="shared" si="83"/>
        <v>0</v>
      </c>
      <c r="AG158" s="238">
        <f t="shared" si="83"/>
        <v>0</v>
      </c>
      <c r="AH158" s="238">
        <f t="shared" si="83"/>
        <v>0</v>
      </c>
      <c r="AI158" s="238">
        <f t="shared" si="83"/>
        <v>0</v>
      </c>
      <c r="AJ158" s="156"/>
      <c r="AK158" s="154"/>
      <c r="AL158" s="155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</row>
    <row r="159" spans="2:74" ht="14.25" thickTop="1" thickBot="1" x14ac:dyDescent="0.25">
      <c r="B159" s="164"/>
      <c r="C159" s="158"/>
      <c r="D159" s="158"/>
      <c r="E159" s="157"/>
      <c r="F159" s="157"/>
      <c r="G159" s="157"/>
      <c r="H159" s="157"/>
      <c r="I159" s="157"/>
      <c r="J159" s="157"/>
      <c r="K159" s="157"/>
      <c r="L159" s="169"/>
      <c r="M159" s="169"/>
      <c r="N159" s="169"/>
      <c r="O159" s="169"/>
      <c r="P159" s="169"/>
      <c r="Q159" s="169"/>
      <c r="R159" s="169"/>
      <c r="S159" s="157"/>
      <c r="T159" s="170"/>
      <c r="U159" s="170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58"/>
      <c r="AL159" s="159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</row>
    <row r="160" spans="2:74" ht="15" thickTop="1" x14ac:dyDescent="0.2">
      <c r="B160" s="22"/>
      <c r="C160" s="91"/>
      <c r="D160" s="91"/>
      <c r="E160" s="22"/>
      <c r="F160" s="92"/>
      <c r="G160" s="92"/>
      <c r="H160" s="92"/>
      <c r="I160" s="22"/>
      <c r="J160" s="22"/>
      <c r="K160" s="22"/>
      <c r="L160" s="93"/>
      <c r="M160" s="93"/>
      <c r="N160" s="93"/>
      <c r="O160" s="93"/>
      <c r="P160" s="93"/>
      <c r="Q160" s="93"/>
      <c r="R160" s="93"/>
      <c r="S160" s="22"/>
      <c r="U160" s="50">
        <v>1</v>
      </c>
      <c r="V160" s="24">
        <v>1</v>
      </c>
      <c r="W160" s="24">
        <v>1</v>
      </c>
      <c r="X160" s="24">
        <v>1</v>
      </c>
      <c r="Y160" s="24">
        <v>1</v>
      </c>
      <c r="Z160" s="24">
        <v>1</v>
      </c>
      <c r="AA160" s="24">
        <v>1</v>
      </c>
      <c r="AB160" s="24">
        <v>1</v>
      </c>
      <c r="AC160" s="24">
        <v>1</v>
      </c>
      <c r="AD160" s="24">
        <v>1</v>
      </c>
      <c r="AE160" s="24">
        <v>1</v>
      </c>
      <c r="AF160" s="24">
        <v>1</v>
      </c>
      <c r="AG160" s="24">
        <v>1</v>
      </c>
      <c r="AH160" s="24">
        <v>1</v>
      </c>
      <c r="AI160" s="24"/>
      <c r="AJ160" s="24"/>
      <c r="AK160" s="25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</row>
    <row r="161" spans="2:74" x14ac:dyDescent="0.2">
      <c r="B161" s="22"/>
      <c r="C161" s="91"/>
      <c r="D161" s="91"/>
      <c r="E161" s="22"/>
      <c r="F161" s="22"/>
      <c r="G161" s="22"/>
      <c r="H161" s="22"/>
      <c r="I161" s="22"/>
      <c r="J161" s="22"/>
      <c r="K161" s="22"/>
      <c r="L161" s="93"/>
      <c r="M161" s="93"/>
      <c r="N161" s="93"/>
      <c r="O161" s="93"/>
      <c r="P161" s="93"/>
      <c r="Q161" s="93"/>
      <c r="R161" s="93"/>
      <c r="S161" s="22"/>
      <c r="T161" s="70"/>
      <c r="U161" s="70"/>
      <c r="V161" s="140" t="s">
        <v>106</v>
      </c>
      <c r="W161" s="140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5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</row>
    <row r="162" spans="2:74" x14ac:dyDescent="0.2">
      <c r="B162" s="22"/>
      <c r="C162" s="91"/>
      <c r="D162" s="91"/>
      <c r="E162" s="22"/>
      <c r="F162" s="22"/>
      <c r="G162" s="22"/>
      <c r="H162" s="22"/>
      <c r="I162" s="22"/>
      <c r="J162" s="22"/>
      <c r="K162" s="22"/>
      <c r="L162" s="93"/>
      <c r="M162" s="93"/>
      <c r="N162" s="93"/>
      <c r="O162" s="93"/>
      <c r="P162" s="93"/>
      <c r="Q162" s="93"/>
      <c r="R162" s="93"/>
      <c r="S162" s="22"/>
      <c r="T162" s="70"/>
      <c r="U162" s="70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5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</row>
    <row r="163" spans="2:74" x14ac:dyDescent="0.2">
      <c r="B163" s="22"/>
      <c r="C163" s="91"/>
      <c r="D163" s="91"/>
      <c r="E163" s="22"/>
      <c r="F163" s="22"/>
      <c r="G163" s="22"/>
      <c r="H163" s="22"/>
      <c r="I163" s="22"/>
      <c r="J163" s="22"/>
      <c r="K163" s="22"/>
      <c r="L163" s="93"/>
      <c r="M163" s="93"/>
      <c r="N163" s="93"/>
      <c r="O163" s="93"/>
      <c r="P163" s="93"/>
      <c r="Q163" s="93"/>
      <c r="R163" s="93"/>
      <c r="S163" s="22"/>
      <c r="T163" s="70"/>
      <c r="U163" s="70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5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</row>
    <row r="164" spans="2:74" x14ac:dyDescent="0.2">
      <c r="B164" s="22"/>
      <c r="C164" s="91"/>
      <c r="D164" s="91"/>
      <c r="E164" s="22"/>
      <c r="F164" s="22"/>
      <c r="G164" s="22"/>
      <c r="H164" s="22"/>
      <c r="I164" s="22"/>
      <c r="J164" s="22"/>
      <c r="K164" s="22"/>
      <c r="L164" s="93"/>
      <c r="M164" s="93"/>
      <c r="N164" s="93"/>
      <c r="O164" s="93"/>
      <c r="P164" s="93"/>
      <c r="Q164" s="93"/>
      <c r="R164" s="93"/>
      <c r="S164" s="22"/>
      <c r="T164" s="70"/>
      <c r="U164" s="70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5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</row>
    <row r="165" spans="2:74" x14ac:dyDescent="0.2">
      <c r="B165" s="22"/>
      <c r="C165" s="91"/>
      <c r="D165" s="91"/>
      <c r="E165" s="22"/>
      <c r="F165" s="22"/>
      <c r="G165" s="22"/>
      <c r="H165" s="22"/>
      <c r="I165" s="22"/>
      <c r="J165" s="22"/>
      <c r="K165" s="22"/>
      <c r="L165" s="93"/>
      <c r="M165" s="93"/>
      <c r="N165" s="93"/>
      <c r="O165" s="93"/>
      <c r="P165" s="93"/>
      <c r="Q165" s="93"/>
      <c r="R165" s="93"/>
      <c r="S165" s="22"/>
      <c r="T165" s="70"/>
      <c r="U165" s="70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5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</row>
    <row r="166" spans="2:74" x14ac:dyDescent="0.2">
      <c r="B166" s="22"/>
      <c r="C166" s="91"/>
      <c r="D166" s="91"/>
      <c r="E166" s="22"/>
      <c r="F166" s="22"/>
      <c r="G166" s="22"/>
      <c r="H166" s="22"/>
      <c r="I166" s="22"/>
      <c r="J166" s="22"/>
      <c r="K166" s="22"/>
      <c r="L166" s="93"/>
      <c r="M166" s="93"/>
      <c r="N166" s="93"/>
      <c r="O166" s="93"/>
      <c r="P166" s="93"/>
      <c r="Q166" s="93"/>
      <c r="R166" s="93"/>
      <c r="S166" s="22"/>
      <c r="T166" s="70"/>
      <c r="U166" s="70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5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</row>
    <row r="167" spans="2:74" x14ac:dyDescent="0.2">
      <c r="B167" s="22"/>
      <c r="C167" s="91"/>
      <c r="D167" s="91"/>
      <c r="E167" s="22"/>
      <c r="F167" s="22"/>
      <c r="G167" s="22"/>
      <c r="H167" s="22"/>
      <c r="I167" s="22"/>
      <c r="J167" s="22"/>
      <c r="K167" s="22"/>
      <c r="L167" s="93"/>
      <c r="M167" s="93"/>
      <c r="N167" s="93"/>
      <c r="O167" s="93"/>
      <c r="P167" s="93"/>
      <c r="Q167" s="93"/>
      <c r="R167" s="93"/>
      <c r="S167" s="22"/>
      <c r="T167" s="70"/>
      <c r="U167" s="70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5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</row>
    <row r="168" spans="2:74" x14ac:dyDescent="0.2">
      <c r="B168" s="22"/>
      <c r="C168" s="91"/>
      <c r="D168" s="91"/>
      <c r="E168" s="22"/>
      <c r="F168" s="22"/>
      <c r="G168" s="22"/>
      <c r="H168" s="22"/>
      <c r="I168" s="22"/>
      <c r="J168" s="22"/>
      <c r="K168" s="22"/>
      <c r="L168" s="93"/>
      <c r="M168" s="93"/>
      <c r="N168" s="93"/>
      <c r="O168" s="93"/>
      <c r="P168" s="93"/>
      <c r="Q168" s="93"/>
      <c r="R168" s="93"/>
      <c r="S168" s="22"/>
      <c r="U168" s="94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91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</row>
    <row r="169" spans="2:74" x14ac:dyDescent="0.2">
      <c r="B169" s="22"/>
      <c r="C169" s="91"/>
      <c r="D169" s="91"/>
      <c r="E169" s="22"/>
      <c r="F169" s="22"/>
      <c r="G169" s="22"/>
      <c r="H169" s="22"/>
      <c r="I169" s="22"/>
      <c r="J169" s="22"/>
      <c r="K169" s="22"/>
      <c r="L169" s="93"/>
      <c r="M169" s="93"/>
      <c r="N169" s="93"/>
      <c r="O169" s="93"/>
      <c r="P169" s="93"/>
      <c r="Q169" s="93"/>
      <c r="R169" s="93"/>
      <c r="S169" s="22"/>
      <c r="T169" s="94"/>
      <c r="U169" s="94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91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</row>
    <row r="170" spans="2:74" x14ac:dyDescent="0.2">
      <c r="B170" s="22"/>
      <c r="C170" s="91"/>
      <c r="D170" s="91"/>
      <c r="E170" s="22"/>
      <c r="F170" s="22"/>
      <c r="G170" s="22"/>
      <c r="H170" s="22"/>
      <c r="I170" s="22"/>
      <c r="J170" s="22"/>
      <c r="K170" s="22"/>
      <c r="L170" s="93"/>
      <c r="M170" s="93"/>
      <c r="N170" s="93"/>
      <c r="O170" s="93"/>
      <c r="P170" s="93"/>
      <c r="Q170" s="93"/>
      <c r="R170" s="93"/>
      <c r="S170" s="22"/>
      <c r="T170" s="94"/>
      <c r="U170" s="94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91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</row>
    <row r="171" spans="2:74" x14ac:dyDescent="0.2">
      <c r="L171" s="2"/>
      <c r="M171" s="2"/>
      <c r="N171" s="2"/>
      <c r="O171" s="2"/>
      <c r="P171" s="2"/>
      <c r="Q171" s="2"/>
      <c r="R171" s="2"/>
    </row>
    <row r="172" spans="2:74" x14ac:dyDescent="0.2">
      <c r="L172" s="2"/>
      <c r="M172" s="2"/>
      <c r="N172" s="2"/>
      <c r="O172" s="2"/>
      <c r="P172" s="2"/>
      <c r="Q172" s="2"/>
      <c r="R172" s="2"/>
    </row>
    <row r="173" spans="2:74" x14ac:dyDescent="0.2">
      <c r="L173" s="2"/>
      <c r="M173" s="2"/>
      <c r="N173" s="2"/>
      <c r="O173" s="2"/>
      <c r="P173" s="2"/>
      <c r="Q173" s="2"/>
      <c r="R173" s="2"/>
    </row>
    <row r="174" spans="2:74" x14ac:dyDescent="0.2">
      <c r="L174" s="2"/>
      <c r="M174" s="2"/>
      <c r="N174" s="2"/>
      <c r="O174" s="2"/>
      <c r="P174" s="2"/>
      <c r="Q174" s="2"/>
      <c r="R174" s="2"/>
    </row>
    <row r="175" spans="2:74" x14ac:dyDescent="0.2">
      <c r="L175" s="2"/>
      <c r="M175" s="2"/>
      <c r="N175" s="2"/>
      <c r="O175" s="2"/>
      <c r="P175" s="2"/>
      <c r="Q175" s="2"/>
      <c r="R175" s="2"/>
    </row>
    <row r="176" spans="2:74" x14ac:dyDescent="0.2">
      <c r="L176" s="2"/>
      <c r="M176" s="2"/>
      <c r="N176" s="2"/>
      <c r="O176" s="2"/>
      <c r="P176" s="2"/>
      <c r="Q176" s="2"/>
      <c r="R176" s="2"/>
    </row>
    <row r="177" spans="12:18" x14ac:dyDescent="0.2">
      <c r="L177" s="2"/>
      <c r="M177" s="2"/>
      <c r="N177" s="2"/>
      <c r="O177" s="2"/>
      <c r="P177" s="2"/>
      <c r="Q177" s="2"/>
      <c r="R177" s="2"/>
    </row>
    <row r="178" spans="12:18" x14ac:dyDescent="0.2">
      <c r="L178" s="2"/>
      <c r="M178" s="2"/>
      <c r="N178" s="2"/>
      <c r="O178" s="2"/>
      <c r="P178" s="2"/>
      <c r="Q178" s="2"/>
      <c r="R178" s="2"/>
    </row>
    <row r="179" spans="12:18" x14ac:dyDescent="0.2">
      <c r="L179" s="2"/>
      <c r="M179" s="2"/>
      <c r="N179" s="2"/>
      <c r="O179" s="2"/>
      <c r="P179" s="2"/>
      <c r="Q179" s="2"/>
      <c r="R179" s="2"/>
    </row>
    <row r="180" spans="12:18" x14ac:dyDescent="0.2">
      <c r="L180" s="2"/>
      <c r="M180" s="2"/>
      <c r="N180" s="2"/>
      <c r="O180" s="2"/>
      <c r="P180" s="2"/>
      <c r="Q180" s="2"/>
      <c r="R180" s="2"/>
    </row>
    <row r="181" spans="12:18" x14ac:dyDescent="0.2">
      <c r="L181" s="2"/>
      <c r="M181" s="2"/>
      <c r="N181" s="2"/>
      <c r="O181" s="2"/>
      <c r="P181" s="2"/>
      <c r="Q181" s="2"/>
      <c r="R181" s="2"/>
    </row>
    <row r="182" spans="12:18" x14ac:dyDescent="0.2">
      <c r="L182" s="2"/>
      <c r="M182" s="2"/>
      <c r="N182" s="2"/>
      <c r="O182" s="2"/>
      <c r="P182" s="2"/>
      <c r="Q182" s="2"/>
      <c r="R182" s="2"/>
    </row>
    <row r="183" spans="12:18" x14ac:dyDescent="0.2">
      <c r="L183" s="2"/>
      <c r="M183" s="2"/>
      <c r="N183" s="2"/>
      <c r="O183" s="2"/>
      <c r="P183" s="2"/>
      <c r="Q183" s="2"/>
      <c r="R183" s="2"/>
    </row>
    <row r="184" spans="12:18" x14ac:dyDescent="0.2">
      <c r="L184" s="2"/>
      <c r="M184" s="2"/>
      <c r="N184" s="2"/>
      <c r="O184" s="2"/>
      <c r="P184" s="2"/>
      <c r="Q184" s="2"/>
      <c r="R184" s="2"/>
    </row>
    <row r="185" spans="12:18" x14ac:dyDescent="0.2">
      <c r="L185" s="2"/>
      <c r="M185" s="2"/>
      <c r="N185" s="2"/>
      <c r="O185" s="2"/>
      <c r="P185" s="2"/>
      <c r="Q185" s="2"/>
      <c r="R185" s="2"/>
    </row>
    <row r="186" spans="12:18" x14ac:dyDescent="0.2">
      <c r="L186" s="2"/>
      <c r="M186" s="2"/>
      <c r="N186" s="2"/>
      <c r="O186" s="2"/>
      <c r="P186" s="2"/>
      <c r="Q186" s="2"/>
      <c r="R186" s="2"/>
    </row>
    <row r="187" spans="12:18" x14ac:dyDescent="0.2">
      <c r="L187" s="2"/>
      <c r="M187" s="2"/>
      <c r="N187" s="2"/>
      <c r="O187" s="2"/>
      <c r="P187" s="2"/>
      <c r="Q187" s="2"/>
      <c r="R187" s="2"/>
    </row>
    <row r="188" spans="12:18" x14ac:dyDescent="0.2">
      <c r="L188" s="2"/>
      <c r="M188" s="2"/>
      <c r="N188" s="2"/>
      <c r="O188" s="2"/>
      <c r="P188" s="2"/>
      <c r="Q188" s="2"/>
      <c r="R188" s="2"/>
    </row>
    <row r="189" spans="12:18" x14ac:dyDescent="0.2">
      <c r="L189" s="2"/>
      <c r="M189" s="2"/>
      <c r="N189" s="2"/>
      <c r="O189" s="2"/>
      <c r="P189" s="2"/>
      <c r="Q189" s="2"/>
      <c r="R189" s="2"/>
    </row>
    <row r="190" spans="12:18" x14ac:dyDescent="0.2">
      <c r="L190" s="2"/>
      <c r="M190" s="2"/>
      <c r="N190" s="2"/>
      <c r="O190" s="2"/>
      <c r="P190" s="2"/>
      <c r="Q190" s="2"/>
      <c r="R190" s="2"/>
    </row>
    <row r="191" spans="12:18" x14ac:dyDescent="0.2">
      <c r="L191" s="2"/>
      <c r="M191" s="2"/>
      <c r="N191" s="2"/>
      <c r="O191" s="2"/>
      <c r="P191" s="2"/>
      <c r="Q191" s="2"/>
      <c r="R191" s="2"/>
    </row>
    <row r="192" spans="12:18" x14ac:dyDescent="0.2">
      <c r="L192" s="2"/>
      <c r="M192" s="2"/>
      <c r="N192" s="2"/>
      <c r="O192" s="2"/>
      <c r="P192" s="2"/>
      <c r="Q192" s="2"/>
      <c r="R192" s="2"/>
    </row>
    <row r="193" spans="12:18" x14ac:dyDescent="0.2">
      <c r="L193" s="2"/>
      <c r="M193" s="2"/>
      <c r="N193" s="2"/>
      <c r="O193" s="2"/>
      <c r="P193" s="2"/>
      <c r="Q193" s="2"/>
      <c r="R193" s="2"/>
    </row>
    <row r="194" spans="12:18" x14ac:dyDescent="0.2">
      <c r="L194" s="2"/>
      <c r="M194" s="2"/>
      <c r="N194" s="2"/>
      <c r="O194" s="2"/>
      <c r="P194" s="2"/>
      <c r="Q194" s="2"/>
      <c r="R194" s="2"/>
    </row>
    <row r="195" spans="12:18" x14ac:dyDescent="0.2">
      <c r="L195" s="2"/>
      <c r="M195" s="2"/>
      <c r="N195" s="2"/>
      <c r="O195" s="2"/>
      <c r="P195" s="2"/>
      <c r="Q195" s="2"/>
      <c r="R195" s="2"/>
    </row>
    <row r="196" spans="12:18" x14ac:dyDescent="0.2">
      <c r="L196" s="2"/>
      <c r="M196" s="2"/>
      <c r="N196" s="2"/>
      <c r="O196" s="2"/>
      <c r="P196" s="2"/>
      <c r="Q196" s="2"/>
      <c r="R196" s="2"/>
    </row>
    <row r="197" spans="12:18" x14ac:dyDescent="0.2">
      <c r="L197" s="2"/>
      <c r="M197" s="2"/>
      <c r="N197" s="2"/>
      <c r="O197" s="2"/>
      <c r="P197" s="2"/>
      <c r="Q197" s="2"/>
      <c r="R197" s="2"/>
    </row>
    <row r="198" spans="12:18" x14ac:dyDescent="0.2">
      <c r="L198" s="2"/>
      <c r="M198" s="2"/>
      <c r="N198" s="2"/>
      <c r="O198" s="2"/>
      <c r="P198" s="2"/>
      <c r="Q198" s="2"/>
      <c r="R198" s="2"/>
    </row>
    <row r="199" spans="12:18" x14ac:dyDescent="0.2">
      <c r="L199" s="2"/>
      <c r="M199" s="2"/>
      <c r="N199" s="2"/>
      <c r="O199" s="2"/>
      <c r="P199" s="2"/>
      <c r="Q199" s="2"/>
      <c r="R199" s="2"/>
    </row>
    <row r="200" spans="12:18" x14ac:dyDescent="0.2">
      <c r="L200" s="2"/>
      <c r="M200" s="2"/>
      <c r="N200" s="2"/>
      <c r="O200" s="2"/>
      <c r="P200" s="2"/>
      <c r="Q200" s="2"/>
      <c r="R200" s="2"/>
    </row>
    <row r="201" spans="12:18" x14ac:dyDescent="0.2">
      <c r="L201" s="2"/>
      <c r="M201" s="2"/>
      <c r="N201" s="2"/>
      <c r="O201" s="2"/>
      <c r="P201" s="2"/>
      <c r="Q201" s="2"/>
      <c r="R201" s="2"/>
    </row>
    <row r="202" spans="12:18" x14ac:dyDescent="0.2">
      <c r="L202" s="2"/>
      <c r="M202" s="2"/>
      <c r="N202" s="2"/>
      <c r="O202" s="2"/>
      <c r="P202" s="2"/>
      <c r="Q202" s="2"/>
      <c r="R202" s="2"/>
    </row>
    <row r="203" spans="12:18" x14ac:dyDescent="0.2">
      <c r="L203" s="2"/>
      <c r="M203" s="2"/>
      <c r="N203" s="2"/>
      <c r="O203" s="2"/>
      <c r="P203" s="2"/>
      <c r="Q203" s="2"/>
      <c r="R203" s="2"/>
    </row>
    <row r="204" spans="12:18" x14ac:dyDescent="0.2">
      <c r="L204" s="2"/>
      <c r="M204" s="2"/>
      <c r="N204" s="2"/>
      <c r="O204" s="2"/>
      <c r="P204" s="2"/>
      <c r="Q204" s="2"/>
      <c r="R204" s="2"/>
    </row>
    <row r="205" spans="12:18" x14ac:dyDescent="0.2">
      <c r="L205" s="2"/>
      <c r="M205" s="2"/>
      <c r="N205" s="2"/>
      <c r="O205" s="2"/>
      <c r="P205" s="2"/>
      <c r="Q205" s="2"/>
      <c r="R205" s="2"/>
    </row>
    <row r="206" spans="12:18" x14ac:dyDescent="0.2">
      <c r="L206" s="2"/>
      <c r="M206" s="2"/>
      <c r="N206" s="2"/>
      <c r="O206" s="2"/>
      <c r="P206" s="2"/>
      <c r="Q206" s="2"/>
      <c r="R206" s="2"/>
    </row>
    <row r="207" spans="12:18" x14ac:dyDescent="0.2">
      <c r="L207" s="2"/>
      <c r="M207" s="2"/>
      <c r="N207" s="2"/>
      <c r="O207" s="2"/>
      <c r="P207" s="2"/>
      <c r="Q207" s="2"/>
      <c r="R207" s="2"/>
    </row>
    <row r="208" spans="12:18" x14ac:dyDescent="0.2">
      <c r="L208" s="2"/>
      <c r="M208" s="2"/>
      <c r="N208" s="2"/>
      <c r="O208" s="2"/>
      <c r="P208" s="2"/>
      <c r="Q208" s="2"/>
      <c r="R208" s="2"/>
    </row>
    <row r="209" spans="12:18" x14ac:dyDescent="0.2">
      <c r="L209" s="2"/>
      <c r="M209" s="2"/>
      <c r="N209" s="2"/>
      <c r="O209" s="2"/>
      <c r="P209" s="2"/>
      <c r="Q209" s="2"/>
      <c r="R209" s="2"/>
    </row>
    <row r="210" spans="12:18" x14ac:dyDescent="0.2">
      <c r="L210" s="2"/>
      <c r="M210" s="2"/>
      <c r="N210" s="2"/>
      <c r="O210" s="2"/>
      <c r="P210" s="2"/>
      <c r="Q210" s="2"/>
      <c r="R210" s="2"/>
    </row>
    <row r="211" spans="12:18" x14ac:dyDescent="0.2">
      <c r="L211" s="2"/>
      <c r="M211" s="2"/>
      <c r="N211" s="2"/>
      <c r="O211" s="2"/>
      <c r="P211" s="2"/>
      <c r="Q211" s="2"/>
      <c r="R211" s="2"/>
    </row>
    <row r="212" spans="12:18" x14ac:dyDescent="0.2">
      <c r="L212" s="1"/>
      <c r="M212" s="1"/>
      <c r="N212" s="1"/>
      <c r="O212" s="1"/>
      <c r="P212" s="1"/>
      <c r="Q212" s="1"/>
      <c r="R212" s="1"/>
    </row>
    <row r="213" spans="12:18" x14ac:dyDescent="0.2">
      <c r="L213" s="1"/>
      <c r="M213" s="1"/>
      <c r="N213" s="1"/>
      <c r="O213" s="1"/>
      <c r="P213" s="1"/>
      <c r="Q213" s="1"/>
      <c r="R213" s="1"/>
    </row>
    <row r="214" spans="12:18" x14ac:dyDescent="0.2">
      <c r="L214" s="1"/>
      <c r="M214" s="1"/>
      <c r="N214" s="1"/>
      <c r="O214" s="1"/>
      <c r="P214" s="1"/>
      <c r="Q214" s="1"/>
      <c r="R214" s="1"/>
    </row>
    <row r="215" spans="12:18" x14ac:dyDescent="0.2">
      <c r="L215" s="1"/>
      <c r="M215" s="1"/>
      <c r="N215" s="1"/>
      <c r="O215" s="1"/>
      <c r="P215" s="1"/>
      <c r="Q215" s="1"/>
      <c r="R215" s="1"/>
    </row>
    <row r="216" spans="12:18" x14ac:dyDescent="0.2">
      <c r="L216" s="1"/>
      <c r="M216" s="1"/>
      <c r="N216" s="1"/>
      <c r="O216" s="1"/>
      <c r="P216" s="1"/>
      <c r="Q216" s="1"/>
      <c r="R216" s="1"/>
    </row>
    <row r="217" spans="12:18" x14ac:dyDescent="0.2">
      <c r="L217" s="1"/>
      <c r="M217" s="1"/>
      <c r="N217" s="1"/>
      <c r="O217" s="1"/>
      <c r="P217" s="1"/>
      <c r="Q217" s="1"/>
      <c r="R217" s="1"/>
    </row>
    <row r="218" spans="12:18" x14ac:dyDescent="0.2">
      <c r="L218" s="1"/>
      <c r="M218" s="1"/>
      <c r="N218" s="1"/>
      <c r="O218" s="1"/>
      <c r="P218" s="1"/>
      <c r="Q218" s="1"/>
      <c r="R218" s="1"/>
    </row>
    <row r="219" spans="12:18" x14ac:dyDescent="0.2">
      <c r="L219" s="1"/>
      <c r="M219" s="1"/>
      <c r="N219" s="1"/>
      <c r="O219" s="1"/>
      <c r="P219" s="1"/>
      <c r="Q219" s="1"/>
      <c r="R219" s="1"/>
    </row>
    <row r="220" spans="12:18" x14ac:dyDescent="0.2">
      <c r="L220" s="1"/>
      <c r="M220" s="1"/>
      <c r="N220" s="1"/>
      <c r="O220" s="1"/>
      <c r="P220" s="1"/>
      <c r="Q220" s="1"/>
      <c r="R220" s="1"/>
    </row>
    <row r="221" spans="12:18" x14ac:dyDescent="0.2">
      <c r="L221" s="1"/>
      <c r="M221" s="1"/>
      <c r="N221" s="1"/>
      <c r="O221" s="1"/>
      <c r="P221" s="1"/>
      <c r="Q221" s="1"/>
      <c r="R221" s="1"/>
    </row>
    <row r="222" spans="12:18" x14ac:dyDescent="0.2">
      <c r="L222" s="1"/>
      <c r="M222" s="1"/>
      <c r="N222" s="1"/>
      <c r="O222" s="1"/>
      <c r="P222" s="1"/>
      <c r="Q222" s="1"/>
      <c r="R222" s="1"/>
    </row>
    <row r="223" spans="12:18" x14ac:dyDescent="0.2">
      <c r="L223" s="1"/>
      <c r="M223" s="1"/>
      <c r="N223" s="1"/>
      <c r="O223" s="1"/>
      <c r="P223" s="1"/>
      <c r="Q223" s="1"/>
      <c r="R223" s="1"/>
    </row>
    <row r="224" spans="12:18" x14ac:dyDescent="0.2">
      <c r="L224" s="1"/>
      <c r="M224" s="1"/>
      <c r="N224" s="1"/>
      <c r="O224" s="1"/>
      <c r="P224" s="1"/>
      <c r="Q224" s="1"/>
      <c r="R224" s="1"/>
    </row>
    <row r="225" spans="12:18" x14ac:dyDescent="0.2">
      <c r="L225" s="1"/>
      <c r="M225" s="1"/>
      <c r="N225" s="1"/>
      <c r="O225" s="1"/>
      <c r="P225" s="1"/>
      <c r="Q225" s="1"/>
      <c r="R225" s="1"/>
    </row>
    <row r="226" spans="12:18" x14ac:dyDescent="0.2">
      <c r="L226" s="1"/>
      <c r="M226" s="1"/>
      <c r="N226" s="1"/>
      <c r="O226" s="1"/>
      <c r="P226" s="1"/>
      <c r="Q226" s="1"/>
      <c r="R226" s="1"/>
    </row>
    <row r="227" spans="12:18" x14ac:dyDescent="0.2">
      <c r="L227" s="1"/>
      <c r="M227" s="1"/>
      <c r="N227" s="1"/>
      <c r="O227" s="1"/>
      <c r="P227" s="1"/>
      <c r="Q227" s="1"/>
      <c r="R227" s="1"/>
    </row>
    <row r="228" spans="12:18" x14ac:dyDescent="0.2">
      <c r="L228" s="1"/>
      <c r="M228" s="1"/>
      <c r="N228" s="1"/>
      <c r="O228" s="1"/>
      <c r="P228" s="1"/>
      <c r="Q228" s="1"/>
      <c r="R228" s="1"/>
    </row>
    <row r="229" spans="12:18" x14ac:dyDescent="0.2">
      <c r="L229" s="1"/>
      <c r="M229" s="1"/>
      <c r="N229" s="1"/>
      <c r="O229" s="1"/>
      <c r="P229" s="1"/>
      <c r="Q229" s="1"/>
      <c r="R229" s="1"/>
    </row>
    <row r="230" spans="12:18" x14ac:dyDescent="0.2">
      <c r="L230" s="1"/>
      <c r="M230" s="1"/>
      <c r="N230" s="1"/>
      <c r="O230" s="1"/>
      <c r="P230" s="1"/>
      <c r="Q230" s="1"/>
      <c r="R230" s="1"/>
    </row>
    <row r="231" spans="12:18" x14ac:dyDescent="0.2">
      <c r="L231" s="1"/>
      <c r="M231" s="1"/>
      <c r="N231" s="1"/>
      <c r="O231" s="1"/>
      <c r="P231" s="1"/>
      <c r="Q231" s="1"/>
      <c r="R231" s="1"/>
    </row>
  </sheetData>
  <sortState ref="A169:CS175">
    <sortCondition ref="L169:L175"/>
  </sortState>
  <mergeCells count="12">
    <mergeCell ref="U6:AJ6"/>
    <mergeCell ref="L155:S155"/>
    <mergeCell ref="L156:S156"/>
    <mergeCell ref="L151:S151"/>
    <mergeCell ref="L152:S152"/>
    <mergeCell ref="L153:S153"/>
    <mergeCell ref="I6:J6"/>
    <mergeCell ref="E6:G6"/>
    <mergeCell ref="L6:S6"/>
    <mergeCell ref="S3:T3"/>
    <mergeCell ref="S4:T4"/>
    <mergeCell ref="E5:K5"/>
  </mergeCells>
  <phoneticPr fontId="0" type="noConversion"/>
  <conditionalFormatting sqref="U10:AI36 U153:AI153 U155:AI155 U53:AI57 U60:AI61 U98:AI98 U38:AI51 U142:AI149">
    <cfRule type="cellIs" dxfId="306" priority="724" operator="greaterThan">
      <formula>0</formula>
    </cfRule>
  </conditionalFormatting>
  <conditionalFormatting sqref="C4:C8 C11:C15 C17:C21 C23:C27 C29:C33 C56:C57">
    <cfRule type="cellIs" dxfId="305" priority="397" operator="equal">
      <formula>"Complete"</formula>
    </cfRule>
    <cfRule type="cellIs" dxfId="304" priority="398" operator="equal">
      <formula>"In Progress"</formula>
    </cfRule>
    <cfRule type="cellIs" dxfId="303" priority="399" operator="equal">
      <formula>"Open"</formula>
    </cfRule>
  </conditionalFormatting>
  <conditionalFormatting sqref="C35">
    <cfRule type="cellIs" dxfId="302" priority="387" operator="equal">
      <formula>"Complete"</formula>
    </cfRule>
    <cfRule type="cellIs" dxfId="301" priority="388" operator="equal">
      <formula>"In Progress"</formula>
    </cfRule>
    <cfRule type="cellIs" dxfId="300" priority="389" operator="equal">
      <formula>"Open"</formula>
    </cfRule>
  </conditionalFormatting>
  <conditionalFormatting sqref="C36">
    <cfRule type="cellIs" dxfId="299" priority="384" operator="equal">
      <formula>"Complete"</formula>
    </cfRule>
    <cfRule type="cellIs" dxfId="298" priority="385" operator="equal">
      <formula>"In Progress"</formula>
    </cfRule>
    <cfRule type="cellIs" dxfId="297" priority="386" operator="equal">
      <formula>"Open"</formula>
    </cfRule>
  </conditionalFormatting>
  <conditionalFormatting sqref="C39:C51">
    <cfRule type="cellIs" dxfId="296" priority="378" operator="equal">
      <formula>"Complete"</formula>
    </cfRule>
    <cfRule type="cellIs" dxfId="295" priority="379" operator="equal">
      <formula>"In Progress"</formula>
    </cfRule>
    <cfRule type="cellIs" dxfId="294" priority="380" operator="equal">
      <formula>"Open"</formula>
    </cfRule>
  </conditionalFormatting>
  <conditionalFormatting sqref="C53">
    <cfRule type="cellIs" dxfId="293" priority="375" operator="equal">
      <formula>"Complete"</formula>
    </cfRule>
    <cfRule type="cellIs" dxfId="292" priority="376" operator="equal">
      <formula>"In Progress"</formula>
    </cfRule>
    <cfRule type="cellIs" dxfId="291" priority="377" operator="equal">
      <formula>"Open"</formula>
    </cfRule>
  </conditionalFormatting>
  <conditionalFormatting sqref="C61">
    <cfRule type="cellIs" dxfId="290" priority="372" operator="equal">
      <formula>"Complete"</formula>
    </cfRule>
    <cfRule type="cellIs" dxfId="289" priority="373" operator="equal">
      <formula>"In Progress"</formula>
    </cfRule>
    <cfRule type="cellIs" dxfId="288" priority="374" operator="equal">
      <formula>"Open"</formula>
    </cfRule>
  </conditionalFormatting>
  <conditionalFormatting sqref="C142">
    <cfRule type="cellIs" dxfId="287" priority="367" operator="equal">
      <formula>"Complete"</formula>
    </cfRule>
    <cfRule type="cellIs" dxfId="286" priority="368" operator="equal">
      <formula>"In Progress"</formula>
    </cfRule>
    <cfRule type="cellIs" dxfId="285" priority="369" operator="equal">
      <formula>"Open"</formula>
    </cfRule>
  </conditionalFormatting>
  <conditionalFormatting sqref="C146:C149">
    <cfRule type="cellIs" dxfId="284" priority="359" operator="equal">
      <formula>"Complete"</formula>
    </cfRule>
    <cfRule type="cellIs" dxfId="283" priority="360" operator="equal">
      <formula>"In Progress"</formula>
    </cfRule>
    <cfRule type="cellIs" dxfId="282" priority="361" operator="equal">
      <formula>"Open"</formula>
    </cfRule>
  </conditionalFormatting>
  <conditionalFormatting sqref="C34">
    <cfRule type="cellIs" dxfId="281" priority="352" operator="equal">
      <formula>"Complete"</formula>
    </cfRule>
    <cfRule type="cellIs" dxfId="280" priority="353" operator="equal">
      <formula>"In Progress"</formula>
    </cfRule>
    <cfRule type="cellIs" dxfId="279" priority="354" operator="equal">
      <formula>"Open"</formula>
    </cfRule>
  </conditionalFormatting>
  <conditionalFormatting sqref="U52:AH52">
    <cfRule type="cellIs" dxfId="278" priority="351" operator="greaterThan">
      <formula>0</formula>
    </cfRule>
  </conditionalFormatting>
  <conditionalFormatting sqref="C52">
    <cfRule type="cellIs" dxfId="277" priority="348" operator="equal">
      <formula>"Complete"</formula>
    </cfRule>
    <cfRule type="cellIs" dxfId="276" priority="349" operator="equal">
      <formula>"In Progress"</formula>
    </cfRule>
    <cfRule type="cellIs" dxfId="275" priority="350" operator="equal">
      <formula>"Open"</formula>
    </cfRule>
  </conditionalFormatting>
  <conditionalFormatting sqref="U58:AI58">
    <cfRule type="cellIs" dxfId="274" priority="347" operator="greaterThan">
      <formula>0</formula>
    </cfRule>
  </conditionalFormatting>
  <conditionalFormatting sqref="C58">
    <cfRule type="cellIs" dxfId="273" priority="344" operator="equal">
      <formula>"Complete"</formula>
    </cfRule>
    <cfRule type="cellIs" dxfId="272" priority="345" operator="equal">
      <formula>"In Progress"</formula>
    </cfRule>
    <cfRule type="cellIs" dxfId="271" priority="346" operator="equal">
      <formula>"Open"</formula>
    </cfRule>
  </conditionalFormatting>
  <conditionalFormatting sqref="U59:AI59">
    <cfRule type="cellIs" dxfId="270" priority="343" operator="greaterThan">
      <formula>0</formula>
    </cfRule>
  </conditionalFormatting>
  <conditionalFormatting sqref="C59">
    <cfRule type="cellIs" dxfId="269" priority="340" operator="equal">
      <formula>"Complete"</formula>
    </cfRule>
    <cfRule type="cellIs" dxfId="268" priority="341" operator="equal">
      <formula>"In Progress"</formula>
    </cfRule>
    <cfRule type="cellIs" dxfId="267" priority="342" operator="equal">
      <formula>"Open"</formula>
    </cfRule>
  </conditionalFormatting>
  <conditionalFormatting sqref="U67:AI67">
    <cfRule type="cellIs" dxfId="266" priority="339" operator="greaterThan">
      <formula>0</formula>
    </cfRule>
  </conditionalFormatting>
  <conditionalFormatting sqref="C67">
    <cfRule type="cellIs" dxfId="265" priority="336" operator="equal">
      <formula>"Complete"</formula>
    </cfRule>
    <cfRule type="cellIs" dxfId="264" priority="337" operator="equal">
      <formula>"In Progress"</formula>
    </cfRule>
    <cfRule type="cellIs" dxfId="263" priority="338" operator="equal">
      <formula>"Open"</formula>
    </cfRule>
  </conditionalFormatting>
  <conditionalFormatting sqref="U62:AI62">
    <cfRule type="cellIs" dxfId="262" priority="335" operator="greaterThan">
      <formula>0</formula>
    </cfRule>
  </conditionalFormatting>
  <conditionalFormatting sqref="C62">
    <cfRule type="cellIs" dxfId="261" priority="332" operator="equal">
      <formula>"Complete"</formula>
    </cfRule>
    <cfRule type="cellIs" dxfId="260" priority="333" operator="equal">
      <formula>"In Progress"</formula>
    </cfRule>
    <cfRule type="cellIs" dxfId="259" priority="334" operator="equal">
      <formula>"Open"</formula>
    </cfRule>
  </conditionalFormatting>
  <conditionalFormatting sqref="U63:AI63">
    <cfRule type="cellIs" dxfId="258" priority="331" operator="greaterThan">
      <formula>0</formula>
    </cfRule>
  </conditionalFormatting>
  <conditionalFormatting sqref="C63">
    <cfRule type="cellIs" dxfId="257" priority="328" operator="equal">
      <formula>"Complete"</formula>
    </cfRule>
    <cfRule type="cellIs" dxfId="256" priority="329" operator="equal">
      <formula>"In Progress"</formula>
    </cfRule>
    <cfRule type="cellIs" dxfId="255" priority="330" operator="equal">
      <formula>"Open"</formula>
    </cfRule>
  </conditionalFormatting>
  <conditionalFormatting sqref="U64:AI64">
    <cfRule type="cellIs" dxfId="254" priority="327" operator="greaterThan">
      <formula>0</formula>
    </cfRule>
  </conditionalFormatting>
  <conditionalFormatting sqref="C64">
    <cfRule type="cellIs" dxfId="253" priority="324" operator="equal">
      <formula>"Complete"</formula>
    </cfRule>
    <cfRule type="cellIs" dxfId="252" priority="325" operator="equal">
      <formula>"In Progress"</formula>
    </cfRule>
    <cfRule type="cellIs" dxfId="251" priority="326" operator="equal">
      <formula>"Open"</formula>
    </cfRule>
  </conditionalFormatting>
  <conditionalFormatting sqref="U65:AI65">
    <cfRule type="cellIs" dxfId="250" priority="323" operator="greaterThan">
      <formula>0</formula>
    </cfRule>
  </conditionalFormatting>
  <conditionalFormatting sqref="C65">
    <cfRule type="cellIs" dxfId="249" priority="320" operator="equal">
      <formula>"Complete"</formula>
    </cfRule>
    <cfRule type="cellIs" dxfId="248" priority="321" operator="equal">
      <formula>"In Progress"</formula>
    </cfRule>
    <cfRule type="cellIs" dxfId="247" priority="322" operator="equal">
      <formula>"Open"</formula>
    </cfRule>
  </conditionalFormatting>
  <conditionalFormatting sqref="U66:AI66">
    <cfRule type="cellIs" dxfId="246" priority="319" operator="greaterThan">
      <formula>0</formula>
    </cfRule>
  </conditionalFormatting>
  <conditionalFormatting sqref="C66">
    <cfRule type="cellIs" dxfId="245" priority="316" operator="equal">
      <formula>"Complete"</formula>
    </cfRule>
    <cfRule type="cellIs" dxfId="244" priority="317" operator="equal">
      <formula>"In Progress"</formula>
    </cfRule>
    <cfRule type="cellIs" dxfId="243" priority="318" operator="equal">
      <formula>"Open"</formula>
    </cfRule>
  </conditionalFormatting>
  <conditionalFormatting sqref="U81:AI81">
    <cfRule type="cellIs" dxfId="242" priority="267" operator="greaterThan">
      <formula>0</formula>
    </cfRule>
  </conditionalFormatting>
  <conditionalFormatting sqref="C79">
    <cfRule type="cellIs" dxfId="241" priority="288" operator="equal">
      <formula>"Complete"</formula>
    </cfRule>
    <cfRule type="cellIs" dxfId="240" priority="289" operator="equal">
      <formula>"In Progress"</formula>
    </cfRule>
    <cfRule type="cellIs" dxfId="239" priority="290" operator="equal">
      <formula>"Open"</formula>
    </cfRule>
  </conditionalFormatting>
  <conditionalFormatting sqref="U84:AI84">
    <cfRule type="cellIs" dxfId="238" priority="254" operator="greaterThan">
      <formula>0</formula>
    </cfRule>
  </conditionalFormatting>
  <conditionalFormatting sqref="C69">
    <cfRule type="cellIs" dxfId="237" priority="284" operator="equal">
      <formula>"Complete"</formula>
    </cfRule>
    <cfRule type="cellIs" dxfId="236" priority="285" operator="equal">
      <formula>"In Progress"</formula>
    </cfRule>
    <cfRule type="cellIs" dxfId="235" priority="286" operator="equal">
      <formula>"Open"</formula>
    </cfRule>
  </conditionalFormatting>
  <conditionalFormatting sqref="U103:AI103">
    <cfRule type="cellIs" dxfId="234" priority="203" operator="greaterThan">
      <formula>0</formula>
    </cfRule>
  </conditionalFormatting>
  <conditionalFormatting sqref="C68">
    <cfRule type="cellIs" dxfId="233" priority="280" operator="equal">
      <formula>"Complete"</formula>
    </cfRule>
    <cfRule type="cellIs" dxfId="232" priority="281" operator="equal">
      <formula>"In Progress"</formula>
    </cfRule>
    <cfRule type="cellIs" dxfId="231" priority="282" operator="equal">
      <formula>"Open"</formula>
    </cfRule>
  </conditionalFormatting>
  <conditionalFormatting sqref="U120:AI120">
    <cfRule type="cellIs" dxfId="230" priority="98" operator="greaterThan">
      <formula>0</formula>
    </cfRule>
  </conditionalFormatting>
  <conditionalFormatting sqref="C75">
    <cfRule type="cellIs" dxfId="229" priority="276" operator="equal">
      <formula>"Complete"</formula>
    </cfRule>
    <cfRule type="cellIs" dxfId="228" priority="277" operator="equal">
      <formula>"In Progress"</formula>
    </cfRule>
    <cfRule type="cellIs" dxfId="227" priority="278" operator="equal">
      <formula>"Open"</formula>
    </cfRule>
  </conditionalFormatting>
  <conditionalFormatting sqref="U132:AI132">
    <cfRule type="cellIs" dxfId="226" priority="13" operator="greaterThan">
      <formula>0</formula>
    </cfRule>
  </conditionalFormatting>
  <conditionalFormatting sqref="C76">
    <cfRule type="cellIs" dxfId="225" priority="272" operator="equal">
      <formula>"Complete"</formula>
    </cfRule>
    <cfRule type="cellIs" dxfId="224" priority="273" operator="equal">
      <formula>"In Progress"</formula>
    </cfRule>
    <cfRule type="cellIs" dxfId="223" priority="274" operator="equal">
      <formula>"Open"</formula>
    </cfRule>
  </conditionalFormatting>
  <conditionalFormatting sqref="U105:AI105">
    <cfRule type="cellIs" dxfId="222" priority="8" operator="greaterThan">
      <formula>0</formula>
    </cfRule>
  </conditionalFormatting>
  <conditionalFormatting sqref="C77">
    <cfRule type="cellIs" dxfId="221" priority="268" operator="equal">
      <formula>"Complete"</formula>
    </cfRule>
    <cfRule type="cellIs" dxfId="220" priority="269" operator="equal">
      <formula>"In Progress"</formula>
    </cfRule>
    <cfRule type="cellIs" dxfId="219" priority="270" operator="equal">
      <formula>"Open"</formula>
    </cfRule>
  </conditionalFormatting>
  <conditionalFormatting sqref="U108:AI108">
    <cfRule type="cellIs" dxfId="218" priority="7" operator="greaterThan">
      <formula>0</formula>
    </cfRule>
  </conditionalFormatting>
  <conditionalFormatting sqref="C87">
    <cfRule type="cellIs" dxfId="217" priority="255" operator="equal">
      <formula>"Complete"</formula>
    </cfRule>
    <cfRule type="cellIs" dxfId="216" priority="256" operator="equal">
      <formula>"In Progress"</formula>
    </cfRule>
    <cfRule type="cellIs" dxfId="215" priority="257" operator="equal">
      <formula>"Open"</formula>
    </cfRule>
  </conditionalFormatting>
  <conditionalFormatting sqref="U70:AI71">
    <cfRule type="cellIs" dxfId="214" priority="315" operator="greaterThan">
      <formula>0</formula>
    </cfRule>
  </conditionalFormatting>
  <conditionalFormatting sqref="C71">
    <cfRule type="cellIs" dxfId="213" priority="312" operator="equal">
      <formula>"Complete"</formula>
    </cfRule>
    <cfRule type="cellIs" dxfId="212" priority="313" operator="equal">
      <formula>"In Progress"</formula>
    </cfRule>
    <cfRule type="cellIs" dxfId="211" priority="314" operator="equal">
      <formula>"Open"</formula>
    </cfRule>
  </conditionalFormatting>
  <conditionalFormatting sqref="U80:AI80">
    <cfRule type="cellIs" dxfId="210" priority="311" operator="greaterThan">
      <formula>0</formula>
    </cfRule>
  </conditionalFormatting>
  <conditionalFormatting sqref="C80">
    <cfRule type="cellIs" dxfId="209" priority="308" operator="equal">
      <formula>"Complete"</formula>
    </cfRule>
    <cfRule type="cellIs" dxfId="208" priority="309" operator="equal">
      <formula>"In Progress"</formula>
    </cfRule>
    <cfRule type="cellIs" dxfId="207" priority="310" operator="equal">
      <formula>"Open"</formula>
    </cfRule>
  </conditionalFormatting>
  <conditionalFormatting sqref="U72:AI72">
    <cfRule type="cellIs" dxfId="206" priority="307" operator="greaterThan">
      <formula>0</formula>
    </cfRule>
  </conditionalFormatting>
  <conditionalFormatting sqref="C72">
    <cfRule type="cellIs" dxfId="205" priority="304" operator="equal">
      <formula>"Complete"</formula>
    </cfRule>
    <cfRule type="cellIs" dxfId="204" priority="305" operator="equal">
      <formula>"In Progress"</formula>
    </cfRule>
    <cfRule type="cellIs" dxfId="203" priority="306" operator="equal">
      <formula>"Open"</formula>
    </cfRule>
  </conditionalFormatting>
  <conditionalFormatting sqref="U73:AI73">
    <cfRule type="cellIs" dxfId="202" priority="303" operator="greaterThan">
      <formula>0</formula>
    </cfRule>
  </conditionalFormatting>
  <conditionalFormatting sqref="C73">
    <cfRule type="cellIs" dxfId="201" priority="300" operator="equal">
      <formula>"Complete"</formula>
    </cfRule>
    <cfRule type="cellIs" dxfId="200" priority="301" operator="equal">
      <formula>"In Progress"</formula>
    </cfRule>
    <cfRule type="cellIs" dxfId="199" priority="302" operator="equal">
      <formula>"Open"</formula>
    </cfRule>
  </conditionalFormatting>
  <conditionalFormatting sqref="U74:AI74">
    <cfRule type="cellIs" dxfId="198" priority="299" operator="greaterThan">
      <formula>0</formula>
    </cfRule>
  </conditionalFormatting>
  <conditionalFormatting sqref="C74">
    <cfRule type="cellIs" dxfId="197" priority="296" operator="equal">
      <formula>"Complete"</formula>
    </cfRule>
    <cfRule type="cellIs" dxfId="196" priority="297" operator="equal">
      <formula>"In Progress"</formula>
    </cfRule>
    <cfRule type="cellIs" dxfId="195" priority="298" operator="equal">
      <formula>"Open"</formula>
    </cfRule>
  </conditionalFormatting>
  <conditionalFormatting sqref="U78:AI78">
    <cfRule type="cellIs" dxfId="194" priority="295" operator="greaterThan">
      <formula>0</formula>
    </cfRule>
  </conditionalFormatting>
  <conditionalFormatting sqref="C78">
    <cfRule type="cellIs" dxfId="193" priority="292" operator="equal">
      <formula>"Complete"</formula>
    </cfRule>
    <cfRule type="cellIs" dxfId="192" priority="293" operator="equal">
      <formula>"In Progress"</formula>
    </cfRule>
    <cfRule type="cellIs" dxfId="191" priority="294" operator="equal">
      <formula>"Open"</formula>
    </cfRule>
  </conditionalFormatting>
  <conditionalFormatting sqref="U79:AI79">
    <cfRule type="cellIs" dxfId="190" priority="291" operator="greaterThan">
      <formula>0</formula>
    </cfRule>
  </conditionalFormatting>
  <conditionalFormatting sqref="C88">
    <cfRule type="cellIs" dxfId="189" priority="250" operator="equal">
      <formula>"Complete"</formula>
    </cfRule>
    <cfRule type="cellIs" dxfId="188" priority="251" operator="equal">
      <formula>"In Progress"</formula>
    </cfRule>
    <cfRule type="cellIs" dxfId="187" priority="252" operator="equal">
      <formula>"Open"</formula>
    </cfRule>
  </conditionalFormatting>
  <conditionalFormatting sqref="U69:AI69">
    <cfRule type="cellIs" dxfId="186" priority="287" operator="greaterThan">
      <formula>0</formula>
    </cfRule>
  </conditionalFormatting>
  <conditionalFormatting sqref="C89">
    <cfRule type="cellIs" dxfId="185" priority="246" operator="equal">
      <formula>"Complete"</formula>
    </cfRule>
    <cfRule type="cellIs" dxfId="184" priority="247" operator="equal">
      <formula>"In Progress"</formula>
    </cfRule>
    <cfRule type="cellIs" dxfId="183" priority="248" operator="equal">
      <formula>"Open"</formula>
    </cfRule>
  </conditionalFormatting>
  <conditionalFormatting sqref="U68:AI68">
    <cfRule type="cellIs" dxfId="182" priority="283" operator="greaterThan">
      <formula>0</formula>
    </cfRule>
  </conditionalFormatting>
  <conditionalFormatting sqref="C96">
    <cfRule type="cellIs" dxfId="181" priority="225" operator="equal">
      <formula>"Complete"</formula>
    </cfRule>
    <cfRule type="cellIs" dxfId="180" priority="226" operator="equal">
      <formula>"In Progress"</formula>
    </cfRule>
    <cfRule type="cellIs" dxfId="179" priority="227" operator="equal">
      <formula>"Open"</formula>
    </cfRule>
  </conditionalFormatting>
  <conditionalFormatting sqref="U75:AI75">
    <cfRule type="cellIs" dxfId="178" priority="279" operator="greaterThan">
      <formula>0</formula>
    </cfRule>
  </conditionalFormatting>
  <conditionalFormatting sqref="C107">
    <cfRule type="cellIs" dxfId="177" priority="199" operator="equal">
      <formula>"Complete"</formula>
    </cfRule>
    <cfRule type="cellIs" dxfId="176" priority="200" operator="equal">
      <formula>"In Progress"</formula>
    </cfRule>
    <cfRule type="cellIs" dxfId="175" priority="201" operator="equal">
      <formula>"Open"</formula>
    </cfRule>
  </conditionalFormatting>
  <conditionalFormatting sqref="U76:AI76">
    <cfRule type="cellIs" dxfId="174" priority="275" operator="greaterThan">
      <formula>0</formula>
    </cfRule>
  </conditionalFormatting>
  <conditionalFormatting sqref="C106">
    <cfRule type="cellIs" dxfId="173" priority="195" operator="equal">
      <formula>"Complete"</formula>
    </cfRule>
    <cfRule type="cellIs" dxfId="172" priority="196" operator="equal">
      <formula>"In Progress"</formula>
    </cfRule>
    <cfRule type="cellIs" dxfId="171" priority="197" operator="equal">
      <formula>"Open"</formula>
    </cfRule>
  </conditionalFormatting>
  <conditionalFormatting sqref="U77:AI77">
    <cfRule type="cellIs" dxfId="170" priority="271" operator="greaterThan">
      <formula>0</formula>
    </cfRule>
  </conditionalFormatting>
  <conditionalFormatting sqref="U111:AI111">
    <cfRule type="cellIs" dxfId="169" priority="6" operator="greaterThan">
      <formula>0</formula>
    </cfRule>
  </conditionalFormatting>
  <conditionalFormatting sqref="U82:AI83 U85:AI85">
    <cfRule type="cellIs" dxfId="168" priority="266" operator="greaterThan">
      <formula>0</formula>
    </cfRule>
  </conditionalFormatting>
  <conditionalFormatting sqref="C83 C85">
    <cfRule type="cellIs" dxfId="167" priority="263" operator="equal">
      <formula>"Complete"</formula>
    </cfRule>
    <cfRule type="cellIs" dxfId="166" priority="264" operator="equal">
      <formula>"In Progress"</formula>
    </cfRule>
    <cfRule type="cellIs" dxfId="165" priority="265" operator="equal">
      <formula>"Open"</formula>
    </cfRule>
  </conditionalFormatting>
  <conditionalFormatting sqref="U86:AI86">
    <cfRule type="cellIs" dxfId="164" priority="262" operator="greaterThan">
      <formula>0</formula>
    </cfRule>
  </conditionalFormatting>
  <conditionalFormatting sqref="C86">
    <cfRule type="cellIs" dxfId="163" priority="259" operator="equal">
      <formula>"Complete"</formula>
    </cfRule>
    <cfRule type="cellIs" dxfId="162" priority="260" operator="equal">
      <formula>"In Progress"</formula>
    </cfRule>
    <cfRule type="cellIs" dxfId="161" priority="261" operator="equal">
      <formula>"Open"</formula>
    </cfRule>
  </conditionalFormatting>
  <conditionalFormatting sqref="U87:AI87">
    <cfRule type="cellIs" dxfId="160" priority="258" operator="greaterThan">
      <formula>0</formula>
    </cfRule>
  </conditionalFormatting>
  <conditionalFormatting sqref="C109">
    <cfRule type="cellIs" dxfId="159" priority="183" operator="equal">
      <formula>"Complete"</formula>
    </cfRule>
    <cfRule type="cellIs" dxfId="158" priority="184" operator="equal">
      <formula>"In Progress"</formula>
    </cfRule>
    <cfRule type="cellIs" dxfId="157" priority="185" operator="equal">
      <formula>"Open"</formula>
    </cfRule>
  </conditionalFormatting>
  <conditionalFormatting sqref="U113:AI113">
    <cfRule type="cellIs" dxfId="156" priority="5" operator="greaterThan">
      <formula>0</formula>
    </cfRule>
  </conditionalFormatting>
  <conditionalFormatting sqref="C112">
    <cfRule type="cellIs" dxfId="155" priority="171" operator="equal">
      <formula>"Complete"</formula>
    </cfRule>
    <cfRule type="cellIs" dxfId="154" priority="172" operator="equal">
      <formula>"In Progress"</formula>
    </cfRule>
    <cfRule type="cellIs" dxfId="153" priority="173" operator="equal">
      <formula>"Open"</formula>
    </cfRule>
  </conditionalFormatting>
  <conditionalFormatting sqref="U88:AI88">
    <cfRule type="cellIs" dxfId="152" priority="253" operator="greaterThan">
      <formula>0</formula>
    </cfRule>
  </conditionalFormatting>
  <conditionalFormatting sqref="C114">
    <cfRule type="cellIs" dxfId="151" priority="159" operator="equal">
      <formula>"Complete"</formula>
    </cfRule>
    <cfRule type="cellIs" dxfId="150" priority="160" operator="equal">
      <formula>"In Progress"</formula>
    </cfRule>
    <cfRule type="cellIs" dxfId="149" priority="161" operator="equal">
      <formula>"Open"</formula>
    </cfRule>
  </conditionalFormatting>
  <conditionalFormatting sqref="U89:AI89">
    <cfRule type="cellIs" dxfId="148" priority="249" operator="greaterThan">
      <formula>0</formula>
    </cfRule>
  </conditionalFormatting>
  <conditionalFormatting sqref="U91:AI91">
    <cfRule type="cellIs" dxfId="147" priority="233" operator="greaterThan">
      <formula>0</formula>
    </cfRule>
  </conditionalFormatting>
  <conditionalFormatting sqref="C94">
    <cfRule type="cellIs" dxfId="146" priority="234" operator="equal">
      <formula>"Complete"</formula>
    </cfRule>
    <cfRule type="cellIs" dxfId="145" priority="235" operator="equal">
      <formula>"In Progress"</formula>
    </cfRule>
    <cfRule type="cellIs" dxfId="144" priority="236" operator="equal">
      <formula>"Open"</formula>
    </cfRule>
  </conditionalFormatting>
  <conditionalFormatting sqref="C95">
    <cfRule type="cellIs" dxfId="143" priority="229" operator="equal">
      <formula>"Complete"</formula>
    </cfRule>
    <cfRule type="cellIs" dxfId="142" priority="230" operator="equal">
      <formula>"In Progress"</formula>
    </cfRule>
    <cfRule type="cellIs" dxfId="141" priority="231" operator="equal">
      <formula>"Open"</formula>
    </cfRule>
  </conditionalFormatting>
  <conditionalFormatting sqref="C90">
    <cfRule type="cellIs" dxfId="140" priority="131" operator="equal">
      <formula>"Complete"</formula>
    </cfRule>
    <cfRule type="cellIs" dxfId="139" priority="132" operator="equal">
      <formula>"In Progress"</formula>
    </cfRule>
    <cfRule type="cellIs" dxfId="138" priority="133" operator="equal">
      <formula>"Open"</formula>
    </cfRule>
  </conditionalFormatting>
  <conditionalFormatting sqref="U92:AI92">
    <cfRule type="cellIs" dxfId="137" priority="245" operator="greaterThan">
      <formula>0</formula>
    </cfRule>
  </conditionalFormatting>
  <conditionalFormatting sqref="C92">
    <cfRule type="cellIs" dxfId="136" priority="242" operator="equal">
      <formula>"Complete"</formula>
    </cfRule>
    <cfRule type="cellIs" dxfId="135" priority="243" operator="equal">
      <formula>"In Progress"</formula>
    </cfRule>
    <cfRule type="cellIs" dxfId="134" priority="244" operator="equal">
      <formula>"Open"</formula>
    </cfRule>
  </conditionalFormatting>
  <conditionalFormatting sqref="U93:AI93">
    <cfRule type="cellIs" dxfId="133" priority="241" operator="greaterThan">
      <formula>0</formula>
    </cfRule>
  </conditionalFormatting>
  <conditionalFormatting sqref="C93">
    <cfRule type="cellIs" dxfId="132" priority="238" operator="equal">
      <formula>"Complete"</formula>
    </cfRule>
    <cfRule type="cellIs" dxfId="131" priority="239" operator="equal">
      <formula>"In Progress"</formula>
    </cfRule>
    <cfRule type="cellIs" dxfId="130" priority="240" operator="equal">
      <formula>"Open"</formula>
    </cfRule>
  </conditionalFormatting>
  <conditionalFormatting sqref="U94:AI94">
    <cfRule type="cellIs" dxfId="129" priority="237" operator="greaterThan">
      <formula>0</formula>
    </cfRule>
  </conditionalFormatting>
  <conditionalFormatting sqref="U95:AI95">
    <cfRule type="cellIs" dxfId="128" priority="232" operator="greaterThan">
      <formula>0</formula>
    </cfRule>
  </conditionalFormatting>
  <conditionalFormatting sqref="U96:AI96">
    <cfRule type="cellIs" dxfId="127" priority="228" operator="greaterThan">
      <formula>0</formula>
    </cfRule>
  </conditionalFormatting>
  <conditionalFormatting sqref="C97">
    <cfRule type="cellIs" dxfId="126" priority="127" operator="equal">
      <formula>"Complete"</formula>
    </cfRule>
    <cfRule type="cellIs" dxfId="125" priority="128" operator="equal">
      <formula>"In Progress"</formula>
    </cfRule>
    <cfRule type="cellIs" dxfId="124" priority="129" operator="equal">
      <formula>"Open"</formula>
    </cfRule>
  </conditionalFormatting>
  <conditionalFormatting sqref="U99:AI99">
    <cfRule type="cellIs" dxfId="123" priority="212" operator="greaterThan">
      <formula>0</formula>
    </cfRule>
  </conditionalFormatting>
  <conditionalFormatting sqref="C102">
    <cfRule type="cellIs" dxfId="122" priority="213" operator="equal">
      <formula>"Complete"</formula>
    </cfRule>
    <cfRule type="cellIs" dxfId="121" priority="214" operator="equal">
      <formula>"In Progress"</formula>
    </cfRule>
    <cfRule type="cellIs" dxfId="120" priority="215" operator="equal">
      <formula>"Open"</formula>
    </cfRule>
  </conditionalFormatting>
  <conditionalFormatting sqref="C104">
    <cfRule type="cellIs" dxfId="119" priority="208" operator="equal">
      <formula>"Complete"</formula>
    </cfRule>
    <cfRule type="cellIs" dxfId="118" priority="209" operator="equal">
      <formula>"In Progress"</formula>
    </cfRule>
    <cfRule type="cellIs" dxfId="117" priority="210" operator="equal">
      <formula>"Open"</formula>
    </cfRule>
  </conditionalFormatting>
  <conditionalFormatting sqref="U100:AI100">
    <cfRule type="cellIs" dxfId="116" priority="224" operator="greaterThan">
      <formula>0</formula>
    </cfRule>
  </conditionalFormatting>
  <conditionalFormatting sqref="C100">
    <cfRule type="cellIs" dxfId="115" priority="221" operator="equal">
      <formula>"Complete"</formula>
    </cfRule>
    <cfRule type="cellIs" dxfId="114" priority="222" operator="equal">
      <formula>"In Progress"</formula>
    </cfRule>
    <cfRule type="cellIs" dxfId="113" priority="223" operator="equal">
      <formula>"Open"</formula>
    </cfRule>
  </conditionalFormatting>
  <conditionalFormatting sqref="U101:AI101">
    <cfRule type="cellIs" dxfId="112" priority="220" operator="greaterThan">
      <formula>0</formula>
    </cfRule>
  </conditionalFormatting>
  <conditionalFormatting sqref="C101">
    <cfRule type="cellIs" dxfId="111" priority="217" operator="equal">
      <formula>"Complete"</formula>
    </cfRule>
    <cfRule type="cellIs" dxfId="110" priority="218" operator="equal">
      <formula>"In Progress"</formula>
    </cfRule>
    <cfRule type="cellIs" dxfId="109" priority="219" operator="equal">
      <formula>"Open"</formula>
    </cfRule>
  </conditionalFormatting>
  <conditionalFormatting sqref="U102:AI102">
    <cfRule type="cellIs" dxfId="108" priority="216" operator="greaterThan">
      <formula>0</formula>
    </cfRule>
  </conditionalFormatting>
  <conditionalFormatting sqref="U104:AI104">
    <cfRule type="cellIs" dxfId="107" priority="211" operator="greaterThan">
      <formula>0</formula>
    </cfRule>
  </conditionalFormatting>
  <conditionalFormatting sqref="U107:AI107">
    <cfRule type="cellIs" dxfId="106" priority="202" operator="greaterThan">
      <formula>0</formula>
    </cfRule>
  </conditionalFormatting>
  <conditionalFormatting sqref="U116:AI116">
    <cfRule type="cellIs" dxfId="105" priority="4" operator="greaterThan">
      <formula>0</formula>
    </cfRule>
  </conditionalFormatting>
  <conditionalFormatting sqref="C37">
    <cfRule type="cellIs" dxfId="104" priority="123" operator="equal">
      <formula>"Complete"</formula>
    </cfRule>
    <cfRule type="cellIs" dxfId="103" priority="124" operator="equal">
      <formula>"In Progress"</formula>
    </cfRule>
    <cfRule type="cellIs" dxfId="102" priority="125" operator="equal">
      <formula>"Open"</formula>
    </cfRule>
  </conditionalFormatting>
  <conditionalFormatting sqref="U106:AI106">
    <cfRule type="cellIs" dxfId="101" priority="198" operator="greaterThan">
      <formula>0</formula>
    </cfRule>
  </conditionalFormatting>
  <conditionalFormatting sqref="C137">
    <cfRule type="cellIs" dxfId="100" priority="34" operator="equal">
      <formula>"Complete"</formula>
    </cfRule>
    <cfRule type="cellIs" dxfId="99" priority="35" operator="equal">
      <formula>"In Progress"</formula>
    </cfRule>
    <cfRule type="cellIs" dxfId="98" priority="36" operator="equal">
      <formula>"Open"</formula>
    </cfRule>
  </conditionalFormatting>
  <conditionalFormatting sqref="C110">
    <cfRule type="cellIs" dxfId="97" priority="187" operator="equal">
      <formula>"Complete"</formula>
    </cfRule>
    <cfRule type="cellIs" dxfId="96" priority="188" operator="equal">
      <formula>"In Progress"</formula>
    </cfRule>
    <cfRule type="cellIs" dxfId="95" priority="189" operator="equal">
      <formula>"Open"</formula>
    </cfRule>
  </conditionalFormatting>
  <conditionalFormatting sqref="C119">
    <cfRule type="cellIs" dxfId="94" priority="119" operator="equal">
      <formula>"Complete"</formula>
    </cfRule>
    <cfRule type="cellIs" dxfId="93" priority="120" operator="equal">
      <formula>"In Progress"</formula>
    </cfRule>
    <cfRule type="cellIs" dxfId="92" priority="121" operator="equal">
      <formula>"Open"</formula>
    </cfRule>
  </conditionalFormatting>
  <conditionalFormatting sqref="U110:AI110">
    <cfRule type="cellIs" dxfId="91" priority="190" operator="greaterThan">
      <formula>0</formula>
    </cfRule>
  </conditionalFormatting>
  <conditionalFormatting sqref="U109:AI109">
    <cfRule type="cellIs" dxfId="90" priority="186" operator="greaterThan">
      <formula>0</formula>
    </cfRule>
  </conditionalFormatting>
  <conditionalFormatting sqref="C136">
    <cfRule type="cellIs" dxfId="89" priority="38" operator="equal">
      <formula>"Complete"</formula>
    </cfRule>
    <cfRule type="cellIs" dxfId="88" priority="39" operator="equal">
      <formula>"In Progress"</formula>
    </cfRule>
    <cfRule type="cellIs" dxfId="87" priority="40" operator="equal">
      <formula>"Open"</formula>
    </cfRule>
  </conditionalFormatting>
  <conditionalFormatting sqref="U112:AI112">
    <cfRule type="cellIs" dxfId="86" priority="174" operator="greaterThan">
      <formula>0</formula>
    </cfRule>
  </conditionalFormatting>
  <conditionalFormatting sqref="C115">
    <cfRule type="cellIs" dxfId="85" priority="163" operator="equal">
      <formula>"Complete"</formula>
    </cfRule>
    <cfRule type="cellIs" dxfId="84" priority="164" operator="equal">
      <formula>"In Progress"</formula>
    </cfRule>
    <cfRule type="cellIs" dxfId="83" priority="165" operator="equal">
      <formula>"Open"</formula>
    </cfRule>
  </conditionalFormatting>
  <conditionalFormatting sqref="C121">
    <cfRule type="cellIs" dxfId="82" priority="94" operator="equal">
      <formula>"Complete"</formula>
    </cfRule>
    <cfRule type="cellIs" dxfId="81" priority="95" operator="equal">
      <formula>"In Progress"</formula>
    </cfRule>
    <cfRule type="cellIs" dxfId="80" priority="96" operator="equal">
      <formula>"Open"</formula>
    </cfRule>
  </conditionalFormatting>
  <conditionalFormatting sqref="U115:AI115">
    <cfRule type="cellIs" dxfId="79" priority="166" operator="greaterThan">
      <formula>0</formula>
    </cfRule>
  </conditionalFormatting>
  <conditionalFormatting sqref="U114:AI114">
    <cfRule type="cellIs" dxfId="78" priority="162" operator="greaterThan">
      <formula>0</formula>
    </cfRule>
  </conditionalFormatting>
  <conditionalFormatting sqref="C117">
    <cfRule type="cellIs" dxfId="77" priority="151" operator="equal">
      <formula>"Complete"</formula>
    </cfRule>
    <cfRule type="cellIs" dxfId="76" priority="152" operator="equal">
      <formula>"In Progress"</formula>
    </cfRule>
    <cfRule type="cellIs" dxfId="75" priority="153" operator="equal">
      <formula>"Open"</formula>
    </cfRule>
  </conditionalFormatting>
  <conditionalFormatting sqref="C133">
    <cfRule type="cellIs" dxfId="74" priority="54" operator="equal">
      <formula>"Complete"</formula>
    </cfRule>
    <cfRule type="cellIs" dxfId="73" priority="55" operator="equal">
      <formula>"In Progress"</formula>
    </cfRule>
    <cfRule type="cellIs" dxfId="72" priority="56" operator="equal">
      <formula>"Open"</formula>
    </cfRule>
  </conditionalFormatting>
  <conditionalFormatting sqref="C140">
    <cfRule type="cellIs" dxfId="71" priority="22" operator="equal">
      <formula>"Complete"</formula>
    </cfRule>
    <cfRule type="cellIs" dxfId="70" priority="23" operator="equal">
      <formula>"In Progress"</formula>
    </cfRule>
    <cfRule type="cellIs" dxfId="69" priority="24" operator="equal">
      <formula>"Open"</formula>
    </cfRule>
  </conditionalFormatting>
  <conditionalFormatting sqref="U117:AI117">
    <cfRule type="cellIs" dxfId="68" priority="154" operator="greaterThan">
      <formula>0</formula>
    </cfRule>
  </conditionalFormatting>
  <conditionalFormatting sqref="U133:AI133">
    <cfRule type="cellIs" dxfId="67" priority="57" operator="greaterThan">
      <formula>0</formula>
    </cfRule>
  </conditionalFormatting>
  <conditionalFormatting sqref="U90:AI90">
    <cfRule type="cellIs" dxfId="66" priority="134" operator="greaterThan">
      <formula>0</formula>
    </cfRule>
  </conditionalFormatting>
  <conditionalFormatting sqref="C138">
    <cfRule type="cellIs" dxfId="65" priority="30" operator="equal">
      <formula>"Complete"</formula>
    </cfRule>
    <cfRule type="cellIs" dxfId="64" priority="31" operator="equal">
      <formula>"In Progress"</formula>
    </cfRule>
    <cfRule type="cellIs" dxfId="63" priority="32" operator="equal">
      <formula>"Open"</formula>
    </cfRule>
  </conditionalFormatting>
  <conditionalFormatting sqref="C139">
    <cfRule type="cellIs" dxfId="62" priority="26" operator="equal">
      <formula>"Complete"</formula>
    </cfRule>
    <cfRule type="cellIs" dxfId="61" priority="27" operator="equal">
      <formula>"In Progress"</formula>
    </cfRule>
    <cfRule type="cellIs" dxfId="60" priority="28" operator="equal">
      <formula>"Open"</formula>
    </cfRule>
  </conditionalFormatting>
  <conditionalFormatting sqref="C123">
    <cfRule type="cellIs" dxfId="59" priority="86" operator="equal">
      <formula>"Complete"</formula>
    </cfRule>
    <cfRule type="cellIs" dxfId="58" priority="87" operator="equal">
      <formula>"In Progress"</formula>
    </cfRule>
    <cfRule type="cellIs" dxfId="57" priority="88" operator="equal">
      <formula>"Open"</formula>
    </cfRule>
  </conditionalFormatting>
  <conditionalFormatting sqref="U97:AI97">
    <cfRule type="cellIs" dxfId="56" priority="130" operator="greaterThan">
      <formula>0</formula>
    </cfRule>
  </conditionalFormatting>
  <conditionalFormatting sqref="U37:AI37">
    <cfRule type="cellIs" dxfId="55" priority="126" operator="greaterThan">
      <formula>0</formula>
    </cfRule>
  </conditionalFormatting>
  <conditionalFormatting sqref="U137:AI137">
    <cfRule type="cellIs" dxfId="54" priority="37" operator="greaterThan">
      <formula>0</formula>
    </cfRule>
  </conditionalFormatting>
  <conditionalFormatting sqref="C122">
    <cfRule type="cellIs" dxfId="53" priority="90" operator="equal">
      <formula>"Complete"</formula>
    </cfRule>
    <cfRule type="cellIs" dxfId="52" priority="91" operator="equal">
      <formula>"In Progress"</formula>
    </cfRule>
    <cfRule type="cellIs" dxfId="51" priority="92" operator="equal">
      <formula>"Open"</formula>
    </cfRule>
  </conditionalFormatting>
  <conditionalFormatting sqref="U119:AI119">
    <cfRule type="cellIs" dxfId="50" priority="122" operator="greaterThan">
      <formula>0</formula>
    </cfRule>
  </conditionalFormatting>
  <conditionalFormatting sqref="C124">
    <cfRule type="cellIs" dxfId="49" priority="82" operator="equal">
      <formula>"Complete"</formula>
    </cfRule>
    <cfRule type="cellIs" dxfId="48" priority="83" operator="equal">
      <formula>"In Progress"</formula>
    </cfRule>
    <cfRule type="cellIs" dxfId="47" priority="84" operator="equal">
      <formula>"Open"</formula>
    </cfRule>
  </conditionalFormatting>
  <conditionalFormatting sqref="U138:AI138">
    <cfRule type="cellIs" dxfId="46" priority="33" operator="greaterThan">
      <formula>0</formula>
    </cfRule>
  </conditionalFormatting>
  <conditionalFormatting sqref="U136:AI136">
    <cfRule type="cellIs" dxfId="45" priority="41" operator="greaterThan">
      <formula>0</formula>
    </cfRule>
  </conditionalFormatting>
  <conditionalFormatting sqref="C125">
    <cfRule type="cellIs" dxfId="44" priority="74" operator="equal">
      <formula>"Complete"</formula>
    </cfRule>
    <cfRule type="cellIs" dxfId="43" priority="75" operator="equal">
      <formula>"In Progress"</formula>
    </cfRule>
    <cfRule type="cellIs" dxfId="42" priority="76" operator="equal">
      <formula>"Open"</formula>
    </cfRule>
  </conditionalFormatting>
  <conditionalFormatting sqref="U139:AI139">
    <cfRule type="cellIs" dxfId="41" priority="29" operator="greaterThan">
      <formula>0</formula>
    </cfRule>
  </conditionalFormatting>
  <conditionalFormatting sqref="C135">
    <cfRule type="cellIs" dxfId="40" priority="46" operator="equal">
      <formula>"Complete"</formula>
    </cfRule>
    <cfRule type="cellIs" dxfId="39" priority="47" operator="equal">
      <formula>"In Progress"</formula>
    </cfRule>
    <cfRule type="cellIs" dxfId="38" priority="48" operator="equal">
      <formula>"Open"</formula>
    </cfRule>
  </conditionalFormatting>
  <conditionalFormatting sqref="U121:AI121">
    <cfRule type="cellIs" dxfId="37" priority="97" operator="greaterThan">
      <formula>0</formula>
    </cfRule>
  </conditionalFormatting>
  <conditionalFormatting sqref="C141">
    <cfRule type="cellIs" dxfId="36" priority="18" operator="equal">
      <formula>"Complete"</formula>
    </cfRule>
    <cfRule type="cellIs" dxfId="35" priority="19" operator="equal">
      <formula>"In Progress"</formula>
    </cfRule>
    <cfRule type="cellIs" dxfId="34" priority="20" operator="equal">
      <formula>"Open"</formula>
    </cfRule>
  </conditionalFormatting>
  <conditionalFormatting sqref="U140:AI140">
    <cfRule type="cellIs" dxfId="33" priority="25" operator="greaterThan">
      <formula>0</formula>
    </cfRule>
  </conditionalFormatting>
  <conditionalFormatting sqref="C129">
    <cfRule type="cellIs" dxfId="32" priority="9" operator="equal">
      <formula>"Complete"</formula>
    </cfRule>
    <cfRule type="cellIs" dxfId="31" priority="10" operator="equal">
      <formula>"In Progress"</formula>
    </cfRule>
    <cfRule type="cellIs" dxfId="30" priority="11" operator="equal">
      <formula>"Open"</formula>
    </cfRule>
  </conditionalFormatting>
  <conditionalFormatting sqref="C127">
    <cfRule type="cellIs" dxfId="29" priority="66" operator="equal">
      <formula>"Complete"</formula>
    </cfRule>
    <cfRule type="cellIs" dxfId="28" priority="67" operator="equal">
      <formula>"In Progress"</formula>
    </cfRule>
    <cfRule type="cellIs" dxfId="27" priority="68" operator="equal">
      <formula>"Open"</formula>
    </cfRule>
  </conditionalFormatting>
  <conditionalFormatting sqref="C126">
    <cfRule type="cellIs" dxfId="26" priority="70" operator="equal">
      <formula>"Complete"</formula>
    </cfRule>
    <cfRule type="cellIs" dxfId="25" priority="71" operator="equal">
      <formula>"In Progress"</formula>
    </cfRule>
    <cfRule type="cellIs" dxfId="24" priority="72" operator="equal">
      <formula>"Open"</formula>
    </cfRule>
  </conditionalFormatting>
  <conditionalFormatting sqref="U122:AI122">
    <cfRule type="cellIs" dxfId="23" priority="93" operator="greaterThan">
      <formula>0</formula>
    </cfRule>
  </conditionalFormatting>
  <conditionalFormatting sqref="U123:AI123">
    <cfRule type="cellIs" dxfId="22" priority="89" operator="greaterThan">
      <formula>0</formula>
    </cfRule>
  </conditionalFormatting>
  <conditionalFormatting sqref="U126:AI126">
    <cfRule type="cellIs" dxfId="21" priority="73" operator="greaterThan">
      <formula>0</formula>
    </cfRule>
  </conditionalFormatting>
  <conditionalFormatting sqref="U118:AI118">
    <cfRule type="cellIs" dxfId="20" priority="3" operator="greaterThan">
      <formula>0</formula>
    </cfRule>
  </conditionalFormatting>
  <conditionalFormatting sqref="U124:AI124">
    <cfRule type="cellIs" dxfId="19" priority="85" operator="greaterThan">
      <formula>0</formula>
    </cfRule>
  </conditionalFormatting>
  <conditionalFormatting sqref="U127:AI127">
    <cfRule type="cellIs" dxfId="18" priority="69" operator="greaterThan">
      <formula>0</formula>
    </cfRule>
  </conditionalFormatting>
  <conditionalFormatting sqref="U125:AI125">
    <cfRule type="cellIs" dxfId="17" priority="77" operator="greaterThan">
      <formula>0</formula>
    </cfRule>
  </conditionalFormatting>
  <conditionalFormatting sqref="C128">
    <cfRule type="cellIs" dxfId="16" priority="62" operator="equal">
      <formula>"Complete"</formula>
    </cfRule>
    <cfRule type="cellIs" dxfId="15" priority="63" operator="equal">
      <formula>"In Progress"</formula>
    </cfRule>
    <cfRule type="cellIs" dxfId="14" priority="64" operator="equal">
      <formula>"Open"</formula>
    </cfRule>
  </conditionalFormatting>
  <conditionalFormatting sqref="U128:AI128">
    <cfRule type="cellIs" dxfId="13" priority="65" operator="greaterThan">
      <formula>0</formula>
    </cfRule>
  </conditionalFormatting>
  <conditionalFormatting sqref="U135:AI135">
    <cfRule type="cellIs" dxfId="12" priority="49" operator="greaterThan">
      <formula>0</formula>
    </cfRule>
  </conditionalFormatting>
  <conditionalFormatting sqref="C131">
    <cfRule type="cellIs" dxfId="11" priority="14" operator="equal">
      <formula>"Complete"</formula>
    </cfRule>
    <cfRule type="cellIs" dxfId="10" priority="15" operator="equal">
      <formula>"In Progress"</formula>
    </cfRule>
    <cfRule type="cellIs" dxfId="9" priority="16" operator="equal">
      <formula>"Open"</formula>
    </cfRule>
  </conditionalFormatting>
  <conditionalFormatting sqref="U141:AI141">
    <cfRule type="cellIs" dxfId="8" priority="21" operator="greaterThan">
      <formula>0</formula>
    </cfRule>
  </conditionalFormatting>
  <conditionalFormatting sqref="U131:AI131">
    <cfRule type="cellIs" dxfId="7" priority="17" operator="greaterThan">
      <formula>0</formula>
    </cfRule>
  </conditionalFormatting>
  <conditionalFormatting sqref="C134">
    <cfRule type="cellIs" dxfId="6" priority="50" operator="equal">
      <formula>"Complete"</formula>
    </cfRule>
    <cfRule type="cellIs" dxfId="5" priority="51" operator="equal">
      <formula>"In Progress"</formula>
    </cfRule>
    <cfRule type="cellIs" dxfId="4" priority="52" operator="equal">
      <formula>"Open"</formula>
    </cfRule>
  </conditionalFormatting>
  <conditionalFormatting sqref="U134:AI134">
    <cfRule type="cellIs" dxfId="3" priority="53" operator="greaterThan">
      <formula>0</formula>
    </cfRule>
  </conditionalFormatting>
  <conditionalFormatting sqref="U129:AI129">
    <cfRule type="cellIs" dxfId="2" priority="12" operator="greaterThan">
      <formula>0</formula>
    </cfRule>
  </conditionalFormatting>
  <conditionalFormatting sqref="U130:AI130">
    <cfRule type="cellIs" dxfId="1" priority="2" operator="greaterThan">
      <formula>0</formula>
    </cfRule>
  </conditionalFormatting>
  <conditionalFormatting sqref="AI52">
    <cfRule type="cellIs" dxfId="0" priority="1" operator="greaterThan">
      <formula>0</formula>
    </cfRule>
  </conditionalFormatting>
  <dataValidations count="1">
    <dataValidation type="list" allowBlank="1" showInputMessage="1" showErrorMessage="1" sqref="C9:C149" xr:uid="{00000000-0002-0000-0200-000000000000}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6"/>
  <sheetViews>
    <sheetView workbookViewId="0">
      <selection activeCell="P16" sqref="P16"/>
    </sheetView>
  </sheetViews>
  <sheetFormatPr defaultRowHeight="12.75" x14ac:dyDescent="0.2"/>
  <cols>
    <col min="1" max="1" width="4.42578125" customWidth="1"/>
    <col min="13" max="13" width="9.42578125" customWidth="1"/>
    <col min="14" max="14" width="3.85546875" customWidth="1"/>
  </cols>
  <sheetData>
    <row r="1" spans="1:14" ht="13.5" thickBo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13.5" thickTop="1" x14ac:dyDescent="0.2">
      <c r="A2" s="22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22"/>
    </row>
    <row r="3" spans="1:14" x14ac:dyDescent="0.2">
      <c r="A3" s="22"/>
      <c r="B3" s="34"/>
      <c r="C3" s="30"/>
      <c r="D3" s="30"/>
      <c r="E3" s="30"/>
      <c r="F3" s="30"/>
      <c r="G3" s="30"/>
      <c r="H3" s="30"/>
      <c r="I3" s="30"/>
      <c r="J3" s="30"/>
      <c r="K3" s="30"/>
      <c r="L3" s="30"/>
      <c r="M3" s="35"/>
      <c r="N3" s="22"/>
    </row>
    <row r="4" spans="1:14" x14ac:dyDescent="0.2">
      <c r="A4" s="22"/>
      <c r="B4" s="34"/>
      <c r="C4" s="30"/>
      <c r="D4" s="30"/>
      <c r="E4" s="30"/>
      <c r="F4" s="30"/>
      <c r="G4" s="30"/>
      <c r="H4" s="30"/>
      <c r="I4" s="30"/>
      <c r="J4" s="30"/>
      <c r="K4" s="30"/>
      <c r="L4" s="30"/>
      <c r="M4" s="35"/>
      <c r="N4" s="22"/>
    </row>
    <row r="5" spans="1:14" x14ac:dyDescent="0.2">
      <c r="A5" s="22"/>
      <c r="B5" s="34"/>
      <c r="C5" s="30"/>
      <c r="D5" s="30"/>
      <c r="E5" s="30"/>
      <c r="F5" s="30"/>
      <c r="G5" s="30"/>
      <c r="H5" s="30"/>
      <c r="I5" s="30"/>
      <c r="J5" s="30"/>
      <c r="K5" s="30"/>
      <c r="L5" s="30"/>
      <c r="M5" s="35"/>
      <c r="N5" s="22"/>
    </row>
    <row r="6" spans="1:14" x14ac:dyDescent="0.2">
      <c r="A6" s="22"/>
      <c r="B6" s="34"/>
      <c r="C6" s="30"/>
      <c r="D6" s="30"/>
      <c r="E6" s="30"/>
      <c r="F6" s="30"/>
      <c r="G6" s="30"/>
      <c r="H6" s="30"/>
      <c r="I6" s="30"/>
      <c r="J6" s="30"/>
      <c r="K6" s="30"/>
      <c r="L6" s="30"/>
      <c r="M6" s="35"/>
      <c r="N6" s="22"/>
    </row>
    <row r="7" spans="1:14" x14ac:dyDescent="0.2">
      <c r="A7" s="22"/>
      <c r="B7" s="34"/>
      <c r="C7" s="30"/>
      <c r="D7" s="30"/>
      <c r="E7" s="30"/>
      <c r="F7" s="30"/>
      <c r="G7" s="30"/>
      <c r="H7" s="30"/>
      <c r="I7" s="30"/>
      <c r="J7" s="30"/>
      <c r="K7" s="30"/>
      <c r="L7" s="30"/>
      <c r="M7" s="35"/>
      <c r="N7" s="22"/>
    </row>
    <row r="8" spans="1:14" x14ac:dyDescent="0.2">
      <c r="A8" s="22"/>
      <c r="B8" s="34"/>
      <c r="C8" s="30"/>
      <c r="D8" s="30"/>
      <c r="E8" s="30"/>
      <c r="F8" s="30"/>
      <c r="G8" s="30"/>
      <c r="H8" s="30"/>
      <c r="I8" s="30"/>
      <c r="J8" s="30"/>
      <c r="K8" s="30"/>
      <c r="L8" s="30"/>
      <c r="M8" s="35"/>
      <c r="N8" s="22"/>
    </row>
    <row r="9" spans="1:14" x14ac:dyDescent="0.2">
      <c r="A9" s="22"/>
      <c r="B9" s="34"/>
      <c r="C9" s="30"/>
      <c r="D9" s="30"/>
      <c r="E9" s="30"/>
      <c r="F9" s="30"/>
      <c r="G9" s="30"/>
      <c r="H9" s="30"/>
      <c r="I9" s="30"/>
      <c r="J9" s="30"/>
      <c r="K9" s="30"/>
      <c r="L9" s="30"/>
      <c r="M9" s="35"/>
      <c r="N9" s="22"/>
    </row>
    <row r="10" spans="1:14" x14ac:dyDescent="0.2">
      <c r="A10" s="22"/>
      <c r="B10" s="34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5"/>
      <c r="N10" s="22"/>
    </row>
    <row r="11" spans="1:14" x14ac:dyDescent="0.2">
      <c r="A11" s="22"/>
      <c r="B11" s="34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5"/>
      <c r="N11" s="22"/>
    </row>
    <row r="12" spans="1:14" x14ac:dyDescent="0.2">
      <c r="A12" s="22"/>
      <c r="B12" s="34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5"/>
      <c r="N12" s="22"/>
    </row>
    <row r="13" spans="1:14" x14ac:dyDescent="0.2">
      <c r="A13" s="22"/>
      <c r="B13" s="34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5"/>
      <c r="N13" s="22"/>
    </row>
    <row r="14" spans="1:14" x14ac:dyDescent="0.2">
      <c r="A14" s="22"/>
      <c r="B14" s="34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5"/>
      <c r="N14" s="22"/>
    </row>
    <row r="15" spans="1:14" x14ac:dyDescent="0.2">
      <c r="A15" s="22"/>
      <c r="B15" s="3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5"/>
      <c r="N15" s="22"/>
    </row>
    <row r="16" spans="1:14" x14ac:dyDescent="0.2">
      <c r="A16" s="22"/>
      <c r="B16" s="34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5"/>
      <c r="N16" s="22"/>
    </row>
    <row r="17" spans="1:14" x14ac:dyDescent="0.2">
      <c r="A17" s="22"/>
      <c r="B17" s="34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5"/>
      <c r="N17" s="22"/>
    </row>
    <row r="18" spans="1:14" x14ac:dyDescent="0.2">
      <c r="A18" s="22"/>
      <c r="B18" s="34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5"/>
      <c r="N18" s="22"/>
    </row>
    <row r="19" spans="1:14" x14ac:dyDescent="0.2">
      <c r="A19" s="22"/>
      <c r="B19" s="34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5"/>
      <c r="N19" s="22"/>
    </row>
    <row r="20" spans="1:14" x14ac:dyDescent="0.2">
      <c r="A20" s="22"/>
      <c r="B20" s="34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5"/>
      <c r="N20" s="22"/>
    </row>
    <row r="21" spans="1:14" x14ac:dyDescent="0.2">
      <c r="A21" s="22"/>
      <c r="B21" s="34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5"/>
      <c r="N21" s="22"/>
    </row>
    <row r="22" spans="1:14" ht="13.5" thickBot="1" x14ac:dyDescent="0.25">
      <c r="A22" s="22"/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  <c r="N22" s="22"/>
    </row>
    <row r="23" spans="1:14" ht="14.25" thickTop="1" thickBo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ht="13.5" thickTop="1" x14ac:dyDescent="0.2"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3"/>
    </row>
    <row r="25" spans="1:14" x14ac:dyDescent="0.2"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6"/>
    </row>
    <row r="26" spans="1:14" x14ac:dyDescent="0.2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6"/>
    </row>
    <row r="27" spans="1:14" x14ac:dyDescent="0.2">
      <c r="B27" s="64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6"/>
    </row>
    <row r="28" spans="1:14" x14ac:dyDescent="0.2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6"/>
    </row>
    <row r="29" spans="1:14" x14ac:dyDescent="0.2"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6"/>
    </row>
    <row r="30" spans="1:14" x14ac:dyDescent="0.2"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6"/>
    </row>
    <row r="31" spans="1:14" x14ac:dyDescent="0.2">
      <c r="B31" s="64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6"/>
    </row>
    <row r="32" spans="1:14" x14ac:dyDescent="0.2">
      <c r="B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6"/>
    </row>
    <row r="33" spans="2:13" x14ac:dyDescent="0.2">
      <c r="B33" s="64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6"/>
    </row>
    <row r="34" spans="2:13" x14ac:dyDescent="0.2">
      <c r="B34" s="64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6"/>
    </row>
    <row r="35" spans="2:13" x14ac:dyDescent="0.2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6"/>
    </row>
    <row r="36" spans="2:13" x14ac:dyDescent="0.2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6"/>
    </row>
    <row r="37" spans="2:13" x14ac:dyDescent="0.2">
      <c r="B37" s="64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6"/>
    </row>
    <row r="38" spans="2:13" x14ac:dyDescent="0.2"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</row>
    <row r="39" spans="2:13" x14ac:dyDescent="0.2">
      <c r="B39" s="64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/>
    </row>
    <row r="40" spans="2:13" x14ac:dyDescent="0.2">
      <c r="B40" s="64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6"/>
    </row>
    <row r="41" spans="2:13" x14ac:dyDescent="0.2">
      <c r="B41" s="64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6"/>
    </row>
    <row r="42" spans="2:13" x14ac:dyDescent="0.2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6"/>
    </row>
    <row r="43" spans="2:13" x14ac:dyDescent="0.2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6"/>
    </row>
    <row r="44" spans="2:13" x14ac:dyDescent="0.2">
      <c r="B44" s="64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6"/>
    </row>
    <row r="45" spans="2:13" ht="13.5" thickBot="1" x14ac:dyDescent="0.25">
      <c r="B45" s="67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9"/>
    </row>
    <row r="46" spans="2:13" ht="13.5" thickTop="1" x14ac:dyDescent="0.2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9"/>
  <sheetViews>
    <sheetView workbookViewId="0">
      <selection activeCell="Q13" sqref="Q13"/>
    </sheetView>
  </sheetViews>
  <sheetFormatPr defaultRowHeight="12.75" x14ac:dyDescent="0.2"/>
  <cols>
    <col min="1" max="1" width="3.140625" customWidth="1"/>
    <col min="13" max="13" width="7.42578125" customWidth="1"/>
    <col min="14" max="14" width="3.42578125" customWidth="1"/>
  </cols>
  <sheetData>
    <row r="1" spans="1:14" s="22" customFormat="1" ht="13.5" thickBot="1" x14ac:dyDescent="0.25"/>
    <row r="2" spans="1:14" ht="13.5" thickTop="1" x14ac:dyDescent="0.2">
      <c r="A2" s="22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N2" s="22"/>
    </row>
    <row r="3" spans="1:14" x14ac:dyDescent="0.2">
      <c r="A3" s="22"/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  <c r="N3" s="22"/>
    </row>
    <row r="4" spans="1:14" x14ac:dyDescent="0.2">
      <c r="A4" s="22"/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  <c r="N4" s="22"/>
    </row>
    <row r="5" spans="1:14" x14ac:dyDescent="0.2">
      <c r="A5" s="22"/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  <c r="N5" s="22"/>
    </row>
    <row r="6" spans="1:14" x14ac:dyDescent="0.2">
      <c r="A6" s="22"/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  <c r="N6" s="22"/>
    </row>
    <row r="7" spans="1:14" x14ac:dyDescent="0.2">
      <c r="A7" s="22"/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  <c r="N7" s="22"/>
    </row>
    <row r="8" spans="1:14" x14ac:dyDescent="0.2">
      <c r="A8" s="22"/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  <c r="N8" s="22"/>
    </row>
    <row r="9" spans="1:14" x14ac:dyDescent="0.2">
      <c r="A9" s="22"/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  <c r="N9" s="22"/>
    </row>
    <row r="10" spans="1:14" x14ac:dyDescent="0.2">
      <c r="A10" s="22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4"/>
      <c r="N10" s="22"/>
    </row>
    <row r="11" spans="1:14" x14ac:dyDescent="0.2">
      <c r="A11" s="22"/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  <c r="N11" s="22"/>
    </row>
    <row r="12" spans="1:14" x14ac:dyDescent="0.2">
      <c r="A12" s="22"/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4"/>
      <c r="N12" s="22"/>
    </row>
    <row r="13" spans="1:14" x14ac:dyDescent="0.2">
      <c r="A13" s="22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  <c r="N13" s="22"/>
    </row>
    <row r="14" spans="1:14" x14ac:dyDescent="0.2">
      <c r="A14" s="22"/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4"/>
      <c r="N14" s="22"/>
    </row>
    <row r="15" spans="1:14" x14ac:dyDescent="0.2">
      <c r="A15" s="22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4"/>
      <c r="N15" s="22"/>
    </row>
    <row r="16" spans="1:14" x14ac:dyDescent="0.2">
      <c r="A16" s="22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4"/>
      <c r="N16" s="22"/>
    </row>
    <row r="17" spans="1:14" x14ac:dyDescent="0.2">
      <c r="A17" s="22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4"/>
      <c r="N17" s="22"/>
    </row>
    <row r="18" spans="1:14" x14ac:dyDescent="0.2">
      <c r="A18" s="22"/>
      <c r="B18" s="4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4"/>
      <c r="N18" s="22"/>
    </row>
    <row r="19" spans="1:14" x14ac:dyDescent="0.2">
      <c r="A19" s="22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4"/>
      <c r="N19" s="22"/>
    </row>
    <row r="20" spans="1:14" x14ac:dyDescent="0.2">
      <c r="A20" s="22"/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4"/>
      <c r="N20" s="22"/>
    </row>
    <row r="21" spans="1:14" x14ac:dyDescent="0.2">
      <c r="A21" s="22"/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4"/>
      <c r="N21" s="22"/>
    </row>
    <row r="22" spans="1:14" x14ac:dyDescent="0.2">
      <c r="A22" s="22"/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4"/>
      <c r="N22" s="22"/>
    </row>
    <row r="23" spans="1:14" x14ac:dyDescent="0.2">
      <c r="A23" s="22"/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4"/>
      <c r="N23" s="22"/>
    </row>
    <row r="24" spans="1:14" x14ac:dyDescent="0.2">
      <c r="A24" s="22"/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4"/>
      <c r="N24" s="22"/>
    </row>
    <row r="25" spans="1:14" ht="13.5" thickBot="1" x14ac:dyDescent="0.25">
      <c r="A25" s="22"/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7"/>
      <c r="N25" s="22"/>
    </row>
    <row r="26" spans="1:14" ht="14.25" thickTop="1" thickBot="1" x14ac:dyDescent="0.25">
      <c r="A26" s="22"/>
      <c r="B26" s="23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1:14" ht="13.5" thickTop="1" x14ac:dyDescent="0.2">
      <c r="B27" s="245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7"/>
    </row>
    <row r="28" spans="1:14" x14ac:dyDescent="0.2">
      <c r="B28" s="239"/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M28" s="241"/>
    </row>
    <row r="29" spans="1:14" x14ac:dyDescent="0.2">
      <c r="B29" s="239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1"/>
    </row>
    <row r="30" spans="1:14" x14ac:dyDescent="0.2">
      <c r="B30" s="239"/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1"/>
    </row>
    <row r="31" spans="1:14" x14ac:dyDescent="0.2">
      <c r="B31" s="239"/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1"/>
    </row>
    <row r="32" spans="1:14" x14ac:dyDescent="0.2">
      <c r="B32" s="239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1"/>
    </row>
    <row r="33" spans="2:13" x14ac:dyDescent="0.2">
      <c r="B33" s="239"/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1"/>
    </row>
    <row r="34" spans="2:13" x14ac:dyDescent="0.2">
      <c r="B34" s="239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1"/>
    </row>
    <row r="35" spans="2:13" x14ac:dyDescent="0.2">
      <c r="B35" s="239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1"/>
    </row>
    <row r="36" spans="2:13" x14ac:dyDescent="0.2">
      <c r="B36" s="239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1"/>
    </row>
    <row r="37" spans="2:13" x14ac:dyDescent="0.2">
      <c r="B37" s="239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1"/>
    </row>
    <row r="38" spans="2:13" x14ac:dyDescent="0.2">
      <c r="B38" s="239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1"/>
    </row>
    <row r="39" spans="2:13" x14ac:dyDescent="0.2">
      <c r="B39" s="239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1"/>
    </row>
    <row r="40" spans="2:13" x14ac:dyDescent="0.2">
      <c r="B40" s="239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1"/>
    </row>
    <row r="41" spans="2:13" x14ac:dyDescent="0.2">
      <c r="B41" s="239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1"/>
    </row>
    <row r="42" spans="2:13" x14ac:dyDescent="0.2">
      <c r="B42" s="239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1"/>
    </row>
    <row r="43" spans="2:13" x14ac:dyDescent="0.2">
      <c r="B43" s="239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1"/>
    </row>
    <row r="44" spans="2:13" x14ac:dyDescent="0.2">
      <c r="B44" s="239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1"/>
    </row>
    <row r="45" spans="2:13" x14ac:dyDescent="0.2">
      <c r="B45" s="239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1"/>
    </row>
    <row r="46" spans="2:13" ht="13.5" thickBot="1" x14ac:dyDescent="0.25">
      <c r="B46" s="242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4"/>
    </row>
    <row r="47" spans="2:13" ht="14.25" thickTop="1" thickBot="1" x14ac:dyDescent="0.25"/>
    <row r="48" spans="2:13" ht="13.5" thickTop="1" x14ac:dyDescent="0.2">
      <c r="B48" s="248"/>
      <c r="C48" s="249"/>
      <c r="D48" s="249"/>
      <c r="E48" s="249"/>
      <c r="F48" s="249"/>
      <c r="G48" s="249"/>
      <c r="H48" s="249"/>
      <c r="I48" s="249"/>
      <c r="J48" s="249"/>
      <c r="K48" s="249"/>
      <c r="L48" s="249"/>
      <c r="M48" s="250"/>
    </row>
    <row r="49" spans="2:13" x14ac:dyDescent="0.2">
      <c r="B49" s="251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252"/>
    </row>
    <row r="50" spans="2:13" x14ac:dyDescent="0.2">
      <c r="B50" s="251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252"/>
    </row>
    <row r="51" spans="2:13" x14ac:dyDescent="0.2">
      <c r="B51" s="251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252"/>
    </row>
    <row r="52" spans="2:13" x14ac:dyDescent="0.2">
      <c r="B52" s="251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252"/>
    </row>
    <row r="53" spans="2:13" x14ac:dyDescent="0.2">
      <c r="B53" s="251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252"/>
    </row>
    <row r="54" spans="2:13" x14ac:dyDescent="0.2">
      <c r="B54" s="251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252"/>
    </row>
    <row r="55" spans="2:13" x14ac:dyDescent="0.2">
      <c r="B55" s="251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252"/>
    </row>
    <row r="56" spans="2:13" x14ac:dyDescent="0.2">
      <c r="B56" s="251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252"/>
    </row>
    <row r="57" spans="2:13" x14ac:dyDescent="0.2">
      <c r="B57" s="251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252"/>
    </row>
    <row r="58" spans="2:13" x14ac:dyDescent="0.2">
      <c r="B58" s="251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252"/>
    </row>
    <row r="59" spans="2:13" x14ac:dyDescent="0.2">
      <c r="B59" s="251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252"/>
    </row>
    <row r="60" spans="2:13" x14ac:dyDescent="0.2">
      <c r="B60" s="251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252"/>
    </row>
    <row r="61" spans="2:13" x14ac:dyDescent="0.2">
      <c r="B61" s="251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252"/>
    </row>
    <row r="62" spans="2:13" x14ac:dyDescent="0.2">
      <c r="B62" s="251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252"/>
    </row>
    <row r="63" spans="2:13" x14ac:dyDescent="0.2">
      <c r="B63" s="251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252"/>
    </row>
    <row r="64" spans="2:13" x14ac:dyDescent="0.2">
      <c r="B64" s="251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252"/>
    </row>
    <row r="65" spans="2:13" x14ac:dyDescent="0.2">
      <c r="B65" s="251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252"/>
    </row>
    <row r="66" spans="2:13" x14ac:dyDescent="0.2">
      <c r="B66" s="251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252"/>
    </row>
    <row r="67" spans="2:13" x14ac:dyDescent="0.2">
      <c r="B67" s="251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252"/>
    </row>
    <row r="68" spans="2:13" ht="13.5" thickBot="1" x14ac:dyDescent="0.25">
      <c r="B68" s="253"/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5"/>
    </row>
    <row r="69" spans="2:13" ht="13.5" thickTop="1" x14ac:dyDescent="0.2"/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Sheet</vt:lpstr>
      <vt:lpstr>Instructions</vt:lpstr>
      <vt:lpstr>WBS</vt:lpstr>
      <vt:lpstr>Burn Charts</vt:lpstr>
      <vt:lpstr>Earned Value Charts</vt:lpstr>
      <vt:lpstr>'Burn Charts'!Print_Area</vt:lpstr>
      <vt:lpstr>'Cover Sheet'!Print_Area</vt:lpstr>
      <vt:lpstr>'Earned Value Charts'!Print_Area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Bernhardt</dc:creator>
  <cp:lastModifiedBy>Ridhs Kothari</cp:lastModifiedBy>
  <cp:lastPrinted>2015-08-18T23:20:54Z</cp:lastPrinted>
  <dcterms:created xsi:type="dcterms:W3CDTF">2006-01-11T00:49:17Z</dcterms:created>
  <dcterms:modified xsi:type="dcterms:W3CDTF">2017-12-10T08:34:34Z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c5afb411-45e7-4809-a19b-f4c218383617</vt:lpwstr>
  </property>
</Properties>
</file>