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rmalaysia-my.sharepoint.com/personal/m_saifuddin_central-sugars_com_my/Documents/Desktop/Data Sanity QC/"/>
    </mc:Choice>
  </mc:AlternateContent>
  <xr:revisionPtr revIDLastSave="44" documentId="13_ncr:1_{EA5036A5-4E22-4C3B-95F6-6F1791871AC6}" xr6:coauthVersionLast="45" xr6:coauthVersionMax="45" xr10:uidLastSave="{3B01DB10-8CC8-4369-90B8-91DA1CD6A48D}"/>
  <bookViews>
    <workbookView xWindow="-120" yWindow="-120" windowWidth="20730" windowHeight="11160" xr2:uid="{6090090C-2027-4910-B89A-9EABFD12AF16}"/>
  </bookViews>
  <sheets>
    <sheet name="1" sheetId="1" r:id="rId1"/>
    <sheet name="2" sheetId="7" r:id="rId2"/>
    <sheet name="3" sheetId="8" r:id="rId3"/>
    <sheet name="Sheet3" sheetId="41" state="hidden" r:id="rId4"/>
    <sheet name="Sheet4" sheetId="42" state="hidden" r:id="rId5"/>
    <sheet name="Sheet5" sheetId="43" state="hidden" r:id="rId6"/>
    <sheet name="Sheet6" sheetId="44" state="hidden" r:id="rId7"/>
    <sheet name="Sheet7" sheetId="45" state="hidden" r:id="rId8"/>
    <sheet name="Sheet8" sheetId="46" state="hidden" r:id="rId9"/>
    <sheet name="Sheet9" sheetId="47" state="hidden" r:id="rId10"/>
    <sheet name="Sheet10" sheetId="48" state="hidden" r:id="rId11"/>
    <sheet name="Sheet11" sheetId="49" state="hidden" r:id="rId12"/>
    <sheet name="Sheet12" sheetId="50" state="hidden" r:id="rId13"/>
    <sheet name="Sheet13" sheetId="51" state="hidden" r:id="rId14"/>
    <sheet name="Sheet14" sheetId="52" state="hidden" r:id="rId15"/>
    <sheet name="Sheet15" sheetId="53" state="hidden" r:id="rId16"/>
    <sheet name="Sheet16" sheetId="54" state="hidden" r:id="rId17"/>
    <sheet name="4" sheetId="9" r:id="rId18"/>
    <sheet name="5" sheetId="10" r:id="rId19"/>
    <sheet name="6" sheetId="14" r:id="rId20"/>
    <sheet name="7" sheetId="16" r:id="rId21"/>
    <sheet name="8" sheetId="17" r:id="rId22"/>
    <sheet name="9" sheetId="18" r:id="rId23"/>
    <sheet name="10" sheetId="19" r:id="rId24"/>
    <sheet name="11" sheetId="20" r:id="rId25"/>
    <sheet name="12" sheetId="21" r:id="rId26"/>
    <sheet name="Sheet2" sheetId="55" state="hidden" r:id="rId27"/>
    <sheet name="Sheet17" sheetId="56" state="hidden" r:id="rId28"/>
    <sheet name="13" sheetId="23" r:id="rId29"/>
    <sheet name="14" sheetId="24" r:id="rId30"/>
    <sheet name="15" sheetId="25" r:id="rId31"/>
    <sheet name="16" sheetId="26" r:id="rId32"/>
    <sheet name="17" sheetId="27" r:id="rId33"/>
    <sheet name="18" sheetId="28" r:id="rId34"/>
    <sheet name="19" sheetId="29" r:id="rId35"/>
    <sheet name="20" sheetId="30" r:id="rId36"/>
    <sheet name="21" sheetId="31" r:id="rId37"/>
    <sheet name="22" sheetId="32" r:id="rId38"/>
    <sheet name="23" sheetId="33" r:id="rId39"/>
    <sheet name="24" sheetId="34" r:id="rId40"/>
    <sheet name="25" sheetId="35" r:id="rId41"/>
    <sheet name="26" sheetId="36" r:id="rId42"/>
    <sheet name="27" sheetId="37" r:id="rId43"/>
    <sheet name="28" sheetId="38" r:id="rId44"/>
    <sheet name="Sheet1" sheetId="11" state="hidden" r:id="rId45"/>
    <sheet name="29" sheetId="39" r:id="rId4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O27" i="1"/>
  <c r="O26" i="1"/>
  <c r="O25" i="1"/>
  <c r="O24" i="1"/>
  <c r="S8" i="39"/>
  <c r="S7" i="39"/>
  <c r="S10" i="39" s="1"/>
  <c r="S13" i="39" s="1"/>
  <c r="S6" i="39"/>
  <c r="S11" i="39" s="1"/>
  <c r="S14" i="39" s="1"/>
  <c r="S8" i="38"/>
  <c r="S7" i="38"/>
  <c r="S10" i="38" s="1"/>
  <c r="S13" i="38" s="1"/>
  <c r="S6" i="38"/>
  <c r="S11" i="38" s="1"/>
  <c r="S14" i="38" s="1"/>
  <c r="S8" i="37"/>
  <c r="S7" i="37"/>
  <c r="S10" i="37" s="1"/>
  <c r="S13" i="37" s="1"/>
  <c r="S6" i="37"/>
  <c r="S11" i="37" s="1"/>
  <c r="S14" i="37" s="1"/>
  <c r="S8" i="36"/>
  <c r="S7" i="36"/>
  <c r="S10" i="36" s="1"/>
  <c r="S13" i="36" s="1"/>
  <c r="S6" i="36"/>
  <c r="S9" i="36" s="1"/>
  <c r="S12" i="36" s="1"/>
  <c r="S8" i="35"/>
  <c r="S7" i="35"/>
  <c r="S10" i="35" s="1"/>
  <c r="S13" i="35" s="1"/>
  <c r="S6" i="35"/>
  <c r="S11" i="35" s="1"/>
  <c r="S14" i="35" s="1"/>
  <c r="S8" i="34"/>
  <c r="S7" i="34"/>
  <c r="S10" i="34" s="1"/>
  <c r="S13" i="34" s="1"/>
  <c r="S6" i="34"/>
  <c r="S11" i="34" s="1"/>
  <c r="S14" i="34" s="1"/>
  <c r="S11" i="33"/>
  <c r="S14" i="33" s="1"/>
  <c r="S10" i="33"/>
  <c r="S13" i="33" s="1"/>
  <c r="S8" i="33"/>
  <c r="S7" i="33"/>
  <c r="S6" i="33"/>
  <c r="S9" i="33" s="1"/>
  <c r="S12" i="33" s="1"/>
  <c r="S8" i="32"/>
  <c r="S7" i="32"/>
  <c r="S10" i="32" s="1"/>
  <c r="S13" i="32" s="1"/>
  <c r="S6" i="32"/>
  <c r="S11" i="32" s="1"/>
  <c r="S14" i="32" s="1"/>
  <c r="S8" i="31"/>
  <c r="S7" i="31"/>
  <c r="S10" i="31" s="1"/>
  <c r="S13" i="31" s="1"/>
  <c r="S6" i="31"/>
  <c r="S11" i="31" s="1"/>
  <c r="S14" i="31" s="1"/>
  <c r="S8" i="30"/>
  <c r="S7" i="30"/>
  <c r="S10" i="30" s="1"/>
  <c r="S13" i="30" s="1"/>
  <c r="S6" i="30"/>
  <c r="S11" i="30" s="1"/>
  <c r="S14" i="30" s="1"/>
  <c r="S8" i="29"/>
  <c r="S7" i="29"/>
  <c r="S10" i="29" s="1"/>
  <c r="S13" i="29" s="1"/>
  <c r="S6" i="29"/>
  <c r="S11" i="29" s="1"/>
  <c r="S14" i="29" s="1"/>
  <c r="S11" i="28"/>
  <c r="S14" i="28" s="1"/>
  <c r="S10" i="28"/>
  <c r="S13" i="28" s="1"/>
  <c r="S8" i="28"/>
  <c r="S7" i="28"/>
  <c r="S6" i="28"/>
  <c r="S9" i="28" s="1"/>
  <c r="S12" i="28" s="1"/>
  <c r="S8" i="27"/>
  <c r="S7" i="27"/>
  <c r="S10" i="27" s="1"/>
  <c r="S13" i="27" s="1"/>
  <c r="S6" i="27"/>
  <c r="S11" i="27" s="1"/>
  <c r="S14" i="27" s="1"/>
  <c r="S8" i="26"/>
  <c r="S7" i="26"/>
  <c r="S10" i="26" s="1"/>
  <c r="S13" i="26" s="1"/>
  <c r="S6" i="26"/>
  <c r="S9" i="26" s="1"/>
  <c r="S12" i="26" s="1"/>
  <c r="S8" i="25"/>
  <c r="S7" i="25"/>
  <c r="S10" i="25" s="1"/>
  <c r="S13" i="25" s="1"/>
  <c r="S6" i="25"/>
  <c r="S11" i="25" s="1"/>
  <c r="S14" i="25" s="1"/>
  <c r="S8" i="24"/>
  <c r="S7" i="24"/>
  <c r="S10" i="24" s="1"/>
  <c r="S13" i="24" s="1"/>
  <c r="S6" i="24"/>
  <c r="S11" i="24" s="1"/>
  <c r="S14" i="24" s="1"/>
  <c r="S8" i="23"/>
  <c r="S7" i="23"/>
  <c r="S10" i="23" s="1"/>
  <c r="S13" i="23" s="1"/>
  <c r="S6" i="23"/>
  <c r="S11" i="23" s="1"/>
  <c r="S14" i="23" s="1"/>
  <c r="S8" i="21"/>
  <c r="S7" i="21"/>
  <c r="S10" i="21" s="1"/>
  <c r="S13" i="21" s="1"/>
  <c r="S6" i="21"/>
  <c r="S11" i="21" s="1"/>
  <c r="S14" i="21" s="1"/>
  <c r="S11" i="20"/>
  <c r="S14" i="20" s="1"/>
  <c r="S10" i="20"/>
  <c r="S13" i="20" s="1"/>
  <c r="S8" i="20"/>
  <c r="S7" i="20"/>
  <c r="S6" i="20"/>
  <c r="S9" i="20" s="1"/>
  <c r="S12" i="20" s="1"/>
  <c r="S11" i="19"/>
  <c r="S14" i="19" s="1"/>
  <c r="S8" i="19"/>
  <c r="S7" i="19"/>
  <c r="S10" i="19" s="1"/>
  <c r="S13" i="19" s="1"/>
  <c r="S6" i="19"/>
  <c r="S9" i="19" s="1"/>
  <c r="S12" i="19" s="1"/>
  <c r="S8" i="18"/>
  <c r="S7" i="18"/>
  <c r="S10" i="18" s="1"/>
  <c r="S13" i="18" s="1"/>
  <c r="S6" i="18"/>
  <c r="S11" i="18" s="1"/>
  <c r="S14" i="18" s="1"/>
  <c r="S8" i="17"/>
  <c r="S7" i="17"/>
  <c r="S10" i="17" s="1"/>
  <c r="S13" i="17" s="1"/>
  <c r="S6" i="17"/>
  <c r="S11" i="17" s="1"/>
  <c r="S14" i="17" s="1"/>
  <c r="S8" i="16"/>
  <c r="S7" i="16"/>
  <c r="S10" i="16" s="1"/>
  <c r="S13" i="16" s="1"/>
  <c r="S6" i="16"/>
  <c r="S11" i="16" s="1"/>
  <c r="S14" i="16" s="1"/>
  <c r="S8" i="14"/>
  <c r="S7" i="14"/>
  <c r="S10" i="14" s="1"/>
  <c r="S13" i="14" s="1"/>
  <c r="S6" i="14"/>
  <c r="S11" i="14" s="1"/>
  <c r="S14" i="14" s="1"/>
  <c r="S10" i="10"/>
  <c r="S13" i="10" s="1"/>
  <c r="S8" i="10"/>
  <c r="S7" i="10"/>
  <c r="S6" i="10"/>
  <c r="S11" i="10" s="1"/>
  <c r="S14" i="10" s="1"/>
  <c r="S11" i="9"/>
  <c r="S14" i="9" s="1"/>
  <c r="S8" i="9"/>
  <c r="S7" i="9"/>
  <c r="S10" i="9" s="1"/>
  <c r="S13" i="9" s="1"/>
  <c r="S6" i="9"/>
  <c r="S9" i="9" s="1"/>
  <c r="S12" i="9" s="1"/>
  <c r="S8" i="8"/>
  <c r="S7" i="8"/>
  <c r="S10" i="8" s="1"/>
  <c r="S13" i="8" s="1"/>
  <c r="S6" i="8"/>
  <c r="S9" i="8" s="1"/>
  <c r="S12" i="8" s="1"/>
  <c r="S8" i="7"/>
  <c r="S7" i="7"/>
  <c r="S10" i="7" s="1"/>
  <c r="S13" i="7" s="1"/>
  <c r="S6" i="7"/>
  <c r="S11" i="7" s="1"/>
  <c r="S14" i="7" s="1"/>
  <c r="S12" i="1"/>
  <c r="S9" i="1"/>
  <c r="S9" i="39" l="1"/>
  <c r="S12" i="39" s="1"/>
  <c r="S9" i="38"/>
  <c r="S12" i="38" s="1"/>
  <c r="S9" i="37"/>
  <c r="S12" i="37" s="1"/>
  <c r="S11" i="36"/>
  <c r="S14" i="36" s="1"/>
  <c r="S9" i="35"/>
  <c r="S12" i="35" s="1"/>
  <c r="S9" i="34"/>
  <c r="S12" i="34" s="1"/>
  <c r="S9" i="32"/>
  <c r="S12" i="32" s="1"/>
  <c r="S9" i="31"/>
  <c r="S12" i="31" s="1"/>
  <c r="S9" i="30"/>
  <c r="S12" i="30" s="1"/>
  <c r="S9" i="29"/>
  <c r="S12" i="29" s="1"/>
  <c r="S9" i="27"/>
  <c r="S12" i="27" s="1"/>
  <c r="S11" i="26"/>
  <c r="S14" i="26" s="1"/>
  <c r="S9" i="25"/>
  <c r="S12" i="25" s="1"/>
  <c r="S9" i="24"/>
  <c r="S12" i="24" s="1"/>
  <c r="S9" i="23"/>
  <c r="S12" i="23" s="1"/>
  <c r="S9" i="21"/>
  <c r="S12" i="21" s="1"/>
  <c r="S9" i="18"/>
  <c r="S12" i="18" s="1"/>
  <c r="S9" i="17"/>
  <c r="S12" i="17" s="1"/>
  <c r="S9" i="16"/>
  <c r="S12" i="16" s="1"/>
  <c r="S9" i="14"/>
  <c r="S12" i="14" s="1"/>
  <c r="S9" i="10"/>
  <c r="S12" i="10" s="1"/>
  <c r="S11" i="8"/>
  <c r="S14" i="8" s="1"/>
  <c r="S9" i="7"/>
  <c r="S12" i="7" s="1"/>
  <c r="S8" i="1"/>
  <c r="S10" i="1" s="1"/>
  <c r="S13" i="1" s="1"/>
  <c r="S7" i="1"/>
  <c r="S6" i="1"/>
  <c r="S11" i="1" l="1"/>
  <c r="S14" i="1" s="1"/>
  <c r="F171" i="39" l="1"/>
  <c r="E171" i="39"/>
  <c r="D171" i="39"/>
  <c r="F170" i="39"/>
  <c r="E170" i="39"/>
  <c r="D170" i="39"/>
  <c r="F169" i="39"/>
  <c r="E169" i="39"/>
  <c r="D169" i="39"/>
  <c r="K141" i="39"/>
  <c r="K140" i="39"/>
  <c r="K135" i="39"/>
  <c r="K133" i="39"/>
  <c r="J125" i="39"/>
  <c r="J124" i="39"/>
  <c r="J123" i="39"/>
  <c r="J122" i="39"/>
  <c r="J121" i="39"/>
  <c r="J120" i="39"/>
  <c r="J119" i="39"/>
  <c r="K86" i="39"/>
  <c r="K85" i="39"/>
  <c r="K80" i="39"/>
  <c r="K78" i="39"/>
  <c r="J70" i="39"/>
  <c r="J69" i="39"/>
  <c r="J68" i="39"/>
  <c r="O83" i="39" s="1"/>
  <c r="J67" i="39"/>
  <c r="J66" i="39"/>
  <c r="J65" i="39"/>
  <c r="J64" i="39"/>
  <c r="K29" i="39"/>
  <c r="K28" i="39"/>
  <c r="K23" i="39"/>
  <c r="K21" i="39"/>
  <c r="J13" i="39"/>
  <c r="J12" i="39"/>
  <c r="J11" i="39"/>
  <c r="J10" i="39"/>
  <c r="J9" i="39"/>
  <c r="J8" i="39"/>
  <c r="J7" i="39"/>
  <c r="F171" i="38"/>
  <c r="E171" i="38"/>
  <c r="D171" i="38"/>
  <c r="F170" i="38"/>
  <c r="E170" i="38"/>
  <c r="D170" i="38"/>
  <c r="F169" i="38"/>
  <c r="E169" i="38"/>
  <c r="D169" i="38"/>
  <c r="K141" i="38"/>
  <c r="K140" i="38"/>
  <c r="K135" i="38"/>
  <c r="K133" i="38"/>
  <c r="J125" i="38"/>
  <c r="J124" i="38"/>
  <c r="J123" i="38"/>
  <c r="J122" i="38"/>
  <c r="J121" i="38"/>
  <c r="J120" i="38"/>
  <c r="J119" i="38"/>
  <c r="K86" i="38"/>
  <c r="K85" i="38"/>
  <c r="K80" i="38"/>
  <c r="K78" i="38"/>
  <c r="J70" i="38"/>
  <c r="J69" i="38"/>
  <c r="J68" i="38"/>
  <c r="J67" i="38"/>
  <c r="J66" i="38"/>
  <c r="J65" i="38"/>
  <c r="J64" i="38"/>
  <c r="K29" i="38"/>
  <c r="K28" i="38"/>
  <c r="K23" i="38"/>
  <c r="K21" i="38"/>
  <c r="J13" i="38"/>
  <c r="O28" i="38" s="1"/>
  <c r="J12" i="38"/>
  <c r="O27" i="38" s="1"/>
  <c r="J11" i="38"/>
  <c r="J10" i="38"/>
  <c r="J9" i="38"/>
  <c r="J8" i="38"/>
  <c r="J7" i="38"/>
  <c r="F171" i="37"/>
  <c r="E171" i="37"/>
  <c r="D171" i="37"/>
  <c r="F170" i="37"/>
  <c r="E170" i="37"/>
  <c r="D170" i="37"/>
  <c r="F169" i="37"/>
  <c r="E169" i="37"/>
  <c r="D169" i="37"/>
  <c r="K141" i="37"/>
  <c r="K140" i="37"/>
  <c r="K135" i="37"/>
  <c r="K133" i="37"/>
  <c r="J125" i="37"/>
  <c r="J124" i="37"/>
  <c r="J123" i="37"/>
  <c r="J122" i="37"/>
  <c r="J121" i="37"/>
  <c r="J120" i="37"/>
  <c r="J119" i="37"/>
  <c r="K86" i="37"/>
  <c r="K85" i="37"/>
  <c r="K80" i="37"/>
  <c r="K78" i="37"/>
  <c r="J70" i="37"/>
  <c r="J69" i="37"/>
  <c r="J68" i="37"/>
  <c r="O83" i="37" s="1"/>
  <c r="J67" i="37"/>
  <c r="J66" i="37"/>
  <c r="J65" i="37"/>
  <c r="J64" i="37"/>
  <c r="K29" i="37"/>
  <c r="K28" i="37"/>
  <c r="K23" i="37"/>
  <c r="K21" i="37"/>
  <c r="J13" i="37"/>
  <c r="J12" i="37"/>
  <c r="J11" i="37"/>
  <c r="J10" i="37"/>
  <c r="J9" i="37"/>
  <c r="J8" i="37"/>
  <c r="J7" i="37"/>
  <c r="F171" i="36"/>
  <c r="E171" i="36"/>
  <c r="D171" i="36"/>
  <c r="F170" i="36"/>
  <c r="E170" i="36"/>
  <c r="D170" i="36"/>
  <c r="F169" i="36"/>
  <c r="E169" i="36"/>
  <c r="D169" i="36"/>
  <c r="K141" i="36"/>
  <c r="K140" i="36"/>
  <c r="K135" i="36"/>
  <c r="K133" i="36"/>
  <c r="J125" i="36"/>
  <c r="J124" i="36"/>
  <c r="J123" i="36"/>
  <c r="J122" i="36"/>
  <c r="J121" i="36"/>
  <c r="J120" i="36"/>
  <c r="J119" i="36"/>
  <c r="K86" i="36"/>
  <c r="K85" i="36"/>
  <c r="K80" i="36"/>
  <c r="K78" i="36"/>
  <c r="J70" i="36"/>
  <c r="J69" i="36"/>
  <c r="J68" i="36"/>
  <c r="J67" i="36"/>
  <c r="J66" i="36"/>
  <c r="J65" i="36"/>
  <c r="J64" i="36"/>
  <c r="K29" i="36"/>
  <c r="K28" i="36"/>
  <c r="K23" i="36"/>
  <c r="K21" i="36"/>
  <c r="J13" i="36"/>
  <c r="J12" i="36"/>
  <c r="J11" i="36"/>
  <c r="J10" i="36"/>
  <c r="O25" i="36" s="1"/>
  <c r="J9" i="36"/>
  <c r="J8" i="36"/>
  <c r="J7" i="36"/>
  <c r="F171" i="35"/>
  <c r="E171" i="35"/>
  <c r="D171" i="35"/>
  <c r="F170" i="35"/>
  <c r="E170" i="35"/>
  <c r="D170" i="35"/>
  <c r="F169" i="35"/>
  <c r="E169" i="35"/>
  <c r="D169" i="35"/>
  <c r="K141" i="35"/>
  <c r="K140" i="35"/>
  <c r="K135" i="35"/>
  <c r="K133" i="35"/>
  <c r="J125" i="35"/>
  <c r="J124" i="35"/>
  <c r="J123" i="35"/>
  <c r="O138" i="35" s="1"/>
  <c r="J122" i="35"/>
  <c r="O137" i="35" s="1"/>
  <c r="J121" i="35"/>
  <c r="J120" i="35"/>
  <c r="J119" i="35"/>
  <c r="K86" i="35"/>
  <c r="K85" i="35"/>
  <c r="K80" i="35"/>
  <c r="K78" i="35"/>
  <c r="J70" i="35"/>
  <c r="J69" i="35"/>
  <c r="J68" i="35"/>
  <c r="J67" i="35"/>
  <c r="J66" i="35"/>
  <c r="J65" i="35"/>
  <c r="J64" i="35"/>
  <c r="K29" i="35"/>
  <c r="K28" i="35"/>
  <c r="K23" i="35"/>
  <c r="K21" i="35"/>
  <c r="J13" i="35"/>
  <c r="O27" i="35" s="1"/>
  <c r="J12" i="35"/>
  <c r="J11" i="35"/>
  <c r="O26" i="35" s="1"/>
  <c r="J10" i="35"/>
  <c r="O25" i="35" s="1"/>
  <c r="J9" i="35"/>
  <c r="J8" i="35"/>
  <c r="J7" i="35"/>
  <c r="F171" i="34"/>
  <c r="E171" i="34"/>
  <c r="D171" i="34"/>
  <c r="F170" i="34"/>
  <c r="E170" i="34"/>
  <c r="D170" i="34"/>
  <c r="F169" i="34"/>
  <c r="E169" i="34"/>
  <c r="D169" i="34"/>
  <c r="K141" i="34"/>
  <c r="K140" i="34"/>
  <c r="K135" i="34"/>
  <c r="K133" i="34"/>
  <c r="J125" i="34"/>
  <c r="J124" i="34"/>
  <c r="J123" i="34"/>
  <c r="J122" i="34"/>
  <c r="J121" i="34"/>
  <c r="J120" i="34"/>
  <c r="J119" i="34"/>
  <c r="K86" i="34"/>
  <c r="K85" i="34"/>
  <c r="K80" i="34"/>
  <c r="K78" i="34"/>
  <c r="J70" i="34"/>
  <c r="O84" i="34" s="1"/>
  <c r="J69" i="34"/>
  <c r="J68" i="34"/>
  <c r="O83" i="34" s="1"/>
  <c r="J67" i="34"/>
  <c r="O82" i="34" s="1"/>
  <c r="J66" i="34"/>
  <c r="J65" i="34"/>
  <c r="J64" i="34"/>
  <c r="K29" i="34"/>
  <c r="K28" i="34"/>
  <c r="K23" i="34"/>
  <c r="K21" i="34"/>
  <c r="J13" i="34"/>
  <c r="J12" i="34"/>
  <c r="J11" i="34"/>
  <c r="O26" i="34" s="1"/>
  <c r="J10" i="34"/>
  <c r="J9" i="34"/>
  <c r="J8" i="34"/>
  <c r="J7" i="34"/>
  <c r="F171" i="33"/>
  <c r="E171" i="33"/>
  <c r="D171" i="33"/>
  <c r="F170" i="33"/>
  <c r="E170" i="33"/>
  <c r="D170" i="33"/>
  <c r="F169" i="33"/>
  <c r="E169" i="33"/>
  <c r="D169" i="33"/>
  <c r="K141" i="33"/>
  <c r="K140" i="33"/>
  <c r="O138" i="33"/>
  <c r="K135" i="33"/>
  <c r="K133" i="33"/>
  <c r="J125" i="33"/>
  <c r="J124" i="33"/>
  <c r="J123" i="33"/>
  <c r="J122" i="33"/>
  <c r="O137" i="33" s="1"/>
  <c r="J121" i="33"/>
  <c r="J120" i="33"/>
  <c r="J119" i="33"/>
  <c r="K86" i="33"/>
  <c r="K85" i="33"/>
  <c r="O83" i="33"/>
  <c r="K80" i="33"/>
  <c r="K78" i="33"/>
  <c r="J70" i="33"/>
  <c r="O84" i="33" s="1"/>
  <c r="J69" i="33"/>
  <c r="J68" i="33"/>
  <c r="J67" i="33"/>
  <c r="O82" i="33" s="1"/>
  <c r="J66" i="33"/>
  <c r="J65" i="33"/>
  <c r="J64" i="33"/>
  <c r="K29" i="33"/>
  <c r="K28" i="33"/>
  <c r="K23" i="33"/>
  <c r="K21" i="33"/>
  <c r="J13" i="33"/>
  <c r="O27" i="33" s="1"/>
  <c r="J12" i="33"/>
  <c r="O26" i="33" s="1"/>
  <c r="J11" i="33"/>
  <c r="J10" i="33"/>
  <c r="O25" i="33" s="1"/>
  <c r="J9" i="33"/>
  <c r="J8" i="33"/>
  <c r="J7" i="33"/>
  <c r="F171" i="32"/>
  <c r="E171" i="32"/>
  <c r="D171" i="32"/>
  <c r="F170" i="32"/>
  <c r="E170" i="32"/>
  <c r="D170" i="32"/>
  <c r="F169" i="32"/>
  <c r="E169" i="32"/>
  <c r="D169" i="32"/>
  <c r="K141" i="32"/>
  <c r="K140" i="32"/>
  <c r="O138" i="32"/>
  <c r="K135" i="32"/>
  <c r="K133" i="32"/>
  <c r="J125" i="32"/>
  <c r="J124" i="32"/>
  <c r="J123" i="32"/>
  <c r="J122" i="32"/>
  <c r="O137" i="32" s="1"/>
  <c r="J121" i="32"/>
  <c r="J120" i="32"/>
  <c r="J119" i="32"/>
  <c r="K86" i="32"/>
  <c r="K85" i="32"/>
  <c r="K80" i="32"/>
  <c r="K78" i="32"/>
  <c r="J70" i="32"/>
  <c r="J69" i="32"/>
  <c r="J68" i="32"/>
  <c r="O83" i="32" s="1"/>
  <c r="J67" i="32"/>
  <c r="J66" i="32"/>
  <c r="J65" i="32"/>
  <c r="J64" i="32"/>
  <c r="K29" i="32"/>
  <c r="K28" i="32"/>
  <c r="O26" i="32"/>
  <c r="K23" i="32"/>
  <c r="K21" i="32"/>
  <c r="J13" i="32"/>
  <c r="J12" i="32"/>
  <c r="J11" i="32"/>
  <c r="J10" i="32"/>
  <c r="O25" i="32" s="1"/>
  <c r="J9" i="32"/>
  <c r="J8" i="32"/>
  <c r="J7" i="32"/>
  <c r="F171" i="31"/>
  <c r="E171" i="31"/>
  <c r="D171" i="31"/>
  <c r="F170" i="31"/>
  <c r="E170" i="31"/>
  <c r="D170" i="31"/>
  <c r="F169" i="31"/>
  <c r="E169" i="31"/>
  <c r="D169" i="31"/>
  <c r="K141" i="31"/>
  <c r="K140" i="31"/>
  <c r="K135" i="31"/>
  <c r="K133" i="31"/>
  <c r="J125" i="31"/>
  <c r="J124" i="31"/>
  <c r="J123" i="31"/>
  <c r="O138" i="31" s="1"/>
  <c r="J122" i="31"/>
  <c r="O137" i="31" s="1"/>
  <c r="J121" i="31"/>
  <c r="J120" i="31"/>
  <c r="J119" i="31"/>
  <c r="K86" i="31"/>
  <c r="K85" i="31"/>
  <c r="K80" i="31"/>
  <c r="K78" i="31"/>
  <c r="J70" i="31"/>
  <c r="J69" i="31"/>
  <c r="J68" i="31"/>
  <c r="J67" i="31"/>
  <c r="O82" i="31" s="1"/>
  <c r="J66" i="31"/>
  <c r="J65" i="31"/>
  <c r="J64" i="31"/>
  <c r="K29" i="31"/>
  <c r="K28" i="31"/>
  <c r="K23" i="31"/>
  <c r="K21" i="31"/>
  <c r="J13" i="31"/>
  <c r="J12" i="31"/>
  <c r="J11" i="31"/>
  <c r="O26" i="31" s="1"/>
  <c r="J10" i="31"/>
  <c r="J9" i="31"/>
  <c r="J8" i="31"/>
  <c r="J7" i="31"/>
  <c r="O138" i="39" l="1"/>
  <c r="O139" i="39"/>
  <c r="O137" i="39"/>
  <c r="O140" i="39"/>
  <c r="O84" i="39"/>
  <c r="O81" i="39"/>
  <c r="O82" i="39"/>
  <c r="O85" i="39"/>
  <c r="O25" i="39"/>
  <c r="O28" i="39"/>
  <c r="O27" i="39"/>
  <c r="O26" i="39"/>
  <c r="O24" i="39"/>
  <c r="O137" i="38"/>
  <c r="O138" i="38"/>
  <c r="O140" i="38"/>
  <c r="O139" i="38"/>
  <c r="O136" i="38"/>
  <c r="O83" i="38"/>
  <c r="O81" i="38"/>
  <c r="O82" i="38"/>
  <c r="O84" i="38"/>
  <c r="O85" i="38"/>
  <c r="O25" i="38"/>
  <c r="O26" i="38"/>
  <c r="O24" i="38"/>
  <c r="O140" i="37"/>
  <c r="O138" i="37"/>
  <c r="O137" i="37"/>
  <c r="O136" i="37"/>
  <c r="O82" i="37"/>
  <c r="O81" i="37"/>
  <c r="O85" i="37"/>
  <c r="O26" i="37"/>
  <c r="O24" i="37"/>
  <c r="O28" i="37"/>
  <c r="O25" i="37"/>
  <c r="O138" i="36"/>
  <c r="O139" i="36"/>
  <c r="O140" i="36"/>
  <c r="O137" i="36"/>
  <c r="O136" i="36"/>
  <c r="O82" i="36"/>
  <c r="O83" i="36"/>
  <c r="O85" i="36"/>
  <c r="O84" i="36"/>
  <c r="O81" i="36"/>
  <c r="O28" i="36"/>
  <c r="O27" i="36"/>
  <c r="O26" i="36"/>
  <c r="O24" i="36"/>
  <c r="O139" i="35"/>
  <c r="O136" i="35"/>
  <c r="O81" i="35"/>
  <c r="O83" i="35"/>
  <c r="O84" i="35"/>
  <c r="O82" i="35"/>
  <c r="O24" i="35"/>
  <c r="O139" i="34"/>
  <c r="O138" i="34"/>
  <c r="O137" i="34"/>
  <c r="O136" i="34"/>
  <c r="O140" i="34"/>
  <c r="O81" i="34"/>
  <c r="O85" i="34"/>
  <c r="O28" i="34"/>
  <c r="O24" i="34"/>
  <c r="O27" i="34"/>
  <c r="O25" i="34"/>
  <c r="O139" i="33"/>
  <c r="O139" i="32"/>
  <c r="O84" i="32"/>
  <c r="O82" i="32"/>
  <c r="O27" i="32"/>
  <c r="O139" i="31"/>
  <c r="O136" i="31"/>
  <c r="O140" i="31"/>
  <c r="O84" i="31"/>
  <c r="O83" i="31"/>
  <c r="O81" i="31"/>
  <c r="O27" i="31"/>
  <c r="O25" i="31"/>
  <c r="O24" i="31"/>
  <c r="O136" i="39"/>
  <c r="O27" i="37"/>
  <c r="O84" i="37"/>
  <c r="O139" i="37"/>
  <c r="O28" i="35"/>
  <c r="O85" i="35"/>
  <c r="O140" i="35"/>
  <c r="O28" i="33"/>
  <c r="O85" i="33"/>
  <c r="O24" i="33"/>
  <c r="O81" i="33"/>
  <c r="O136" i="33"/>
  <c r="O140" i="33"/>
  <c r="O28" i="32"/>
  <c r="O85" i="32"/>
  <c r="O24" i="32"/>
  <c r="O81" i="32"/>
  <c r="O136" i="32"/>
  <c r="O140" i="32"/>
  <c r="O28" i="31"/>
  <c r="O85" i="31"/>
  <c r="F171" i="30"/>
  <c r="E171" i="30"/>
  <c r="D171" i="30"/>
  <c r="F170" i="30"/>
  <c r="E170" i="30"/>
  <c r="D170" i="30"/>
  <c r="F169" i="30"/>
  <c r="E169" i="30"/>
  <c r="D169" i="30"/>
  <c r="K141" i="30"/>
  <c r="K140" i="30"/>
  <c r="K135" i="30"/>
  <c r="K133" i="30"/>
  <c r="J125" i="30"/>
  <c r="J124" i="30"/>
  <c r="J123" i="30"/>
  <c r="O138" i="30" s="1"/>
  <c r="J122" i="30"/>
  <c r="J121" i="30"/>
  <c r="J120" i="30"/>
  <c r="J119" i="30"/>
  <c r="K86" i="30"/>
  <c r="K85" i="30"/>
  <c r="K80" i="30"/>
  <c r="K78" i="30"/>
  <c r="J70" i="30"/>
  <c r="J69" i="30"/>
  <c r="J68" i="30"/>
  <c r="J67" i="30"/>
  <c r="O82" i="30" s="1"/>
  <c r="J66" i="30"/>
  <c r="J65" i="30"/>
  <c r="J64" i="30"/>
  <c r="K29" i="30"/>
  <c r="K28" i="30"/>
  <c r="K23" i="30"/>
  <c r="K21" i="30"/>
  <c r="J13" i="30"/>
  <c r="J12" i="30"/>
  <c r="J11" i="30"/>
  <c r="J10" i="30"/>
  <c r="O25" i="30" s="1"/>
  <c r="J9" i="30"/>
  <c r="J8" i="30"/>
  <c r="J7" i="30"/>
  <c r="F171" i="29"/>
  <c r="E171" i="29"/>
  <c r="D171" i="29"/>
  <c r="F170" i="29"/>
  <c r="E170" i="29"/>
  <c r="D170" i="29"/>
  <c r="F169" i="29"/>
  <c r="E169" i="29"/>
  <c r="D169" i="29"/>
  <c r="K141" i="29"/>
  <c r="K140" i="29"/>
  <c r="K135" i="29"/>
  <c r="K133" i="29"/>
  <c r="J125" i="29"/>
  <c r="J124" i="29"/>
  <c r="J123" i="29"/>
  <c r="J122" i="29"/>
  <c r="J121" i="29"/>
  <c r="J120" i="29"/>
  <c r="J119" i="29"/>
  <c r="K86" i="29"/>
  <c r="K85" i="29"/>
  <c r="K80" i="29"/>
  <c r="K78" i="29"/>
  <c r="J70" i="29"/>
  <c r="J69" i="29"/>
  <c r="J68" i="29"/>
  <c r="J67" i="29"/>
  <c r="O82" i="29" s="1"/>
  <c r="J66" i="29"/>
  <c r="O81" i="29" s="1"/>
  <c r="J65" i="29"/>
  <c r="J64" i="29"/>
  <c r="K29" i="29"/>
  <c r="K28" i="29"/>
  <c r="K23" i="29"/>
  <c r="K21" i="29"/>
  <c r="J13" i="29"/>
  <c r="J12" i="29"/>
  <c r="J11" i="29"/>
  <c r="J10" i="29"/>
  <c r="O25" i="29" s="1"/>
  <c r="J9" i="29"/>
  <c r="J8" i="29"/>
  <c r="J7" i="29"/>
  <c r="F171" i="28"/>
  <c r="E171" i="28"/>
  <c r="D171" i="28"/>
  <c r="F170" i="28"/>
  <c r="E170" i="28"/>
  <c r="D170" i="28"/>
  <c r="F169" i="28"/>
  <c r="E169" i="28"/>
  <c r="D169" i="28"/>
  <c r="K141" i="28"/>
  <c r="K140" i="28"/>
  <c r="K135" i="28"/>
  <c r="K133" i="28"/>
  <c r="J125" i="28"/>
  <c r="J124" i="28"/>
  <c r="O139" i="28" s="1"/>
  <c r="J123" i="28"/>
  <c r="O138" i="28" s="1"/>
  <c r="J122" i="28"/>
  <c r="J121" i="28"/>
  <c r="J120" i="28"/>
  <c r="J119" i="28"/>
  <c r="K86" i="28"/>
  <c r="K85" i="28"/>
  <c r="K80" i="28"/>
  <c r="K78" i="28"/>
  <c r="J70" i="28"/>
  <c r="J69" i="28"/>
  <c r="O84" i="28" s="1"/>
  <c r="J68" i="28"/>
  <c r="J67" i="28"/>
  <c r="O82" i="28" s="1"/>
  <c r="J66" i="28"/>
  <c r="O81" i="28" s="1"/>
  <c r="J65" i="28"/>
  <c r="J64" i="28"/>
  <c r="K29" i="28"/>
  <c r="K28" i="28"/>
  <c r="K23" i="28"/>
  <c r="K21" i="28"/>
  <c r="J13" i="28"/>
  <c r="J12" i="28"/>
  <c r="J11" i="28"/>
  <c r="J10" i="28"/>
  <c r="J9" i="28"/>
  <c r="J8" i="28"/>
  <c r="J7" i="28"/>
  <c r="F171" i="27"/>
  <c r="E171" i="27"/>
  <c r="D171" i="27"/>
  <c r="F170" i="27"/>
  <c r="E170" i="27"/>
  <c r="D170" i="27"/>
  <c r="F169" i="27"/>
  <c r="E169" i="27"/>
  <c r="D169" i="27"/>
  <c r="K141" i="27"/>
  <c r="K140" i="27"/>
  <c r="K135" i="27"/>
  <c r="K133" i="27"/>
  <c r="J125" i="27"/>
  <c r="J124" i="27"/>
  <c r="O139" i="27" s="1"/>
  <c r="J123" i="27"/>
  <c r="O138" i="27" s="1"/>
  <c r="J122" i="27"/>
  <c r="J121" i="27"/>
  <c r="J120" i="27"/>
  <c r="J119" i="27"/>
  <c r="K86" i="27"/>
  <c r="K85" i="27"/>
  <c r="K80" i="27"/>
  <c r="K78" i="27"/>
  <c r="J70" i="27"/>
  <c r="J69" i="27"/>
  <c r="J68" i="27"/>
  <c r="O83" i="27" s="1"/>
  <c r="J67" i="27"/>
  <c r="O82" i="27" s="1"/>
  <c r="J66" i="27"/>
  <c r="J65" i="27"/>
  <c r="J64" i="27"/>
  <c r="K29" i="27"/>
  <c r="K28" i="27"/>
  <c r="K23" i="27"/>
  <c r="K21" i="27"/>
  <c r="J13" i="27"/>
  <c r="J12" i="27"/>
  <c r="O27" i="27" s="1"/>
  <c r="J11" i="27"/>
  <c r="J10" i="27"/>
  <c r="O25" i="27" s="1"/>
  <c r="J9" i="27"/>
  <c r="J8" i="27"/>
  <c r="J7" i="27"/>
  <c r="F171" i="26"/>
  <c r="E171" i="26"/>
  <c r="D171" i="26"/>
  <c r="F170" i="26"/>
  <c r="E170" i="26"/>
  <c r="D170" i="26"/>
  <c r="F169" i="26"/>
  <c r="E169" i="26"/>
  <c r="D169" i="26"/>
  <c r="K141" i="26"/>
  <c r="K140" i="26"/>
  <c r="K135" i="26"/>
  <c r="K133" i="26"/>
  <c r="J125" i="26"/>
  <c r="J124" i="26"/>
  <c r="J123" i="26"/>
  <c r="O138" i="26" s="1"/>
  <c r="J122" i="26"/>
  <c r="O137" i="26" s="1"/>
  <c r="J121" i="26"/>
  <c r="J120" i="26"/>
  <c r="J119" i="26"/>
  <c r="K86" i="26"/>
  <c r="K85" i="26"/>
  <c r="K80" i="26"/>
  <c r="K78" i="26"/>
  <c r="J70" i="26"/>
  <c r="J69" i="26"/>
  <c r="O84" i="26" s="1"/>
  <c r="J68" i="26"/>
  <c r="O83" i="26" s="1"/>
  <c r="J67" i="26"/>
  <c r="J66" i="26"/>
  <c r="J65" i="26"/>
  <c r="J64" i="26"/>
  <c r="K29" i="26"/>
  <c r="K28" i="26"/>
  <c r="K23" i="26"/>
  <c r="K21" i="26"/>
  <c r="J13" i="26"/>
  <c r="J12" i="26"/>
  <c r="J11" i="26"/>
  <c r="J10" i="26"/>
  <c r="O25" i="26" s="1"/>
  <c r="J9" i="26"/>
  <c r="J8" i="26"/>
  <c r="J7" i="26"/>
  <c r="F171" i="25"/>
  <c r="E171" i="25"/>
  <c r="D171" i="25"/>
  <c r="F170" i="25"/>
  <c r="E170" i="25"/>
  <c r="D170" i="25"/>
  <c r="F169" i="25"/>
  <c r="E169" i="25"/>
  <c r="D169" i="25"/>
  <c r="K141" i="25"/>
  <c r="K140" i="25"/>
  <c r="K135" i="25"/>
  <c r="K133" i="25"/>
  <c r="J125" i="25"/>
  <c r="J124" i="25"/>
  <c r="J123" i="25"/>
  <c r="J122" i="25"/>
  <c r="J121" i="25"/>
  <c r="J120" i="25"/>
  <c r="J119" i="25"/>
  <c r="K86" i="25"/>
  <c r="K85" i="25"/>
  <c r="K80" i="25"/>
  <c r="K78" i="25"/>
  <c r="J70" i="25"/>
  <c r="J69" i="25"/>
  <c r="J68" i="25"/>
  <c r="O83" i="25" s="1"/>
  <c r="J67" i="25"/>
  <c r="J66" i="25"/>
  <c r="O85" i="25" s="1"/>
  <c r="J65" i="25"/>
  <c r="J64" i="25"/>
  <c r="K29" i="25"/>
  <c r="K28" i="25"/>
  <c r="K23" i="25"/>
  <c r="K21" i="25"/>
  <c r="J13" i="25"/>
  <c r="J12" i="25"/>
  <c r="J11" i="25"/>
  <c r="O26" i="25" s="1"/>
  <c r="J10" i="25"/>
  <c r="J9" i="25"/>
  <c r="J8" i="25"/>
  <c r="J7" i="25"/>
  <c r="F171" i="24"/>
  <c r="E171" i="24"/>
  <c r="D171" i="24"/>
  <c r="F170" i="24"/>
  <c r="E170" i="24"/>
  <c r="D170" i="24"/>
  <c r="F169" i="24"/>
  <c r="E169" i="24"/>
  <c r="D169" i="24"/>
  <c r="K141" i="24"/>
  <c r="K140" i="24"/>
  <c r="K135" i="24"/>
  <c r="K133" i="24"/>
  <c r="J125" i="24"/>
  <c r="J124" i="24"/>
  <c r="J123" i="24"/>
  <c r="O138" i="24" s="1"/>
  <c r="J122" i="24"/>
  <c r="O137" i="24" s="1"/>
  <c r="J121" i="24"/>
  <c r="J120" i="24"/>
  <c r="J119" i="24"/>
  <c r="K86" i="24"/>
  <c r="K85" i="24"/>
  <c r="K80" i="24"/>
  <c r="K78" i="24"/>
  <c r="J70" i="24"/>
  <c r="J69" i="24"/>
  <c r="J68" i="24"/>
  <c r="O83" i="24" s="1"/>
  <c r="J67" i="24"/>
  <c r="J66" i="24"/>
  <c r="J65" i="24"/>
  <c r="J64" i="24"/>
  <c r="K29" i="24"/>
  <c r="K28" i="24"/>
  <c r="K23" i="24"/>
  <c r="K21" i="24"/>
  <c r="J13" i="24"/>
  <c r="J12" i="24"/>
  <c r="O27" i="24" s="1"/>
  <c r="J11" i="24"/>
  <c r="O26" i="24" s="1"/>
  <c r="J10" i="24"/>
  <c r="J9" i="24"/>
  <c r="O24" i="24" s="1"/>
  <c r="J8" i="24"/>
  <c r="J7" i="24"/>
  <c r="F171" i="23"/>
  <c r="E171" i="23"/>
  <c r="D171" i="23"/>
  <c r="F170" i="23"/>
  <c r="E170" i="23"/>
  <c r="D170" i="23"/>
  <c r="F169" i="23"/>
  <c r="E169" i="23"/>
  <c r="D169" i="23"/>
  <c r="K141" i="23"/>
  <c r="K140" i="23"/>
  <c r="K135" i="23"/>
  <c r="K133" i="23"/>
  <c r="J125" i="23"/>
  <c r="J124" i="23"/>
  <c r="J123" i="23"/>
  <c r="O138" i="23" s="1"/>
  <c r="J122" i="23"/>
  <c r="J121" i="23"/>
  <c r="J120" i="23"/>
  <c r="J119" i="23"/>
  <c r="K86" i="23"/>
  <c r="K85" i="23"/>
  <c r="K80" i="23"/>
  <c r="K78" i="23"/>
  <c r="J70" i="23"/>
  <c r="J69" i="23"/>
  <c r="O84" i="23" s="1"/>
  <c r="J68" i="23"/>
  <c r="O83" i="23" s="1"/>
  <c r="J67" i="23"/>
  <c r="J66" i="23"/>
  <c r="J65" i="23"/>
  <c r="J64" i="23"/>
  <c r="K29" i="23"/>
  <c r="K28" i="23"/>
  <c r="K23" i="23"/>
  <c r="K21" i="23"/>
  <c r="J13" i="23"/>
  <c r="J12" i="23"/>
  <c r="J11" i="23"/>
  <c r="J10" i="23"/>
  <c r="J9" i="23"/>
  <c r="O24" i="23" s="1"/>
  <c r="J8" i="23"/>
  <c r="J7" i="23"/>
  <c r="O139" i="30" l="1"/>
  <c r="O140" i="30"/>
  <c r="O137" i="30"/>
  <c r="O84" i="30"/>
  <c r="O85" i="30"/>
  <c r="O83" i="30"/>
  <c r="O81" i="30"/>
  <c r="O27" i="30"/>
  <c r="O24" i="30"/>
  <c r="O139" i="29"/>
  <c r="O138" i="29"/>
  <c r="O136" i="29"/>
  <c r="O84" i="29"/>
  <c r="O27" i="29"/>
  <c r="O26" i="29"/>
  <c r="O28" i="29"/>
  <c r="O136" i="28"/>
  <c r="O83" i="28"/>
  <c r="O27" i="28"/>
  <c r="O26" i="28"/>
  <c r="O25" i="28"/>
  <c r="O24" i="28"/>
  <c r="O140" i="27"/>
  <c r="O136" i="27"/>
  <c r="O84" i="27"/>
  <c r="O81" i="27"/>
  <c r="O24" i="27"/>
  <c r="O140" i="26"/>
  <c r="O139" i="26"/>
  <c r="O81" i="26"/>
  <c r="O82" i="26"/>
  <c r="O27" i="26"/>
  <c r="O24" i="26"/>
  <c r="O139" i="25"/>
  <c r="O137" i="25"/>
  <c r="O136" i="25"/>
  <c r="O84" i="25"/>
  <c r="O81" i="25"/>
  <c r="O24" i="25"/>
  <c r="O27" i="25"/>
  <c r="O139" i="24"/>
  <c r="O136" i="24"/>
  <c r="O81" i="24"/>
  <c r="O84" i="24"/>
  <c r="O136" i="23"/>
  <c r="O139" i="23"/>
  <c r="O81" i="23"/>
  <c r="O26" i="23"/>
  <c r="O27" i="23"/>
  <c r="O25" i="23"/>
  <c r="O28" i="30"/>
  <c r="O26" i="30"/>
  <c r="O136" i="30"/>
  <c r="O24" i="29"/>
  <c r="O83" i="29"/>
  <c r="O140" i="29"/>
  <c r="O85" i="29"/>
  <c r="O137" i="29"/>
  <c r="O140" i="28"/>
  <c r="O137" i="28"/>
  <c r="O28" i="28"/>
  <c r="O85" i="28"/>
  <c r="O26" i="27"/>
  <c r="O85" i="27"/>
  <c r="O137" i="27"/>
  <c r="O28" i="27"/>
  <c r="O26" i="26"/>
  <c r="O136" i="26"/>
  <c r="O85" i="26"/>
  <c r="O28" i="26"/>
  <c r="O138" i="25"/>
  <c r="O28" i="25"/>
  <c r="O82" i="25"/>
  <c r="O140" i="25"/>
  <c r="O25" i="25"/>
  <c r="O28" i="24"/>
  <c r="O82" i="24"/>
  <c r="O25" i="24"/>
  <c r="O140" i="24"/>
  <c r="O85" i="24"/>
  <c r="O28" i="23"/>
  <c r="O140" i="23"/>
  <c r="O82" i="23"/>
  <c r="O85" i="23"/>
  <c r="O137" i="23"/>
  <c r="F171" i="21"/>
  <c r="E171" i="21"/>
  <c r="D171" i="21"/>
  <c r="F170" i="21"/>
  <c r="E170" i="21"/>
  <c r="D170" i="21"/>
  <c r="F169" i="21"/>
  <c r="E169" i="21"/>
  <c r="D169" i="21"/>
  <c r="K141" i="21"/>
  <c r="K140" i="21"/>
  <c r="K135" i="21"/>
  <c r="K133" i="21"/>
  <c r="J125" i="21"/>
  <c r="J124" i="21"/>
  <c r="J123" i="21"/>
  <c r="O138" i="21" s="1"/>
  <c r="J122" i="21"/>
  <c r="O137" i="21" s="1"/>
  <c r="J121" i="21"/>
  <c r="J120" i="21"/>
  <c r="J119" i="21"/>
  <c r="K86" i="21"/>
  <c r="K85" i="21"/>
  <c r="K80" i="21"/>
  <c r="K78" i="21"/>
  <c r="J70" i="21"/>
  <c r="J69" i="21"/>
  <c r="J68" i="21"/>
  <c r="O83" i="21" s="1"/>
  <c r="J67" i="21"/>
  <c r="J66" i="21"/>
  <c r="J65" i="21"/>
  <c r="J64" i="21"/>
  <c r="K29" i="21"/>
  <c r="K28" i="21"/>
  <c r="K23" i="21"/>
  <c r="K21" i="21"/>
  <c r="J13" i="21"/>
  <c r="J12" i="21"/>
  <c r="J11" i="21"/>
  <c r="J10" i="21"/>
  <c r="J9" i="21"/>
  <c r="J8" i="21"/>
  <c r="J7" i="21"/>
  <c r="F171" i="20"/>
  <c r="E171" i="20"/>
  <c r="D171" i="20"/>
  <c r="F170" i="20"/>
  <c r="E170" i="20"/>
  <c r="D170" i="20"/>
  <c r="F169" i="20"/>
  <c r="E169" i="20"/>
  <c r="D169" i="20"/>
  <c r="K141" i="20"/>
  <c r="K140" i="20"/>
  <c r="K135" i="20"/>
  <c r="K133" i="20"/>
  <c r="J125" i="20"/>
  <c r="J124" i="20"/>
  <c r="J123" i="20"/>
  <c r="J122" i="20"/>
  <c r="O137" i="20" s="1"/>
  <c r="J121" i="20"/>
  <c r="J120" i="20"/>
  <c r="J119" i="20"/>
  <c r="K86" i="20"/>
  <c r="K85" i="20"/>
  <c r="K80" i="20"/>
  <c r="K78" i="20"/>
  <c r="J70" i="20"/>
  <c r="J69" i="20"/>
  <c r="O84" i="20" s="1"/>
  <c r="J68" i="20"/>
  <c r="J67" i="20"/>
  <c r="J66" i="20"/>
  <c r="J65" i="20"/>
  <c r="J64" i="20"/>
  <c r="K29" i="20"/>
  <c r="K28" i="20"/>
  <c r="K23" i="20"/>
  <c r="K21" i="20"/>
  <c r="J13" i="20"/>
  <c r="J12" i="20"/>
  <c r="J11" i="20"/>
  <c r="J10" i="20"/>
  <c r="O25" i="20" s="1"/>
  <c r="J9" i="20"/>
  <c r="J8" i="20"/>
  <c r="J7" i="20"/>
  <c r="F171" i="19"/>
  <c r="E171" i="19"/>
  <c r="D171" i="19"/>
  <c r="F170" i="19"/>
  <c r="E170" i="19"/>
  <c r="D170" i="19"/>
  <c r="F169" i="19"/>
  <c r="E169" i="19"/>
  <c r="D169" i="19"/>
  <c r="K141" i="19"/>
  <c r="K140" i="19"/>
  <c r="K135" i="19"/>
  <c r="K133" i="19"/>
  <c r="J125" i="19"/>
  <c r="J124" i="19"/>
  <c r="J123" i="19"/>
  <c r="J122" i="19"/>
  <c r="O137" i="19" s="1"/>
  <c r="J121" i="19"/>
  <c r="O140" i="19" s="1"/>
  <c r="J120" i="19"/>
  <c r="J119" i="19"/>
  <c r="K86" i="19"/>
  <c r="K85" i="19"/>
  <c r="K80" i="19"/>
  <c r="K78" i="19"/>
  <c r="J70" i="19"/>
  <c r="J69" i="19"/>
  <c r="J68" i="19"/>
  <c r="O83" i="19" s="1"/>
  <c r="J67" i="19"/>
  <c r="J66" i="19"/>
  <c r="J65" i="19"/>
  <c r="J64" i="19"/>
  <c r="K29" i="19"/>
  <c r="K28" i="19"/>
  <c r="K23" i="19"/>
  <c r="K21" i="19"/>
  <c r="J13" i="19"/>
  <c r="J12" i="19"/>
  <c r="O27" i="19" s="1"/>
  <c r="J11" i="19"/>
  <c r="J10" i="19"/>
  <c r="J9" i="19"/>
  <c r="J8" i="19"/>
  <c r="J7" i="19"/>
  <c r="F171" i="18"/>
  <c r="E171" i="18"/>
  <c r="D171" i="18"/>
  <c r="F170" i="18"/>
  <c r="E170" i="18"/>
  <c r="D170" i="18"/>
  <c r="F169" i="18"/>
  <c r="E169" i="18"/>
  <c r="D169" i="18"/>
  <c r="K141" i="18"/>
  <c r="K140" i="18"/>
  <c r="K135" i="18"/>
  <c r="K133" i="18"/>
  <c r="J125" i="18"/>
  <c r="J124" i="18"/>
  <c r="J123" i="18"/>
  <c r="J122" i="18"/>
  <c r="J121" i="18"/>
  <c r="J120" i="18"/>
  <c r="J119" i="18"/>
  <c r="K86" i="18"/>
  <c r="K85" i="18"/>
  <c r="K80" i="18"/>
  <c r="K78" i="18"/>
  <c r="J70" i="18"/>
  <c r="J69" i="18"/>
  <c r="O84" i="18" s="1"/>
  <c r="J68" i="18"/>
  <c r="J67" i="18"/>
  <c r="O82" i="18" s="1"/>
  <c r="J66" i="18"/>
  <c r="O85" i="18" s="1"/>
  <c r="J65" i="18"/>
  <c r="J64" i="18"/>
  <c r="K29" i="18"/>
  <c r="K28" i="18"/>
  <c r="K23" i="18"/>
  <c r="K21" i="18"/>
  <c r="J13" i="18"/>
  <c r="J12" i="18"/>
  <c r="J11" i="18"/>
  <c r="J10" i="18"/>
  <c r="O25" i="18" s="1"/>
  <c r="J9" i="18"/>
  <c r="O24" i="18" s="1"/>
  <c r="J8" i="18"/>
  <c r="J7" i="18"/>
  <c r="F171" i="17"/>
  <c r="E171" i="17"/>
  <c r="D171" i="17"/>
  <c r="F170" i="17"/>
  <c r="E170" i="17"/>
  <c r="D170" i="17"/>
  <c r="F169" i="17"/>
  <c r="E169" i="17"/>
  <c r="D169" i="17"/>
  <c r="K141" i="17"/>
  <c r="K140" i="17"/>
  <c r="K135" i="17"/>
  <c r="K133" i="17"/>
  <c r="J125" i="17"/>
  <c r="J124" i="17"/>
  <c r="J123" i="17"/>
  <c r="J122" i="17"/>
  <c r="J121" i="17"/>
  <c r="J120" i="17"/>
  <c r="J119" i="17"/>
  <c r="K86" i="17"/>
  <c r="K85" i="17"/>
  <c r="K80" i="17"/>
  <c r="K78" i="17"/>
  <c r="J70" i="17"/>
  <c r="J69" i="17"/>
  <c r="O84" i="17" s="1"/>
  <c r="J68" i="17"/>
  <c r="O83" i="17" s="1"/>
  <c r="J67" i="17"/>
  <c r="J66" i="17"/>
  <c r="J65" i="17"/>
  <c r="J64" i="17"/>
  <c r="K29" i="17"/>
  <c r="K28" i="17"/>
  <c r="K23" i="17"/>
  <c r="K21" i="17"/>
  <c r="J13" i="17"/>
  <c r="J12" i="17"/>
  <c r="O27" i="17" s="1"/>
  <c r="J11" i="17"/>
  <c r="J10" i="17"/>
  <c r="J9" i="17"/>
  <c r="J8" i="17"/>
  <c r="J7" i="17"/>
  <c r="F171" i="16"/>
  <c r="E171" i="16"/>
  <c r="D171" i="16"/>
  <c r="F170" i="16"/>
  <c r="E170" i="16"/>
  <c r="D170" i="16"/>
  <c r="F169" i="16"/>
  <c r="E169" i="16"/>
  <c r="D169" i="16"/>
  <c r="K141" i="16"/>
  <c r="K140" i="16"/>
  <c r="K135" i="16"/>
  <c r="K133" i="16"/>
  <c r="J125" i="16"/>
  <c r="J124" i="16"/>
  <c r="J123" i="16"/>
  <c r="J122" i="16"/>
  <c r="J121" i="16"/>
  <c r="J120" i="16"/>
  <c r="J119" i="16"/>
  <c r="K86" i="16"/>
  <c r="K85" i="16"/>
  <c r="K80" i="16"/>
  <c r="K78" i="16"/>
  <c r="J70" i="16"/>
  <c r="J69" i="16"/>
  <c r="J68" i="16"/>
  <c r="O83" i="16" s="1"/>
  <c r="J67" i="16"/>
  <c r="J66" i="16"/>
  <c r="J65" i="16"/>
  <c r="J64" i="16"/>
  <c r="K29" i="16"/>
  <c r="K28" i="16"/>
  <c r="K23" i="16"/>
  <c r="K21" i="16"/>
  <c r="J13" i="16"/>
  <c r="J12" i="16"/>
  <c r="J11" i="16"/>
  <c r="J10" i="16"/>
  <c r="O25" i="16" s="1"/>
  <c r="J9" i="16"/>
  <c r="J8" i="16"/>
  <c r="J7" i="16"/>
  <c r="F171" i="14"/>
  <c r="E171" i="14"/>
  <c r="D171" i="14"/>
  <c r="F170" i="14"/>
  <c r="E170" i="14"/>
  <c r="D170" i="14"/>
  <c r="F169" i="14"/>
  <c r="E169" i="14"/>
  <c r="D169" i="14"/>
  <c r="K141" i="14"/>
  <c r="K140" i="14"/>
  <c r="K135" i="14"/>
  <c r="K133" i="14"/>
  <c r="J125" i="14"/>
  <c r="J124" i="14"/>
  <c r="J123" i="14"/>
  <c r="J122" i="14"/>
  <c r="O137" i="14" s="1"/>
  <c r="J121" i="14"/>
  <c r="J120" i="14"/>
  <c r="J119" i="14"/>
  <c r="K86" i="14"/>
  <c r="K85" i="14"/>
  <c r="K80" i="14"/>
  <c r="K78" i="14"/>
  <c r="J70" i="14"/>
  <c r="J69" i="14"/>
  <c r="J68" i="14"/>
  <c r="O83" i="14" s="1"/>
  <c r="J67" i="14"/>
  <c r="J66" i="14"/>
  <c r="J65" i="14"/>
  <c r="J64" i="14"/>
  <c r="K29" i="14"/>
  <c r="K28" i="14"/>
  <c r="K23" i="14"/>
  <c r="K21" i="14"/>
  <c r="J13" i="14"/>
  <c r="J12" i="14"/>
  <c r="J11" i="14"/>
  <c r="J10" i="14"/>
  <c r="O25" i="14" s="1"/>
  <c r="J9" i="14"/>
  <c r="J8" i="14"/>
  <c r="J7" i="14"/>
  <c r="O136" i="21" l="1"/>
  <c r="O139" i="21"/>
  <c r="O84" i="21"/>
  <c r="O81" i="21"/>
  <c r="O27" i="21"/>
  <c r="O25" i="21"/>
  <c r="O24" i="21"/>
  <c r="O138" i="20"/>
  <c r="O136" i="20"/>
  <c r="O81" i="20"/>
  <c r="O85" i="20"/>
  <c r="O83" i="20"/>
  <c r="O24" i="20"/>
  <c r="O27" i="20"/>
  <c r="O138" i="19"/>
  <c r="O139" i="19"/>
  <c r="O136" i="19"/>
  <c r="O81" i="19"/>
  <c r="O84" i="19"/>
  <c r="O82" i="19"/>
  <c r="O25" i="19"/>
  <c r="O24" i="19"/>
  <c r="O140" i="18"/>
  <c r="O137" i="18"/>
  <c r="O138" i="18"/>
  <c r="O83" i="18"/>
  <c r="O81" i="18"/>
  <c r="O27" i="18"/>
  <c r="O140" i="17"/>
  <c r="O138" i="17"/>
  <c r="O139" i="17"/>
  <c r="O137" i="17"/>
  <c r="O81" i="17"/>
  <c r="O24" i="17"/>
  <c r="O25" i="17"/>
  <c r="O140" i="16"/>
  <c r="O138" i="16"/>
  <c r="O139" i="16"/>
  <c r="O137" i="16"/>
  <c r="O84" i="16"/>
  <c r="O81" i="16"/>
  <c r="O26" i="16"/>
  <c r="O27" i="16"/>
  <c r="O28" i="16"/>
  <c r="O140" i="14"/>
  <c r="O139" i="14"/>
  <c r="O138" i="14"/>
  <c r="O81" i="14"/>
  <c r="O84" i="14"/>
  <c r="O26" i="14"/>
  <c r="O24" i="14"/>
  <c r="O28" i="21"/>
  <c r="O82" i="21"/>
  <c r="O140" i="21"/>
  <c r="O26" i="21"/>
  <c r="O85" i="21"/>
  <c r="O82" i="20"/>
  <c r="O139" i="20"/>
  <c r="O140" i="20"/>
  <c r="O28" i="20"/>
  <c r="O26" i="20"/>
  <c r="O26" i="19"/>
  <c r="O85" i="19"/>
  <c r="O28" i="19"/>
  <c r="O28" i="18"/>
  <c r="O139" i="18"/>
  <c r="O26" i="18"/>
  <c r="O136" i="18"/>
  <c r="O28" i="17"/>
  <c r="O82" i="17"/>
  <c r="O26" i="17"/>
  <c r="O136" i="17"/>
  <c r="O85" i="17"/>
  <c r="O82" i="16"/>
  <c r="O24" i="16"/>
  <c r="O136" i="16"/>
  <c r="O85" i="16"/>
  <c r="O28" i="14"/>
  <c r="O82" i="14"/>
  <c r="O136" i="14"/>
  <c r="O27" i="14"/>
  <c r="O85" i="14"/>
  <c r="K29" i="1"/>
  <c r="K28" i="1"/>
  <c r="K23" i="1"/>
  <c r="K21" i="1"/>
  <c r="J13" i="1"/>
  <c r="J12" i="1"/>
  <c r="J11" i="1"/>
  <c r="J10" i="1"/>
  <c r="J9" i="1"/>
  <c r="J8" i="1"/>
  <c r="J7" i="1"/>
  <c r="F171" i="10" l="1"/>
  <c r="E171" i="10"/>
  <c r="D171" i="10"/>
  <c r="F170" i="10"/>
  <c r="E170" i="10"/>
  <c r="D170" i="10"/>
  <c r="F169" i="10"/>
  <c r="E169" i="10"/>
  <c r="D169" i="10"/>
  <c r="K141" i="10"/>
  <c r="K140" i="10"/>
  <c r="K135" i="10"/>
  <c r="K133" i="10"/>
  <c r="J125" i="10"/>
  <c r="J124" i="10"/>
  <c r="J123" i="10"/>
  <c r="J122" i="10"/>
  <c r="O137" i="10" s="1"/>
  <c r="J121" i="10"/>
  <c r="J120" i="10"/>
  <c r="J119" i="10"/>
  <c r="K86" i="10"/>
  <c r="K85" i="10"/>
  <c r="K80" i="10"/>
  <c r="K78" i="10"/>
  <c r="J70" i="10"/>
  <c r="J69" i="10"/>
  <c r="J68" i="10"/>
  <c r="J67" i="10"/>
  <c r="O82" i="10" s="1"/>
  <c r="J66" i="10"/>
  <c r="J65" i="10"/>
  <c r="J64" i="10"/>
  <c r="K29" i="10"/>
  <c r="K28" i="10"/>
  <c r="O26" i="10"/>
  <c r="K23" i="10"/>
  <c r="K21" i="10"/>
  <c r="J13" i="10"/>
  <c r="J12" i="10"/>
  <c r="J11" i="10"/>
  <c r="J10" i="10"/>
  <c r="O25" i="10" s="1"/>
  <c r="J9" i="10"/>
  <c r="J8" i="10"/>
  <c r="J7" i="10"/>
  <c r="F171" i="9"/>
  <c r="E171" i="9"/>
  <c r="D171" i="9"/>
  <c r="F170" i="9"/>
  <c r="E170" i="9"/>
  <c r="D170" i="9"/>
  <c r="F169" i="9"/>
  <c r="E169" i="9"/>
  <c r="D169" i="9"/>
  <c r="K141" i="9"/>
  <c r="K140" i="9"/>
  <c r="K135" i="9"/>
  <c r="K133" i="9"/>
  <c r="J125" i="9"/>
  <c r="J124" i="9"/>
  <c r="J123" i="9"/>
  <c r="J122" i="9"/>
  <c r="O137" i="9" s="1"/>
  <c r="J121" i="9"/>
  <c r="J120" i="9"/>
  <c r="J119" i="9"/>
  <c r="K86" i="9"/>
  <c r="K85" i="9"/>
  <c r="K80" i="9"/>
  <c r="K78" i="9"/>
  <c r="J70" i="9"/>
  <c r="J69" i="9"/>
  <c r="O83" i="9" s="1"/>
  <c r="J68" i="9"/>
  <c r="J67" i="9"/>
  <c r="O82" i="9" s="1"/>
  <c r="J66" i="9"/>
  <c r="J65" i="9"/>
  <c r="J64" i="9"/>
  <c r="K29" i="9"/>
  <c r="K28" i="9"/>
  <c r="K23" i="9"/>
  <c r="K21" i="9"/>
  <c r="J13" i="9"/>
  <c r="J12" i="9"/>
  <c r="J11" i="9"/>
  <c r="O26" i="9" s="1"/>
  <c r="J10" i="9"/>
  <c r="J9" i="9"/>
  <c r="J8" i="9"/>
  <c r="J7" i="9"/>
  <c r="F171" i="8"/>
  <c r="E171" i="8"/>
  <c r="D171" i="8"/>
  <c r="F170" i="8"/>
  <c r="E170" i="8"/>
  <c r="D170" i="8"/>
  <c r="F169" i="8"/>
  <c r="E169" i="8"/>
  <c r="D169" i="8"/>
  <c r="K140" i="8"/>
  <c r="K135" i="8"/>
  <c r="K133" i="8"/>
  <c r="J125" i="8"/>
  <c r="J124" i="8"/>
  <c r="J123" i="8"/>
  <c r="O138" i="8" s="1"/>
  <c r="J122" i="8"/>
  <c r="O137" i="8" s="1"/>
  <c r="J121" i="8"/>
  <c r="O140" i="8" s="1"/>
  <c r="J120" i="8"/>
  <c r="J119" i="8"/>
  <c r="K86" i="8"/>
  <c r="K85" i="8"/>
  <c r="K80" i="8"/>
  <c r="K78" i="8"/>
  <c r="J70" i="8"/>
  <c r="J69" i="8"/>
  <c r="J68" i="8"/>
  <c r="O83" i="8" s="1"/>
  <c r="J67" i="8"/>
  <c r="O82" i="8" s="1"/>
  <c r="J66" i="8"/>
  <c r="O85" i="8" s="1"/>
  <c r="J65" i="8"/>
  <c r="J64" i="8"/>
  <c r="K29" i="8"/>
  <c r="K28" i="8"/>
  <c r="K23" i="8"/>
  <c r="K21" i="8"/>
  <c r="J13" i="8"/>
  <c r="J12" i="8"/>
  <c r="O27" i="8" s="1"/>
  <c r="J11" i="8"/>
  <c r="O26" i="8" s="1"/>
  <c r="J10" i="8"/>
  <c r="O25" i="8" s="1"/>
  <c r="J9" i="8"/>
  <c r="J8" i="8"/>
  <c r="J7" i="8"/>
  <c r="F171" i="7"/>
  <c r="E171" i="7"/>
  <c r="D171" i="7"/>
  <c r="F170" i="7"/>
  <c r="E170" i="7"/>
  <c r="D170" i="7"/>
  <c r="F169" i="7"/>
  <c r="E169" i="7"/>
  <c r="D169" i="7"/>
  <c r="K141" i="7"/>
  <c r="K140" i="7"/>
  <c r="K135" i="7"/>
  <c r="K133" i="7"/>
  <c r="J125" i="7"/>
  <c r="J124" i="7"/>
  <c r="O139" i="7" s="1"/>
  <c r="J123" i="7"/>
  <c r="J122" i="7"/>
  <c r="O137" i="7" s="1"/>
  <c r="J121" i="7"/>
  <c r="J120" i="7"/>
  <c r="J119" i="7"/>
  <c r="K86" i="7"/>
  <c r="K85" i="7"/>
  <c r="K80" i="7"/>
  <c r="K78" i="7"/>
  <c r="J70" i="7"/>
  <c r="J69" i="7"/>
  <c r="J68" i="7"/>
  <c r="O83" i="7" s="1"/>
  <c r="J67" i="7"/>
  <c r="O82" i="7" s="1"/>
  <c r="J66" i="7"/>
  <c r="J65" i="7"/>
  <c r="J64" i="7"/>
  <c r="K29" i="7"/>
  <c r="K28" i="7"/>
  <c r="K23" i="7"/>
  <c r="K21" i="7"/>
  <c r="J13" i="7"/>
  <c r="J12" i="7"/>
  <c r="J11" i="7"/>
  <c r="J10" i="7"/>
  <c r="O25" i="7" s="1"/>
  <c r="J9" i="7"/>
  <c r="J8" i="7"/>
  <c r="J7" i="7"/>
  <c r="F171" i="1"/>
  <c r="E171" i="1"/>
  <c r="D171" i="1"/>
  <c r="F170" i="1"/>
  <c r="E170" i="1"/>
  <c r="D170" i="1"/>
  <c r="F169" i="1"/>
  <c r="E169" i="1"/>
  <c r="D169" i="1"/>
  <c r="K141" i="1"/>
  <c r="K140" i="1"/>
  <c r="K135" i="1"/>
  <c r="K133" i="1"/>
  <c r="J125" i="1"/>
  <c r="J124" i="1"/>
  <c r="J123" i="1"/>
  <c r="J122" i="1"/>
  <c r="O137" i="1" s="1"/>
  <c r="J121" i="1"/>
  <c r="J120" i="1"/>
  <c r="J119" i="1"/>
  <c r="K86" i="1"/>
  <c r="K85" i="1"/>
  <c r="K80" i="1"/>
  <c r="K78" i="1"/>
  <c r="J70" i="1"/>
  <c r="J69" i="1"/>
  <c r="J68" i="1"/>
  <c r="O83" i="1" s="1"/>
  <c r="J67" i="1"/>
  <c r="J66" i="1"/>
  <c r="J65" i="1"/>
  <c r="J64" i="1"/>
  <c r="O139" i="10" l="1"/>
  <c r="O140" i="10"/>
  <c r="O138" i="10"/>
  <c r="O136" i="10"/>
  <c r="O85" i="10"/>
  <c r="O84" i="10"/>
  <c r="O83" i="10"/>
  <c r="O81" i="10"/>
  <c r="O27" i="10"/>
  <c r="O28" i="10"/>
  <c r="O24" i="10"/>
  <c r="O139" i="9"/>
  <c r="O140" i="9"/>
  <c r="O138" i="9"/>
  <c r="O136" i="9"/>
  <c r="O85" i="9"/>
  <c r="O84" i="9"/>
  <c r="O81" i="9"/>
  <c r="O27" i="9"/>
  <c r="O28" i="9"/>
  <c r="O25" i="9"/>
  <c r="O24" i="9"/>
  <c r="O139" i="8"/>
  <c r="O136" i="8"/>
  <c r="O84" i="8"/>
  <c r="O81" i="8"/>
  <c r="O28" i="8"/>
  <c r="O24" i="8"/>
  <c r="O138" i="7"/>
  <c r="O84" i="7"/>
  <c r="O136" i="7"/>
  <c r="O85" i="7"/>
  <c r="O81" i="7"/>
  <c r="O140" i="7"/>
  <c r="O28" i="7"/>
  <c r="O27" i="7"/>
  <c r="O26" i="7"/>
  <c r="O24" i="7"/>
  <c r="O140" i="1"/>
  <c r="O139" i="1"/>
  <c r="O138" i="1"/>
  <c r="O84" i="1"/>
  <c r="O85" i="1"/>
  <c r="O82" i="1"/>
  <c r="O81" i="1"/>
  <c r="O136" i="1"/>
</calcChain>
</file>

<file path=xl/sharedStrings.xml><?xml version="1.0" encoding="utf-8"?>
<sst xmlns="http://schemas.openxmlformats.org/spreadsheetml/2006/main" count="7748" uniqueCount="606">
  <si>
    <t>RL</t>
  </si>
  <si>
    <t>CL</t>
  </si>
  <si>
    <t>FL</t>
  </si>
  <si>
    <t>AVERAGE</t>
  </si>
  <si>
    <t>Purity</t>
  </si>
  <si>
    <t>Pol</t>
  </si>
  <si>
    <t>MORNING SHIFT (0700-1500: Shift D)</t>
  </si>
  <si>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</si>
  <si>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</si>
  <si>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</si>
  <si>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</si>
  <si>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</si>
  <si>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</si>
  <si>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</si>
  <si>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</si>
  <si>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</si>
  <si>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Raw Sugar</t>
  </si>
  <si>
    <t>Washed Sugar</t>
  </si>
  <si>
    <t>Raw Liquor</t>
  </si>
  <si>
    <t>RL-CL</t>
  </si>
  <si>
    <t>Clear Liquor</t>
  </si>
  <si>
    <t>CL-FL</t>
  </si>
  <si>
    <t>1st Refine</t>
  </si>
  <si>
    <t>RL-FL</t>
  </si>
  <si>
    <t>2nd Refine</t>
  </si>
  <si>
    <t>RL-CL %</t>
  </si>
  <si>
    <t>Fine Liquor</t>
  </si>
  <si>
    <t>CL-FL %</t>
  </si>
  <si>
    <t>RL-FL %</t>
  </si>
  <si>
    <t>Colour</t>
  </si>
  <si>
    <t>CaO content (%)</t>
  </si>
  <si>
    <t>Water</t>
  </si>
  <si>
    <t>Sweet Water</t>
  </si>
  <si>
    <t>TDS</t>
  </si>
  <si>
    <t>Chlorine</t>
  </si>
  <si>
    <t>Plate 1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</si>
  <si>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</si>
  <si>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</si>
  <si>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</si>
  <si>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</si>
  <si>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</si>
  <si>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</si>
  <si>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</si>
  <si>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</si>
  <si>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</si>
  <si>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</si>
  <si>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</si>
  <si>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</si>
  <si>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</si>
  <si>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</si>
  <si>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</si>
  <si>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</si>
  <si>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</si>
  <si>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</si>
  <si>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</si>
  <si>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</si>
  <si>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</si>
  <si>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</si>
  <si>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</si>
  <si>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</si>
  <si>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</si>
  <si>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</si>
  <si>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mol</t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</si>
  <si>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</si>
  <si>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</si>
  <si>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</si>
  <si>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</si>
  <si>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</si>
  <si>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</si>
  <si>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</si>
  <si>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</si>
  <si>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>C2 MOLL CLR 1748</t>
  </si>
  <si>
    <t>IG 518 4/4 CLR 16</t>
  </si>
  <si>
    <t>C1 337 4/4 CLR 33</t>
  </si>
  <si>
    <t>C2 363 4/4 CLR 34</t>
  </si>
  <si>
    <t>S1 265 3/3 CLR 87</t>
  </si>
  <si>
    <t>cb no 13 clr 324</t>
  </si>
  <si>
    <t>AFTERNOON SHIFT (1500-2300: Shift A)</t>
  </si>
  <si>
    <t>brix</t>
  </si>
  <si>
    <t>ph</t>
  </si>
  <si>
    <t>colour</t>
  </si>
  <si>
    <t>C2 moll colour-1763 bx-78.56 ph-6.9</t>
  </si>
  <si>
    <t>IG no.530 4/4 =15</t>
  </si>
  <si>
    <t xml:space="preserve"> </t>
  </si>
  <si>
    <t>C1 no.342 4/4 =22</t>
  </si>
  <si>
    <t>C2 no.369 4/4 =50</t>
  </si>
  <si>
    <t>S1 no.269 3/3 =90</t>
  </si>
  <si>
    <t>C1 no.344 3/4 =37</t>
  </si>
  <si>
    <t>NIGHT SHIFT (2300-0700: Shift C)</t>
  </si>
  <si>
    <t xml:space="preserve">C2 mol = 1878 Bx 78.30 </t>
  </si>
  <si>
    <t>IG no.539 = 17 c/w 4/4</t>
  </si>
  <si>
    <t>C1 no.347 = 34 c/w 3/4</t>
  </si>
  <si>
    <t>C2 no.376 = 43 c/w 4/4</t>
  </si>
  <si>
    <t>S1 no.275 = 93 c/w 3/3</t>
  </si>
  <si>
    <t xml:space="preserve">NSACB no.14 = 346 </t>
  </si>
  <si>
    <t>c2 moll clr 1779</t>
  </si>
  <si>
    <t>ig 545 4/4 clr 16</t>
  </si>
  <si>
    <t>c1 353 3/4 clr 36</t>
  </si>
  <si>
    <t>c2 383 4/4 clr 41</t>
  </si>
  <si>
    <t>s1 281 3/3 clr 84</t>
  </si>
  <si>
    <t>AFTERNOON SHIFT (1500-2300: Shift B)</t>
  </si>
  <si>
    <t xml:space="preserve">bx </t>
  </si>
  <si>
    <t>C2 MOL=  1904  79.55  6.3</t>
  </si>
  <si>
    <t>CB L/POL 15=  1288</t>
  </si>
  <si>
    <t>L1 358 CW 3/4=  35</t>
  </si>
  <si>
    <t>L2 388 CW 4/4=  55</t>
  </si>
  <si>
    <t>L3 286 CW 3/3=  76</t>
  </si>
  <si>
    <t>L4 547 CW 4/4=  18</t>
  </si>
  <si>
    <t>C2 mol = 1991 Bx 78.70</t>
  </si>
  <si>
    <t>IG no.561 = 16 c/w 4/4</t>
  </si>
  <si>
    <t>C1 no.363 = 37 c/w 3/4</t>
  </si>
  <si>
    <t>C2 no.393 = 51 c/w 4/4</t>
  </si>
  <si>
    <t>S1 no.291 = 79 c/w 3/3</t>
  </si>
  <si>
    <t>MORNING SHIFT (0700-1500: Shift A)</t>
  </si>
  <si>
    <t>C2 moll colour-1654 bx-78.24 ph-6.1</t>
  </si>
  <si>
    <t>IG no.570 4/4 =23</t>
  </si>
  <si>
    <t>C1 no.368 3/4 =45</t>
  </si>
  <si>
    <t>C2 no.399 4/4 =50</t>
  </si>
  <si>
    <t>S1 no.297 3/3 =89</t>
  </si>
  <si>
    <t xml:space="preserve">BX </t>
  </si>
  <si>
    <t>C2 MOL=  1882  79.17  6.7</t>
  </si>
  <si>
    <t>L1 372 CW 3/4=  33</t>
  </si>
  <si>
    <t>L2 405 CW 4/4=  49</t>
  </si>
  <si>
    <t>L3 300 CW 3/3=  75</t>
  </si>
  <si>
    <t>L4 578 CW 4/4=  16</t>
  </si>
  <si>
    <t>C2 MOL=  1519  79.13  6.0</t>
  </si>
  <si>
    <t>L1 378 CW 3/4=  32</t>
  </si>
  <si>
    <t>L2 412 CW 4/4=  52</t>
  </si>
  <si>
    <t>L3 306 CW 3/3=  71</t>
  </si>
  <si>
    <t>L4 586 CW 4/4=  19</t>
  </si>
  <si>
    <t>C2 moll colour-1495 bx-72.17 ph-6.5</t>
  </si>
  <si>
    <t>NSACB no.16 = 420</t>
  </si>
  <si>
    <t>IG no.594 4/4 =19</t>
  </si>
  <si>
    <t>C1 no.383 4/4 =40</t>
  </si>
  <si>
    <t>C2 no.418 4/4 =42</t>
  </si>
  <si>
    <t>S1 no.311 3/3 =114</t>
  </si>
  <si>
    <t>bx</t>
  </si>
  <si>
    <t>C2 MOLL=  1669  81.17  6.1</t>
  </si>
  <si>
    <t>L1 386 CW 3/4=  36</t>
  </si>
  <si>
    <t>L2 421 CW 4/4=  68</t>
  </si>
  <si>
    <t>L3 314 CW 3/3=  122</t>
  </si>
  <si>
    <t>L4 601 CW 4/4=  23</t>
  </si>
  <si>
    <t>L4 609 CW 4/4=  18</t>
  </si>
  <si>
    <t>NSACB 17 =  466</t>
  </si>
  <si>
    <t>NIGHT SHIFT (2300-0700: Shift D)</t>
  </si>
  <si>
    <t>C2 MOLL CLR 1588</t>
  </si>
  <si>
    <t>IG 608 4/4 CLR 16</t>
  </si>
  <si>
    <t>C1 391 3/4 CLR 40</t>
  </si>
  <si>
    <t>C2 424 4/4 CLR 56</t>
  </si>
  <si>
    <t>S1 317 3/3 CLR 77</t>
  </si>
  <si>
    <t>C2 moll colour-1560 bx-77.67 ph-5.8</t>
  </si>
  <si>
    <t>IG no.612 4/4 =14</t>
  </si>
  <si>
    <t>C1 no.398 3/4 =21</t>
  </si>
  <si>
    <t>C2 no.429 4/4 =76</t>
  </si>
  <si>
    <t>S1 no.321 3/3 =79</t>
  </si>
  <si>
    <t>C1 no.400 3/3 =33</t>
  </si>
  <si>
    <t>C2 no.433 4/4 =59</t>
  </si>
  <si>
    <t>AFTERNOON SHIFT (1500-2300: Shift C)</t>
  </si>
  <si>
    <t>C2 mol = 1620 Bx 78.19</t>
  </si>
  <si>
    <t>IG no.625 = 16 c/w 4/4</t>
  </si>
  <si>
    <t>C1 no.402 = 18 c/w 3/3</t>
  </si>
  <si>
    <t>C2 no.436 = 62 c/w 4/4</t>
  </si>
  <si>
    <t>S1 no.324 = 68 c/w 3/3</t>
  </si>
  <si>
    <t>IG no.629 = 18 c/w 3/4</t>
  </si>
  <si>
    <t>C1 no.405 = 21 c/w 2/3</t>
  </si>
  <si>
    <t xml:space="preserve">NSACB no.18 = 691 </t>
  </si>
  <si>
    <t>c2 moll clr 1592</t>
  </si>
  <si>
    <t>ig632 3/4 clr 17</t>
  </si>
  <si>
    <t>c1 407 2/3 clr 46</t>
  </si>
  <si>
    <t>c2 443 4/4 clr 58</t>
  </si>
  <si>
    <t>c1 410 3/3 clr 24</t>
  </si>
  <si>
    <t>s1 330 3/3 clr 60</t>
  </si>
  <si>
    <t>MORNING SHIFT (0700-1500: Shift B)</t>
  </si>
  <si>
    <t>C2 MOL=  1706  81.04  6.0</t>
  </si>
  <si>
    <t>L1 413 CW 3/3=  37</t>
  </si>
  <si>
    <t>L2 449 CW 4/4=  66</t>
  </si>
  <si>
    <t>L3 333 CW 3/3=  96</t>
  </si>
  <si>
    <t>L4 640 CW 3/3=  18</t>
  </si>
  <si>
    <t>C2 mol = 1789 Bx 79.88</t>
  </si>
  <si>
    <t>IGM no.646 = 25 c/w 3/4</t>
  </si>
  <si>
    <t>C1 no.416 = 30 c/w 3/3</t>
  </si>
  <si>
    <t>C2 no.453 = 61 c/w 4/4</t>
  </si>
  <si>
    <t>S1 no.336 = 129 c/w 3/3</t>
  </si>
  <si>
    <t>IGM no.651 = 21 c/w 4/4</t>
  </si>
  <si>
    <t>c2 moll clr 1755</t>
  </si>
  <si>
    <t>ig 654 4/4 clr 19</t>
  </si>
  <si>
    <t>c1 421 3/3 clr 38</t>
  </si>
  <si>
    <t>c2 458 4/4 clr 55</t>
  </si>
  <si>
    <t>s1 338 3/3 clr 106</t>
  </si>
  <si>
    <t>C2 MOL=  1398  82.23  5.9</t>
  </si>
  <si>
    <t>L1 426 CW 3/3=  36</t>
  </si>
  <si>
    <t>L2 461 CW 4/4=  72</t>
  </si>
  <si>
    <t>L3 341 CW 3/3=  129</t>
  </si>
  <si>
    <t>L4 661 CW 4/4=  15</t>
  </si>
  <si>
    <t>L4 664 CW 3/3=  19</t>
  </si>
  <si>
    <t xml:space="preserve">Bx </t>
  </si>
  <si>
    <t>C2 mol = 1464 Bx 81.25</t>
  </si>
  <si>
    <t>IG no.665 = 18 c/w 3/3</t>
  </si>
  <si>
    <t>C1 no.428 = 38 c/w 3/3</t>
  </si>
  <si>
    <t>C2 no.465 = 77 c/w 4/4</t>
  </si>
  <si>
    <t>S1 no.345 = 89 c/w 3/3</t>
  </si>
  <si>
    <t>IG no.670 = 21 c/w 2/3</t>
  </si>
  <si>
    <t>C2 moll colour-1522 bx-76.23 ph-6.5</t>
  </si>
  <si>
    <t>NSACB no.19 =509</t>
  </si>
  <si>
    <t>C1 no.434 3/3 =29</t>
  </si>
  <si>
    <t>C2 no.472 4/4 =56</t>
  </si>
  <si>
    <t>S1 no.350 3/3 =92</t>
  </si>
  <si>
    <t>IG no.676 2/2 =18</t>
  </si>
  <si>
    <t>C2 MOL=  1833  81.23  6.1</t>
  </si>
  <si>
    <t>L1 438 CW 2/3=  37</t>
  </si>
  <si>
    <t>L2 479 CW 4/4=  65</t>
  </si>
  <si>
    <t>L3 355 CW 3/3=  131</t>
  </si>
  <si>
    <t>L4 686 CW 2/2=  16</t>
  </si>
  <si>
    <t>69..27</t>
  </si>
  <si>
    <t>C2 MOLL CLR 1786</t>
  </si>
  <si>
    <t>IG 688 2/2 CLR 18</t>
  </si>
  <si>
    <t>C1 444 2/3 CLR 34</t>
  </si>
  <si>
    <t>S1 359 3/3 CLR 106</t>
  </si>
  <si>
    <t>C2 486 4/4 CLR 52</t>
  </si>
  <si>
    <t>C2 moll colour-1659 bx-77.56 ph-6.2</t>
  </si>
  <si>
    <t>IG no.700 2/2 =19</t>
  </si>
  <si>
    <t>C1 no.448 2/3 =43</t>
  </si>
  <si>
    <t>C2 no.489 4/4 =55</t>
  </si>
  <si>
    <t>S1 no.362 3/3 =112</t>
  </si>
  <si>
    <t>C2 mol = 1802 Bx 77.88</t>
  </si>
  <si>
    <t>C1 no.454 = 41 c/w 2/3</t>
  </si>
  <si>
    <t>C2 no.496 = 58 c/w 4/4</t>
  </si>
  <si>
    <t>S1 no.367 = 98 c/w 3/3</t>
  </si>
  <si>
    <t>IG no.710 = 20 c/w 2/2</t>
  </si>
  <si>
    <t>CB no.20 = 630</t>
  </si>
  <si>
    <t>AFTERNOON SHIFT (1500-2300: Shift D)</t>
  </si>
  <si>
    <t>c2 moll clr 1786</t>
  </si>
  <si>
    <t>ig 716 2/2 clr 18</t>
  </si>
  <si>
    <t>c1 459 2/3 clr 32</t>
  </si>
  <si>
    <t>c2 501 4/4 clr 48</t>
  </si>
  <si>
    <t>s1 373 3/3 clr 86</t>
  </si>
  <si>
    <t>cb no 21 clr 603</t>
  </si>
  <si>
    <t>C2 moll colour-1785 bx-78.36 ph-6.0</t>
  </si>
  <si>
    <t>IG no.724 2/2 =17</t>
  </si>
  <si>
    <t>C1 no.463 2/3 =33</t>
  </si>
  <si>
    <t>C2 no.507 4/4 =48</t>
  </si>
  <si>
    <t>S1 no.376 3/3 =90</t>
  </si>
  <si>
    <t>MORNING SHIFT (0700-1500: Shift C)</t>
  </si>
  <si>
    <t xml:space="preserve">C2 mol = 1860 Bx 78.12 </t>
  </si>
  <si>
    <t>IG no.732 = 18 c/w 2/2</t>
  </si>
  <si>
    <t>C1 no.469 = 31 c/w 2/3</t>
  </si>
  <si>
    <t>C2 no.513 = 50 c/w 4/4</t>
  </si>
  <si>
    <t>S1 no.379 = 96 c/w 3/3</t>
  </si>
  <si>
    <t>c2 moll clr 1827</t>
  </si>
  <si>
    <t>ig 740 2/2 clr 19</t>
  </si>
  <si>
    <t>c1 473 2/3 clr 42</t>
  </si>
  <si>
    <t>c2 516 4/4 clr 53</t>
  </si>
  <si>
    <t>s1 383 3/3 clr 84</t>
  </si>
  <si>
    <t>NIGHT SHIFT (2300-0700: Shift B)</t>
  </si>
  <si>
    <t>C2 MOL=  2013  81.19  6.0</t>
  </si>
  <si>
    <t>NSACB 22=  319</t>
  </si>
  <si>
    <t>L1 479 CW 3/3=  37</t>
  </si>
  <si>
    <t>L2 521 CW 4/4=  69</t>
  </si>
  <si>
    <t>L3 387 CW 3/3=  109</t>
  </si>
  <si>
    <t>L4 749 CW 4/4=  15</t>
  </si>
  <si>
    <t>C2 mol = 2075 Bx 80.20</t>
  </si>
  <si>
    <t>IG no.757 = 22 c/w 2/2</t>
  </si>
  <si>
    <t>C1 no.483 = 39 c/w 2/3</t>
  </si>
  <si>
    <t>C2 no.527 = 72 c/w 4/4</t>
  </si>
  <si>
    <t>S1 no.390 = 103 c/w 3/3</t>
  </si>
  <si>
    <t>C2 moll colour-1967 bx-75.84 ph-6.0</t>
  </si>
  <si>
    <t>IG no.764 2/3 =17</t>
  </si>
  <si>
    <t>C1 no.488 2/3 =42</t>
  </si>
  <si>
    <t>C2 no.532 4/4 =94</t>
  </si>
  <si>
    <t>S1 no.395 3/3 =133</t>
  </si>
  <si>
    <t>C1 no.491 3/3 =44</t>
  </si>
  <si>
    <t>C2 no.535 4/4 =91</t>
  </si>
  <si>
    <t>C2 moll colour-1659 bx-78.69 ph-5.8</t>
  </si>
  <si>
    <t>IG no.773 2/3 =21</t>
  </si>
  <si>
    <t>C1 no.493 3/3 =45</t>
  </si>
  <si>
    <t>C2 no.538 4/4 =55</t>
  </si>
  <si>
    <t>S1 no.399 3/3 =92</t>
  </si>
  <si>
    <t>c2 moll clr 1646</t>
  </si>
  <si>
    <t>ig 781 2/3 clr 18</t>
  </si>
  <si>
    <t>c1 499 3/3 clr 48</t>
  </si>
  <si>
    <t>c2 543 4/4 clr 58</t>
  </si>
  <si>
    <t>s1 402 3/3 clr 107</t>
  </si>
  <si>
    <t>nsacb no 24 clr 492</t>
  </si>
  <si>
    <t>C2 moll colour-1654 bx-77.57 ph-5.9</t>
  </si>
  <si>
    <t>IG no.787 2/3 =17</t>
  </si>
  <si>
    <t>C1 no.502 3/3 =45</t>
  </si>
  <si>
    <t>C2 no.546 4/4 =65</t>
  </si>
  <si>
    <t>S1 no.407 3/3 =111</t>
  </si>
  <si>
    <t>C2 MOL=  1709  80.09  6.0</t>
  </si>
  <si>
    <t>L1 507 CW 2/3=  50</t>
  </si>
  <si>
    <t>L2 552 CW 4/4=  75</t>
  </si>
  <si>
    <t>L3 411 CW 3/3=  128</t>
  </si>
  <si>
    <t>L4 796 CW 2/3=  21</t>
  </si>
  <si>
    <t>NSACB 25 =  363</t>
  </si>
  <si>
    <t>L1 511 CW 3/4=  35</t>
  </si>
  <si>
    <t>C2 moll colour-1557 bx-78.71 ph-5.7</t>
  </si>
  <si>
    <t>IG no.803 2/3 =25</t>
  </si>
  <si>
    <t>C1 no.513 3/4 =57</t>
  </si>
  <si>
    <t>C2 no.558 4/4 =70</t>
  </si>
  <si>
    <t>S1 no.416 3/3 =138</t>
  </si>
  <si>
    <t>IG no.806 3/3 =21</t>
  </si>
  <si>
    <t>C1 no.515 4/4 =40</t>
  </si>
  <si>
    <t>BX</t>
  </si>
  <si>
    <t>PH</t>
  </si>
  <si>
    <t>COLOUR</t>
  </si>
  <si>
    <t>C2 MOL=  1502  80.71  6.0</t>
  </si>
  <si>
    <t>L1 517 CW 4/4=  37</t>
  </si>
  <si>
    <t>L2 563 CW 4/4=  67</t>
  </si>
  <si>
    <t>L3 420 CW 3/3=  122</t>
  </si>
  <si>
    <t>L4 809 CW 3/3=  19</t>
  </si>
  <si>
    <t>C2 MOL=  1712  81.15  6.1</t>
  </si>
  <si>
    <t>L4 818 CW 2/3= 21</t>
  </si>
  <si>
    <t>L1 524 CW 4/4=  33</t>
  </si>
  <si>
    <t>L2 571 CW 4/4=  62</t>
  </si>
  <si>
    <t>L3 425 CW 3/3=  142</t>
  </si>
  <si>
    <t>CB L/POL 26=  1392</t>
  </si>
  <si>
    <t xml:space="preserve">  </t>
  </si>
  <si>
    <t>C2 MOLL CLR 1691</t>
  </si>
  <si>
    <t>IG 827 3/3 CLR 17</t>
  </si>
  <si>
    <t>C1 528 4/4 CLR 39</t>
  </si>
  <si>
    <t>C2 577 4/4 CLR 49</t>
  </si>
  <si>
    <t>S1 429 3/3 CLR 97</t>
  </si>
  <si>
    <t>S1 429 1/0 CLR 162</t>
  </si>
  <si>
    <t>C2 MOL=  1598  81.21  6.1</t>
  </si>
  <si>
    <t>NSACB  27=  349</t>
  </si>
  <si>
    <t>L1 533 CW 4/4=  34</t>
  </si>
  <si>
    <t>L2 581 CW 4/4=  69</t>
  </si>
  <si>
    <t>L3 432 CW 3/3=  111</t>
  </si>
  <si>
    <t>L3 CBL 28 CW 1/0 =  302</t>
  </si>
  <si>
    <t>L4 838 CW 3/3 =  19</t>
  </si>
  <si>
    <t>C2 mol = 1676 Bx 80.95</t>
  </si>
  <si>
    <t>IG no.847 = 18 c/w 3/3</t>
  </si>
  <si>
    <t>C1 no.539 = 30 c/w 4/4</t>
  </si>
  <si>
    <t>C2 no.586 = 55 c/w 4/4</t>
  </si>
  <si>
    <t>S1 no.433 = 105 c/w 3/3</t>
  </si>
  <si>
    <t>C2 MOL=  1788  81.18  6.1</t>
  </si>
  <si>
    <t>L1 545 CW 4/4=  36</t>
  </si>
  <si>
    <t>L2 590 CW 4/4=  66</t>
  </si>
  <si>
    <t>L4 852 CW 3/3=  14</t>
  </si>
  <si>
    <t>NSACB 28 =  555</t>
  </si>
  <si>
    <t>L3 439 CW 3/3=  113</t>
  </si>
  <si>
    <t>C2 MOL=  1987  79.33  6.5</t>
  </si>
  <si>
    <t>L1 550 CW 4/4=  32</t>
  </si>
  <si>
    <t>L2 596 CW 4/4=  52</t>
  </si>
  <si>
    <t>L3 444 CW 3/3=  72</t>
  </si>
  <si>
    <t>L4 860 CW 3/3=  18</t>
  </si>
  <si>
    <t>NIGHT SHIFT (2300-0700: Shift c)</t>
  </si>
  <si>
    <t xml:space="preserve">C2 mol = 2025 Bx 78.96 </t>
  </si>
  <si>
    <t>IG no.868 = 20 c/w 3/3</t>
  </si>
  <si>
    <t>C1 no.554 = 35 c/w 4/4</t>
  </si>
  <si>
    <t>C2 no.601 = 41 c/w 4/4</t>
  </si>
  <si>
    <t>S1 no.448 = 81 c/w 3/3</t>
  </si>
  <si>
    <t>CB no.29 = 620</t>
  </si>
  <si>
    <t>C2 MOL=  2344  79.11  6.4</t>
  </si>
  <si>
    <t>L1 561 CW 4/4=  34</t>
  </si>
  <si>
    <t>L2 608 CW 4/4=  49</t>
  </si>
  <si>
    <t>L3 452 CW 3/3=  85</t>
  </si>
  <si>
    <t>L4 876 CW 3/3=  19</t>
  </si>
  <si>
    <t>NSACB  30 =  519</t>
  </si>
  <si>
    <t>C2 MOL=  2197  79.78  6.0</t>
  </si>
  <si>
    <t>L1 567 CW 4/4=  36</t>
  </si>
  <si>
    <t>L2 612 CW 4/4=  58</t>
  </si>
  <si>
    <t>L3 455 CW 3/3=  79</t>
  </si>
  <si>
    <t>L4 885 CW 3/3=  18</t>
  </si>
  <si>
    <t>CB LOW POLL NO 31 CLR 1114</t>
  </si>
  <si>
    <t>`</t>
  </si>
  <si>
    <t>C2 MOLL CLR 2145</t>
  </si>
  <si>
    <t>IGM 892 3/3 CLR 17</t>
  </si>
  <si>
    <t>C1 571 4/4 CLR 28</t>
  </si>
  <si>
    <t>C2 618 4/4 CLR 42</t>
  </si>
  <si>
    <t>S1 460 3/3 CLR 194</t>
  </si>
  <si>
    <t>S1 461 0/1 CLR 117</t>
  </si>
  <si>
    <t>C2 moll colour-1504 bx-79.30 ph-5.8</t>
  </si>
  <si>
    <t>IG no.901 3/3 =14</t>
  </si>
  <si>
    <t>C2 no.623 4/4 =52</t>
  </si>
  <si>
    <t>S1 no.464 3/3 =109</t>
  </si>
  <si>
    <t>C1 no.579 4/4 =30</t>
  </si>
  <si>
    <t>76..19</t>
  </si>
  <si>
    <t>C2 mol = 1676 Bx 78.90</t>
  </si>
  <si>
    <t>CB no.32 = 593</t>
  </si>
  <si>
    <t>IG no.909 = 17 c/w 3/3</t>
  </si>
  <si>
    <t>C1 no.581 = 33 c/w 4/4</t>
  </si>
  <si>
    <t>C2 no.628 = 54 c/w 4/4</t>
  </si>
  <si>
    <t>S1 no.468 = 102 c/w 3/3</t>
  </si>
  <si>
    <t>c2 moll clr 1741</t>
  </si>
  <si>
    <t>ig 918 3/3 clr 19</t>
  </si>
  <si>
    <t>c1 587 4/4 clr 38</t>
  </si>
  <si>
    <t>c2 634 4/4 clr 49</t>
  </si>
  <si>
    <t>s1 474 3/3 clr 144</t>
  </si>
  <si>
    <t>C2 MOL=  1778  82.04  5.7</t>
  </si>
  <si>
    <t>L1 591 CW 4/4=  42</t>
  </si>
  <si>
    <t>L2 640 CW 4/4=  61</t>
  </si>
  <si>
    <t>L3 475 CW 3/3=  109</t>
  </si>
  <si>
    <t>L4 927 CW 3/3=  24</t>
  </si>
  <si>
    <t>C2 mol = 1885 Bx 80.70</t>
  </si>
  <si>
    <t>CB no.33 = 586</t>
  </si>
  <si>
    <t>IG no.931 = 22 c/w 3/3</t>
  </si>
  <si>
    <t>C1 no.595 = 40 c/w 4/4</t>
  </si>
  <si>
    <t>C2 no.645 = 65 c/w 4/4</t>
  </si>
  <si>
    <t>S1 no.480 = 105 c/w 3/3</t>
  </si>
  <si>
    <t>S1 no.481 = 141 c/w 1/0</t>
  </si>
  <si>
    <t>c2 moll clr 1825</t>
  </si>
  <si>
    <t>cb no 34 clr 517</t>
  </si>
  <si>
    <t>ig 940 3/3 clr 18</t>
  </si>
  <si>
    <t>c1 601 4/4 clr 36</t>
  </si>
  <si>
    <t>c2 650 4/4 clr 54</t>
  </si>
  <si>
    <t>s1 403 3/3 clr 108</t>
  </si>
  <si>
    <t>C2 MOL=  1909  82.66  6.2</t>
  </si>
  <si>
    <t>L1 606 CW 4/4=  29</t>
  </si>
  <si>
    <t>L2 656 CW 4/4=  76</t>
  </si>
  <si>
    <t>L3 489 CW 3/3=  152</t>
  </si>
  <si>
    <t>L4 949 CW 3/3=  16</t>
  </si>
  <si>
    <t>L1 607 CW 3/4=  38</t>
  </si>
  <si>
    <t>L4 950 CW 2/3=  19</t>
  </si>
  <si>
    <t>NSACB 35 =  530</t>
  </si>
  <si>
    <t>C2 mol = 1993 Bx 81.40</t>
  </si>
  <si>
    <t>IG no.955 = 16 c/w 2/3</t>
  </si>
  <si>
    <t>C1 no.610 = 35 c/w 3/4</t>
  </si>
  <si>
    <t>C2 no.660 = 66 c/w 4/4</t>
  </si>
  <si>
    <t>S1 no.491 = 107 c/w 3/3</t>
  </si>
  <si>
    <t>C2 moll colour-1863 bx-78.36 ph-6.2</t>
  </si>
  <si>
    <t>IG no.964 2/2 =21</t>
  </si>
  <si>
    <t>C1 no.615 3/4 =33</t>
  </si>
  <si>
    <t>C2 no.667 4/4 =67</t>
  </si>
  <si>
    <t>S1 no.496 3/3 =119</t>
  </si>
  <si>
    <t>NSACB no.36= 729</t>
  </si>
  <si>
    <t>IG no.971 2/3 =19</t>
  </si>
  <si>
    <t>C2 MOL=  1669  82.28  6.1</t>
  </si>
  <si>
    <t>L1 621 CW 3/4=  41</t>
  </si>
  <si>
    <t>L2 672 CW 4/4=  69</t>
  </si>
  <si>
    <t>L3 500 CW 3/3=  133</t>
  </si>
  <si>
    <t>L4 973 CW 2/3=  24</t>
  </si>
  <si>
    <t>L1 622 CW 4/4=  33</t>
  </si>
  <si>
    <t>L4 975 CW 3/3=  19</t>
  </si>
  <si>
    <t>NSACB 37 =  466</t>
  </si>
  <si>
    <t>c2 moll clr 1648</t>
  </si>
  <si>
    <t>igm 980 3/3 clr 20</t>
  </si>
  <si>
    <t>c1 625 4/4 clr 31</t>
  </si>
  <si>
    <t>c2 678 4/4 clr 52</t>
  </si>
  <si>
    <t>s1 504 3/3 clr 102</t>
  </si>
  <si>
    <t>C2 moll colour-1544 bx-75.37 ph-5.8</t>
  </si>
  <si>
    <t>IG no.990 3/3 =19</t>
  </si>
  <si>
    <t>C1 no.631 4/4 =32</t>
  </si>
  <si>
    <t>C2 no.686 4/4 =54</t>
  </si>
  <si>
    <t>S1 no.510 3/3 =92</t>
  </si>
  <si>
    <t>C2 mol = 1689 Bx 76.78</t>
  </si>
  <si>
    <t>IG no.998 = 20 c/w 3/3</t>
  </si>
  <si>
    <t>C1 no.636 = 36 c/w 4/4</t>
  </si>
  <si>
    <t>C2 no.692 = 57 c/w 4/4</t>
  </si>
  <si>
    <t>S1 no.514 = 94 c/w 3/3</t>
  </si>
  <si>
    <t>C2 mol = 1619 Bx 78.15</t>
  </si>
  <si>
    <t>IG no.1004 = 17 c/w 3/3</t>
  </si>
  <si>
    <t>C1 no.641 = 30 c/w 4/4</t>
  </si>
  <si>
    <t>C2 no.696 = 49 c/w 3/4</t>
  </si>
  <si>
    <t>S1 no.516 = 87 c/w 3/3</t>
  </si>
  <si>
    <t>CB no.38 = 630</t>
  </si>
  <si>
    <t>IG no.1009 3/3 =13</t>
  </si>
  <si>
    <t>C2 moll colour-1511 bx-79.58 ph-5.7</t>
  </si>
  <si>
    <t>IG no.1014 2/3=14</t>
  </si>
  <si>
    <t>C1 no.648 3/4 =36</t>
  </si>
  <si>
    <t>C2 no.704 4/4 =57</t>
  </si>
  <si>
    <t>S1 no.521 3/3 =93</t>
  </si>
  <si>
    <t>IG no.1020 2/2 =16</t>
  </si>
  <si>
    <t>C2 mol = 1601 Bx 79.29</t>
  </si>
  <si>
    <t>IG no.1023 = 9 c/w 2/2</t>
  </si>
  <si>
    <t>C1 no.653 = 26 c/w 3/3</t>
  </si>
  <si>
    <t>C2 no.708 = 44 c/w 4/4</t>
  </si>
  <si>
    <t>S1 no.524 = 87 c/w 3/3</t>
  </si>
  <si>
    <t>IG no.1025 = 12 c/w 2/1</t>
  </si>
  <si>
    <t>C1 no.654 = 28 c/w 2/3</t>
  </si>
  <si>
    <t>C2 no.711 = 49 c/w 4/4</t>
  </si>
  <si>
    <t>S1 no.526 = 78 c/w 3/3</t>
  </si>
  <si>
    <t>C2 mol = 1560 Bx 77.32</t>
  </si>
  <si>
    <t>IG no.1032 = 14 c/w 1/1</t>
  </si>
  <si>
    <t>C1 no.657 = 30 c/w 2/2</t>
  </si>
  <si>
    <t>C2 no.713 = 40 c/w 4/4</t>
  </si>
  <si>
    <t>S1 no.528 = 94 c/w 3/3</t>
  </si>
  <si>
    <t>C2 716 CW 3/4=  34</t>
  </si>
  <si>
    <t>C2 717 CW 3/3=  46</t>
  </si>
  <si>
    <t>NSACB 39 =  457</t>
  </si>
  <si>
    <t>C2 MOL=  1638  80.05  6.0</t>
  </si>
  <si>
    <t>L1 663 CW 2/2=  28</t>
  </si>
  <si>
    <t>L2 719 CW 3/3=  49</t>
  </si>
  <si>
    <t>L3 532 CW 3/3=  88</t>
  </si>
  <si>
    <t>L4 1040 CW 1/1= 15</t>
  </si>
  <si>
    <t>L2 722 CW 3/4=  40</t>
  </si>
  <si>
    <t>C2 mol = 1591 Bx 79.89</t>
  </si>
  <si>
    <t>IG no.1048 = 14 c/w 1/1</t>
  </si>
  <si>
    <t>C1 no.668 = 27 c/w 2/2</t>
  </si>
  <si>
    <t>C2 no.727 = 35 c/w 3/4</t>
  </si>
  <si>
    <t>S1 no.537 = 79 c/w 3/3</t>
  </si>
  <si>
    <t xml:space="preserve">NSACB no.40 = 573 </t>
  </si>
  <si>
    <t>C1 no.671 = 30 c/w 2/1</t>
  </si>
  <si>
    <t>C2 no.729 = 39 c/w 3/3</t>
  </si>
  <si>
    <t>C2 moll colour-1225 bx-73.32 ph-5.8</t>
  </si>
  <si>
    <t>C1 no.673 2/1 =19</t>
  </si>
  <si>
    <t>C2 no.732 3/3 =39</t>
  </si>
  <si>
    <t>S1 no.642 3/3 =83</t>
  </si>
  <si>
    <t>IG no.1057 1/1 =14</t>
  </si>
  <si>
    <t>C2 MOL=  1508  80.12  6.1</t>
  </si>
  <si>
    <t>L1 677 CW 1/1=  23</t>
  </si>
  <si>
    <t>L2 737 CW 3/3=  41</t>
  </si>
  <si>
    <t>L3 546 CW 3/3=  77</t>
  </si>
  <si>
    <t>L4 1061 CW 1/1=  15</t>
  </si>
  <si>
    <t>C2 MOLL CLR 1477</t>
  </si>
  <si>
    <t>IG 1069 1/1 CLR 15</t>
  </si>
  <si>
    <t>C1 682 1/1 CLR 26</t>
  </si>
  <si>
    <t>C2 745 3/3 CLR 36</t>
  </si>
  <si>
    <t>S1 552 3/3 CLR 66</t>
  </si>
  <si>
    <t>C2 746 3/2 CLR 44</t>
  </si>
  <si>
    <t>S1 562 4/4 CLR 48</t>
  </si>
  <si>
    <t>CB L/POLL 41 CLR 1080</t>
  </si>
  <si>
    <t>S1 554 3/3 CLR 88</t>
  </si>
  <si>
    <t>S1 554 4/4 CLR 60</t>
  </si>
  <si>
    <t>C2 MOLL CLR 1479</t>
  </si>
  <si>
    <t>IG 1078 1/1 CLR 16</t>
  </si>
  <si>
    <t>C1 688 1/1 CLR 45</t>
  </si>
  <si>
    <t>C2 751 3/2 CLR 60</t>
  </si>
  <si>
    <t>S1 555 4/4 CLR 67</t>
  </si>
  <si>
    <t>C2 moll colour-1245 bx-78.12 ph-6.2</t>
  </si>
  <si>
    <t>IG no.1084 1/1 =11</t>
  </si>
  <si>
    <t>C1 no.691 2/1 =19</t>
  </si>
  <si>
    <t>C2 no.756 3/2 =39</t>
  </si>
  <si>
    <t>S1 no.560 4/4 =55</t>
  </si>
  <si>
    <t>NSACB no.42 =354</t>
  </si>
  <si>
    <t>c2 moll clr 1255</t>
  </si>
  <si>
    <t>ig 1092 1/1 clr 19</t>
  </si>
  <si>
    <t>c1 697 1/1 clr 29</t>
  </si>
  <si>
    <t>c2 763 3/2 clr 33</t>
  </si>
  <si>
    <t>s1 362 4/4 clr 45</t>
  </si>
  <si>
    <t>cbnsa 43 clr 308</t>
  </si>
  <si>
    <t>C2 moll colour-1216 bx-77.24 ph-6.1</t>
  </si>
  <si>
    <t>IG no.1099 1/1 =17</t>
  </si>
  <si>
    <t>C1 no.701 2/1 =26</t>
  </si>
  <si>
    <t>C2 no.767 3/2 =33</t>
  </si>
  <si>
    <t>S1 no.569 4/4 =42</t>
  </si>
  <si>
    <t>C2mol = 1289 Bx 77.90</t>
  </si>
  <si>
    <t>IG no.1106 = 18 c/w 1/1</t>
  </si>
  <si>
    <t>C1 no.705 = 27 c/w 2/1</t>
  </si>
  <si>
    <t>C2 no.772 = 35 c/w 3/2</t>
  </si>
  <si>
    <t>S1 no.573 = 47 c/w 4/4</t>
  </si>
  <si>
    <t>CB no.44 = 475</t>
  </si>
  <si>
    <t>MORNING SHIFT (0700-1500: ShiftD)</t>
  </si>
  <si>
    <t>c2 moll clr 1451</t>
  </si>
  <si>
    <t>ig 1113 1/1 clr 18</t>
  </si>
  <si>
    <t>c1 711 1/1 clr 28</t>
  </si>
  <si>
    <t>c2 779 3/2 clr 38</t>
  </si>
  <si>
    <t>s1 579 4/4 clr 47</t>
  </si>
  <si>
    <t>C2 MOL=  1598  79.11  6.1</t>
  </si>
  <si>
    <t>L1 716 CW 1/1=  27</t>
  </si>
  <si>
    <t>L2 783 CW 3/2=  41</t>
  </si>
  <si>
    <t>L3 583 CW 4/4=  66</t>
  </si>
  <si>
    <t>L4 1123 CW 1/1=  18</t>
  </si>
  <si>
    <t>C2 mol = 1636 Bx 78.76</t>
  </si>
  <si>
    <t>IG no.1128 = 19 c/w 1/1</t>
  </si>
  <si>
    <t>C1 no.720 = 30 c/w 1/1</t>
  </si>
  <si>
    <t>C2 no.788 = 46 c/w 32</t>
  </si>
  <si>
    <t>S1 no.588 = 71 c/w 4/4</t>
  </si>
  <si>
    <t>C2 moll colour-1283 bx-79.92 ph-5.8</t>
  </si>
  <si>
    <t>IG no.1136 1/1 =15</t>
  </si>
  <si>
    <t>C1 no.725 1/1 =27</t>
  </si>
  <si>
    <t>C2 NO.794 3/2 =35</t>
  </si>
  <si>
    <t>S1 NO.592 4/4 =46</t>
  </si>
  <si>
    <t>NSACB no.45 =302</t>
  </si>
  <si>
    <t>C2 MOL=  1366  79.14  6.1</t>
  </si>
  <si>
    <t>L1 730 CW 1/1=  25</t>
  </si>
  <si>
    <t>L2 801 CW 3/2=  31</t>
  </si>
  <si>
    <t>L3 596 CW 4/4=  65</t>
  </si>
  <si>
    <t>L4 1144 CW 1/1=  13</t>
  </si>
  <si>
    <t>C2 mol = 1315 Bx 78.80</t>
  </si>
  <si>
    <t>CB no.46 = 563</t>
  </si>
  <si>
    <t>IG no.1149 = 15 c/w 1/1</t>
  </si>
  <si>
    <t>C1 no.735 = 27 c/w 1/1</t>
  </si>
  <si>
    <t>C2 no.806 = 33 c/w 3/2</t>
  </si>
  <si>
    <t>S1 no.602 = 74 c/w 4/4</t>
  </si>
  <si>
    <t>C2 moll colour-1114 bx-77.37 ph-6.1</t>
  </si>
  <si>
    <t>IG no.1158 1/1 =15</t>
  </si>
  <si>
    <t>C1 no.741 1/1 =26</t>
  </si>
  <si>
    <t>C2 no.814 3/2 =34</t>
  </si>
  <si>
    <t>S1 no.608 4/4 =51</t>
  </si>
  <si>
    <t>C2 MOL=  1198  77.88  6.3</t>
  </si>
  <si>
    <t>L1 744 CW 1/1=  29</t>
  </si>
  <si>
    <t>L2 817 CW 3/2=  37</t>
  </si>
  <si>
    <t>L3 612 CW 4/4=  50</t>
  </si>
  <si>
    <t>L4 1163 CW 1/1=  16</t>
  </si>
  <si>
    <t>C2 MOLL CLR 1178</t>
  </si>
  <si>
    <t>IGM 1180 11 CLR 16</t>
  </si>
  <si>
    <t>C1 749 1/1 CLR 28</t>
  </si>
  <si>
    <t>C2 823 3/2 CLR 36</t>
  </si>
  <si>
    <t>S1 615 4/4 CLR 48</t>
  </si>
  <si>
    <t>CB 47 CLR 311</t>
  </si>
  <si>
    <t>C2 moll colour-1148 bx-77.96 ph-6.1</t>
  </si>
  <si>
    <t>IG no.1180 1/1 =15</t>
  </si>
  <si>
    <t>C1 no.754 1/1 =29</t>
  </si>
  <si>
    <t>C2 no.829 3/2 =37</t>
  </si>
  <si>
    <t>S1 no.617 4/4 =46</t>
  </si>
  <si>
    <t>C2 moll colour-1124 bx-77.34 ph-6.1</t>
  </si>
  <si>
    <t>L1 761 CW 1/1=  26</t>
  </si>
  <si>
    <t>L2 838 CW 838=  35</t>
  </si>
  <si>
    <t>L3 622 CW 4/4=  45</t>
  </si>
  <si>
    <t>L4 1188 CW 1/1=  13</t>
  </si>
  <si>
    <t>C2 MOLL CLR 1325</t>
  </si>
  <si>
    <t>IG 1194 1/1 CLR 17</t>
  </si>
  <si>
    <t>C1 765 1/1 CLR 28</t>
  </si>
  <si>
    <t>C2 842 3/2 CLR 34</t>
  </si>
  <si>
    <t>S1 627 4/4 CLR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</si>
</sst>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1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5" xfId="0" applyBorder="1" applyProtection="1">
      <protection locked="0"/>
    </xf>
    <xf numFmtId="0" fontId="4" fillId="3" borderId="12" xfId="0" applyFont="1" applyFill="1" applyBorder="1" applyAlignment="1">
      <alignment horizontal="center" vertical="center"/>
    </xf>
    <xf numFmtId="0" fontId="0" fillId="0" borderId="12" xfId="0" applyBorder="1" applyAlignment="1" applyProtection="1">
      <alignment horizontal="center" vertical="center"/>
      <protection locked="0"/>
    </xf>
    <xf numFmtId="0" fontId="0" fillId="3" borderId="12" xfId="0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 vertical="center"/>
    </xf>
    <xf numFmtId="0" fontId="0" fillId="0" borderId="16" xfId="0" applyBorder="1" applyProtection="1"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16" xfId="0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0" fontId="0" fillId="0" borderId="23" xfId="0" applyNumberFormat="1" applyBorder="1" applyAlignment="1">
      <alignment horizontal="center"/>
    </xf>
    <xf numFmtId="0" fontId="0" fillId="0" borderId="16" xfId="0" applyBorder="1" applyAlignment="1" applyProtection="1">
      <alignment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34" xfId="0" applyBorder="1"/>
    <xf numFmtId="0" fontId="0" fillId="0" borderId="35" xfId="0" applyBorder="1"/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0" fillId="0" borderId="38" xfId="0" applyBorder="1"/>
    <xf numFmtId="0" fontId="0" fillId="0" borderId="39" xfId="0" applyBorder="1"/>
    <xf numFmtId="0" fontId="0" fillId="0" borderId="15" xfId="0" applyBorder="1" applyAlignment="1">
      <alignment horizontal="center"/>
    </xf>
    <xf numFmtId="10" fontId="0" fillId="0" borderId="26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41" xfId="0" applyBorder="1"/>
    <xf numFmtId="0" fontId="0" fillId="0" borderId="28" xfId="0" applyBorder="1" applyAlignment="1">
      <alignment horizontal="center" vertical="center"/>
    </xf>
    <xf numFmtId="0" fontId="0" fillId="0" borderId="42" xfId="0" applyBorder="1"/>
    <xf numFmtId="0" fontId="0" fillId="0" borderId="13" xfId="0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21" xfId="0" applyBorder="1"/>
    <xf numFmtId="0" fontId="0" fillId="0" borderId="12" xfId="0" applyBorder="1"/>
    <xf numFmtId="0" fontId="0" fillId="0" borderId="23" xfId="0" applyBorder="1"/>
    <xf numFmtId="0" fontId="0" fillId="0" borderId="44" xfId="0" applyBorder="1"/>
    <xf numFmtId="0" fontId="0" fillId="0" borderId="26" xfId="0" applyBorder="1"/>
    <xf numFmtId="0" fontId="3" fillId="0" borderId="45" xfId="0" applyFont="1" applyBorder="1"/>
    <xf numFmtId="0" fontId="0" fillId="0" borderId="46" xfId="0" applyBorder="1"/>
    <xf numFmtId="0" fontId="0" fillId="0" borderId="51" xfId="0" applyBorder="1"/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12" xfId="0" applyFill="1" applyBorder="1" applyAlignment="1" applyProtection="1">
      <alignment horizontal="center" vertical="center"/>
      <protection locked="0"/>
    </xf>
    <xf numFmtId="0" fontId="6" fillId="0" borderId="2" xfId="0" applyFont="1" applyBorder="1"/>
    <xf numFmtId="0" fontId="7" fillId="0" borderId="0" xfId="0" applyFont="1" applyProtection="1">
      <protection locked="0"/>
    </xf>
    <xf numFmtId="0" fontId="0" fillId="4" borderId="0" xfId="0" applyFill="1"/>
    <xf numFmtId="0" fontId="0" fillId="5" borderId="0" xfId="0" applyFill="1"/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5" borderId="12" xfId="0" applyFont="1" applyFill="1" applyBorder="1" applyAlignment="1" applyProtection="1">
      <alignment horizontal="center" vertical="center"/>
      <protection locked="0"/>
    </xf>
    <xf numFmtId="165" fontId="0" fillId="0" borderId="12" xfId="0" applyNumberFormat="1" applyBorder="1"/>
    <xf numFmtId="1" fontId="0" fillId="0" borderId="12" xfId="0" applyNumberFormat="1" applyBorder="1"/>
    <xf numFmtId="0" fontId="0" fillId="2" borderId="12" xfId="0" applyFill="1" applyBorder="1"/>
    <xf numFmtId="1" fontId="0" fillId="2" borderId="12" xfId="0" applyNumberFormat="1" applyFill="1" applyBorder="1"/>
    <xf numFmtId="165" fontId="0" fillId="2" borderId="12" xfId="0" applyNumberFormat="1" applyFill="1" applyBorder="1"/>
    <xf numFmtId="0" fontId="0" fillId="6" borderId="12" xfId="0" applyFill="1" applyBorder="1"/>
    <xf numFmtId="164" fontId="0" fillId="6" borderId="12" xfId="1" applyNumberFormat="1" applyFont="1" applyFill="1" applyBorder="1" applyProtection="1"/>
    <xf numFmtId="164" fontId="0" fillId="6" borderId="12" xfId="0" applyNumberFormat="1" applyFill="1" applyBorder="1"/>
    <xf numFmtId="0" fontId="0" fillId="0" borderId="0" xfId="0" applyAlignment="1">
      <alignment horizontal="right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horizontal="center" wrapText="1"/>
      <protection locked="0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 applyProtection="1">
      <alignment horizontal="center" wrapText="1"/>
      <protection locked="0"/>
    </xf>
    <xf numFmtId="0" fontId="0" fillId="0" borderId="26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9" fontId="0" fillId="0" borderId="23" xfId="1" applyFont="1" applyBorder="1" applyAlignment="1" applyProtection="1">
      <alignment horizontal="center" vertical="center" wrapText="1"/>
      <protection locked="0"/>
    </xf>
    <xf numFmtId="9" fontId="0" fillId="0" borderId="26" xfId="1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9" fontId="0" fillId="0" borderId="12" xfId="0" applyNumberFormat="1" applyBorder="1" applyAlignment="1" applyProtection="1">
      <alignment horizontal="center" vertical="center"/>
      <protection locked="0"/>
    </xf>
    <xf numFmtId="9" fontId="0" fillId="0" borderId="23" xfId="0" applyNumberFormat="1" applyBorder="1" applyAlignment="1" applyProtection="1">
      <alignment horizontal="center" vertical="center"/>
      <protection locked="0"/>
    </xf>
    <xf numFmtId="9" fontId="0" fillId="0" borderId="19" xfId="0" applyNumberFormat="1" applyBorder="1" applyAlignment="1" applyProtection="1">
      <alignment horizontal="center" vertical="center"/>
      <protection locked="0"/>
    </xf>
    <xf numFmtId="9" fontId="0" fillId="0" borderId="26" xfId="0" applyNumberFormat="1" applyBorder="1" applyAlignment="1" applyProtection="1">
      <alignment horizontal="center" vertical="center"/>
      <protection locked="0"/>
    </xf>
    <xf numFmtId="0" fontId="5" fillId="0" borderId="4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48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5" fillId="0" borderId="49" xfId="0" applyFont="1" applyBorder="1" applyAlignment="1">
      <alignment horizontal="left" vertical="center" wrapText="1"/>
    </xf>
    <xf numFmtId="0" fontId="5" fillId="0" borderId="50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7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7" xfId="0" applyBorder="1" applyAlignment="1" applyProtection="1">
      <alignment horizontal="center" vertical="center" wrapText="1"/>
      <protection locked="0"/>
    </xf>
    <xf numFmtId="0" fontId="0" fillId="0" borderId="31" xfId="0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 vertical="center" wrapText="1"/>
      <protection locked="0"/>
    </xf>
    <xf numFmtId="9" fontId="0" fillId="0" borderId="29" xfId="1" applyFont="1" applyBorder="1" applyAlignment="1" applyProtection="1">
      <alignment horizontal="center" vertical="center" wrapText="1"/>
      <protection locked="0"/>
    </xf>
    <xf numFmtId="9" fontId="0" fillId="0" borderId="33" xfId="1" applyFont="1" applyBorder="1" applyAlignment="1" applyProtection="1">
      <alignment horizontal="center" vertical="center" wrapText="1"/>
      <protection locked="0"/>
    </xf>
    <xf numFmtId="9" fontId="0" fillId="0" borderId="13" xfId="0" applyNumberFormat="1" applyBorder="1" applyAlignment="1" applyProtection="1">
      <alignment horizontal="center" vertical="center"/>
      <protection locked="0"/>
    </xf>
    <xf numFmtId="9" fontId="0" fillId="0" borderId="24" xfId="0" applyNumberFormat="1" applyBorder="1" applyAlignment="1" applyProtection="1">
      <alignment horizontal="center" vertical="center"/>
      <protection locked="0"/>
    </xf>
    <xf numFmtId="9" fontId="0" fillId="0" borderId="14" xfId="0" applyNumberFormat="1" applyBorder="1" applyAlignment="1" applyProtection="1">
      <alignment horizontal="center" vertical="center"/>
      <protection locked="0"/>
    </xf>
    <xf numFmtId="9" fontId="0" fillId="0" borderId="17" xfId="0" applyNumberFormat="1" applyBorder="1" applyAlignment="1" applyProtection="1">
      <alignment horizontal="center" vertical="center"/>
      <protection locked="0"/>
    </xf>
    <xf numFmtId="9" fontId="0" fillId="0" borderId="25" xfId="0" applyNumberFormat="1" applyBorder="1" applyAlignment="1" applyProtection="1">
      <alignment horizontal="center" vertical="center"/>
      <protection locked="0"/>
    </xf>
    <xf numFmtId="9" fontId="0" fillId="0" borderId="18" xfId="0" applyNumberForma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9" fontId="0" fillId="0" borderId="30" xfId="1" applyFont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3" xfId="2" xr:uid="{FF62A65F-80A0-4ACE-930F-36FACEBAA79E}"/>
    <cellStyle name="Percent" xfId="1" builtinId="5"/>
  </cellStyles>
  <dxfs count="0"/>
  <tableStyles count="0" defaultTableStyle="TableStyleMedium2" defaultPivotStyle="PivotStyleLight16"/>
  <colors>
    <mruColors>
      <color rgb="FFFFFFFF"/>
      <color rgb="FF0000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6228-6E4C-4833-B9CE-992F5CAFAEE4}">
  <sheetPr codeName="Sheet16"/>
  <dimension ref="A1:S171"/>
  <sheetViews>
    <sheetView tabSelected="1" zoomScale="85" zoomScaleNormal="85" workbookViewId="0">
      <selection activeCell="Q19" sqref="Q19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87" t="s">
        <v>7</v>
      </c>
      <c r="D5" s="89" t="s">
        <v>8</v>
      </c>
      <c r="E5" s="89" t="s">
        <v>9</v>
      </c>
      <c r="F5" s="89" t="s">
        <v>10</v>
      </c>
      <c r="G5" s="89"/>
      <c r="H5" s="89"/>
      <c r="I5" s="89"/>
      <c r="J5" s="89"/>
      <c r="K5" s="91"/>
      <c r="M5" s="6" t="s">
        <v>11</v>
      </c>
      <c r="N5" s="92" t="s">
        <v>9</v>
      </c>
      <c r="O5" s="93"/>
      <c r="P5" s="2"/>
    </row>
    <row r="6" spans="1:19" x14ac:dyDescent="0.25">
      <c r="A6" s="2"/>
      <c r="C6" s="88"/>
      <c r="D6" s="90"/>
      <c r="E6" s="90"/>
      <c r="F6" s="7" t="s">
        <v>12</v>
      </c>
      <c r="G6" s="7" t="s">
        <v>13</v>
      </c>
      <c r="H6" s="7" t="s">
        <v>14</v>
      </c>
      <c r="I6" s="7" t="s">
        <v>15</v>
      </c>
      <c r="J6" s="90" t="s">
        <v>3</v>
      </c>
      <c r="K6" s="94"/>
      <c r="M6" s="8">
        <v>1</v>
      </c>
      <c r="N6" s="95"/>
      <c r="O6" s="96"/>
      <c r="P6" s="2"/>
      <c r="R6" s="60" t="s">
        <v>0</v>
      </c>
      <c r="S6" s="60">
        <f>AVERAGE(J9,J66,J121)</f>
        <v>1580.8333333333333</v>
      </c>
    </row>
    <row r="7" spans="1:19" x14ac:dyDescent="0.25">
      <c r="A7" s="2"/>
      <c r="C7" s="9" t="s">
        <v>16</v>
      </c>
      <c r="D7" s="10"/>
      <c r="E7" s="10"/>
      <c r="F7" s="11">
        <v>1262</v>
      </c>
      <c r="G7" s="12"/>
      <c r="H7" s="12"/>
      <c r="I7" s="12"/>
      <c r="J7" s="97">
        <f>AVERAGE(F7:I7)</f>
        <v>1262</v>
      </c>
      <c r="K7" s="98"/>
      <c r="M7" s="8">
        <v>2</v>
      </c>
      <c r="N7" s="95">
        <v>8.8000000000000007</v>
      </c>
      <c r="O7" s="96"/>
      <c r="P7" s="2"/>
      <c r="R7" s="60" t="s">
        <v>1</v>
      </c>
      <c r="S7" s="78">
        <f>AVERAGE(J10,J67,J122)</f>
        <v>650.5</v>
      </c>
    </row>
    <row r="8" spans="1:19" x14ac:dyDescent="0.25">
      <c r="A8" s="2"/>
      <c r="C8" s="9" t="s">
        <v>17</v>
      </c>
      <c r="D8" s="10"/>
      <c r="E8" s="10"/>
      <c r="F8" s="11">
        <v>564</v>
      </c>
      <c r="G8" s="12"/>
      <c r="H8" s="12"/>
      <c r="I8" s="12"/>
      <c r="J8" s="97">
        <f t="shared" ref="J8:J13" si="0">AVERAGE(F8:I8)</f>
        <v>564</v>
      </c>
      <c r="K8" s="98"/>
      <c r="M8" s="8">
        <v>3</v>
      </c>
      <c r="N8" s="95">
        <v>9</v>
      </c>
      <c r="O8" s="96"/>
      <c r="P8" s="2"/>
      <c r="R8" s="60" t="s">
        <v>2</v>
      </c>
      <c r="S8" s="79">
        <f>AVERAGE(J13,J70,J125)</f>
        <v>360.58333333333331</v>
      </c>
    </row>
    <row r="9" spans="1:19" x14ac:dyDescent="0.25">
      <c r="A9" s="2"/>
      <c r="C9" s="9" t="s">
        <v>18</v>
      </c>
      <c r="D9" s="11">
        <v>67.72</v>
      </c>
      <c r="E9" s="11">
        <v>8.3000000000000007</v>
      </c>
      <c r="F9" s="11">
        <v>1700</v>
      </c>
      <c r="G9" s="11">
        <v>1522</v>
      </c>
      <c r="H9" s="11">
        <v>1435</v>
      </c>
      <c r="I9" s="11">
        <v>1414</v>
      </c>
      <c r="J9" s="97">
        <f t="shared" si="0"/>
        <v>1517.75</v>
      </c>
      <c r="K9" s="98"/>
      <c r="M9" s="8">
        <v>4</v>
      </c>
      <c r="N9" s="95">
        <v>8.6</v>
      </c>
      <c r="O9" s="96"/>
      <c r="P9" s="2"/>
      <c r="R9" s="80" t="s">
        <v>19</v>
      </c>
      <c r="S9" s="81">
        <f>S6-S7</f>
        <v>930.33333333333326</v>
      </c>
    </row>
    <row r="10" spans="1:19" x14ac:dyDescent="0.25">
      <c r="A10" s="2"/>
      <c r="C10" s="9" t="s">
        <v>20</v>
      </c>
      <c r="D10" s="11">
        <v>63.72</v>
      </c>
      <c r="E10" s="11">
        <v>7.7</v>
      </c>
      <c r="F10" s="11">
        <v>548</v>
      </c>
      <c r="G10" s="11">
        <v>638</v>
      </c>
      <c r="H10" s="11">
        <v>608</v>
      </c>
      <c r="I10" s="11">
        <v>640</v>
      </c>
      <c r="J10" s="97">
        <f t="shared" si="0"/>
        <v>608.5</v>
      </c>
      <c r="K10" s="98"/>
      <c r="M10" s="8">
        <v>5</v>
      </c>
      <c r="N10" s="95">
        <v>8.9</v>
      </c>
      <c r="O10" s="96"/>
      <c r="P10" s="2"/>
      <c r="R10" s="80" t="s">
        <v>21</v>
      </c>
      <c r="S10" s="82">
        <f>S7-S8</f>
        <v>289.91666666666669</v>
      </c>
    </row>
    <row r="11" spans="1:19" ht="15.75" thickBot="1" x14ac:dyDescent="0.3">
      <c r="A11" s="2"/>
      <c r="C11" s="9" t="s">
        <v>22</v>
      </c>
      <c r="D11" s="11"/>
      <c r="E11" s="11"/>
      <c r="F11" s="11">
        <v>458</v>
      </c>
      <c r="G11" s="12"/>
      <c r="H11" s="12"/>
      <c r="I11" s="12"/>
      <c r="J11" s="97">
        <f t="shared" si="0"/>
        <v>458</v>
      </c>
      <c r="K11" s="98"/>
      <c r="M11" s="13">
        <v>6</v>
      </c>
      <c r="N11" s="99">
        <v>7.4</v>
      </c>
      <c r="O11" s="100"/>
      <c r="P11" s="2"/>
      <c r="R11" s="80" t="s">
        <v>23</v>
      </c>
      <c r="S11" s="81">
        <f>S6-S8</f>
        <v>1220.25</v>
      </c>
    </row>
    <row r="12" spans="1:19" x14ac:dyDescent="0.25">
      <c r="A12" s="2"/>
      <c r="C12" s="9" t="s">
        <v>24</v>
      </c>
      <c r="D12" s="11"/>
      <c r="E12" s="11"/>
      <c r="F12" s="11">
        <v>347</v>
      </c>
      <c r="G12" s="12"/>
      <c r="H12" s="12"/>
      <c r="I12" s="12"/>
      <c r="J12" s="97">
        <f t="shared" si="0"/>
        <v>347</v>
      </c>
      <c r="K12" s="98"/>
      <c r="P12" s="2"/>
      <c r="R12" s="83" t="s">
        <v>25</v>
      </c>
      <c r="S12" s="85">
        <f>S9/S6</f>
        <v>0.5885081707959936</v>
      </c>
    </row>
    <row r="13" spans="1:19" ht="15.75" thickBot="1" x14ac:dyDescent="0.3">
      <c r="A13" s="2"/>
      <c r="C13" s="14" t="s">
        <v>26</v>
      </c>
      <c r="D13" s="15">
        <v>62.93</v>
      </c>
      <c r="E13" s="15">
        <v>7.4</v>
      </c>
      <c r="F13" s="15">
        <v>339</v>
      </c>
      <c r="G13" s="15">
        <v>346</v>
      </c>
      <c r="H13" s="15">
        <v>323</v>
      </c>
      <c r="I13" s="15">
        <v>360</v>
      </c>
      <c r="J13" s="101">
        <f t="shared" si="0"/>
        <v>342</v>
      </c>
      <c r="K13" s="102"/>
      <c r="P13" s="2"/>
      <c r="R13" s="83" t="s">
        <v>27</v>
      </c>
      <c r="S13" s="85">
        <f>S10/S7</f>
        <v>0.4456828080963362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0.77190300474433315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89" t="s">
        <v>30</v>
      </c>
      <c r="J15" s="89"/>
      <c r="K15" s="91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12.07</v>
      </c>
      <c r="E16" s="11">
        <v>9.4</v>
      </c>
      <c r="F16" s="22">
        <v>1226</v>
      </c>
      <c r="G16" s="16"/>
      <c r="H16" s="23" t="s">
        <v>1</v>
      </c>
      <c r="I16" s="116">
        <v>5.78</v>
      </c>
      <c r="J16" s="116"/>
      <c r="K16" s="117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68.17</v>
      </c>
      <c r="E17" s="11"/>
      <c r="F17" s="22">
        <v>350</v>
      </c>
      <c r="G17" s="16"/>
      <c r="H17" s="27" t="s">
        <v>2</v>
      </c>
      <c r="I17" s="118">
        <v>5.13</v>
      </c>
      <c r="J17" s="118"/>
      <c r="K17" s="119"/>
      <c r="M17" s="28">
        <v>6.9</v>
      </c>
      <c r="N17" s="29">
        <v>108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69.25</v>
      </c>
      <c r="E19" s="11"/>
      <c r="F19" s="22">
        <v>346</v>
      </c>
      <c r="G19" s="16"/>
      <c r="H19" s="87" t="s">
        <v>38</v>
      </c>
      <c r="I19" s="89"/>
      <c r="J19" s="89"/>
      <c r="K19" s="91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64.92</v>
      </c>
      <c r="E20" s="11"/>
      <c r="F20" s="22">
        <v>339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5.7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78.239999999999995</v>
      </c>
      <c r="E21" s="11"/>
      <c r="F21" s="22">
        <v>2100</v>
      </c>
      <c r="G21" s="16"/>
      <c r="H21" s="103">
        <v>2</v>
      </c>
      <c r="I21" s="105">
        <v>624</v>
      </c>
      <c r="J21" s="105">
        <v>575</v>
      </c>
      <c r="K21" s="107">
        <f>((I21-J21)/I21)</f>
        <v>7.8525641025641024E-2</v>
      </c>
      <c r="M21" s="13">
        <v>2</v>
      </c>
      <c r="N21" s="37">
        <v>5.8</v>
      </c>
      <c r="O21" s="38">
        <v>100</v>
      </c>
      <c r="P21" s="2"/>
    </row>
    <row r="22" spans="1:16" ht="15.75" customHeight="1" x14ac:dyDescent="0.25">
      <c r="A22" s="2"/>
      <c r="C22" s="21" t="s">
        <v>47</v>
      </c>
      <c r="D22" s="11">
        <v>77.48</v>
      </c>
      <c r="E22" s="11">
        <v>7.1</v>
      </c>
      <c r="F22" s="22">
        <v>698</v>
      </c>
      <c r="G22" s="16"/>
      <c r="H22" s="103"/>
      <c r="I22" s="105"/>
      <c r="J22" s="105"/>
      <c r="K22" s="107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674</v>
      </c>
      <c r="G23" s="16"/>
      <c r="H23" s="103">
        <v>8</v>
      </c>
      <c r="I23" s="105">
        <v>466</v>
      </c>
      <c r="J23" s="105">
        <v>432</v>
      </c>
      <c r="K23" s="107">
        <f>((I23-J23)/I23)</f>
        <v>7.2961373390557943E-2</v>
      </c>
      <c r="M23" s="109" t="s">
        <v>49</v>
      </c>
      <c r="N23" s="110"/>
      <c r="O23" s="111"/>
      <c r="P23" s="2"/>
    </row>
    <row r="24" spans="1:16" ht="15.75" customHeight="1" x14ac:dyDescent="0.25">
      <c r="A24" s="2"/>
      <c r="C24" s="21" t="s">
        <v>50</v>
      </c>
      <c r="D24" s="11">
        <v>78.61</v>
      </c>
      <c r="E24" s="11">
        <v>6.8</v>
      </c>
      <c r="F24" s="22">
        <v>1192</v>
      </c>
      <c r="G24" s="16"/>
      <c r="H24" s="104"/>
      <c r="I24" s="106"/>
      <c r="J24" s="106"/>
      <c r="K24" s="108"/>
      <c r="M24" s="112" t="s">
        <v>51</v>
      </c>
      <c r="N24" s="113"/>
      <c r="O24" s="39">
        <f>(J9-J10)/J9</f>
        <v>0.59907758194696092</v>
      </c>
      <c r="P24" s="2"/>
    </row>
    <row r="25" spans="1:16" ht="15.75" customHeight="1" x14ac:dyDescent="0.25">
      <c r="A25" s="2"/>
      <c r="C25" s="40" t="s">
        <v>52</v>
      </c>
      <c r="D25" s="15"/>
      <c r="E25" s="15"/>
      <c r="F25" s="41">
        <v>1164</v>
      </c>
      <c r="G25" s="16"/>
      <c r="M25" s="112" t="s">
        <v>53</v>
      </c>
      <c r="N25" s="113"/>
      <c r="O25" s="39">
        <f>(J10-J11)/J10</f>
        <v>0.24732949876746096</v>
      </c>
      <c r="P25" s="2"/>
    </row>
    <row r="26" spans="1:16" ht="15.75" customHeight="1" x14ac:dyDescent="0.25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0.2423580786026201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1.4409221902017291E-2</v>
      </c>
      <c r="P27" s="2"/>
    </row>
    <row r="28" spans="1:16" ht="15" customHeight="1" x14ac:dyDescent="0.25">
      <c r="A28" s="2"/>
      <c r="B28" s="43"/>
      <c r="C28" s="47" t="s">
        <v>60</v>
      </c>
      <c r="D28" s="35">
        <v>91.55</v>
      </c>
      <c r="E28" s="35"/>
      <c r="F28" s="36"/>
      <c r="H28" s="49" t="s">
        <v>1</v>
      </c>
      <c r="I28" s="35">
        <v>560</v>
      </c>
      <c r="J28" s="35">
        <v>494</v>
      </c>
      <c r="K28" s="36">
        <f>I28-J28</f>
        <v>66</v>
      </c>
      <c r="M28" s="123" t="s">
        <v>61</v>
      </c>
      <c r="N28" s="124"/>
      <c r="O28" s="50">
        <f>(J9-J13)/J9</f>
        <v>0.77466644704332066</v>
      </c>
      <c r="P28" s="2"/>
    </row>
    <row r="29" spans="1:16" x14ac:dyDescent="0.25">
      <c r="A29" s="2"/>
      <c r="B29" s="43"/>
      <c r="C29" s="47" t="s">
        <v>62</v>
      </c>
      <c r="D29" s="35">
        <v>73.650000000000006</v>
      </c>
      <c r="E29" s="35">
        <v>69.31</v>
      </c>
      <c r="F29" s="36">
        <v>94.12</v>
      </c>
      <c r="G29" s="70">
        <v>5.0999999999999996</v>
      </c>
      <c r="H29" s="28" t="s">
        <v>2</v>
      </c>
      <c r="I29" s="37">
        <v>355</v>
      </c>
      <c r="J29" s="37">
        <v>314</v>
      </c>
      <c r="K29" s="38">
        <f>I29-J29</f>
        <v>41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78.95</v>
      </c>
      <c r="E30" s="35">
        <v>64.930000000000007</v>
      </c>
      <c r="F30" s="36">
        <v>82.25</v>
      </c>
      <c r="P30" s="2"/>
    </row>
    <row r="31" spans="1:16" ht="15" customHeight="1" x14ac:dyDescent="0.25">
      <c r="A31" s="2"/>
      <c r="B31" s="43"/>
      <c r="C31" s="47" t="s">
        <v>64</v>
      </c>
      <c r="D31" s="35">
        <v>75.45</v>
      </c>
      <c r="E31" s="35">
        <v>53.07</v>
      </c>
      <c r="F31" s="36">
        <v>70.349999999999994</v>
      </c>
      <c r="P31" s="2"/>
    </row>
    <row r="32" spans="1:16" ht="15.75" customHeight="1" thickBot="1" x14ac:dyDescent="0.3">
      <c r="A32" s="2"/>
      <c r="B32" s="43"/>
      <c r="C32" s="54" t="s">
        <v>65</v>
      </c>
      <c r="D32" s="55">
        <v>54.17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91.27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71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72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73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74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75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76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1266</v>
      </c>
      <c r="G64" s="12"/>
      <c r="H64" s="12"/>
      <c r="I64" s="12"/>
      <c r="J64" s="137">
        <f>AVERAGE(F64:I64)</f>
        <v>1266</v>
      </c>
      <c r="K64" s="138"/>
      <c r="M64" s="8">
        <v>2</v>
      </c>
      <c r="N64" s="95">
        <v>8.8000000000000007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520</v>
      </c>
      <c r="G65" s="12"/>
      <c r="H65" s="12"/>
      <c r="I65" s="12"/>
      <c r="J65" s="137">
        <f t="shared" ref="J65:J70" si="1">AVERAGE(F65:I65)</f>
        <v>520</v>
      </c>
      <c r="K65" s="138"/>
      <c r="M65" s="8">
        <v>3</v>
      </c>
      <c r="N65" s="95">
        <v>10.1</v>
      </c>
      <c r="O65" s="96"/>
      <c r="P65" s="2"/>
    </row>
    <row r="66" spans="1:16" ht="15" customHeight="1" x14ac:dyDescent="0.25">
      <c r="A66" s="2"/>
      <c r="C66" s="9" t="s">
        <v>18</v>
      </c>
      <c r="D66" s="11">
        <v>67.37</v>
      </c>
      <c r="E66" s="11">
        <v>8.1</v>
      </c>
      <c r="F66" s="11">
        <v>1559</v>
      </c>
      <c r="G66" s="11">
        <v>1436</v>
      </c>
      <c r="H66" s="11">
        <v>1402</v>
      </c>
      <c r="I66" s="11">
        <v>1569</v>
      </c>
      <c r="J66" s="137">
        <f t="shared" si="1"/>
        <v>1491.5</v>
      </c>
      <c r="K66" s="138"/>
      <c r="M66" s="8">
        <v>4</v>
      </c>
      <c r="N66" s="95">
        <v>6.9</v>
      </c>
      <c r="O66" s="96"/>
      <c r="P66" s="2"/>
    </row>
    <row r="67" spans="1:16" ht="15" customHeight="1" x14ac:dyDescent="0.25">
      <c r="A67" s="2"/>
      <c r="C67" s="9" t="s">
        <v>20</v>
      </c>
      <c r="D67" s="11">
        <v>63.1</v>
      </c>
      <c r="E67" s="11">
        <v>7.9</v>
      </c>
      <c r="F67" s="11">
        <v>673</v>
      </c>
      <c r="G67" s="11">
        <v>583</v>
      </c>
      <c r="H67" s="11">
        <v>556</v>
      </c>
      <c r="I67" s="11">
        <v>697</v>
      </c>
      <c r="J67" s="137">
        <f t="shared" si="1"/>
        <v>627.25</v>
      </c>
      <c r="K67" s="138"/>
      <c r="M67" s="8">
        <v>5</v>
      </c>
      <c r="N67" s="95">
        <v>8.5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530</v>
      </c>
      <c r="G68" s="12"/>
      <c r="H68" s="12"/>
      <c r="I68" s="12"/>
      <c r="J68" s="137">
        <f t="shared" si="1"/>
        <v>530</v>
      </c>
      <c r="K68" s="138"/>
      <c r="M68" s="13">
        <v>6</v>
      </c>
      <c r="N68" s="99">
        <v>7.9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388</v>
      </c>
      <c r="G69" s="12"/>
      <c r="H69" s="12"/>
      <c r="I69" s="12"/>
      <c r="J69" s="137">
        <f t="shared" si="1"/>
        <v>388</v>
      </c>
      <c r="K69" s="138"/>
      <c r="P69" s="2"/>
    </row>
    <row r="70" spans="1:16" ht="15.75" thickBot="1" x14ac:dyDescent="0.3">
      <c r="A70" s="2"/>
      <c r="C70" s="14" t="s">
        <v>26</v>
      </c>
      <c r="D70" s="15">
        <v>63.66</v>
      </c>
      <c r="E70" s="15">
        <v>7.2</v>
      </c>
      <c r="F70" s="15">
        <v>373</v>
      </c>
      <c r="G70" s="15">
        <v>352</v>
      </c>
      <c r="H70" s="15">
        <v>328</v>
      </c>
      <c r="I70" s="15">
        <v>355</v>
      </c>
      <c r="J70" s="139">
        <f t="shared" si="1"/>
        <v>352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78</v>
      </c>
      <c r="E72" s="18" t="s">
        <v>79</v>
      </c>
      <c r="F72" s="19" t="s">
        <v>80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19.91</v>
      </c>
      <c r="E73" s="11">
        <v>10.5</v>
      </c>
      <c r="F73" s="22">
        <v>1321</v>
      </c>
      <c r="G73" s="16"/>
      <c r="H73" s="23" t="s">
        <v>1</v>
      </c>
      <c r="I73" s="147">
        <v>5.69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69.36</v>
      </c>
      <c r="E74" s="11"/>
      <c r="F74" s="22">
        <v>379</v>
      </c>
      <c r="G74" s="16"/>
      <c r="H74" s="27" t="s">
        <v>2</v>
      </c>
      <c r="I74" s="150">
        <v>5.3</v>
      </c>
      <c r="J74" s="151"/>
      <c r="K74" s="152"/>
      <c r="M74" s="28">
        <v>7</v>
      </c>
      <c r="N74" s="29">
        <v>112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68.52</v>
      </c>
      <c r="E76" s="11"/>
      <c r="F76" s="22">
        <v>378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64.58</v>
      </c>
      <c r="E77" s="11"/>
      <c r="F77" s="22">
        <v>371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5.7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77.84</v>
      </c>
      <c r="E78" s="11"/>
      <c r="F78" s="22">
        <v>1846</v>
      </c>
      <c r="G78" s="16"/>
      <c r="H78" s="141">
        <v>3</v>
      </c>
      <c r="I78" s="143">
        <v>625</v>
      </c>
      <c r="J78" s="143">
        <v>544</v>
      </c>
      <c r="K78" s="145">
        <f>((I78-J78)/I78)</f>
        <v>0.12959999999999999</v>
      </c>
      <c r="M78" s="13">
        <v>2</v>
      </c>
      <c r="N78" s="37">
        <v>5.8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77.42</v>
      </c>
      <c r="E79" s="11">
        <v>7.8</v>
      </c>
      <c r="F79" s="22">
        <v>767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742</v>
      </c>
      <c r="G80" s="16"/>
      <c r="H80" s="141"/>
      <c r="I80" s="143"/>
      <c r="J80" s="143"/>
      <c r="K80" s="145" t="e">
        <f>((I80-J80)/I80)</f>
        <v>#DIV/0!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77.959999999999994</v>
      </c>
      <c r="E81" s="11">
        <v>7.3</v>
      </c>
      <c r="F81" s="22">
        <v>1169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0.57945021790144147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1127</v>
      </c>
      <c r="G82" s="16"/>
      <c r="M82" s="112" t="s">
        <v>53</v>
      </c>
      <c r="N82" s="113"/>
      <c r="O82" s="39">
        <f>(J67-J68)/J67</f>
        <v>0.15504184934236748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0.26792452830188679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9.2783505154639179E-2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91.5</v>
      </c>
      <c r="E85" s="35"/>
      <c r="F85" s="36"/>
      <c r="G85" s="48"/>
      <c r="H85" s="49" t="s">
        <v>1</v>
      </c>
      <c r="I85" s="35">
        <v>406</v>
      </c>
      <c r="J85" s="35">
        <v>354</v>
      </c>
      <c r="K85" s="36">
        <f>I85-J85</f>
        <v>52</v>
      </c>
      <c r="M85" s="123" t="s">
        <v>61</v>
      </c>
      <c r="N85" s="124"/>
      <c r="O85" s="50">
        <f>(J66-J70)/J66</f>
        <v>0.76399597720415691</v>
      </c>
      <c r="P85" s="2"/>
    </row>
    <row r="86" spans="1:16" ht="15.75" thickBot="1" x14ac:dyDescent="0.3">
      <c r="A86" s="2"/>
      <c r="B86" s="43"/>
      <c r="C86" s="47" t="s">
        <v>62</v>
      </c>
      <c r="D86" s="35">
        <v>72.25</v>
      </c>
      <c r="E86" s="35">
        <v>67.39</v>
      </c>
      <c r="F86" s="36">
        <v>93.27</v>
      </c>
      <c r="G86" s="51">
        <v>5.3</v>
      </c>
      <c r="H86" s="28" t="s">
        <v>2</v>
      </c>
      <c r="I86" s="37">
        <v>281</v>
      </c>
      <c r="J86" s="37">
        <v>263</v>
      </c>
      <c r="K86" s="38">
        <f>I86-J86</f>
        <v>18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77.849999999999994</v>
      </c>
      <c r="E87" s="35">
        <v>63.7</v>
      </c>
      <c r="F87" s="36">
        <v>81.819999999999993</v>
      </c>
      <c r="P87" s="2"/>
    </row>
    <row r="88" spans="1:16" ht="15" customHeight="1" x14ac:dyDescent="0.25">
      <c r="A88" s="2"/>
      <c r="B88" s="43"/>
      <c r="C88" s="47" t="s">
        <v>64</v>
      </c>
      <c r="D88" s="35">
        <v>76.5</v>
      </c>
      <c r="E88" s="35">
        <v>54.04</v>
      </c>
      <c r="F88" s="36">
        <v>70.64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52.55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91.45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8" x14ac:dyDescent="0.25">
      <c r="A97" s="2"/>
      <c r="B97" s="86"/>
      <c r="C97" s="120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8" ht="15" customHeight="1" x14ac:dyDescent="0.25">
      <c r="A98" s="2"/>
      <c r="C98" s="120" t="s">
        <v>81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8" ht="15" customHeight="1" x14ac:dyDescent="0.25">
      <c r="A99" s="2"/>
      <c r="C99" s="120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8" ht="15.75" customHeight="1" x14ac:dyDescent="0.25">
      <c r="A100" s="2"/>
      <c r="C100" s="120" t="s">
        <v>82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  <c r="R100" t="s">
        <v>83</v>
      </c>
    </row>
    <row r="101" spans="1:18" x14ac:dyDescent="0.25">
      <c r="A101" s="2"/>
      <c r="C101" s="120" t="s">
        <v>84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8" x14ac:dyDescent="0.25">
      <c r="A102" s="2"/>
      <c r="C102" s="120" t="s">
        <v>85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8" x14ac:dyDescent="0.25">
      <c r="A103" s="2"/>
      <c r="C103" s="120" t="s">
        <v>86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8" x14ac:dyDescent="0.25">
      <c r="A104" s="2"/>
      <c r="C104" s="120" t="s">
        <v>87</v>
      </c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8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8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8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8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8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8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1280</v>
      </c>
      <c r="G119" s="12"/>
      <c r="H119" s="12"/>
      <c r="I119" s="12"/>
      <c r="J119" s="137">
        <f>AVERAGE(F119:I119)</f>
        <v>1280</v>
      </c>
      <c r="K119" s="138"/>
      <c r="M119" s="8">
        <v>2</v>
      </c>
      <c r="N119" s="95">
        <v>8.1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553</v>
      </c>
      <c r="G120" s="12"/>
      <c r="H120" s="12"/>
      <c r="I120" s="12"/>
      <c r="J120" s="137">
        <f t="shared" ref="J120:J125" si="2">AVERAGE(F120:I120)</f>
        <v>553</v>
      </c>
      <c r="K120" s="138"/>
      <c r="M120" s="8">
        <v>3</v>
      </c>
      <c r="N120" s="95">
        <v>10.3</v>
      </c>
      <c r="O120" s="96"/>
      <c r="P120" s="2"/>
    </row>
    <row r="121" spans="1:16" x14ac:dyDescent="0.25">
      <c r="A121" s="2"/>
      <c r="C121" s="9" t="s">
        <v>18</v>
      </c>
      <c r="D121" s="11">
        <v>63.79</v>
      </c>
      <c r="E121" s="11">
        <v>7.4</v>
      </c>
      <c r="F121" s="11">
        <v>1735</v>
      </c>
      <c r="G121" s="11">
        <v>1712</v>
      </c>
      <c r="H121" s="11">
        <v>1747</v>
      </c>
      <c r="I121" s="11">
        <v>1739</v>
      </c>
      <c r="J121" s="137">
        <f t="shared" si="2"/>
        <v>1733.25</v>
      </c>
      <c r="K121" s="138"/>
      <c r="M121" s="8">
        <v>4</v>
      </c>
      <c r="N121" s="95">
        <v>6.9</v>
      </c>
      <c r="O121" s="96"/>
      <c r="P121" s="2"/>
    </row>
    <row r="122" spans="1:16" x14ac:dyDescent="0.25">
      <c r="A122" s="2"/>
      <c r="C122" s="9" t="s">
        <v>20</v>
      </c>
      <c r="D122" s="11">
        <v>64.540000000000006</v>
      </c>
      <c r="E122" s="11">
        <v>7.9</v>
      </c>
      <c r="F122" s="11">
        <v>731</v>
      </c>
      <c r="G122" s="11">
        <v>711</v>
      </c>
      <c r="H122" s="11">
        <v>702</v>
      </c>
      <c r="I122" s="11">
        <v>719</v>
      </c>
      <c r="J122" s="137">
        <f t="shared" si="2"/>
        <v>715.75</v>
      </c>
      <c r="K122" s="138"/>
      <c r="M122" s="8">
        <v>5</v>
      </c>
      <c r="N122" s="95">
        <v>8.6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553</v>
      </c>
      <c r="G123" s="12"/>
      <c r="H123" s="12"/>
      <c r="I123" s="12"/>
      <c r="J123" s="137">
        <f t="shared" si="2"/>
        <v>553</v>
      </c>
      <c r="K123" s="138"/>
      <c r="M123" s="13">
        <v>6</v>
      </c>
      <c r="N123" s="99">
        <v>7.5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382</v>
      </c>
      <c r="G124" s="12"/>
      <c r="H124" s="12"/>
      <c r="I124" s="12"/>
      <c r="J124" s="137">
        <f t="shared" si="2"/>
        <v>382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64.38</v>
      </c>
      <c r="E125" s="15">
        <v>7.2</v>
      </c>
      <c r="F125" s="15">
        <v>385</v>
      </c>
      <c r="G125" s="15">
        <v>383</v>
      </c>
      <c r="H125" s="15">
        <v>382</v>
      </c>
      <c r="I125" s="15">
        <v>401</v>
      </c>
      <c r="J125" s="139">
        <f t="shared" si="2"/>
        <v>387.75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10.23</v>
      </c>
      <c r="E128" s="11">
        <v>10.4</v>
      </c>
      <c r="F128" s="22">
        <v>1245</v>
      </c>
      <c r="G128" s="16"/>
      <c r="H128" s="23" t="s">
        <v>1</v>
      </c>
      <c r="I128" s="147">
        <v>6.17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70.05</v>
      </c>
      <c r="E129" s="11"/>
      <c r="F129" s="22">
        <v>375</v>
      </c>
      <c r="G129" s="16"/>
      <c r="H129" s="27" t="s">
        <v>2</v>
      </c>
      <c r="I129" s="150">
        <v>5.91</v>
      </c>
      <c r="J129" s="151"/>
      <c r="K129" s="152"/>
      <c r="M129" s="28">
        <v>7.1</v>
      </c>
      <c r="N129" s="29">
        <v>54</v>
      </c>
      <c r="O129" s="30">
        <v>0.05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69.37</v>
      </c>
      <c r="E131" s="11"/>
      <c r="F131" s="22">
        <v>371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65.569999999999993</v>
      </c>
      <c r="E132" s="11"/>
      <c r="F132" s="22">
        <v>370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5.9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75.900000000000006</v>
      </c>
      <c r="E133" s="11"/>
      <c r="F133" s="22">
        <v>1989</v>
      </c>
      <c r="G133" s="16"/>
      <c r="H133" s="141">
        <v>4</v>
      </c>
      <c r="I133" s="143">
        <v>726</v>
      </c>
      <c r="J133" s="143">
        <v>537</v>
      </c>
      <c r="K133" s="145">
        <f>((I133-J133)/I133)</f>
        <v>0.26033057851239672</v>
      </c>
      <c r="M133" s="13">
        <v>2</v>
      </c>
      <c r="N133" s="37">
        <v>5.7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76.86</v>
      </c>
      <c r="E134" s="11">
        <v>7.5</v>
      </c>
      <c r="F134" s="22">
        <v>789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771</v>
      </c>
      <c r="G135" s="16"/>
      <c r="H135" s="141">
        <v>12</v>
      </c>
      <c r="I135" s="143">
        <v>540</v>
      </c>
      <c r="J135" s="143">
        <v>346</v>
      </c>
      <c r="K135" s="145">
        <f>((I135-J135)/I135)</f>
        <v>0.35925925925925928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77.55</v>
      </c>
      <c r="E136" s="11">
        <v>7.1</v>
      </c>
      <c r="F136" s="22">
        <v>1188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0.58704745420452908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1170</v>
      </c>
      <c r="G137" s="16"/>
      <c r="M137" s="112" t="s">
        <v>53</v>
      </c>
      <c r="N137" s="113"/>
      <c r="O137" s="39">
        <f>(J122-J123)/J122</f>
        <v>0.22738386308068459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0.3092224231464738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-1.5052356020942409E-2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91.35</v>
      </c>
      <c r="E140" s="35"/>
      <c r="F140" s="36"/>
      <c r="G140" s="48"/>
      <c r="H140" s="49" t="s">
        <v>1</v>
      </c>
      <c r="I140" s="35">
        <v>446</v>
      </c>
      <c r="J140" s="35">
        <v>404</v>
      </c>
      <c r="K140" s="36">
        <f>I140-J140</f>
        <v>42</v>
      </c>
      <c r="M140" s="123" t="s">
        <v>61</v>
      </c>
      <c r="N140" s="124"/>
      <c r="O140" s="50">
        <f>(J121-J125)/J121</f>
        <v>0.77628732150584168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72.5</v>
      </c>
      <c r="E141" s="35">
        <v>67.7</v>
      </c>
      <c r="F141" s="36">
        <v>93.38</v>
      </c>
      <c r="G141" s="51">
        <v>5.0999999999999996</v>
      </c>
      <c r="H141" s="28" t="s">
        <v>2</v>
      </c>
      <c r="I141" s="37">
        <v>310</v>
      </c>
      <c r="J141" s="37">
        <v>274</v>
      </c>
      <c r="K141" s="38">
        <f>I141-J141</f>
        <v>36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78.25</v>
      </c>
      <c r="E142" s="35">
        <v>63.86</v>
      </c>
      <c r="F142" s="36">
        <v>81.61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75.95</v>
      </c>
      <c r="E143" s="35">
        <v>53.73</v>
      </c>
      <c r="F143" s="36">
        <v>70.75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52.35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91.2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89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90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91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92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93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94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C40:O40"/>
    <mergeCell ref="M28:N28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0836-3DAC-4DB8-BDE1-A02CA57F4DA5}">
  <sheetPr codeName="Sheet19"/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1509.8333333333333</v>
      </c>
    </row>
    <row r="7" spans="1:19" x14ac:dyDescent="0.25">
      <c r="A7" s="2"/>
      <c r="C7" s="9" t="s">
        <v>16</v>
      </c>
      <c r="D7" s="10"/>
      <c r="E7" s="10"/>
      <c r="F7" s="11">
        <v>1452</v>
      </c>
      <c r="G7" s="12"/>
      <c r="H7" s="12"/>
      <c r="I7" s="12"/>
      <c r="J7" s="137">
        <f>AVERAGE(F7:I7)</f>
        <v>1452</v>
      </c>
      <c r="K7" s="138"/>
      <c r="M7" s="8">
        <v>2</v>
      </c>
      <c r="N7" s="95">
        <v>9.9</v>
      </c>
      <c r="O7" s="96"/>
      <c r="P7" s="2"/>
      <c r="R7" s="60" t="s">
        <v>1</v>
      </c>
      <c r="S7" s="78">
        <f>AVERAGE(J10,J67,J122)</f>
        <v>661.33333333333337</v>
      </c>
    </row>
    <row r="8" spans="1:19" x14ac:dyDescent="0.25">
      <c r="A8" s="2"/>
      <c r="C8" s="9" t="s">
        <v>17</v>
      </c>
      <c r="D8" s="10"/>
      <c r="E8" s="10"/>
      <c r="F8" s="11">
        <v>623</v>
      </c>
      <c r="G8" s="12"/>
      <c r="H8" s="12"/>
      <c r="I8" s="12"/>
      <c r="J8" s="137">
        <f t="shared" ref="J8:J13" si="0">AVERAGE(F8:I8)</f>
        <v>623</v>
      </c>
      <c r="K8" s="138"/>
      <c r="M8" s="8">
        <v>3</v>
      </c>
      <c r="N8" s="95">
        <v>9.3000000000000007</v>
      </c>
      <c r="O8" s="96"/>
      <c r="P8" s="2"/>
      <c r="R8" s="60" t="s">
        <v>2</v>
      </c>
      <c r="S8" s="79">
        <f>AVERAGE(J13,J70,J125)</f>
        <v>279.91666666666669</v>
      </c>
    </row>
    <row r="9" spans="1:19" x14ac:dyDescent="0.25">
      <c r="A9" s="2"/>
      <c r="C9" s="9" t="s">
        <v>18</v>
      </c>
      <c r="D9" s="11">
        <v>67.760000000000005</v>
      </c>
      <c r="E9" s="11">
        <v>8.8000000000000007</v>
      </c>
      <c r="F9" s="11">
        <v>1599</v>
      </c>
      <c r="G9" s="11">
        <v>1635</v>
      </c>
      <c r="H9" s="11">
        <v>1431</v>
      </c>
      <c r="I9" s="11">
        <v>1401</v>
      </c>
      <c r="J9" s="137">
        <f t="shared" si="0"/>
        <v>1516.5</v>
      </c>
      <c r="K9" s="138"/>
      <c r="M9" s="8">
        <v>4</v>
      </c>
      <c r="N9" s="95">
        <v>8.3000000000000007</v>
      </c>
      <c r="O9" s="96"/>
      <c r="P9" s="2"/>
      <c r="R9" s="80" t="s">
        <v>19</v>
      </c>
      <c r="S9" s="81">
        <f>S6-S7</f>
        <v>848.49999999999989</v>
      </c>
    </row>
    <row r="10" spans="1:19" x14ac:dyDescent="0.25">
      <c r="A10" s="2"/>
      <c r="C10" s="9" t="s">
        <v>20</v>
      </c>
      <c r="D10" s="11">
        <v>62.54</v>
      </c>
      <c r="E10" s="11">
        <v>7.8</v>
      </c>
      <c r="F10" s="11">
        <v>714</v>
      </c>
      <c r="G10" s="11">
        <v>725</v>
      </c>
      <c r="H10" s="11">
        <v>676</v>
      </c>
      <c r="I10" s="11">
        <v>635</v>
      </c>
      <c r="J10" s="137">
        <f t="shared" si="0"/>
        <v>687.5</v>
      </c>
      <c r="K10" s="138"/>
      <c r="M10" s="8">
        <v>5</v>
      </c>
      <c r="N10" s="95">
        <v>8.8000000000000007</v>
      </c>
      <c r="O10" s="96"/>
      <c r="P10" s="2"/>
      <c r="R10" s="80" t="s">
        <v>21</v>
      </c>
      <c r="S10" s="82">
        <f>S7-S8</f>
        <v>381.41666666666669</v>
      </c>
    </row>
    <row r="11" spans="1:19" ht="15.75" thickBot="1" x14ac:dyDescent="0.3">
      <c r="A11" s="2"/>
      <c r="C11" s="9" t="s">
        <v>22</v>
      </c>
      <c r="D11" s="11"/>
      <c r="E11" s="11"/>
      <c r="F11" s="11">
        <v>509</v>
      </c>
      <c r="G11" s="12"/>
      <c r="H11" s="12"/>
      <c r="I11" s="12"/>
      <c r="J11" s="137">
        <f t="shared" si="0"/>
        <v>509</v>
      </c>
      <c r="K11" s="138"/>
      <c r="M11" s="13">
        <v>6</v>
      </c>
      <c r="N11" s="99">
        <v>7.5</v>
      </c>
      <c r="O11" s="100"/>
      <c r="P11" s="2"/>
      <c r="R11" s="80" t="s">
        <v>23</v>
      </c>
      <c r="S11" s="81">
        <f>S6-S8</f>
        <v>1229.9166666666665</v>
      </c>
    </row>
    <row r="12" spans="1:19" x14ac:dyDescent="0.25">
      <c r="A12" s="2"/>
      <c r="C12" s="9" t="s">
        <v>24</v>
      </c>
      <c r="D12" s="11"/>
      <c r="E12" s="11"/>
      <c r="F12" s="11">
        <v>312</v>
      </c>
      <c r="G12" s="12"/>
      <c r="H12" s="12"/>
      <c r="I12" s="12"/>
      <c r="J12" s="137">
        <f t="shared" si="0"/>
        <v>312</v>
      </c>
      <c r="K12" s="138"/>
      <c r="P12" s="2"/>
      <c r="R12" s="83" t="s">
        <v>25</v>
      </c>
      <c r="S12" s="85">
        <f>S9/S6</f>
        <v>0.56198255878132242</v>
      </c>
    </row>
    <row r="13" spans="1:19" ht="15.75" thickBot="1" x14ac:dyDescent="0.3">
      <c r="A13" s="2"/>
      <c r="C13" s="14" t="s">
        <v>26</v>
      </c>
      <c r="D13" s="15">
        <v>62.63</v>
      </c>
      <c r="E13" s="15">
        <v>7.4</v>
      </c>
      <c r="F13" s="15">
        <v>315</v>
      </c>
      <c r="G13" s="15">
        <v>316</v>
      </c>
      <c r="H13" s="15">
        <v>317</v>
      </c>
      <c r="I13" s="15">
        <v>302</v>
      </c>
      <c r="J13" s="139">
        <f t="shared" si="0"/>
        <v>312.5</v>
      </c>
      <c r="K13" s="140"/>
      <c r="P13" s="2"/>
      <c r="R13" s="83" t="s">
        <v>27</v>
      </c>
      <c r="S13" s="85">
        <f>S10/S7</f>
        <v>0.57673891129032262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0.81460426095595539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12.29</v>
      </c>
      <c r="E16" s="11">
        <v>11.3</v>
      </c>
      <c r="F16" s="22">
        <v>1346</v>
      </c>
      <c r="G16" s="16"/>
      <c r="H16" s="23" t="s">
        <v>1</v>
      </c>
      <c r="I16" s="147">
        <v>6.22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65.23</v>
      </c>
      <c r="E17" s="11"/>
      <c r="F17" s="22">
        <v>317</v>
      </c>
      <c r="G17" s="16"/>
      <c r="H17" s="27" t="s">
        <v>2</v>
      </c>
      <c r="I17" s="150">
        <v>5.83</v>
      </c>
      <c r="J17" s="151"/>
      <c r="K17" s="152"/>
      <c r="M17" s="28">
        <v>7.2</v>
      </c>
      <c r="N17" s="29">
        <v>114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63.48</v>
      </c>
      <c r="E19" s="11"/>
      <c r="F19" s="22">
        <v>322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64.19</v>
      </c>
      <c r="E20" s="11"/>
      <c r="F20" s="22">
        <v>319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5.3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74.52</v>
      </c>
      <c r="E21" s="11"/>
      <c r="F21" s="22">
        <v>1501</v>
      </c>
      <c r="G21" s="16"/>
      <c r="H21" s="141">
        <v>14</v>
      </c>
      <c r="I21" s="143">
        <v>511</v>
      </c>
      <c r="J21" s="143">
        <v>290</v>
      </c>
      <c r="K21" s="145">
        <f>((I21-J21)/I21)</f>
        <v>0.43248532289628178</v>
      </c>
      <c r="M21" s="13">
        <v>2</v>
      </c>
      <c r="N21" s="37">
        <v>5.5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75.37</v>
      </c>
      <c r="E22" s="11">
        <v>6.6</v>
      </c>
      <c r="F22" s="22">
        <v>560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544</v>
      </c>
      <c r="G23" s="16"/>
      <c r="H23" s="141"/>
      <c r="I23" s="143"/>
      <c r="J23" s="143"/>
      <c r="K23" s="145" t="e">
        <f>((I23-J23)/I23)</f>
        <v>#DIV/0!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78.739999999999995</v>
      </c>
      <c r="E24" s="11">
        <v>6.3</v>
      </c>
      <c r="F24" s="22">
        <v>1158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0.54665347840422029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1117</v>
      </c>
      <c r="G25" s="16"/>
      <c r="M25" s="112" t="s">
        <v>53</v>
      </c>
      <c r="N25" s="113"/>
      <c r="O25" s="39">
        <f>(J10-J11)/J10</f>
        <v>0.25963636363636361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0.38703339882121807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-1.6025641025641025E-3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91.25</v>
      </c>
      <c r="E28" s="35"/>
      <c r="F28" s="36"/>
      <c r="G28" s="48"/>
      <c r="H28" s="49" t="s">
        <v>1</v>
      </c>
      <c r="I28" s="35">
        <v>396</v>
      </c>
      <c r="J28" s="35">
        <v>344</v>
      </c>
      <c r="K28" s="36">
        <f>I28-J28</f>
        <v>52</v>
      </c>
      <c r="M28" s="123" t="s">
        <v>61</v>
      </c>
      <c r="N28" s="124"/>
      <c r="O28" s="50">
        <f>(J9-J13)/J9</f>
        <v>0.79393339927464557</v>
      </c>
      <c r="P28" s="2"/>
    </row>
    <row r="29" spans="1:16" ht="15.75" thickBot="1" x14ac:dyDescent="0.3">
      <c r="A29" s="2"/>
      <c r="B29" s="43"/>
      <c r="C29" s="47" t="s">
        <v>62</v>
      </c>
      <c r="D29" s="35">
        <v>7220</v>
      </c>
      <c r="E29" s="35">
        <v>67.59</v>
      </c>
      <c r="F29" s="36">
        <v>93.62</v>
      </c>
      <c r="G29" s="51">
        <v>5.3</v>
      </c>
      <c r="H29" s="28" t="s">
        <v>2</v>
      </c>
      <c r="I29" s="37">
        <v>261</v>
      </c>
      <c r="J29" s="37">
        <v>246</v>
      </c>
      <c r="K29" s="38">
        <f>I29-J29</f>
        <v>15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81</v>
      </c>
      <c r="E30" s="35">
        <v>66.680000000000007</v>
      </c>
      <c r="F30" s="36">
        <v>82.32</v>
      </c>
      <c r="P30" s="2"/>
    </row>
    <row r="31" spans="1:16" ht="15" customHeight="1" x14ac:dyDescent="0.25">
      <c r="A31" s="2"/>
      <c r="B31" s="43"/>
      <c r="C31" s="47" t="s">
        <v>64</v>
      </c>
      <c r="D31" s="35">
        <v>78.7</v>
      </c>
      <c r="E31" s="35">
        <v>57.25</v>
      </c>
      <c r="F31" s="36">
        <v>72.75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52.55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91.75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130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131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132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133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134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 t="s">
        <v>135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1379</v>
      </c>
      <c r="G64" s="12"/>
      <c r="H64" s="12"/>
      <c r="I64" s="12"/>
      <c r="J64" s="137">
        <f>AVERAGE(F64:I64)</f>
        <v>1379</v>
      </c>
      <c r="K64" s="138"/>
      <c r="M64" s="8">
        <v>2</v>
      </c>
      <c r="N64" s="95">
        <v>9.9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620</v>
      </c>
      <c r="G65" s="12"/>
      <c r="H65" s="12"/>
      <c r="I65" s="12"/>
      <c r="J65" s="137">
        <f t="shared" ref="J65:J70" si="1">AVERAGE(F65:I65)</f>
        <v>620</v>
      </c>
      <c r="K65" s="138"/>
      <c r="M65" s="8">
        <v>3</v>
      </c>
      <c r="N65" s="95">
        <v>9.6999999999999993</v>
      </c>
      <c r="O65" s="96"/>
      <c r="P65" s="2"/>
    </row>
    <row r="66" spans="1:16" ht="15" customHeight="1" x14ac:dyDescent="0.25">
      <c r="A66" s="2"/>
      <c r="C66" s="9" t="s">
        <v>18</v>
      </c>
      <c r="D66" s="11">
        <v>62.47</v>
      </c>
      <c r="E66" s="11">
        <v>8.1</v>
      </c>
      <c r="F66" s="11">
        <v>1366</v>
      </c>
      <c r="G66" s="11">
        <v>1337</v>
      </c>
      <c r="H66" s="11">
        <v>1488</v>
      </c>
      <c r="I66" s="11">
        <v>1529</v>
      </c>
      <c r="J66" s="137">
        <f t="shared" si="1"/>
        <v>1430</v>
      </c>
      <c r="K66" s="138"/>
      <c r="M66" s="8">
        <v>4</v>
      </c>
      <c r="N66" s="95">
        <v>8.8000000000000007</v>
      </c>
      <c r="O66" s="96"/>
      <c r="P66" s="2"/>
    </row>
    <row r="67" spans="1:16" ht="15" customHeight="1" x14ac:dyDescent="0.25">
      <c r="A67" s="2"/>
      <c r="C67" s="9" t="s">
        <v>20</v>
      </c>
      <c r="D67" s="11">
        <v>61.19</v>
      </c>
      <c r="E67" s="11">
        <v>7.7</v>
      </c>
      <c r="F67" s="11">
        <v>609</v>
      </c>
      <c r="G67" s="11">
        <v>612</v>
      </c>
      <c r="H67" s="11">
        <v>644</v>
      </c>
      <c r="I67" s="11">
        <v>621</v>
      </c>
      <c r="J67" s="137">
        <f t="shared" si="1"/>
        <v>621.5</v>
      </c>
      <c r="K67" s="138"/>
      <c r="M67" s="8">
        <v>5</v>
      </c>
      <c r="N67" s="95">
        <v>9.4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419</v>
      </c>
      <c r="G68" s="12"/>
      <c r="H68" s="12"/>
      <c r="I68" s="12"/>
      <c r="J68" s="137">
        <f t="shared" si="1"/>
        <v>419</v>
      </c>
      <c r="K68" s="138"/>
      <c r="M68" s="13">
        <v>6</v>
      </c>
      <c r="N68" s="99">
        <v>7.8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282</v>
      </c>
      <c r="G69" s="12"/>
      <c r="H69" s="12"/>
      <c r="I69" s="12"/>
      <c r="J69" s="137">
        <f t="shared" si="1"/>
        <v>282</v>
      </c>
      <c r="K69" s="138"/>
      <c r="P69" s="2"/>
    </row>
    <row r="70" spans="1:16" ht="15.75" thickBot="1" x14ac:dyDescent="0.3">
      <c r="A70" s="2"/>
      <c r="C70" s="14" t="s">
        <v>26</v>
      </c>
      <c r="D70" s="15">
        <v>61.22</v>
      </c>
      <c r="E70" s="15">
        <v>7.4</v>
      </c>
      <c r="F70" s="15">
        <v>291</v>
      </c>
      <c r="G70" s="15">
        <v>305</v>
      </c>
      <c r="H70" s="15">
        <v>299</v>
      </c>
      <c r="I70" s="15">
        <v>228</v>
      </c>
      <c r="J70" s="139">
        <f t="shared" si="1"/>
        <v>280.75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136</v>
      </c>
      <c r="E72" s="18" t="s">
        <v>79</v>
      </c>
      <c r="F72" s="19" t="s">
        <v>80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8.77</v>
      </c>
      <c r="E73" s="11">
        <v>10.5</v>
      </c>
      <c r="F73" s="22">
        <v>1306</v>
      </c>
      <c r="G73" s="16"/>
      <c r="H73" s="23" t="s">
        <v>1</v>
      </c>
      <c r="I73" s="147">
        <v>6.39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66.16</v>
      </c>
      <c r="E74" s="11"/>
      <c r="F74" s="22">
        <v>314</v>
      </c>
      <c r="G74" s="16"/>
      <c r="H74" s="27" t="s">
        <v>2</v>
      </c>
      <c r="I74" s="150">
        <v>5.27</v>
      </c>
      <c r="J74" s="151"/>
      <c r="K74" s="152"/>
      <c r="M74" s="28">
        <v>7</v>
      </c>
      <c r="N74" s="29">
        <v>56</v>
      </c>
      <c r="O74" s="30">
        <v>0.04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63.39</v>
      </c>
      <c r="E76" s="11"/>
      <c r="F76" s="22">
        <v>322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64.069999999999993</v>
      </c>
      <c r="E77" s="11"/>
      <c r="F77" s="22">
        <v>300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5.0999999999999996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76.69</v>
      </c>
      <c r="E78" s="11"/>
      <c r="F78" s="22">
        <v>1692</v>
      </c>
      <c r="G78" s="16"/>
      <c r="H78" s="141">
        <v>5</v>
      </c>
      <c r="I78" s="143">
        <v>344</v>
      </c>
      <c r="J78" s="143">
        <v>270</v>
      </c>
      <c r="K78" s="145">
        <f>((I78-J78)/I78)</f>
        <v>0.21511627906976744</v>
      </c>
      <c r="M78" s="13">
        <v>2</v>
      </c>
      <c r="N78" s="37">
        <v>5.3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76.069999999999993</v>
      </c>
      <c r="E79" s="11">
        <v>6.6</v>
      </c>
      <c r="F79" s="22">
        <v>602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585</v>
      </c>
      <c r="G80" s="16"/>
      <c r="H80" s="141">
        <v>11</v>
      </c>
      <c r="I80" s="143">
        <v>509</v>
      </c>
      <c r="J80" s="143">
        <v>152</v>
      </c>
      <c r="K80" s="145">
        <f>((I80-J80)/I80)</f>
        <v>0.70137524557956776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78.12</v>
      </c>
      <c r="E81" s="11">
        <v>6.4</v>
      </c>
      <c r="F81" s="22">
        <v>977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0.56538461538461537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960</v>
      </c>
      <c r="G82" s="16"/>
      <c r="M82" s="112" t="s">
        <v>53</v>
      </c>
      <c r="N82" s="113"/>
      <c r="O82" s="39">
        <f>(J67-J68)/J67</f>
        <v>0.3258246178600161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0.32696897374701672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4.4326241134751776E-3</v>
      </c>
      <c r="P84" s="2"/>
    </row>
    <row r="85" spans="1:16" ht="15.75" thickBot="1" x14ac:dyDescent="0.3">
      <c r="A85" s="2"/>
      <c r="B85" s="43"/>
      <c r="C85" s="47" t="s">
        <v>60</v>
      </c>
      <c r="D85" s="35">
        <v>91.25</v>
      </c>
      <c r="E85" s="35"/>
      <c r="F85" s="36"/>
      <c r="G85" s="48"/>
      <c r="H85" s="49" t="s">
        <v>1</v>
      </c>
      <c r="I85" s="35">
        <v>777</v>
      </c>
      <c r="J85" s="35">
        <v>726</v>
      </c>
      <c r="K85" s="36">
        <f>I85-J85</f>
        <v>51</v>
      </c>
      <c r="M85" s="123" t="s">
        <v>61</v>
      </c>
      <c r="N85" s="124"/>
      <c r="O85" s="50">
        <f>(J66-J70)/J66</f>
        <v>0.80367132867132862</v>
      </c>
      <c r="P85" s="2"/>
    </row>
    <row r="86" spans="1:16" ht="15.75" thickBot="1" x14ac:dyDescent="0.3">
      <c r="A86" s="2"/>
      <c r="B86" s="43"/>
      <c r="C86" s="47" t="s">
        <v>62</v>
      </c>
      <c r="D86" s="35">
        <v>73.349999999999994</v>
      </c>
      <c r="E86" s="35">
        <v>68.25</v>
      </c>
      <c r="F86" s="36">
        <v>93.06</v>
      </c>
      <c r="G86" s="51">
        <v>5.0999999999999996</v>
      </c>
      <c r="H86" s="28" t="s">
        <v>2</v>
      </c>
      <c r="I86" s="37">
        <v>336</v>
      </c>
      <c r="J86" s="37">
        <v>318</v>
      </c>
      <c r="K86" s="38">
        <f>I86-J86</f>
        <v>18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76.650000000000006</v>
      </c>
      <c r="E87" s="35">
        <v>63.71</v>
      </c>
      <c r="F87" s="36">
        <v>83.13</v>
      </c>
      <c r="P87" s="2"/>
    </row>
    <row r="88" spans="1:16" ht="15" customHeight="1" x14ac:dyDescent="0.25">
      <c r="A88" s="2"/>
      <c r="B88" s="43"/>
      <c r="C88" s="47" t="s">
        <v>64</v>
      </c>
      <c r="D88" s="35">
        <v>70.95</v>
      </c>
      <c r="E88" s="35">
        <v>50.21</v>
      </c>
      <c r="F88" s="36">
        <v>70.77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54.45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91.08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137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138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139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140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141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142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 t="s">
        <v>143</v>
      </c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1364</v>
      </c>
      <c r="G119" s="12"/>
      <c r="H119" s="12"/>
      <c r="I119" s="12"/>
      <c r="J119" s="137">
        <f>AVERAGE(F119:I119)</f>
        <v>1364</v>
      </c>
      <c r="K119" s="138"/>
      <c r="M119" s="8">
        <v>2</v>
      </c>
      <c r="N119" s="95">
        <v>9.8000000000000007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598</v>
      </c>
      <c r="G120" s="12"/>
      <c r="H120" s="12"/>
      <c r="I120" s="12"/>
      <c r="J120" s="137">
        <f t="shared" ref="J120:J125" si="2">AVERAGE(F120:I120)</f>
        <v>598</v>
      </c>
      <c r="K120" s="138"/>
      <c r="M120" s="8">
        <v>3</v>
      </c>
      <c r="N120" s="95">
        <v>9.6</v>
      </c>
      <c r="O120" s="96"/>
      <c r="P120" s="2"/>
    </row>
    <row r="121" spans="1:16" x14ac:dyDescent="0.25">
      <c r="A121" s="2"/>
      <c r="C121" s="9" t="s">
        <v>18</v>
      </c>
      <c r="D121" s="11">
        <v>62.83</v>
      </c>
      <c r="E121" s="11">
        <v>9.6</v>
      </c>
      <c r="F121" s="11">
        <v>1597</v>
      </c>
      <c r="G121" s="11">
        <v>1730</v>
      </c>
      <c r="H121" s="11">
        <v>1408</v>
      </c>
      <c r="I121" s="11">
        <v>1597</v>
      </c>
      <c r="J121" s="137">
        <f t="shared" si="2"/>
        <v>1583</v>
      </c>
      <c r="K121" s="138"/>
      <c r="M121" s="8">
        <v>4</v>
      </c>
      <c r="N121" s="95">
        <v>8.6999999999999993</v>
      </c>
      <c r="O121" s="96"/>
      <c r="P121" s="2"/>
    </row>
    <row r="122" spans="1:16" x14ac:dyDescent="0.25">
      <c r="A122" s="2"/>
      <c r="C122" s="9" t="s">
        <v>20</v>
      </c>
      <c r="D122" s="11">
        <v>63.55</v>
      </c>
      <c r="E122" s="11">
        <v>8.6</v>
      </c>
      <c r="F122" s="11">
        <v>688</v>
      </c>
      <c r="G122" s="11">
        <v>611</v>
      </c>
      <c r="H122" s="11">
        <v>704</v>
      </c>
      <c r="I122" s="11">
        <v>697</v>
      </c>
      <c r="J122" s="137">
        <f t="shared" si="2"/>
        <v>675</v>
      </c>
      <c r="K122" s="138"/>
      <c r="M122" s="8">
        <v>5</v>
      </c>
      <c r="N122" s="95">
        <v>9.3000000000000007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407</v>
      </c>
      <c r="G123" s="12"/>
      <c r="H123" s="12"/>
      <c r="I123" s="12"/>
      <c r="J123" s="137">
        <f t="shared" si="2"/>
        <v>407</v>
      </c>
      <c r="K123" s="138"/>
      <c r="M123" s="13">
        <v>6</v>
      </c>
      <c r="N123" s="99">
        <v>7.7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223</v>
      </c>
      <c r="G124" s="12"/>
      <c r="H124" s="12"/>
      <c r="I124" s="12"/>
      <c r="J124" s="137">
        <f t="shared" si="2"/>
        <v>223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63.61</v>
      </c>
      <c r="E125" s="15">
        <v>7.6</v>
      </c>
      <c r="F125" s="15">
        <v>218</v>
      </c>
      <c r="G125" s="15">
        <v>222</v>
      </c>
      <c r="H125" s="15">
        <v>277</v>
      </c>
      <c r="I125" s="15">
        <v>269</v>
      </c>
      <c r="J125" s="139">
        <f t="shared" si="2"/>
        <v>246.5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20.43</v>
      </c>
      <c r="E128" s="11">
        <v>11.6</v>
      </c>
      <c r="F128" s="22">
        <v>1346</v>
      </c>
      <c r="G128" s="16"/>
      <c r="H128" s="23" t="s">
        <v>1</v>
      </c>
      <c r="I128" s="147">
        <v>5.98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71.510000000000005</v>
      </c>
      <c r="E129" s="11"/>
      <c r="F129" s="22">
        <v>228</v>
      </c>
      <c r="G129" s="16"/>
      <c r="H129" s="27" t="s">
        <v>2</v>
      </c>
      <c r="I129" s="150">
        <v>4.66</v>
      </c>
      <c r="J129" s="151"/>
      <c r="K129" s="152"/>
      <c r="M129" s="28">
        <v>7.2</v>
      </c>
      <c r="N129" s="29">
        <v>157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66.58</v>
      </c>
      <c r="E131" s="11"/>
      <c r="F131" s="22">
        <v>225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66.739999999999995</v>
      </c>
      <c r="E132" s="11"/>
      <c r="F132" s="22">
        <v>221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5.9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75.12</v>
      </c>
      <c r="E133" s="11"/>
      <c r="F133" s="22">
        <v>1642</v>
      </c>
      <c r="G133" s="16"/>
      <c r="H133" s="141">
        <v>1</v>
      </c>
      <c r="I133" s="143">
        <v>698</v>
      </c>
      <c r="J133" s="143">
        <v>603</v>
      </c>
      <c r="K133" s="145">
        <f>((I133-J133)/I133)</f>
        <v>0.13610315186246419</v>
      </c>
      <c r="M133" s="13">
        <v>2</v>
      </c>
      <c r="N133" s="37">
        <v>5.7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76.14</v>
      </c>
      <c r="E134" s="11">
        <v>6.5</v>
      </c>
      <c r="F134" s="22">
        <v>577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554</v>
      </c>
      <c r="G135" s="16"/>
      <c r="H135" s="141"/>
      <c r="I135" s="143"/>
      <c r="J135" s="143"/>
      <c r="K135" s="145" t="e">
        <f>((I135-J135)/I135)</f>
        <v>#DIV/0!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77.680000000000007</v>
      </c>
      <c r="E136" s="11">
        <v>6.2</v>
      </c>
      <c r="F136" s="22">
        <v>948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0.57359444093493372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821</v>
      </c>
      <c r="G137" s="16"/>
      <c r="M137" s="112" t="s">
        <v>53</v>
      </c>
      <c r="N137" s="113"/>
      <c r="O137" s="39">
        <f>(J122-J123)/J122</f>
        <v>0.39703703703703702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0.45208845208845211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-0.10538116591928251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91.52</v>
      </c>
      <c r="E140" s="35"/>
      <c r="F140" s="36"/>
      <c r="G140" s="48"/>
      <c r="H140" s="49" t="s">
        <v>1</v>
      </c>
      <c r="I140" s="35">
        <v>696</v>
      </c>
      <c r="J140" s="35">
        <v>626</v>
      </c>
      <c r="K140" s="36">
        <f>I140-J140</f>
        <v>70</v>
      </c>
      <c r="M140" s="123" t="s">
        <v>61</v>
      </c>
      <c r="N140" s="124"/>
      <c r="O140" s="50">
        <f>(J121-J125)/J121</f>
        <v>0.84428300694883129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73.650000000000006</v>
      </c>
      <c r="E141" s="35">
        <v>69.09</v>
      </c>
      <c r="F141" s="36">
        <v>93.82</v>
      </c>
      <c r="G141" s="51">
        <v>5.0999999999999996</v>
      </c>
      <c r="H141" s="28" t="s">
        <v>2</v>
      </c>
      <c r="I141" s="37">
        <v>236</v>
      </c>
      <c r="J141" s="37">
        <v>198</v>
      </c>
      <c r="K141" s="38">
        <f>I141-J141</f>
        <v>38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77.55</v>
      </c>
      <c r="E142" s="35">
        <v>64.14</v>
      </c>
      <c r="F142" s="36">
        <v>82.72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75.849999999999994</v>
      </c>
      <c r="E143" s="35">
        <v>53.3</v>
      </c>
      <c r="F143" s="36">
        <v>70.27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53.37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91.42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145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146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147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148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149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0D1C-07F8-4567-AD7B-80E6A0C20C60}">
  <sheetPr codeName="Sheet20"/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1528.9166666666667</v>
      </c>
    </row>
    <row r="7" spans="1:19" x14ac:dyDescent="0.25">
      <c r="A7" s="2"/>
      <c r="C7" s="9" t="s">
        <v>16</v>
      </c>
      <c r="D7" s="10"/>
      <c r="E7" s="10"/>
      <c r="F7" s="11">
        <v>1257</v>
      </c>
      <c r="G7" s="12"/>
      <c r="H7" s="12"/>
      <c r="I7" s="12"/>
      <c r="J7" s="137">
        <f>AVERAGE(F7:I7)</f>
        <v>1257</v>
      </c>
      <c r="K7" s="138"/>
      <c r="M7" s="8">
        <v>2</v>
      </c>
      <c r="N7" s="95">
        <v>10</v>
      </c>
      <c r="O7" s="96"/>
      <c r="P7" s="2"/>
      <c r="R7" s="60" t="s">
        <v>1</v>
      </c>
      <c r="S7" s="78">
        <f>AVERAGE(J10,J67,J122)</f>
        <v>621.58333333333337</v>
      </c>
    </row>
    <row r="8" spans="1:19" x14ac:dyDescent="0.25">
      <c r="A8" s="2"/>
      <c r="C8" s="9" t="s">
        <v>17</v>
      </c>
      <c r="D8" s="10"/>
      <c r="E8" s="10"/>
      <c r="F8" s="11">
        <v>605</v>
      </c>
      <c r="G8" s="12"/>
      <c r="H8" s="12"/>
      <c r="I8" s="12"/>
      <c r="J8" s="137">
        <f t="shared" ref="J8:J13" si="0">AVERAGE(F8:I8)</f>
        <v>605</v>
      </c>
      <c r="K8" s="138"/>
      <c r="M8" s="8">
        <v>3</v>
      </c>
      <c r="N8" s="95">
        <v>8.6999999999999993</v>
      </c>
      <c r="O8" s="96"/>
      <c r="P8" s="2"/>
      <c r="R8" s="60" t="s">
        <v>2</v>
      </c>
      <c r="S8" s="79">
        <f>AVERAGE(J13,J70,J125)</f>
        <v>259.41666666666669</v>
      </c>
    </row>
    <row r="9" spans="1:19" x14ac:dyDescent="0.25">
      <c r="A9" s="2"/>
      <c r="C9" s="9" t="s">
        <v>18</v>
      </c>
      <c r="D9" s="11">
        <v>66.98</v>
      </c>
      <c r="E9" s="11">
        <v>7</v>
      </c>
      <c r="F9" s="11">
        <v>1538</v>
      </c>
      <c r="G9" s="11">
        <v>1500</v>
      </c>
      <c r="H9" s="11">
        <v>1421</v>
      </c>
      <c r="I9" s="11">
        <v>1404</v>
      </c>
      <c r="J9" s="137">
        <f t="shared" si="0"/>
        <v>1465.75</v>
      </c>
      <c r="K9" s="138"/>
      <c r="M9" s="8">
        <v>4</v>
      </c>
      <c r="N9" s="95">
        <v>8.5</v>
      </c>
      <c r="O9" s="96"/>
      <c r="P9" s="2"/>
      <c r="R9" s="80" t="s">
        <v>19</v>
      </c>
      <c r="S9" s="81">
        <f>S6-S7</f>
        <v>907.33333333333337</v>
      </c>
    </row>
    <row r="10" spans="1:19" x14ac:dyDescent="0.25">
      <c r="A10" s="2"/>
      <c r="C10" s="9" t="s">
        <v>20</v>
      </c>
      <c r="D10" s="11">
        <v>62.51</v>
      </c>
      <c r="E10" s="11">
        <v>7.6</v>
      </c>
      <c r="F10" s="11">
        <v>626</v>
      </c>
      <c r="G10" s="11">
        <v>622</v>
      </c>
      <c r="H10" s="11">
        <v>584</v>
      </c>
      <c r="I10" s="11">
        <v>556</v>
      </c>
      <c r="J10" s="137">
        <f t="shared" si="0"/>
        <v>597</v>
      </c>
      <c r="K10" s="138"/>
      <c r="M10" s="8">
        <v>5</v>
      </c>
      <c r="N10" s="95">
        <v>8.6999999999999993</v>
      </c>
      <c r="O10" s="96"/>
      <c r="P10" s="2"/>
      <c r="R10" s="80" t="s">
        <v>21</v>
      </c>
      <c r="S10" s="82">
        <f>S7-S8</f>
        <v>362.16666666666669</v>
      </c>
    </row>
    <row r="11" spans="1:19" ht="15.75" thickBot="1" x14ac:dyDescent="0.3">
      <c r="A11" s="2"/>
      <c r="C11" s="9" t="s">
        <v>22</v>
      </c>
      <c r="D11" s="11"/>
      <c r="E11" s="11"/>
      <c r="F11" s="11">
        <v>437</v>
      </c>
      <c r="G11" s="12"/>
      <c r="H11" s="12"/>
      <c r="I11" s="12"/>
      <c r="J11" s="137">
        <f t="shared" si="0"/>
        <v>437</v>
      </c>
      <c r="K11" s="138"/>
      <c r="M11" s="13">
        <v>6</v>
      </c>
      <c r="N11" s="99">
        <v>7.5</v>
      </c>
      <c r="O11" s="100"/>
      <c r="P11" s="2"/>
      <c r="R11" s="80" t="s">
        <v>23</v>
      </c>
      <c r="S11" s="81">
        <f>S6-S8</f>
        <v>1269.5</v>
      </c>
    </row>
    <row r="12" spans="1:19" x14ac:dyDescent="0.25">
      <c r="A12" s="2"/>
      <c r="C12" s="9" t="s">
        <v>24</v>
      </c>
      <c r="D12" s="11"/>
      <c r="E12" s="11"/>
      <c r="F12" s="11">
        <v>250</v>
      </c>
      <c r="G12" s="12"/>
      <c r="H12" s="12"/>
      <c r="I12" s="12"/>
      <c r="J12" s="137">
        <f t="shared" si="0"/>
        <v>250</v>
      </c>
      <c r="K12" s="138"/>
      <c r="P12" s="2"/>
      <c r="R12" s="83" t="s">
        <v>25</v>
      </c>
      <c r="S12" s="85">
        <f>S9/S6</f>
        <v>0.59344852019403715</v>
      </c>
    </row>
    <row r="13" spans="1:19" ht="15.75" thickBot="1" x14ac:dyDescent="0.3">
      <c r="A13" s="2"/>
      <c r="C13" s="14" t="s">
        <v>26</v>
      </c>
      <c r="D13" s="15">
        <v>62.61</v>
      </c>
      <c r="E13" s="15">
        <v>7</v>
      </c>
      <c r="F13" s="15">
        <v>262</v>
      </c>
      <c r="G13" s="15">
        <v>261</v>
      </c>
      <c r="H13" s="15">
        <v>249</v>
      </c>
      <c r="I13" s="15">
        <v>235</v>
      </c>
      <c r="J13" s="139">
        <f t="shared" si="0"/>
        <v>251.75</v>
      </c>
      <c r="K13" s="140"/>
      <c r="P13" s="2"/>
      <c r="R13" s="83" t="s">
        <v>27</v>
      </c>
      <c r="S13" s="85">
        <f>S10/S7</f>
        <v>0.58265183000402199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0.83032648389382457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15.47</v>
      </c>
      <c r="E16" s="11">
        <v>11.2</v>
      </c>
      <c r="F16" s="22">
        <v>1239</v>
      </c>
      <c r="G16" s="16"/>
      <c r="H16" s="23" t="s">
        <v>1</v>
      </c>
      <c r="I16" s="147">
        <v>5.52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65.94</v>
      </c>
      <c r="E17" s="11"/>
      <c r="F17" s="22">
        <v>274</v>
      </c>
      <c r="G17" s="16"/>
      <c r="H17" s="27" t="s">
        <v>2</v>
      </c>
      <c r="I17" s="150">
        <v>5.13</v>
      </c>
      <c r="J17" s="151"/>
      <c r="K17" s="152"/>
      <c r="M17" s="28">
        <v>7.1</v>
      </c>
      <c r="N17" s="29">
        <v>148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64.23</v>
      </c>
      <c r="E19" s="11"/>
      <c r="F19" s="22">
        <v>269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64.81</v>
      </c>
      <c r="E20" s="11"/>
      <c r="F20" s="22">
        <v>265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5.9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80.12</v>
      </c>
      <c r="E21" s="11"/>
      <c r="F21" s="22">
        <v>1682</v>
      </c>
      <c r="G21" s="16"/>
      <c r="H21" s="141">
        <v>8</v>
      </c>
      <c r="I21" s="143">
        <v>386</v>
      </c>
      <c r="J21" s="143">
        <v>295</v>
      </c>
      <c r="K21" s="145">
        <f>((I21-J21)/I21)</f>
        <v>0.23575129533678757</v>
      </c>
      <c r="M21" s="13">
        <v>2</v>
      </c>
      <c r="N21" s="37">
        <v>5.6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76.260000000000005</v>
      </c>
      <c r="E22" s="11">
        <v>6.7</v>
      </c>
      <c r="F22" s="22">
        <v>519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482</v>
      </c>
      <c r="G23" s="16"/>
      <c r="H23" s="141"/>
      <c r="I23" s="143"/>
      <c r="J23" s="143"/>
      <c r="K23" s="145" t="e">
        <f>((I23-J23)/I23)</f>
        <v>#DIV/0!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77.650000000000006</v>
      </c>
      <c r="E24" s="11">
        <v>6.6</v>
      </c>
      <c r="F24" s="22">
        <v>811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0.59269998294388537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745</v>
      </c>
      <c r="G25" s="16"/>
      <c r="M25" s="112" t="s">
        <v>53</v>
      </c>
      <c r="N25" s="113"/>
      <c r="O25" s="39">
        <f>(J10-J11)/J10</f>
        <v>0.26800670016750416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0.42791762013729978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-7.0000000000000001E-3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91.35</v>
      </c>
      <c r="E28" s="35"/>
      <c r="F28" s="36"/>
      <c r="G28" s="48"/>
      <c r="H28" s="49" t="s">
        <v>1</v>
      </c>
      <c r="I28" s="35">
        <v>411</v>
      </c>
      <c r="J28" s="35">
        <v>359</v>
      </c>
      <c r="K28" s="36">
        <f>I28-J28</f>
        <v>52</v>
      </c>
      <c r="M28" s="123" t="s">
        <v>61</v>
      </c>
      <c r="N28" s="124"/>
      <c r="O28" s="50">
        <f>(J9-J13)/J9</f>
        <v>0.82824492580590137</v>
      </c>
      <c r="P28" s="2"/>
    </row>
    <row r="29" spans="1:16" ht="15.75" thickBot="1" x14ac:dyDescent="0.3">
      <c r="A29" s="2"/>
      <c r="B29" s="43"/>
      <c r="C29" s="47" t="s">
        <v>62</v>
      </c>
      <c r="D29" s="35">
        <v>72.55</v>
      </c>
      <c r="E29" s="35">
        <v>67.77</v>
      </c>
      <c r="F29" s="36">
        <v>93.41</v>
      </c>
      <c r="G29" s="51">
        <v>5.3</v>
      </c>
      <c r="H29" s="28" t="s">
        <v>2</v>
      </c>
      <c r="I29" s="37">
        <v>254</v>
      </c>
      <c r="J29" s="37">
        <v>238</v>
      </c>
      <c r="K29" s="38">
        <f>I29-J29</f>
        <v>16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80.150000000000006</v>
      </c>
      <c r="E30" s="35">
        <v>66.23</v>
      </c>
      <c r="F30" s="36">
        <v>82.63</v>
      </c>
      <c r="P30" s="2"/>
    </row>
    <row r="31" spans="1:16" ht="15" customHeight="1" x14ac:dyDescent="0.25">
      <c r="A31" s="2"/>
      <c r="B31" s="43"/>
      <c r="C31" s="47" t="s">
        <v>64</v>
      </c>
      <c r="D31" s="35">
        <v>77.25</v>
      </c>
      <c r="E31" s="35">
        <v>55.74</v>
      </c>
      <c r="F31" s="36">
        <v>72.16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52.5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91.45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150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151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152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153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154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 t="s">
        <v>155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 t="s">
        <v>156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1275</v>
      </c>
      <c r="G64" s="12"/>
      <c r="H64" s="12"/>
      <c r="I64" s="12"/>
      <c r="J64" s="137">
        <f>AVERAGE(F64:I64)</f>
        <v>1275</v>
      </c>
      <c r="K64" s="138"/>
      <c r="M64" s="8">
        <v>2</v>
      </c>
      <c r="N64" s="95">
        <v>9.8000000000000007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590</v>
      </c>
      <c r="G65" s="12"/>
      <c r="H65" s="12"/>
      <c r="I65" s="12"/>
      <c r="J65" s="137">
        <f t="shared" ref="J65:J70" si="1">AVERAGE(F65:I65)</f>
        <v>590</v>
      </c>
      <c r="K65" s="138"/>
      <c r="M65" s="8">
        <v>3</v>
      </c>
      <c r="N65" s="95">
        <v>9.6</v>
      </c>
      <c r="O65" s="96"/>
      <c r="P65" s="2"/>
    </row>
    <row r="66" spans="1:16" ht="15" customHeight="1" x14ac:dyDescent="0.25">
      <c r="A66" s="2"/>
      <c r="C66" s="9" t="s">
        <v>18</v>
      </c>
      <c r="D66" s="11">
        <v>65.08</v>
      </c>
      <c r="E66" s="11">
        <v>8.3000000000000007</v>
      </c>
      <c r="F66" s="11">
        <v>1715</v>
      </c>
      <c r="G66" s="11">
        <v>1685</v>
      </c>
      <c r="H66" s="11">
        <v>1780</v>
      </c>
      <c r="I66" s="11">
        <v>1757</v>
      </c>
      <c r="J66" s="137">
        <f t="shared" si="1"/>
        <v>1734.25</v>
      </c>
      <c r="K66" s="138"/>
      <c r="M66" s="8">
        <v>4</v>
      </c>
      <c r="N66" s="95">
        <v>8.3000000000000007</v>
      </c>
      <c r="O66" s="96"/>
      <c r="P66" s="2"/>
    </row>
    <row r="67" spans="1:16" ht="15" customHeight="1" x14ac:dyDescent="0.25">
      <c r="A67" s="2"/>
      <c r="C67" s="9" t="s">
        <v>20</v>
      </c>
      <c r="D67" s="11">
        <v>65.13</v>
      </c>
      <c r="E67" s="11">
        <v>7.9</v>
      </c>
      <c r="F67" s="11">
        <v>538</v>
      </c>
      <c r="G67" s="11">
        <v>560</v>
      </c>
      <c r="H67" s="11">
        <v>583</v>
      </c>
      <c r="I67" s="11">
        <v>569</v>
      </c>
      <c r="J67" s="137">
        <f t="shared" si="1"/>
        <v>562.5</v>
      </c>
      <c r="K67" s="138"/>
      <c r="M67" s="8">
        <v>5</v>
      </c>
      <c r="N67" s="95">
        <v>8.8000000000000007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341</v>
      </c>
      <c r="G68" s="12"/>
      <c r="H68" s="12"/>
      <c r="I68" s="12"/>
      <c r="J68" s="137">
        <f t="shared" si="1"/>
        <v>341</v>
      </c>
      <c r="K68" s="138"/>
      <c r="M68" s="13">
        <v>6</v>
      </c>
      <c r="N68" s="99">
        <v>7.6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234</v>
      </c>
      <c r="G69" s="12"/>
      <c r="H69" s="12"/>
      <c r="I69" s="12"/>
      <c r="J69" s="137">
        <f t="shared" si="1"/>
        <v>234</v>
      </c>
      <c r="K69" s="138"/>
      <c r="P69" s="2"/>
    </row>
    <row r="70" spans="1:16" ht="15.75" thickBot="1" x14ac:dyDescent="0.3">
      <c r="A70" s="2"/>
      <c r="C70" s="14" t="s">
        <v>26</v>
      </c>
      <c r="D70" s="15">
        <v>63.24</v>
      </c>
      <c r="E70" s="15">
        <v>7.5</v>
      </c>
      <c r="F70" s="15">
        <v>232</v>
      </c>
      <c r="G70" s="15">
        <v>235</v>
      </c>
      <c r="H70" s="15">
        <v>264</v>
      </c>
      <c r="I70" s="15">
        <v>259</v>
      </c>
      <c r="J70" s="139">
        <f t="shared" si="1"/>
        <v>247.5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20.59</v>
      </c>
      <c r="E73" s="11">
        <v>11.2</v>
      </c>
      <c r="F73" s="22">
        <v>1215</v>
      </c>
      <c r="G73" s="16"/>
      <c r="H73" s="23" t="s">
        <v>1</v>
      </c>
      <c r="I73" s="147">
        <v>5.49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70.13</v>
      </c>
      <c r="E74" s="11"/>
      <c r="F74" s="22">
        <v>255</v>
      </c>
      <c r="G74" s="16"/>
      <c r="H74" s="27" t="s">
        <v>2</v>
      </c>
      <c r="I74" s="150">
        <v>5.27</v>
      </c>
      <c r="J74" s="151"/>
      <c r="K74" s="152"/>
      <c r="M74" s="28">
        <v>7.1</v>
      </c>
      <c r="N74" s="29">
        <v>62</v>
      </c>
      <c r="O74" s="30">
        <v>0.04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68.06</v>
      </c>
      <c r="E76" s="11"/>
      <c r="F76" s="22">
        <v>252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65.680000000000007</v>
      </c>
      <c r="E77" s="11"/>
      <c r="F77" s="22">
        <v>250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6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78.8</v>
      </c>
      <c r="E78" s="11"/>
      <c r="F78" s="22">
        <v>1785</v>
      </c>
      <c r="G78" s="16"/>
      <c r="H78" s="141">
        <v>2</v>
      </c>
      <c r="I78" s="143">
        <v>541</v>
      </c>
      <c r="J78" s="143">
        <v>406</v>
      </c>
      <c r="K78" s="145">
        <f>((I78-J78)/I78)</f>
        <v>0.24953789279112754</v>
      </c>
      <c r="M78" s="13">
        <v>2</v>
      </c>
      <c r="N78" s="37">
        <v>6.1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76.5</v>
      </c>
      <c r="E79" s="11">
        <v>6.9</v>
      </c>
      <c r="F79" s="22">
        <v>498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479</v>
      </c>
      <c r="G80" s="16"/>
      <c r="H80" s="141"/>
      <c r="I80" s="143"/>
      <c r="J80" s="143"/>
      <c r="K80" s="145" t="e">
        <f>((I80-J80)/I80)</f>
        <v>#DIV/0!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77.349999999999994</v>
      </c>
      <c r="E81" s="11">
        <v>6.8</v>
      </c>
      <c r="F81" s="22">
        <v>885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0.67565229926481185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868</v>
      </c>
      <c r="G82" s="16"/>
      <c r="M82" s="112" t="s">
        <v>53</v>
      </c>
      <c r="N82" s="113"/>
      <c r="O82" s="39">
        <f>(J67-J68)/J67</f>
        <v>0.39377777777777778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0.31378299120234604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-5.7692307692307696E-2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91.5</v>
      </c>
      <c r="E85" s="35"/>
      <c r="F85" s="36"/>
      <c r="G85" s="48"/>
      <c r="H85" s="49" t="s">
        <v>1</v>
      </c>
      <c r="I85" s="35">
        <v>393</v>
      </c>
      <c r="J85" s="35">
        <v>351</v>
      </c>
      <c r="K85" s="36">
        <f>I85-J85</f>
        <v>42</v>
      </c>
      <c r="M85" s="123" t="s">
        <v>61</v>
      </c>
      <c r="N85" s="124"/>
      <c r="O85" s="50">
        <f>(J66-J70)/J66</f>
        <v>0.85728701167651722</v>
      </c>
      <c r="P85" s="2"/>
    </row>
    <row r="86" spans="1:16" ht="15.75" thickBot="1" x14ac:dyDescent="0.3">
      <c r="A86" s="2"/>
      <c r="B86" s="43"/>
      <c r="C86" s="47" t="s">
        <v>62</v>
      </c>
      <c r="D86" s="35">
        <v>72.849999999999994</v>
      </c>
      <c r="E86" s="35">
        <v>67.959999999999994</v>
      </c>
      <c r="F86" s="36">
        <v>93.29</v>
      </c>
      <c r="G86" s="51">
        <v>5.0999999999999996</v>
      </c>
      <c r="H86" s="28" t="s">
        <v>2</v>
      </c>
      <c r="I86" s="37">
        <v>279</v>
      </c>
      <c r="J86" s="37">
        <v>247</v>
      </c>
      <c r="K86" s="38">
        <f>I86-J86</f>
        <v>32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79.8</v>
      </c>
      <c r="E87" s="35">
        <v>66</v>
      </c>
      <c r="F87" s="36">
        <v>82.71</v>
      </c>
      <c r="P87" s="2"/>
    </row>
    <row r="88" spans="1:16" ht="15" customHeight="1" x14ac:dyDescent="0.25">
      <c r="A88" s="2"/>
      <c r="B88" s="43"/>
      <c r="C88" s="47" t="s">
        <v>64</v>
      </c>
      <c r="D88" s="35">
        <v>76.900000000000006</v>
      </c>
      <c r="E88" s="35">
        <v>55.6</v>
      </c>
      <c r="F88" s="36">
        <v>72.3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52.85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91.3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158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159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160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161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162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163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164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 t="s">
        <v>165</v>
      </c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1258</v>
      </c>
      <c r="G119" s="12"/>
      <c r="H119" s="12"/>
      <c r="I119" s="12"/>
      <c r="J119" s="137">
        <f>AVERAGE(F119:I119)</f>
        <v>1258</v>
      </c>
      <c r="K119" s="138"/>
      <c r="M119" s="8">
        <v>2</v>
      </c>
      <c r="N119" s="95">
        <v>9.6999999999999993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624</v>
      </c>
      <c r="G120" s="12"/>
      <c r="H120" s="12"/>
      <c r="I120" s="12"/>
      <c r="J120" s="137">
        <f t="shared" ref="J120:J125" si="2">AVERAGE(F120:I120)</f>
        <v>624</v>
      </c>
      <c r="K120" s="138"/>
      <c r="M120" s="8">
        <v>3</v>
      </c>
      <c r="N120" s="95">
        <v>9.5</v>
      </c>
      <c r="O120" s="96"/>
      <c r="P120" s="2"/>
    </row>
    <row r="121" spans="1:16" x14ac:dyDescent="0.25">
      <c r="A121" s="2"/>
      <c r="C121" s="9" t="s">
        <v>18</v>
      </c>
      <c r="D121" s="11">
        <v>66.180000000000007</v>
      </c>
      <c r="E121" s="11">
        <v>8.1</v>
      </c>
      <c r="F121" s="11">
        <v>1449</v>
      </c>
      <c r="G121" s="11">
        <v>1371</v>
      </c>
      <c r="H121" s="11">
        <v>1366</v>
      </c>
      <c r="I121" s="11">
        <v>1361</v>
      </c>
      <c r="J121" s="137">
        <f t="shared" si="2"/>
        <v>1386.75</v>
      </c>
      <c r="K121" s="138"/>
      <c r="M121" s="8">
        <v>4</v>
      </c>
      <c r="N121" s="95">
        <v>8.3000000000000007</v>
      </c>
      <c r="O121" s="96"/>
      <c r="P121" s="2"/>
    </row>
    <row r="122" spans="1:16" x14ac:dyDescent="0.25">
      <c r="A122" s="2"/>
      <c r="C122" s="9" t="s">
        <v>20</v>
      </c>
      <c r="D122" s="11">
        <v>63.11</v>
      </c>
      <c r="E122" s="11">
        <v>7.6</v>
      </c>
      <c r="F122" s="11">
        <v>748</v>
      </c>
      <c r="G122" s="11">
        <v>734</v>
      </c>
      <c r="H122" s="11">
        <v>724</v>
      </c>
      <c r="I122" s="11">
        <v>615</v>
      </c>
      <c r="J122" s="137">
        <f t="shared" si="2"/>
        <v>705.25</v>
      </c>
      <c r="K122" s="138"/>
      <c r="M122" s="8">
        <v>5</v>
      </c>
      <c r="N122" s="95">
        <v>8.6999999999999993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431</v>
      </c>
      <c r="G123" s="12"/>
      <c r="H123" s="12"/>
      <c r="I123" s="12"/>
      <c r="J123" s="137">
        <f t="shared" si="2"/>
        <v>431</v>
      </c>
      <c r="K123" s="138"/>
      <c r="M123" s="13">
        <v>6</v>
      </c>
      <c r="N123" s="99">
        <v>7.6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277</v>
      </c>
      <c r="G124" s="12"/>
      <c r="H124" s="12"/>
      <c r="I124" s="12"/>
      <c r="J124" s="137">
        <f t="shared" si="2"/>
        <v>277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63.93</v>
      </c>
      <c r="E125" s="15">
        <v>7.2</v>
      </c>
      <c r="F125" s="15">
        <v>268</v>
      </c>
      <c r="G125" s="15">
        <v>280</v>
      </c>
      <c r="H125" s="15">
        <v>288</v>
      </c>
      <c r="I125" s="15">
        <v>280</v>
      </c>
      <c r="J125" s="139">
        <f t="shared" si="2"/>
        <v>279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23.78</v>
      </c>
      <c r="E128" s="11">
        <v>11.3</v>
      </c>
      <c r="F128" s="22">
        <v>1256</v>
      </c>
      <c r="G128" s="16"/>
      <c r="H128" s="23" t="s">
        <v>1</v>
      </c>
      <c r="I128" s="147">
        <v>6.65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70.44</v>
      </c>
      <c r="E129" s="11"/>
      <c r="F129" s="22">
        <v>280</v>
      </c>
      <c r="G129" s="16"/>
      <c r="H129" s="27" t="s">
        <v>2</v>
      </c>
      <c r="I129" s="150">
        <v>5.45</v>
      </c>
      <c r="J129" s="151"/>
      <c r="K129" s="152"/>
      <c r="M129" s="28">
        <v>7.1</v>
      </c>
      <c r="N129" s="29">
        <v>122</v>
      </c>
      <c r="O129" s="30">
        <v>0.04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67.739999999999995</v>
      </c>
      <c r="E131" s="11"/>
      <c r="F131" s="22">
        <v>276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70.13</v>
      </c>
      <c r="E132" s="11"/>
      <c r="F132" s="22">
        <v>272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5.7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74.510000000000005</v>
      </c>
      <c r="E133" s="11"/>
      <c r="F133" s="22">
        <v>1778</v>
      </c>
      <c r="G133" s="16"/>
      <c r="H133" s="141">
        <v>3</v>
      </c>
      <c r="I133" s="143">
        <v>740</v>
      </c>
      <c r="J133" s="143">
        <v>542</v>
      </c>
      <c r="K133" s="145">
        <f>((I133-J133)/I133)</f>
        <v>0.26756756756756755</v>
      </c>
      <c r="M133" s="13">
        <v>2</v>
      </c>
      <c r="N133" s="37">
        <v>5.8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76.44</v>
      </c>
      <c r="E134" s="11">
        <v>6.8</v>
      </c>
      <c r="F134" s="22">
        <v>765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749</v>
      </c>
      <c r="G135" s="16"/>
      <c r="H135" s="141">
        <v>13</v>
      </c>
      <c r="I135" s="143">
        <v>451</v>
      </c>
      <c r="J135" s="143">
        <v>271</v>
      </c>
      <c r="K135" s="145">
        <f>((I135-J135)/I135)</f>
        <v>0.3991130820399113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77.58</v>
      </c>
      <c r="E136" s="11">
        <v>6.6</v>
      </c>
      <c r="F136" s="22">
        <v>847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0.49143681269154499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832</v>
      </c>
      <c r="G137" s="16"/>
      <c r="M137" s="112" t="s">
        <v>53</v>
      </c>
      <c r="N137" s="113"/>
      <c r="O137" s="39">
        <f>(J122-J123)/J122</f>
        <v>0.38886919532080821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0.35730858468677495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-7.2202166064981952E-3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91.45</v>
      </c>
      <c r="E140" s="35"/>
      <c r="F140" s="36"/>
      <c r="G140" s="48"/>
      <c r="H140" s="49" t="s">
        <v>1</v>
      </c>
      <c r="I140" s="35">
        <v>756</v>
      </c>
      <c r="J140" s="35">
        <v>688</v>
      </c>
      <c r="K140" s="36">
        <f>I140-J140</f>
        <v>68</v>
      </c>
      <c r="M140" s="123" t="s">
        <v>61</v>
      </c>
      <c r="N140" s="124"/>
      <c r="O140" s="50">
        <f>(J121-J125)/J121</f>
        <v>0.79881016765819357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73.55</v>
      </c>
      <c r="E141" s="35">
        <v>68.319999999999993</v>
      </c>
      <c r="F141" s="36">
        <v>94.25</v>
      </c>
      <c r="G141" s="51">
        <v>5.2</v>
      </c>
      <c r="H141" s="28" t="s">
        <v>2</v>
      </c>
      <c r="I141" s="37">
        <v>278</v>
      </c>
      <c r="J141" s="37">
        <v>236</v>
      </c>
      <c r="K141" s="38">
        <f>I141-J141</f>
        <v>42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78.45</v>
      </c>
      <c r="E142" s="35">
        <v>64.819999999999993</v>
      </c>
      <c r="F142" s="36">
        <v>82.42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76.45</v>
      </c>
      <c r="E143" s="35">
        <v>55.41</v>
      </c>
      <c r="F143" s="36">
        <v>72.510000000000005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53.17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91.47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166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167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168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169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170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171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9B1C-84A3-438F-B885-A8EFB7C2ADFD}">
  <sheetPr codeName="Sheet17"/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1512.4166666666667</v>
      </c>
    </row>
    <row r="7" spans="1:19" x14ac:dyDescent="0.25">
      <c r="A7" s="2"/>
      <c r="C7" s="9" t="s">
        <v>16</v>
      </c>
      <c r="D7" s="10"/>
      <c r="E7" s="10"/>
      <c r="F7" s="11">
        <v>1264</v>
      </c>
      <c r="G7" s="12"/>
      <c r="H7" s="12"/>
      <c r="I7" s="12"/>
      <c r="J7" s="137">
        <f>AVERAGE(F7:I7)</f>
        <v>1264</v>
      </c>
      <c r="K7" s="138"/>
      <c r="M7" s="8">
        <v>2</v>
      </c>
      <c r="N7" s="95">
        <v>8.1</v>
      </c>
      <c r="O7" s="96"/>
      <c r="P7" s="2"/>
      <c r="R7" s="60" t="s">
        <v>1</v>
      </c>
      <c r="S7" s="78">
        <f>AVERAGE(J10,J67,J122)</f>
        <v>639</v>
      </c>
    </row>
    <row r="8" spans="1:19" x14ac:dyDescent="0.25">
      <c r="A8" s="2"/>
      <c r="C8" s="9" t="s">
        <v>17</v>
      </c>
      <c r="D8" s="10"/>
      <c r="E8" s="10"/>
      <c r="F8" s="11">
        <v>573</v>
      </c>
      <c r="G8" s="12"/>
      <c r="H8" s="12"/>
      <c r="I8" s="12"/>
      <c r="J8" s="137">
        <f t="shared" ref="J8:J13" si="0">AVERAGE(F8:I8)</f>
        <v>573</v>
      </c>
      <c r="K8" s="138"/>
      <c r="M8" s="8">
        <v>3</v>
      </c>
      <c r="N8" s="95">
        <v>9.8000000000000007</v>
      </c>
      <c r="O8" s="96"/>
      <c r="P8" s="2"/>
      <c r="R8" s="60" t="s">
        <v>2</v>
      </c>
      <c r="S8" s="79">
        <f>AVERAGE(J13,J70,J125)</f>
        <v>321.5</v>
      </c>
    </row>
    <row r="9" spans="1:19" x14ac:dyDescent="0.25">
      <c r="A9" s="2"/>
      <c r="C9" s="9" t="s">
        <v>18</v>
      </c>
      <c r="D9" s="11">
        <v>64.81</v>
      </c>
      <c r="E9" s="11">
        <v>8.5</v>
      </c>
      <c r="F9" s="11">
        <v>1612</v>
      </c>
      <c r="G9" s="11">
        <v>1495</v>
      </c>
      <c r="H9" s="11">
        <v>1468</v>
      </c>
      <c r="I9" s="11">
        <v>1312</v>
      </c>
      <c r="J9" s="137">
        <f t="shared" si="0"/>
        <v>1471.75</v>
      </c>
      <c r="K9" s="138"/>
      <c r="M9" s="8">
        <v>4</v>
      </c>
      <c r="N9" s="95">
        <v>6.9</v>
      </c>
      <c r="O9" s="96"/>
      <c r="P9" s="2"/>
      <c r="R9" s="80" t="s">
        <v>19</v>
      </c>
      <c r="S9" s="81">
        <f>S6-S7</f>
        <v>873.41666666666674</v>
      </c>
    </row>
    <row r="10" spans="1:19" x14ac:dyDescent="0.25">
      <c r="A10" s="2"/>
      <c r="C10" s="9" t="s">
        <v>20</v>
      </c>
      <c r="D10" s="11">
        <v>62.21</v>
      </c>
      <c r="E10" s="11">
        <v>7.8</v>
      </c>
      <c r="F10" s="11">
        <v>675</v>
      </c>
      <c r="G10" s="11">
        <v>649</v>
      </c>
      <c r="H10" s="11">
        <v>636</v>
      </c>
      <c r="I10" s="11">
        <v>552</v>
      </c>
      <c r="J10" s="137">
        <f t="shared" si="0"/>
        <v>628</v>
      </c>
      <c r="K10" s="138"/>
      <c r="M10" s="8">
        <v>5</v>
      </c>
      <c r="N10" s="95">
        <v>8.5</v>
      </c>
      <c r="O10" s="96"/>
      <c r="P10" s="2"/>
      <c r="R10" s="80" t="s">
        <v>21</v>
      </c>
      <c r="S10" s="82">
        <f>S7-S8</f>
        <v>317.5</v>
      </c>
    </row>
    <row r="11" spans="1:19" ht="15.75" thickBot="1" x14ac:dyDescent="0.3">
      <c r="A11" s="2"/>
      <c r="C11" s="9" t="s">
        <v>22</v>
      </c>
      <c r="D11" s="11"/>
      <c r="E11" s="11"/>
      <c r="F11" s="11">
        <v>546</v>
      </c>
      <c r="G11" s="12"/>
      <c r="H11" s="12"/>
      <c r="I11" s="12"/>
      <c r="J11" s="137">
        <f t="shared" si="0"/>
        <v>546</v>
      </c>
      <c r="K11" s="138"/>
      <c r="M11" s="13">
        <v>6</v>
      </c>
      <c r="N11" s="99">
        <v>7.5</v>
      </c>
      <c r="O11" s="100"/>
      <c r="P11" s="2"/>
      <c r="R11" s="80" t="s">
        <v>23</v>
      </c>
      <c r="S11" s="81">
        <f>S6-S8</f>
        <v>1190.9166666666667</v>
      </c>
    </row>
    <row r="12" spans="1:19" x14ac:dyDescent="0.25">
      <c r="A12" s="2"/>
      <c r="C12" s="9" t="s">
        <v>24</v>
      </c>
      <c r="D12" s="11"/>
      <c r="E12" s="11"/>
      <c r="F12" s="11">
        <v>374</v>
      </c>
      <c r="G12" s="12"/>
      <c r="H12" s="12"/>
      <c r="I12" s="12"/>
      <c r="J12" s="137">
        <f t="shared" si="0"/>
        <v>374</v>
      </c>
      <c r="K12" s="138"/>
      <c r="P12" s="2"/>
      <c r="R12" s="83" t="s">
        <v>25</v>
      </c>
      <c r="S12" s="85">
        <f>S9/S6</f>
        <v>0.57749738277591056</v>
      </c>
    </row>
    <row r="13" spans="1:19" ht="15.75" thickBot="1" x14ac:dyDescent="0.3">
      <c r="A13" s="2"/>
      <c r="C13" s="14" t="s">
        <v>26</v>
      </c>
      <c r="D13" s="15">
        <v>62.68</v>
      </c>
      <c r="E13" s="15">
        <v>7.4</v>
      </c>
      <c r="F13" s="15">
        <v>362</v>
      </c>
      <c r="G13" s="15">
        <v>377</v>
      </c>
      <c r="H13" s="15">
        <v>368</v>
      </c>
      <c r="I13" s="15">
        <v>312</v>
      </c>
      <c r="J13" s="139">
        <f t="shared" si="0"/>
        <v>354.75</v>
      </c>
      <c r="K13" s="140"/>
      <c r="P13" s="2"/>
      <c r="R13" s="83" t="s">
        <v>27</v>
      </c>
      <c r="S13" s="85">
        <f>S10/S7</f>
        <v>0.49687010954616589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0.78742630447958561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18.37</v>
      </c>
      <c r="E16" s="11">
        <v>11</v>
      </c>
      <c r="F16" s="22">
        <v>1366</v>
      </c>
      <c r="G16" s="16"/>
      <c r="H16" s="23" t="s">
        <v>1</v>
      </c>
      <c r="I16" s="147">
        <v>6.46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69.209999999999994</v>
      </c>
      <c r="E17" s="11"/>
      <c r="F17" s="22">
        <v>374</v>
      </c>
      <c r="G17" s="16"/>
      <c r="H17" s="27" t="s">
        <v>2</v>
      </c>
      <c r="I17" s="150">
        <v>5.46</v>
      </c>
      <c r="J17" s="151"/>
      <c r="K17" s="152"/>
      <c r="M17" s="28">
        <v>7.2</v>
      </c>
      <c r="N17" s="29">
        <v>124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65.510000000000005</v>
      </c>
      <c r="E19" s="11"/>
      <c r="F19" s="22">
        <v>368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63.75</v>
      </c>
      <c r="E20" s="11"/>
      <c r="F20" s="22">
        <v>365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5.9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76.510000000000005</v>
      </c>
      <c r="E21" s="11"/>
      <c r="F21" s="22">
        <v>2065</v>
      </c>
      <c r="G21" s="16"/>
      <c r="H21" s="141">
        <v>11</v>
      </c>
      <c r="I21" s="143">
        <v>608</v>
      </c>
      <c r="J21" s="143">
        <v>269</v>
      </c>
      <c r="K21" s="145">
        <f>((I21-J21)/I21)</f>
        <v>0.55756578947368418</v>
      </c>
      <c r="M21" s="13">
        <v>2</v>
      </c>
      <c r="N21" s="37">
        <v>5.8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76.17</v>
      </c>
      <c r="E22" s="11">
        <v>7.4</v>
      </c>
      <c r="F22" s="22">
        <v>735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711</v>
      </c>
      <c r="G23" s="16"/>
      <c r="H23" s="141">
        <v>5</v>
      </c>
      <c r="I23" s="143">
        <v>464</v>
      </c>
      <c r="J23" s="143">
        <v>430</v>
      </c>
      <c r="K23" s="145">
        <f>((I23-J23)/I23)</f>
        <v>7.3275862068965511E-2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77.84</v>
      </c>
      <c r="E24" s="11">
        <v>7.1</v>
      </c>
      <c r="F24" s="22">
        <v>1142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0.57329709529471717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1129</v>
      </c>
      <c r="G25" s="16"/>
      <c r="M25" s="112" t="s">
        <v>53</v>
      </c>
      <c r="N25" s="113"/>
      <c r="O25" s="39">
        <f>(J10-J11)/J10</f>
        <v>0.13057324840764331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0.31501831501831501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5.1470588235294115E-2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91.65</v>
      </c>
      <c r="E28" s="35"/>
      <c r="F28" s="36"/>
      <c r="G28" s="48"/>
      <c r="H28" s="49" t="s">
        <v>1</v>
      </c>
      <c r="I28" s="35">
        <v>686</v>
      </c>
      <c r="J28" s="35">
        <v>612</v>
      </c>
      <c r="K28" s="36">
        <f>I28-J28</f>
        <v>74</v>
      </c>
      <c r="M28" s="123" t="s">
        <v>61</v>
      </c>
      <c r="N28" s="124"/>
      <c r="O28" s="50">
        <f>(J9-J13)/J9</f>
        <v>0.75896042126719887</v>
      </c>
      <c r="P28" s="2"/>
    </row>
    <row r="29" spans="1:16" ht="15.75" thickBot="1" x14ac:dyDescent="0.3">
      <c r="A29" s="2"/>
      <c r="B29" s="43"/>
      <c r="C29" s="47" t="s">
        <v>62</v>
      </c>
      <c r="D29" s="35">
        <v>73.25</v>
      </c>
      <c r="E29" s="35">
        <v>69.45</v>
      </c>
      <c r="F29" s="36">
        <v>94.82</v>
      </c>
      <c r="G29" s="51">
        <v>5.2</v>
      </c>
      <c r="H29" s="28" t="s">
        <v>2</v>
      </c>
      <c r="I29" s="37">
        <v>378</v>
      </c>
      <c r="J29" s="37">
        <v>333</v>
      </c>
      <c r="K29" s="38">
        <f>I29-J29</f>
        <v>45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79.349999999999994</v>
      </c>
      <c r="E30" s="35">
        <v>64.400000000000006</v>
      </c>
      <c r="F30" s="36">
        <v>81.17</v>
      </c>
      <c r="P30" s="2"/>
    </row>
    <row r="31" spans="1:16" ht="15" customHeight="1" x14ac:dyDescent="0.25">
      <c r="A31" s="2"/>
      <c r="B31" s="43"/>
      <c r="C31" s="47" t="s">
        <v>64</v>
      </c>
      <c r="D31" s="35">
        <v>76.95</v>
      </c>
      <c r="E31" s="35">
        <v>54.02</v>
      </c>
      <c r="F31" s="36">
        <v>70.209999999999994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53.77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91.33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95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96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97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98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99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1302</v>
      </c>
      <c r="G64" s="12"/>
      <c r="H64" s="12"/>
      <c r="I64" s="12"/>
      <c r="J64" s="137">
        <f>AVERAGE(F64:I64)</f>
        <v>1302</v>
      </c>
      <c r="K64" s="138"/>
      <c r="M64" s="8">
        <v>2</v>
      </c>
      <c r="N64" s="95">
        <v>8.4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566</v>
      </c>
      <c r="G65" s="12"/>
      <c r="H65" s="12"/>
      <c r="I65" s="12"/>
      <c r="J65" s="137">
        <f t="shared" ref="J65:J70" si="1">AVERAGE(F65:I65)</f>
        <v>566</v>
      </c>
      <c r="K65" s="138"/>
      <c r="M65" s="8">
        <v>3</v>
      </c>
      <c r="N65" s="95">
        <v>10.1</v>
      </c>
      <c r="O65" s="96"/>
      <c r="P65" s="2"/>
    </row>
    <row r="66" spans="1:16" ht="15" customHeight="1" x14ac:dyDescent="0.25">
      <c r="A66" s="2"/>
      <c r="C66" s="9" t="s">
        <v>18</v>
      </c>
      <c r="D66" s="11">
        <v>64.14</v>
      </c>
      <c r="E66" s="11">
        <v>8</v>
      </c>
      <c r="F66" s="11">
        <v>1477</v>
      </c>
      <c r="G66" s="11">
        <v>1469</v>
      </c>
      <c r="H66" s="11">
        <v>1448</v>
      </c>
      <c r="I66" s="11">
        <v>1427</v>
      </c>
      <c r="J66" s="137">
        <f t="shared" si="1"/>
        <v>1455.25</v>
      </c>
      <c r="K66" s="138"/>
      <c r="M66" s="8">
        <v>4</v>
      </c>
      <c r="N66" s="95">
        <v>8.4</v>
      </c>
      <c r="O66" s="96"/>
      <c r="P66" s="2"/>
    </row>
    <row r="67" spans="1:16" ht="15" customHeight="1" x14ac:dyDescent="0.25">
      <c r="A67" s="2"/>
      <c r="C67" s="9" t="s">
        <v>20</v>
      </c>
      <c r="D67" s="11">
        <v>63.22</v>
      </c>
      <c r="E67" s="11">
        <v>7.3</v>
      </c>
      <c r="F67" s="11">
        <v>655</v>
      </c>
      <c r="G67" s="11">
        <v>669</v>
      </c>
      <c r="H67" s="11">
        <v>672</v>
      </c>
      <c r="I67" s="11">
        <v>660</v>
      </c>
      <c r="J67" s="137">
        <f t="shared" si="1"/>
        <v>664</v>
      </c>
      <c r="K67" s="138"/>
      <c r="M67" s="8">
        <v>5</v>
      </c>
      <c r="N67" s="95">
        <v>8.8000000000000007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409</v>
      </c>
      <c r="G68" s="12"/>
      <c r="H68" s="12"/>
      <c r="I68" s="12"/>
      <c r="J68" s="137">
        <f t="shared" si="1"/>
        <v>409</v>
      </c>
      <c r="K68" s="138"/>
      <c r="M68" s="13">
        <v>6</v>
      </c>
      <c r="N68" s="99">
        <v>7.2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317</v>
      </c>
      <c r="G69" s="12"/>
      <c r="H69" s="12"/>
      <c r="I69" s="12"/>
      <c r="J69" s="137">
        <f t="shared" si="1"/>
        <v>317</v>
      </c>
      <c r="K69" s="138"/>
      <c r="P69" s="2"/>
    </row>
    <row r="70" spans="1:16" ht="15.75" thickBot="1" x14ac:dyDescent="0.3">
      <c r="A70" s="2"/>
      <c r="C70" s="14" t="s">
        <v>26</v>
      </c>
      <c r="D70" s="15">
        <v>62.71</v>
      </c>
      <c r="E70" s="15">
        <v>7.1</v>
      </c>
      <c r="F70" s="15">
        <v>333</v>
      </c>
      <c r="G70" s="15">
        <v>354</v>
      </c>
      <c r="H70" s="15">
        <v>331</v>
      </c>
      <c r="I70" s="15">
        <v>324</v>
      </c>
      <c r="J70" s="139">
        <f t="shared" si="1"/>
        <v>335.5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101</v>
      </c>
      <c r="E72" s="18" t="s">
        <v>79</v>
      </c>
      <c r="F72" s="19" t="s">
        <v>80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8.82</v>
      </c>
      <c r="E73" s="11">
        <v>10.4</v>
      </c>
      <c r="F73" s="22">
        <v>1338</v>
      </c>
      <c r="G73" s="16"/>
      <c r="H73" s="23" t="s">
        <v>1</v>
      </c>
      <c r="I73" s="147">
        <v>6.05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69.91</v>
      </c>
      <c r="E74" s="11"/>
      <c r="F74" s="22">
        <v>327</v>
      </c>
      <c r="G74" s="16"/>
      <c r="H74" s="27" t="s">
        <v>2</v>
      </c>
      <c r="I74" s="150">
        <v>5.38</v>
      </c>
      <c r="J74" s="151"/>
      <c r="K74" s="152"/>
      <c r="M74" s="28">
        <v>7.1</v>
      </c>
      <c r="N74" s="29">
        <v>55</v>
      </c>
      <c r="O74" s="30">
        <v>0.04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67.66</v>
      </c>
      <c r="E76" s="11"/>
      <c r="F76" s="22">
        <v>341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64.459999999999994</v>
      </c>
      <c r="E77" s="11"/>
      <c r="F77" s="22">
        <v>333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5.3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73.39</v>
      </c>
      <c r="E78" s="11"/>
      <c r="F78" s="22">
        <v>2021</v>
      </c>
      <c r="G78" s="16"/>
      <c r="H78" s="141">
        <v>6</v>
      </c>
      <c r="I78" s="143">
        <v>448</v>
      </c>
      <c r="J78" s="143">
        <v>176</v>
      </c>
      <c r="K78" s="145">
        <f>((I78-J78)/I78)</f>
        <v>0.6071428571428571</v>
      </c>
      <c r="M78" s="13">
        <v>2</v>
      </c>
      <c r="N78" s="37">
        <v>5.0999999999999996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72.55</v>
      </c>
      <c r="E79" s="11">
        <v>7.2</v>
      </c>
      <c r="F79" s="22">
        <v>709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688</v>
      </c>
      <c r="G80" s="16"/>
      <c r="H80" s="141"/>
      <c r="I80" s="143"/>
      <c r="J80" s="143"/>
      <c r="K80" s="145" t="e">
        <f>((I80-J80)/I80)</f>
        <v>#DIV/0!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75.59</v>
      </c>
      <c r="E81" s="11">
        <v>6.8</v>
      </c>
      <c r="F81" s="22">
        <v>1124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0.5437210101357155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1109</v>
      </c>
      <c r="G82" s="16"/>
      <c r="M82" s="112" t="s">
        <v>53</v>
      </c>
      <c r="N82" s="113"/>
      <c r="O82" s="39">
        <f>(J67-J68)/J67</f>
        <v>0.38403614457831325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0.22493887530562348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-5.8359621451104099E-2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91.13</v>
      </c>
      <c r="E85" s="35"/>
      <c r="F85" s="36"/>
      <c r="G85" s="48"/>
      <c r="H85" s="49" t="s">
        <v>1</v>
      </c>
      <c r="I85" s="35">
        <v>729</v>
      </c>
      <c r="J85" s="35">
        <v>644</v>
      </c>
      <c r="K85" s="36">
        <f>I85-J85</f>
        <v>85</v>
      </c>
      <c r="M85" s="123" t="s">
        <v>61</v>
      </c>
      <c r="N85" s="124"/>
      <c r="O85" s="50">
        <f>(J66-J70)/J66</f>
        <v>0.76945542003092249</v>
      </c>
      <c r="P85" s="2"/>
    </row>
    <row r="86" spans="1:16" ht="15.75" thickBot="1" x14ac:dyDescent="0.3">
      <c r="A86" s="2"/>
      <c r="B86" s="43"/>
      <c r="C86" s="47" t="s">
        <v>62</v>
      </c>
      <c r="D86" s="35">
        <v>73.05</v>
      </c>
      <c r="E86" s="35">
        <v>69.010000000000005</v>
      </c>
      <c r="F86" s="36">
        <v>94.47</v>
      </c>
      <c r="G86" s="51">
        <v>5.0999999999999996</v>
      </c>
      <c r="H86" s="28" t="s">
        <v>2</v>
      </c>
      <c r="I86" s="37">
        <v>366</v>
      </c>
      <c r="J86" s="37">
        <v>340</v>
      </c>
      <c r="K86" s="38">
        <f>I86-J86</f>
        <v>26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78.05</v>
      </c>
      <c r="E87" s="35">
        <v>64.599999999999994</v>
      </c>
      <c r="F87" s="36">
        <v>82.77</v>
      </c>
      <c r="P87" s="2"/>
    </row>
    <row r="88" spans="1:16" ht="15" customHeight="1" x14ac:dyDescent="0.25">
      <c r="A88" s="2"/>
      <c r="B88" s="43"/>
      <c r="C88" s="47" t="s">
        <v>64</v>
      </c>
      <c r="D88" s="35">
        <v>74.45</v>
      </c>
      <c r="E88" s="35">
        <v>52.44</v>
      </c>
      <c r="F88" s="36">
        <v>70.44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54.77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92.44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102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103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104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105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106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107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1285</v>
      </c>
      <c r="G119" s="12"/>
      <c r="H119" s="12"/>
      <c r="I119" s="12"/>
      <c r="J119" s="137">
        <f>AVERAGE(F119:I119)</f>
        <v>1285</v>
      </c>
      <c r="K119" s="138"/>
      <c r="M119" s="8">
        <v>2</v>
      </c>
      <c r="N119" s="95">
        <v>8.6999999999999993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580</v>
      </c>
      <c r="G120" s="12"/>
      <c r="H120" s="12"/>
      <c r="I120" s="12"/>
      <c r="J120" s="137">
        <f t="shared" ref="J120:J125" si="2">AVERAGE(F120:I120)</f>
        <v>580</v>
      </c>
      <c r="K120" s="138"/>
      <c r="M120" s="8">
        <v>3</v>
      </c>
      <c r="N120" s="95">
        <v>10.5</v>
      </c>
      <c r="O120" s="96"/>
      <c r="P120" s="2"/>
    </row>
    <row r="121" spans="1:16" x14ac:dyDescent="0.25">
      <c r="A121" s="2"/>
      <c r="C121" s="9" t="s">
        <v>18</v>
      </c>
      <c r="D121" s="11">
        <v>62.82</v>
      </c>
      <c r="E121" s="11">
        <v>9.3000000000000007</v>
      </c>
      <c r="F121" s="11">
        <v>1580</v>
      </c>
      <c r="G121" s="11">
        <v>1545</v>
      </c>
      <c r="H121" s="11">
        <v>1696</v>
      </c>
      <c r="I121" s="11">
        <v>1620</v>
      </c>
      <c r="J121" s="137">
        <f t="shared" si="2"/>
        <v>1610.25</v>
      </c>
      <c r="K121" s="138"/>
      <c r="M121" s="8">
        <v>4</v>
      </c>
      <c r="N121" s="95">
        <v>6.8</v>
      </c>
      <c r="O121" s="96"/>
      <c r="P121" s="2"/>
    </row>
    <row r="122" spans="1:16" x14ac:dyDescent="0.25">
      <c r="A122" s="2"/>
      <c r="C122" s="9" t="s">
        <v>20</v>
      </c>
      <c r="D122" s="11">
        <v>62.09</v>
      </c>
      <c r="E122" s="11">
        <v>8.9</v>
      </c>
      <c r="F122" s="11">
        <v>643</v>
      </c>
      <c r="G122" s="11">
        <v>620</v>
      </c>
      <c r="H122" s="11">
        <v>611</v>
      </c>
      <c r="I122" s="11">
        <v>626</v>
      </c>
      <c r="J122" s="137">
        <f t="shared" si="2"/>
        <v>625</v>
      </c>
      <c r="K122" s="138"/>
      <c r="M122" s="8">
        <v>5</v>
      </c>
      <c r="N122" s="95">
        <v>8.3000000000000007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406</v>
      </c>
      <c r="G123" s="12"/>
      <c r="H123" s="12"/>
      <c r="I123" s="12"/>
      <c r="J123" s="137">
        <f t="shared" si="2"/>
        <v>406</v>
      </c>
      <c r="K123" s="138"/>
      <c r="M123" s="13">
        <v>6</v>
      </c>
      <c r="N123" s="99">
        <v>8.1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283</v>
      </c>
      <c r="G124" s="12"/>
      <c r="H124" s="12"/>
      <c r="I124" s="12"/>
      <c r="J124" s="137">
        <f t="shared" si="2"/>
        <v>283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63.21</v>
      </c>
      <c r="E125" s="15">
        <v>8.6</v>
      </c>
      <c r="F125" s="15">
        <v>288</v>
      </c>
      <c r="G125" s="15">
        <v>285</v>
      </c>
      <c r="H125" s="15">
        <v>259</v>
      </c>
      <c r="I125" s="15">
        <v>265</v>
      </c>
      <c r="J125" s="139">
        <f t="shared" si="2"/>
        <v>274.25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18.3</v>
      </c>
      <c r="E128" s="11">
        <v>11.2</v>
      </c>
      <c r="F128" s="22">
        <v>1998</v>
      </c>
      <c r="G128" s="16"/>
      <c r="H128" s="23" t="s">
        <v>1</v>
      </c>
      <c r="I128" s="147">
        <v>5.94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69.67</v>
      </c>
      <c r="E129" s="11"/>
      <c r="F129" s="22">
        <v>311</v>
      </c>
      <c r="G129" s="16"/>
      <c r="H129" s="27" t="s">
        <v>2</v>
      </c>
      <c r="I129" s="150">
        <v>5.83</v>
      </c>
      <c r="J129" s="151"/>
      <c r="K129" s="152"/>
      <c r="M129" s="28">
        <v>7.1</v>
      </c>
      <c r="N129" s="29">
        <v>55</v>
      </c>
      <c r="O129" s="30">
        <v>0.02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67.03</v>
      </c>
      <c r="E131" s="11"/>
      <c r="F131" s="22">
        <v>308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64.86</v>
      </c>
      <c r="E132" s="11"/>
      <c r="F132" s="22">
        <v>306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5.6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74.75</v>
      </c>
      <c r="E133" s="11"/>
      <c r="F133" s="22">
        <v>1989</v>
      </c>
      <c r="G133" s="16"/>
      <c r="H133" s="141">
        <v>1</v>
      </c>
      <c r="I133" s="143">
        <v>639</v>
      </c>
      <c r="J133" s="143">
        <v>352</v>
      </c>
      <c r="K133" s="145">
        <f>((I133-J133)/I133)</f>
        <v>0.44913928012519561</v>
      </c>
      <c r="M133" s="13">
        <v>2</v>
      </c>
      <c r="N133" s="37">
        <v>5.7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73.8</v>
      </c>
      <c r="E134" s="11">
        <v>7.1</v>
      </c>
      <c r="F134" s="22">
        <v>729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712</v>
      </c>
      <c r="G135" s="16"/>
      <c r="H135" s="141"/>
      <c r="I135" s="143"/>
      <c r="J135" s="143"/>
      <c r="K135" s="145" t="e">
        <f>((I135-J135)/I135)</f>
        <v>#DIV/0!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76.349999999999994</v>
      </c>
      <c r="E136" s="11">
        <v>6.9</v>
      </c>
      <c r="F136" s="22">
        <v>1140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0.61186151218754847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1122</v>
      </c>
      <c r="G137" s="16"/>
      <c r="M137" s="112" t="s">
        <v>53</v>
      </c>
      <c r="N137" s="113"/>
      <c r="O137" s="39">
        <f>(J122-J123)/J122</f>
        <v>0.35039999999999999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0.30295566502463056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3.0918727915194347E-2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91.4</v>
      </c>
      <c r="E140" s="35"/>
      <c r="F140" s="36"/>
      <c r="G140" s="48"/>
      <c r="H140" s="49" t="s">
        <v>1</v>
      </c>
      <c r="I140" s="35">
        <v>398</v>
      </c>
      <c r="J140" s="35">
        <v>360</v>
      </c>
      <c r="K140" s="36">
        <f>I140-J140</f>
        <v>38</v>
      </c>
      <c r="M140" s="123" t="s">
        <v>61</v>
      </c>
      <c r="N140" s="124"/>
      <c r="O140" s="50">
        <f>(J121-J125)/J121</f>
        <v>0.8296848315478963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72.7</v>
      </c>
      <c r="E141" s="35">
        <v>68.27</v>
      </c>
      <c r="F141" s="36">
        <v>93.91</v>
      </c>
      <c r="G141" s="51">
        <v>5.3</v>
      </c>
      <c r="H141" s="28" t="s">
        <v>2</v>
      </c>
      <c r="I141" s="37">
        <v>291</v>
      </c>
      <c r="J141" s="37">
        <v>255</v>
      </c>
      <c r="K141" s="38">
        <f>I141-J141</f>
        <v>36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78.599999999999994</v>
      </c>
      <c r="E142" s="35">
        <v>64.760000000000005</v>
      </c>
      <c r="F142" s="36">
        <v>82.39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75.3</v>
      </c>
      <c r="E143" s="35">
        <v>52.9</v>
      </c>
      <c r="F143" s="36">
        <v>70.25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52.7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91.5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108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109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110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111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112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90E4-0859-41A8-84A7-4027CC5CF615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172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1455.5</v>
      </c>
    </row>
    <row r="7" spans="1:19" x14ac:dyDescent="0.25">
      <c r="A7" s="2"/>
      <c r="C7" s="9" t="s">
        <v>16</v>
      </c>
      <c r="D7" s="10"/>
      <c r="E7" s="10"/>
      <c r="F7" s="11">
        <v>1289</v>
      </c>
      <c r="G7" s="12"/>
      <c r="H7" s="12"/>
      <c r="I7" s="12"/>
      <c r="J7" s="137">
        <f>AVERAGE(F7:I7)</f>
        <v>1289</v>
      </c>
      <c r="K7" s="138"/>
      <c r="M7" s="8">
        <v>2</v>
      </c>
      <c r="N7" s="95">
        <v>9.4</v>
      </c>
      <c r="O7" s="96"/>
      <c r="P7" s="2"/>
      <c r="R7" s="60" t="s">
        <v>1</v>
      </c>
      <c r="S7" s="78">
        <f>AVERAGE(J10,J67,J122)</f>
        <v>592.75</v>
      </c>
    </row>
    <row r="8" spans="1:19" x14ac:dyDescent="0.25">
      <c r="A8" s="2"/>
      <c r="C8" s="9" t="s">
        <v>17</v>
      </c>
      <c r="D8" s="10"/>
      <c r="E8" s="10"/>
      <c r="F8" s="11">
        <v>610</v>
      </c>
      <c r="G8" s="12"/>
      <c r="H8" s="12"/>
      <c r="I8" s="12"/>
      <c r="J8" s="137">
        <f t="shared" ref="J8:J13" si="0">AVERAGE(F8:I8)</f>
        <v>610</v>
      </c>
      <c r="K8" s="138"/>
      <c r="M8" s="8">
        <v>3</v>
      </c>
      <c r="N8" s="95">
        <v>9.5</v>
      </c>
      <c r="O8" s="96"/>
      <c r="P8" s="2"/>
      <c r="R8" s="60" t="s">
        <v>2</v>
      </c>
      <c r="S8" s="79">
        <f>AVERAGE(J13,J70,J125)</f>
        <v>261</v>
      </c>
    </row>
    <row r="9" spans="1:19" x14ac:dyDescent="0.25">
      <c r="A9" s="2"/>
      <c r="C9" s="9" t="s">
        <v>18</v>
      </c>
      <c r="D9" s="11">
        <v>66.709999999999994</v>
      </c>
      <c r="E9" s="11">
        <v>7.4</v>
      </c>
      <c r="F9" s="11">
        <v>1529</v>
      </c>
      <c r="G9" s="11">
        <v>1538</v>
      </c>
      <c r="H9" s="11">
        <v>1509</v>
      </c>
      <c r="I9" s="11">
        <v>1466</v>
      </c>
      <c r="J9" s="137">
        <f t="shared" si="0"/>
        <v>1510.5</v>
      </c>
      <c r="K9" s="138"/>
      <c r="M9" s="8">
        <v>4</v>
      </c>
      <c r="N9" s="95">
        <v>9.1</v>
      </c>
      <c r="O9" s="96"/>
      <c r="P9" s="2"/>
      <c r="R9" s="80" t="s">
        <v>19</v>
      </c>
      <c r="S9" s="81">
        <f>S6-S7</f>
        <v>862.75</v>
      </c>
    </row>
    <row r="10" spans="1:19" x14ac:dyDescent="0.25">
      <c r="A10" s="2"/>
      <c r="C10" s="9" t="s">
        <v>20</v>
      </c>
      <c r="D10" s="11">
        <v>63.31</v>
      </c>
      <c r="E10" s="11">
        <v>7.6</v>
      </c>
      <c r="F10" s="11">
        <v>666</v>
      </c>
      <c r="G10" s="11">
        <v>662</v>
      </c>
      <c r="H10" s="11">
        <v>657</v>
      </c>
      <c r="I10" s="11">
        <v>631</v>
      </c>
      <c r="J10" s="137">
        <f t="shared" si="0"/>
        <v>654</v>
      </c>
      <c r="K10" s="138"/>
      <c r="M10" s="8">
        <v>5</v>
      </c>
      <c r="N10" s="95">
        <v>8.8000000000000007</v>
      </c>
      <c r="O10" s="96"/>
      <c r="P10" s="2"/>
      <c r="R10" s="80" t="s">
        <v>21</v>
      </c>
      <c r="S10" s="82">
        <f>S7-S8</f>
        <v>331.75</v>
      </c>
    </row>
    <row r="11" spans="1:19" ht="15.75" thickBot="1" x14ac:dyDescent="0.3">
      <c r="A11" s="2"/>
      <c r="C11" s="9" t="s">
        <v>22</v>
      </c>
      <c r="D11" s="11"/>
      <c r="E11" s="11"/>
      <c r="F11" s="11">
        <v>511</v>
      </c>
      <c r="G11" s="12"/>
      <c r="H11" s="12"/>
      <c r="I11" s="12"/>
      <c r="J11" s="137">
        <f t="shared" si="0"/>
        <v>511</v>
      </c>
      <c r="K11" s="138"/>
      <c r="M11" s="13">
        <v>6</v>
      </c>
      <c r="N11" s="99">
        <v>7.5</v>
      </c>
      <c r="O11" s="100"/>
      <c r="P11" s="2"/>
      <c r="R11" s="80" t="s">
        <v>23</v>
      </c>
      <c r="S11" s="81">
        <f>S6-S8</f>
        <v>1194.5</v>
      </c>
    </row>
    <row r="12" spans="1:19" x14ac:dyDescent="0.25">
      <c r="A12" s="2"/>
      <c r="C12" s="9" t="s">
        <v>24</v>
      </c>
      <c r="D12" s="11"/>
      <c r="E12" s="11"/>
      <c r="F12" s="11">
        <v>288</v>
      </c>
      <c r="G12" s="12"/>
      <c r="H12" s="12"/>
      <c r="I12" s="12"/>
      <c r="J12" s="137">
        <f t="shared" si="0"/>
        <v>288</v>
      </c>
      <c r="K12" s="138"/>
      <c r="P12" s="2"/>
      <c r="R12" s="83" t="s">
        <v>25</v>
      </c>
      <c r="S12" s="85">
        <f>S9/S6</f>
        <v>0.59275163174166956</v>
      </c>
    </row>
    <row r="13" spans="1:19" ht="15.75" thickBot="1" x14ac:dyDescent="0.3">
      <c r="A13" s="2"/>
      <c r="C13" s="14" t="s">
        <v>26</v>
      </c>
      <c r="D13" s="15">
        <v>63.44</v>
      </c>
      <c r="E13" s="15">
        <v>7.1</v>
      </c>
      <c r="F13" s="15">
        <v>298</v>
      </c>
      <c r="G13" s="15">
        <v>296</v>
      </c>
      <c r="H13" s="15">
        <v>290</v>
      </c>
      <c r="I13" s="15">
        <v>262</v>
      </c>
      <c r="J13" s="139">
        <f t="shared" si="0"/>
        <v>286.5</v>
      </c>
      <c r="K13" s="140"/>
      <c r="P13" s="2"/>
      <c r="R13" s="83" t="s">
        <v>27</v>
      </c>
      <c r="S13" s="85">
        <f>S10/S7</f>
        <v>0.55967946014339942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0.82068017863277221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8.76</v>
      </c>
      <c r="E16" s="11">
        <v>10.4</v>
      </c>
      <c r="F16" s="22">
        <v>1449</v>
      </c>
      <c r="G16" s="16"/>
      <c r="H16" s="23" t="s">
        <v>1</v>
      </c>
      <c r="I16" s="147">
        <v>6.5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66.680000000000007</v>
      </c>
      <c r="E17" s="11"/>
      <c r="F17" s="22">
        <v>291</v>
      </c>
      <c r="G17" s="16"/>
      <c r="H17" s="27" t="s">
        <v>2</v>
      </c>
      <c r="I17" s="150">
        <v>4.93</v>
      </c>
      <c r="J17" s="151"/>
      <c r="K17" s="152"/>
      <c r="M17" s="28">
        <v>6.9</v>
      </c>
      <c r="N17" s="29">
        <v>70</v>
      </c>
      <c r="O17" s="30">
        <v>0.04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67.81</v>
      </c>
      <c r="E19" s="11"/>
      <c r="F19" s="22">
        <v>279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72.069999999999993</v>
      </c>
      <c r="E20" s="11"/>
      <c r="F20" s="22">
        <v>294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5.0999999999999996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75.59</v>
      </c>
      <c r="E21" s="11"/>
      <c r="F21" s="22">
        <v>1890</v>
      </c>
      <c r="G21" s="16"/>
      <c r="H21" s="141">
        <v>5</v>
      </c>
      <c r="I21" s="143">
        <v>440</v>
      </c>
      <c r="J21" s="143">
        <v>280</v>
      </c>
      <c r="K21" s="145">
        <f>((I21-J21)/I21)</f>
        <v>0.36363636363636365</v>
      </c>
      <c r="M21" s="13">
        <v>2</v>
      </c>
      <c r="N21" s="37">
        <v>5.3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78.87</v>
      </c>
      <c r="E22" s="11">
        <v>6.7</v>
      </c>
      <c r="F22" s="22">
        <v>606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591</v>
      </c>
      <c r="G23" s="16"/>
      <c r="H23" s="141">
        <v>10</v>
      </c>
      <c r="I23" s="143">
        <v>588</v>
      </c>
      <c r="J23" s="143">
        <v>477</v>
      </c>
      <c r="K23" s="145">
        <f>((I23-J23)/I23)</f>
        <v>0.18877551020408162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81.05</v>
      </c>
      <c r="E24" s="11">
        <v>6.5</v>
      </c>
      <c r="F24" s="22">
        <v>905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0.56703078450844091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880</v>
      </c>
      <c r="G25" s="16"/>
      <c r="M25" s="112" t="s">
        <v>53</v>
      </c>
      <c r="N25" s="113"/>
      <c r="O25" s="39">
        <f>(J10-J11)/J10</f>
        <v>0.21865443425076453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0.43639921722113501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5.208333333333333E-3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91.22</v>
      </c>
      <c r="E28" s="35"/>
      <c r="F28" s="36"/>
      <c r="G28" s="48"/>
      <c r="H28" s="49" t="s">
        <v>1</v>
      </c>
      <c r="I28" s="35">
        <v>739</v>
      </c>
      <c r="J28" s="35">
        <v>666</v>
      </c>
      <c r="K28" s="36">
        <f>I28-J28</f>
        <v>73</v>
      </c>
      <c r="M28" s="123" t="s">
        <v>61</v>
      </c>
      <c r="N28" s="124"/>
      <c r="O28" s="50">
        <f>(J9-J13)/J9</f>
        <v>0.81032770605759685</v>
      </c>
      <c r="P28" s="2"/>
    </row>
    <row r="29" spans="1:16" ht="15.75" thickBot="1" x14ac:dyDescent="0.3">
      <c r="A29" s="2"/>
      <c r="B29" s="43"/>
      <c r="C29" s="47" t="s">
        <v>62</v>
      </c>
      <c r="D29" s="35">
        <v>73.150000000000006</v>
      </c>
      <c r="E29" s="35">
        <v>68.27</v>
      </c>
      <c r="F29" s="36">
        <v>93.33</v>
      </c>
      <c r="G29" s="51">
        <v>5.0999999999999996</v>
      </c>
      <c r="H29" s="28" t="s">
        <v>2</v>
      </c>
      <c r="I29" s="37">
        <v>339</v>
      </c>
      <c r="J29" s="37">
        <v>320</v>
      </c>
      <c r="K29" s="38">
        <f>I29-J29</f>
        <v>19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81.150000000000006</v>
      </c>
      <c r="E30" s="35">
        <v>67.67</v>
      </c>
      <c r="F30" s="36">
        <v>83.39</v>
      </c>
      <c r="P30" s="2"/>
    </row>
    <row r="31" spans="1:16" ht="15" customHeight="1" x14ac:dyDescent="0.25">
      <c r="A31" s="2"/>
      <c r="B31" s="43"/>
      <c r="C31" s="47" t="s">
        <v>64</v>
      </c>
      <c r="D31" s="35">
        <v>72.95</v>
      </c>
      <c r="E31" s="35">
        <v>51.21</v>
      </c>
      <c r="F31" s="36">
        <v>70.209999999999994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55.58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91.05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173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174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175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176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177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1275</v>
      </c>
      <c r="G64" s="12"/>
      <c r="H64" s="12"/>
      <c r="I64" s="12"/>
      <c r="J64" s="137">
        <f>AVERAGE(F64:I64)</f>
        <v>1275</v>
      </c>
      <c r="K64" s="138"/>
      <c r="M64" s="8">
        <v>2</v>
      </c>
      <c r="N64" s="95">
        <v>9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601</v>
      </c>
      <c r="G65" s="12"/>
      <c r="H65" s="12"/>
      <c r="I65" s="12"/>
      <c r="J65" s="137">
        <f t="shared" ref="J65:J70" si="1">AVERAGE(F65:I65)</f>
        <v>601</v>
      </c>
      <c r="K65" s="138"/>
      <c r="M65" s="8">
        <v>3</v>
      </c>
      <c r="N65" s="95">
        <v>8.5</v>
      </c>
      <c r="O65" s="96"/>
      <c r="P65" s="2"/>
    </row>
    <row r="66" spans="1:16" ht="15" customHeight="1" x14ac:dyDescent="0.25">
      <c r="A66" s="2"/>
      <c r="C66" s="9" t="s">
        <v>18</v>
      </c>
      <c r="D66" s="11">
        <v>68.02</v>
      </c>
      <c r="E66" s="11">
        <v>9.4</v>
      </c>
      <c r="F66" s="11">
        <v>1469</v>
      </c>
      <c r="G66" s="11">
        <v>1644</v>
      </c>
      <c r="H66" s="11">
        <v>1317</v>
      </c>
      <c r="I66" s="11">
        <v>1335</v>
      </c>
      <c r="J66" s="137">
        <f t="shared" si="1"/>
        <v>1441.25</v>
      </c>
      <c r="K66" s="138"/>
      <c r="M66" s="8">
        <v>4</v>
      </c>
      <c r="N66" s="95">
        <v>8</v>
      </c>
      <c r="O66" s="96"/>
      <c r="P66" s="2"/>
    </row>
    <row r="67" spans="1:16" ht="15" customHeight="1" x14ac:dyDescent="0.25">
      <c r="A67" s="2"/>
      <c r="C67" s="9" t="s">
        <v>20</v>
      </c>
      <c r="D67" s="11">
        <v>62.49</v>
      </c>
      <c r="E67" s="11">
        <v>8.5</v>
      </c>
      <c r="F67" s="11">
        <v>492</v>
      </c>
      <c r="G67" s="11">
        <v>598</v>
      </c>
      <c r="H67" s="11">
        <v>630</v>
      </c>
      <c r="I67" s="11">
        <v>615</v>
      </c>
      <c r="J67" s="137">
        <f t="shared" si="1"/>
        <v>583.75</v>
      </c>
      <c r="K67" s="138"/>
      <c r="M67" s="8">
        <v>5</v>
      </c>
      <c r="N67" s="95">
        <v>7.6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262</v>
      </c>
      <c r="G68" s="12"/>
      <c r="H68" s="12"/>
      <c r="I68" s="12"/>
      <c r="J68" s="137">
        <f t="shared" si="1"/>
        <v>262</v>
      </c>
      <c r="K68" s="138"/>
      <c r="M68" s="13">
        <v>6</v>
      </c>
      <c r="N68" s="99">
        <v>7.3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255</v>
      </c>
      <c r="G69" s="12"/>
      <c r="H69" s="12"/>
      <c r="I69" s="12"/>
      <c r="J69" s="137">
        <f t="shared" si="1"/>
        <v>255</v>
      </c>
      <c r="K69" s="138"/>
      <c r="P69" s="2"/>
    </row>
    <row r="70" spans="1:16" ht="15.75" thickBot="1" x14ac:dyDescent="0.3">
      <c r="A70" s="2"/>
      <c r="C70" s="14" t="s">
        <v>26</v>
      </c>
      <c r="D70" s="15">
        <v>62.62</v>
      </c>
      <c r="E70" s="15">
        <v>8</v>
      </c>
      <c r="F70" s="15">
        <v>258</v>
      </c>
      <c r="G70" s="15">
        <v>253</v>
      </c>
      <c r="H70" s="15">
        <v>248</v>
      </c>
      <c r="I70" s="15">
        <v>244</v>
      </c>
      <c r="J70" s="139">
        <f t="shared" si="1"/>
        <v>250.75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18.899999999999999</v>
      </c>
      <c r="E73" s="11">
        <v>11.3</v>
      </c>
      <c r="F73" s="22">
        <v>1303</v>
      </c>
      <c r="G73" s="16"/>
      <c r="H73" s="23" t="s">
        <v>1</v>
      </c>
      <c r="I73" s="147">
        <v>5.49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68.98</v>
      </c>
      <c r="E74" s="11"/>
      <c r="F74" s="22">
        <v>275</v>
      </c>
      <c r="G74" s="16"/>
      <c r="H74" s="27" t="s">
        <v>2</v>
      </c>
      <c r="I74" s="150">
        <v>5.27</v>
      </c>
      <c r="J74" s="151"/>
      <c r="K74" s="152"/>
      <c r="M74" s="28">
        <v>7</v>
      </c>
      <c r="N74" s="29">
        <v>53</v>
      </c>
      <c r="O74" s="30">
        <v>0.05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67.349999999999994</v>
      </c>
      <c r="E76" s="11"/>
      <c r="F76" s="22">
        <v>271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65.67</v>
      </c>
      <c r="E77" s="11"/>
      <c r="F77" s="22">
        <v>270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5.4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74.849999999999994</v>
      </c>
      <c r="E78" s="11"/>
      <c r="F78" s="22">
        <v>1993</v>
      </c>
      <c r="G78" s="16"/>
      <c r="H78" s="141">
        <v>4</v>
      </c>
      <c r="I78" s="143">
        <v>496</v>
      </c>
      <c r="J78" s="143">
        <v>327</v>
      </c>
      <c r="K78" s="145">
        <f>((I78-J78)/I78)</f>
        <v>0.34072580645161288</v>
      </c>
      <c r="M78" s="13">
        <v>2</v>
      </c>
      <c r="N78" s="37">
        <v>5.6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78.55</v>
      </c>
      <c r="E79" s="11">
        <v>6.9</v>
      </c>
      <c r="F79" s="22">
        <v>620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605</v>
      </c>
      <c r="G80" s="16"/>
      <c r="H80" s="141">
        <v>6</v>
      </c>
      <c r="I80" s="143">
        <v>383</v>
      </c>
      <c r="J80" s="143">
        <v>234</v>
      </c>
      <c r="K80" s="145">
        <f>((I80-J80)/I80)</f>
        <v>0.38903394255874674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79.489999999999995</v>
      </c>
      <c r="E81" s="11">
        <v>6.7</v>
      </c>
      <c r="F81" s="22">
        <v>929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0.59496964440589761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911</v>
      </c>
      <c r="G82" s="16"/>
      <c r="M82" s="112" t="s">
        <v>53</v>
      </c>
      <c r="N82" s="113"/>
      <c r="O82" s="39">
        <f>(J67-J68)/J67</f>
        <v>0.55117773019271954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2.6717557251908396E-2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1.6666666666666666E-2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91.4</v>
      </c>
      <c r="E85" s="35"/>
      <c r="F85" s="36"/>
      <c r="G85" s="48"/>
      <c r="H85" s="49" t="s">
        <v>1</v>
      </c>
      <c r="I85" s="35">
        <v>397</v>
      </c>
      <c r="J85" s="35">
        <v>352</v>
      </c>
      <c r="K85" s="36">
        <f>I85-J85</f>
        <v>45</v>
      </c>
      <c r="M85" s="123" t="s">
        <v>61</v>
      </c>
      <c r="N85" s="124"/>
      <c r="O85" s="50">
        <f>(J66-J70)/J66</f>
        <v>0.82601908065915008</v>
      </c>
      <c r="P85" s="2"/>
    </row>
    <row r="86" spans="1:16" ht="15.75" thickBot="1" x14ac:dyDescent="0.3">
      <c r="A86" s="2"/>
      <c r="B86" s="43"/>
      <c r="C86" s="47" t="s">
        <v>62</v>
      </c>
      <c r="D86" s="35">
        <v>72.75</v>
      </c>
      <c r="E86" s="35">
        <v>67.97</v>
      </c>
      <c r="F86" s="36">
        <v>93.43</v>
      </c>
      <c r="G86" s="51">
        <v>5.2</v>
      </c>
      <c r="H86" s="28" t="s">
        <v>2</v>
      </c>
      <c r="I86" s="37">
        <v>269</v>
      </c>
      <c r="J86" s="37">
        <v>236</v>
      </c>
      <c r="K86" s="38">
        <f>I86-J86</f>
        <v>33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80.150000000000006</v>
      </c>
      <c r="E87" s="35">
        <v>66.95</v>
      </c>
      <c r="F87" s="36">
        <v>83.53</v>
      </c>
      <c r="P87" s="2"/>
    </row>
    <row r="88" spans="1:16" ht="15" customHeight="1" x14ac:dyDescent="0.25">
      <c r="A88" s="2"/>
      <c r="B88" s="43"/>
      <c r="C88" s="47" t="s">
        <v>64</v>
      </c>
      <c r="D88" s="35">
        <v>74.2</v>
      </c>
      <c r="E88" s="35">
        <v>52.2</v>
      </c>
      <c r="F88" s="36">
        <v>70.349999999999994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52.4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91.3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178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179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180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181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182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183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1258</v>
      </c>
      <c r="G119" s="12"/>
      <c r="H119" s="12"/>
      <c r="I119" s="12"/>
      <c r="J119" s="137">
        <f>AVERAGE(F119:I119)</f>
        <v>1258</v>
      </c>
      <c r="K119" s="138"/>
      <c r="M119" s="8">
        <v>2</v>
      </c>
      <c r="N119" s="95">
        <v>9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594</v>
      </c>
      <c r="G120" s="12"/>
      <c r="H120" s="12"/>
      <c r="I120" s="12"/>
      <c r="J120" s="137">
        <f t="shared" ref="J120:J125" si="2">AVERAGE(F120:I120)</f>
        <v>594</v>
      </c>
      <c r="K120" s="138"/>
      <c r="M120" s="8">
        <v>3</v>
      </c>
      <c r="N120" s="95">
        <v>8.4</v>
      </c>
      <c r="O120" s="96"/>
      <c r="P120" s="2"/>
    </row>
    <row r="121" spans="1:16" x14ac:dyDescent="0.25">
      <c r="A121" s="2"/>
      <c r="C121" s="9" t="s">
        <v>18</v>
      </c>
      <c r="D121" s="11">
        <v>66.2</v>
      </c>
      <c r="E121" s="11">
        <v>8.6999999999999993</v>
      </c>
      <c r="F121" s="11">
        <v>1377</v>
      </c>
      <c r="G121" s="11">
        <v>1477</v>
      </c>
      <c r="H121" s="11">
        <v>1491</v>
      </c>
      <c r="I121" s="11">
        <v>1314</v>
      </c>
      <c r="J121" s="137">
        <f t="shared" si="2"/>
        <v>1414.75</v>
      </c>
      <c r="K121" s="138"/>
      <c r="M121" s="8">
        <v>4</v>
      </c>
      <c r="N121" s="95">
        <v>8.1</v>
      </c>
      <c r="O121" s="96"/>
      <c r="P121" s="2"/>
    </row>
    <row r="122" spans="1:16" x14ac:dyDescent="0.25">
      <c r="A122" s="2"/>
      <c r="C122" s="9" t="s">
        <v>20</v>
      </c>
      <c r="D122" s="11">
        <v>61.35</v>
      </c>
      <c r="E122" s="11">
        <v>7.7</v>
      </c>
      <c r="F122" s="11">
        <v>562</v>
      </c>
      <c r="G122" s="11">
        <v>502</v>
      </c>
      <c r="H122" s="11">
        <v>544</v>
      </c>
      <c r="I122" s="11">
        <v>554</v>
      </c>
      <c r="J122" s="137">
        <f t="shared" si="2"/>
        <v>540.5</v>
      </c>
      <c r="K122" s="138"/>
      <c r="M122" s="8">
        <v>5</v>
      </c>
      <c r="N122" s="95">
        <v>7.5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397</v>
      </c>
      <c r="G123" s="12"/>
      <c r="H123" s="12"/>
      <c r="I123" s="12"/>
      <c r="J123" s="137">
        <f t="shared" si="2"/>
        <v>397</v>
      </c>
      <c r="K123" s="138"/>
      <c r="M123" s="13">
        <v>6</v>
      </c>
      <c r="N123" s="99">
        <v>7.4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258</v>
      </c>
      <c r="G124" s="12"/>
      <c r="H124" s="12"/>
      <c r="I124" s="12"/>
      <c r="J124" s="137">
        <f t="shared" si="2"/>
        <v>258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62.52</v>
      </c>
      <c r="E125" s="15">
        <v>7</v>
      </c>
      <c r="F125" s="15">
        <v>255</v>
      </c>
      <c r="G125" s="15">
        <v>249</v>
      </c>
      <c r="H125" s="15">
        <v>242</v>
      </c>
      <c r="I125" s="15">
        <v>237</v>
      </c>
      <c r="J125" s="139">
        <f t="shared" si="2"/>
        <v>245.75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4.71</v>
      </c>
      <c r="E128" s="11">
        <v>11.4</v>
      </c>
      <c r="F128" s="22">
        <v>1146</v>
      </c>
      <c r="G128" s="16"/>
      <c r="H128" s="23" t="s">
        <v>1</v>
      </c>
      <c r="I128" s="147">
        <v>5.48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67.180000000000007</v>
      </c>
      <c r="E129" s="11"/>
      <c r="F129" s="22">
        <v>266</v>
      </c>
      <c r="G129" s="16"/>
      <c r="H129" s="27" t="s">
        <v>2</v>
      </c>
      <c r="I129" s="150">
        <v>4.96</v>
      </c>
      <c r="J129" s="151"/>
      <c r="K129" s="152"/>
      <c r="M129" s="28">
        <v>7.1</v>
      </c>
      <c r="N129" s="29">
        <v>126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69.48</v>
      </c>
      <c r="E131" s="11"/>
      <c r="F131" s="22">
        <v>262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72.459999999999994</v>
      </c>
      <c r="E132" s="11"/>
      <c r="F132" s="22">
        <v>257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5.8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73.84</v>
      </c>
      <c r="E133" s="11"/>
      <c r="F133" s="22">
        <v>1866</v>
      </c>
      <c r="G133" s="16"/>
      <c r="H133" s="141">
        <v>14</v>
      </c>
      <c r="I133" s="143">
        <v>391</v>
      </c>
      <c r="J133" s="143">
        <v>271</v>
      </c>
      <c r="K133" s="145">
        <f>((I133-J133)/I133)</f>
        <v>0.30690537084398978</v>
      </c>
      <c r="M133" s="13">
        <v>2</v>
      </c>
      <c r="N133" s="37">
        <v>5.9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77.849999999999994</v>
      </c>
      <c r="E134" s="11">
        <v>6.8</v>
      </c>
      <c r="F134" s="22">
        <v>592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581</v>
      </c>
      <c r="G135" s="16"/>
      <c r="H135" s="141"/>
      <c r="I135" s="143"/>
      <c r="J135" s="143"/>
      <c r="K135" s="145" t="e">
        <f>((I135-J135)/I135)</f>
        <v>#DIV/0!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78.650000000000006</v>
      </c>
      <c r="E136" s="11">
        <v>6.5</v>
      </c>
      <c r="F136" s="22">
        <v>887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0.61795370206750311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872</v>
      </c>
      <c r="G137" s="16"/>
      <c r="M137" s="112" t="s">
        <v>53</v>
      </c>
      <c r="N137" s="113"/>
      <c r="O137" s="39">
        <f>(J122-J123)/J122</f>
        <v>0.26549491211840887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0.3501259445843829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4.7480620155038761E-2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91.28</v>
      </c>
      <c r="E140" s="35"/>
      <c r="F140" s="36"/>
      <c r="G140" s="48"/>
      <c r="H140" s="49" t="s">
        <v>1</v>
      </c>
      <c r="I140" s="35">
        <v>576</v>
      </c>
      <c r="J140" s="35">
        <v>520</v>
      </c>
      <c r="K140" s="36">
        <f>I140-J140</f>
        <v>56</v>
      </c>
      <c r="M140" s="123" t="s">
        <v>61</v>
      </c>
      <c r="N140" s="124"/>
      <c r="O140" s="50">
        <f>(J121-J125)/J121</f>
        <v>0.8262943983035872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73.55</v>
      </c>
      <c r="E141" s="35">
        <v>68.900000000000006</v>
      </c>
      <c r="F141" s="36">
        <v>93.68</v>
      </c>
      <c r="G141" s="51">
        <v>5.0999999999999996</v>
      </c>
      <c r="H141" s="28" t="s">
        <v>2</v>
      </c>
      <c r="I141" s="37">
        <v>269</v>
      </c>
      <c r="J141" s="37">
        <v>231</v>
      </c>
      <c r="K141" s="38">
        <f>I141-J141</f>
        <v>38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79.650000000000006</v>
      </c>
      <c r="E142" s="35">
        <v>66.239999999999995</v>
      </c>
      <c r="F142" s="36">
        <v>83.17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76.45</v>
      </c>
      <c r="E143" s="35">
        <v>53.72</v>
      </c>
      <c r="F143" s="36">
        <v>70.27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54.06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91.08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184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185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186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187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188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3CE7-7B7F-48EA-BCDA-935DFBABE339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172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1345.3333333333333</v>
      </c>
    </row>
    <row r="7" spans="1:19" x14ac:dyDescent="0.25">
      <c r="A7" s="2"/>
      <c r="C7" s="9" t="s">
        <v>16</v>
      </c>
      <c r="D7" s="10"/>
      <c r="E7" s="10"/>
      <c r="F7" s="11">
        <v>1284</v>
      </c>
      <c r="G7" s="12"/>
      <c r="H7" s="12"/>
      <c r="I7" s="12"/>
      <c r="J7" s="137">
        <f>AVERAGE(F7:I7)</f>
        <v>1284</v>
      </c>
      <c r="K7" s="138"/>
      <c r="M7" s="8">
        <v>2</v>
      </c>
      <c r="N7" s="95">
        <v>9.1</v>
      </c>
      <c r="O7" s="96"/>
      <c r="P7" s="2"/>
      <c r="R7" s="60" t="s">
        <v>1</v>
      </c>
      <c r="S7" s="78">
        <f>AVERAGE(J10,J67,J122)</f>
        <v>511.75</v>
      </c>
    </row>
    <row r="8" spans="1:19" x14ac:dyDescent="0.25">
      <c r="A8" s="2"/>
      <c r="C8" s="9" t="s">
        <v>17</v>
      </c>
      <c r="D8" s="10"/>
      <c r="E8" s="10"/>
      <c r="F8" s="11">
        <v>606</v>
      </c>
      <c r="G8" s="12"/>
      <c r="H8" s="12"/>
      <c r="I8" s="12"/>
      <c r="J8" s="137">
        <f t="shared" ref="J8:J13" si="0">AVERAGE(F8:I8)</f>
        <v>606</v>
      </c>
      <c r="K8" s="138"/>
      <c r="M8" s="8">
        <v>3</v>
      </c>
      <c r="N8" s="95">
        <v>9.1999999999999993</v>
      </c>
      <c r="O8" s="96"/>
      <c r="P8" s="2"/>
      <c r="R8" s="60" t="s">
        <v>2</v>
      </c>
      <c r="S8" s="79">
        <f>AVERAGE(J13,J70,J125)</f>
        <v>233.91666666666666</v>
      </c>
    </row>
    <row r="9" spans="1:19" x14ac:dyDescent="0.25">
      <c r="A9" s="2"/>
      <c r="C9" s="9" t="s">
        <v>18</v>
      </c>
      <c r="D9" s="11">
        <v>64.47</v>
      </c>
      <c r="E9" s="11">
        <v>7</v>
      </c>
      <c r="F9" s="11">
        <v>1355</v>
      </c>
      <c r="G9" s="11">
        <v>1367</v>
      </c>
      <c r="H9" s="11">
        <v>1341</v>
      </c>
      <c r="I9" s="11">
        <v>1292</v>
      </c>
      <c r="J9" s="137">
        <f t="shared" si="0"/>
        <v>1338.75</v>
      </c>
      <c r="K9" s="138"/>
      <c r="M9" s="8">
        <v>4</v>
      </c>
      <c r="N9" s="95">
        <v>8.6999999999999993</v>
      </c>
      <c r="O9" s="96"/>
      <c r="P9" s="2"/>
      <c r="R9" s="80" t="s">
        <v>19</v>
      </c>
      <c r="S9" s="81">
        <f>S6-S7</f>
        <v>833.58333333333326</v>
      </c>
    </row>
    <row r="10" spans="1:19" x14ac:dyDescent="0.25">
      <c r="A10" s="2"/>
      <c r="C10" s="9" t="s">
        <v>20</v>
      </c>
      <c r="D10" s="11">
        <v>61.29</v>
      </c>
      <c r="E10" s="11">
        <v>7.6</v>
      </c>
      <c r="F10" s="11">
        <v>550</v>
      </c>
      <c r="G10" s="11">
        <v>555</v>
      </c>
      <c r="H10" s="11">
        <v>548</v>
      </c>
      <c r="I10" s="11">
        <v>485</v>
      </c>
      <c r="J10" s="137">
        <f t="shared" si="0"/>
        <v>534.5</v>
      </c>
      <c r="K10" s="138"/>
      <c r="M10" s="8">
        <v>5</v>
      </c>
      <c r="N10" s="95">
        <v>8.8000000000000007</v>
      </c>
      <c r="O10" s="96"/>
      <c r="P10" s="2"/>
      <c r="R10" s="80" t="s">
        <v>21</v>
      </c>
      <c r="S10" s="82">
        <f>S7-S8</f>
        <v>277.83333333333337</v>
      </c>
    </row>
    <row r="11" spans="1:19" ht="15.75" thickBot="1" x14ac:dyDescent="0.3">
      <c r="A11" s="2"/>
      <c r="C11" s="9" t="s">
        <v>22</v>
      </c>
      <c r="D11" s="11"/>
      <c r="E11" s="11"/>
      <c r="F11" s="11">
        <v>333</v>
      </c>
      <c r="G11" s="12"/>
      <c r="H11" s="12"/>
      <c r="I11" s="12"/>
      <c r="J11" s="137">
        <f t="shared" si="0"/>
        <v>333</v>
      </c>
      <c r="K11" s="138"/>
      <c r="M11" s="13">
        <v>6</v>
      </c>
      <c r="N11" s="99">
        <v>7.5</v>
      </c>
      <c r="O11" s="100"/>
      <c r="P11" s="2"/>
      <c r="R11" s="80" t="s">
        <v>23</v>
      </c>
      <c r="S11" s="81">
        <f>S6-S8</f>
        <v>1111.4166666666665</v>
      </c>
    </row>
    <row r="12" spans="1:19" x14ac:dyDescent="0.25">
      <c r="A12" s="2"/>
      <c r="C12" s="9" t="s">
        <v>24</v>
      </c>
      <c r="D12" s="11"/>
      <c r="E12" s="11"/>
      <c r="F12" s="11">
        <v>249</v>
      </c>
      <c r="G12" s="12"/>
      <c r="H12" s="12"/>
      <c r="I12" s="12"/>
      <c r="J12" s="137">
        <f t="shared" si="0"/>
        <v>249</v>
      </c>
      <c r="K12" s="138"/>
      <c r="P12" s="2"/>
      <c r="R12" s="83" t="s">
        <v>25</v>
      </c>
      <c r="S12" s="85">
        <f>S9/S6</f>
        <v>0.61961100099108024</v>
      </c>
    </row>
    <row r="13" spans="1:19" ht="15.75" thickBot="1" x14ac:dyDescent="0.3">
      <c r="A13" s="2"/>
      <c r="C13" s="14" t="s">
        <v>26</v>
      </c>
      <c r="D13" s="15">
        <v>61.71</v>
      </c>
      <c r="E13" s="15">
        <v>7</v>
      </c>
      <c r="F13" s="15">
        <v>265</v>
      </c>
      <c r="G13" s="15">
        <v>260</v>
      </c>
      <c r="H13" s="15">
        <v>252</v>
      </c>
      <c r="I13" s="15">
        <v>222</v>
      </c>
      <c r="J13" s="139">
        <f t="shared" si="0"/>
        <v>249.75</v>
      </c>
      <c r="K13" s="140"/>
      <c r="P13" s="2"/>
      <c r="R13" s="83" t="s">
        <v>27</v>
      </c>
      <c r="S13" s="85">
        <f>S10/S7</f>
        <v>0.54290832112033882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0.82612735381565905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11.42</v>
      </c>
      <c r="E16" s="11">
        <v>10.199999999999999</v>
      </c>
      <c r="F16" s="22">
        <v>1455</v>
      </c>
      <c r="G16" s="16"/>
      <c r="H16" s="23" t="s">
        <v>1</v>
      </c>
      <c r="I16" s="147">
        <v>6.28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64.459999999999994</v>
      </c>
      <c r="E17" s="11"/>
      <c r="F17" s="22">
        <v>288</v>
      </c>
      <c r="G17" s="16"/>
      <c r="H17" s="27" t="s">
        <v>2</v>
      </c>
      <c r="I17" s="150">
        <v>5.49</v>
      </c>
      <c r="J17" s="151"/>
      <c r="K17" s="152"/>
      <c r="M17" s="28">
        <v>7.1</v>
      </c>
      <c r="N17" s="29">
        <v>69</v>
      </c>
      <c r="O17" s="30">
        <v>0.04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66.09</v>
      </c>
      <c r="E19" s="11"/>
      <c r="F19" s="22">
        <v>296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72.23</v>
      </c>
      <c r="E20" s="11"/>
      <c r="F20" s="22">
        <v>280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5.4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71.09</v>
      </c>
      <c r="E21" s="11"/>
      <c r="F21" s="22">
        <v>1882</v>
      </c>
      <c r="G21" s="16"/>
      <c r="H21" s="141">
        <v>9</v>
      </c>
      <c r="I21" s="143">
        <v>401</v>
      </c>
      <c r="J21" s="143">
        <v>183</v>
      </c>
      <c r="K21" s="145">
        <f>((I21-J21)/I21)</f>
        <v>0.54364089775561097</v>
      </c>
      <c r="M21" s="13">
        <v>2</v>
      </c>
      <c r="N21" s="37">
        <v>5.2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74.77</v>
      </c>
      <c r="E22" s="11">
        <v>6.6</v>
      </c>
      <c r="F22" s="22">
        <v>594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579</v>
      </c>
      <c r="G23" s="16"/>
      <c r="H23" s="141">
        <v>12</v>
      </c>
      <c r="I23" s="143">
        <v>299</v>
      </c>
      <c r="J23" s="143">
        <v>233</v>
      </c>
      <c r="K23" s="145">
        <f>((I23-J23)/I23)</f>
        <v>0.22073578595317725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78.48</v>
      </c>
      <c r="E24" s="11">
        <v>6.4</v>
      </c>
      <c r="F24" s="22">
        <v>997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0.60074696545284778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975</v>
      </c>
      <c r="G25" s="16"/>
      <c r="M25" s="112" t="s">
        <v>53</v>
      </c>
      <c r="N25" s="113"/>
      <c r="O25" s="39">
        <f>(J10-J11)/J10</f>
        <v>0.37698783910196443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0.25225225225225223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-3.0120481927710845E-3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90.88</v>
      </c>
      <c r="E28" s="35"/>
      <c r="F28" s="36"/>
      <c r="G28" s="48"/>
      <c r="H28" s="49" t="s">
        <v>1</v>
      </c>
      <c r="I28" s="35">
        <v>591</v>
      </c>
      <c r="J28" s="35">
        <v>533</v>
      </c>
      <c r="K28" s="36">
        <f>I28-J28</f>
        <v>58</v>
      </c>
      <c r="M28" s="123" t="s">
        <v>61</v>
      </c>
      <c r="N28" s="124"/>
      <c r="O28" s="50">
        <f>(J9-J13)/J9</f>
        <v>0.8134453781512605</v>
      </c>
      <c r="P28" s="2"/>
    </row>
    <row r="29" spans="1:16" ht="15.75" thickBot="1" x14ac:dyDescent="0.3">
      <c r="A29" s="2"/>
      <c r="B29" s="43"/>
      <c r="C29" s="47" t="s">
        <v>62</v>
      </c>
      <c r="D29" s="35">
        <v>72.7</v>
      </c>
      <c r="E29" s="35">
        <v>68.09</v>
      </c>
      <c r="F29" s="36">
        <v>93.67</v>
      </c>
      <c r="G29" s="51">
        <v>5.2</v>
      </c>
      <c r="H29" s="28" t="s">
        <v>2</v>
      </c>
      <c r="I29" s="37">
        <v>288</v>
      </c>
      <c r="J29" s="37">
        <v>268</v>
      </c>
      <c r="K29" s="38">
        <f>I29-J29</f>
        <v>20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81.25</v>
      </c>
      <c r="E30" s="35">
        <v>68.36</v>
      </c>
      <c r="F30" s="36">
        <v>84.14</v>
      </c>
      <c r="P30" s="2"/>
    </row>
    <row r="31" spans="1:16" ht="15" customHeight="1" x14ac:dyDescent="0.25">
      <c r="A31" s="2"/>
      <c r="B31" s="43"/>
      <c r="C31" s="47" t="s">
        <v>64</v>
      </c>
      <c r="D31" s="35">
        <v>74.650000000000006</v>
      </c>
      <c r="E31" s="35">
        <v>53.11</v>
      </c>
      <c r="F31" s="36">
        <v>71.150000000000006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53.39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189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190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191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192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193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194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1260</v>
      </c>
      <c r="G64" s="12"/>
      <c r="H64" s="12"/>
      <c r="I64" s="12"/>
      <c r="J64" s="137">
        <f>AVERAGE(F64:I64)</f>
        <v>1260</v>
      </c>
      <c r="K64" s="138"/>
      <c r="M64" s="8">
        <v>2</v>
      </c>
      <c r="N64" s="95">
        <v>9.8000000000000007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595</v>
      </c>
      <c r="G65" s="12"/>
      <c r="H65" s="12"/>
      <c r="I65" s="12"/>
      <c r="J65" s="137">
        <f t="shared" ref="J65:J70" si="1">AVERAGE(F65:I65)</f>
        <v>595</v>
      </c>
      <c r="K65" s="138"/>
      <c r="M65" s="8">
        <v>3</v>
      </c>
      <c r="N65" s="95">
        <v>9.6</v>
      </c>
      <c r="O65" s="96"/>
      <c r="P65" s="2"/>
    </row>
    <row r="66" spans="1:16" ht="15" customHeight="1" x14ac:dyDescent="0.25">
      <c r="A66" s="2"/>
      <c r="C66" s="9" t="s">
        <v>18</v>
      </c>
      <c r="D66" s="11">
        <v>63.25</v>
      </c>
      <c r="E66" s="11">
        <v>9.8000000000000007</v>
      </c>
      <c r="F66" s="11">
        <v>1368</v>
      </c>
      <c r="G66" s="11">
        <v>1343</v>
      </c>
      <c r="H66" s="11">
        <v>1318</v>
      </c>
      <c r="I66" s="11">
        <v>1333</v>
      </c>
      <c r="J66" s="137">
        <f t="shared" si="1"/>
        <v>1340.5</v>
      </c>
      <c r="K66" s="138"/>
      <c r="M66" s="8">
        <v>4</v>
      </c>
      <c r="N66" s="95">
        <v>8.3000000000000007</v>
      </c>
      <c r="O66" s="96"/>
      <c r="P66" s="2"/>
    </row>
    <row r="67" spans="1:16" ht="15" customHeight="1" x14ac:dyDescent="0.25">
      <c r="A67" s="2"/>
      <c r="C67" s="9" t="s">
        <v>20</v>
      </c>
      <c r="D67" s="11">
        <v>61.09</v>
      </c>
      <c r="E67" s="11">
        <v>7.4</v>
      </c>
      <c r="F67" s="11">
        <v>467</v>
      </c>
      <c r="G67" s="11">
        <v>498</v>
      </c>
      <c r="H67" s="11">
        <v>430</v>
      </c>
      <c r="I67" s="11">
        <v>459</v>
      </c>
      <c r="J67" s="137">
        <f t="shared" si="1"/>
        <v>463.5</v>
      </c>
      <c r="K67" s="138"/>
      <c r="M67" s="8">
        <v>5</v>
      </c>
      <c r="N67" s="95">
        <v>9.6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309</v>
      </c>
      <c r="G68" s="12"/>
      <c r="H68" s="12"/>
      <c r="I68" s="12"/>
      <c r="J68" s="137">
        <f t="shared" si="1"/>
        <v>309</v>
      </c>
      <c r="K68" s="138"/>
      <c r="M68" s="13">
        <v>6</v>
      </c>
      <c r="N68" s="99">
        <v>8.5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192</v>
      </c>
      <c r="G69" s="12"/>
      <c r="H69" s="12"/>
      <c r="I69" s="12"/>
      <c r="J69" s="137">
        <f t="shared" si="1"/>
        <v>192</v>
      </c>
      <c r="K69" s="138"/>
      <c r="P69" s="2"/>
    </row>
    <row r="70" spans="1:16" ht="15.75" thickBot="1" x14ac:dyDescent="0.3">
      <c r="A70" s="2"/>
      <c r="C70" s="14" t="s">
        <v>26</v>
      </c>
      <c r="D70" s="15">
        <v>61.79</v>
      </c>
      <c r="E70" s="15">
        <v>7.1</v>
      </c>
      <c r="F70" s="15">
        <v>198</v>
      </c>
      <c r="G70" s="15">
        <v>195</v>
      </c>
      <c r="H70" s="15">
        <v>230</v>
      </c>
      <c r="I70" s="15">
        <v>234</v>
      </c>
      <c r="J70" s="139">
        <f t="shared" si="1"/>
        <v>214.25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195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16.7</v>
      </c>
      <c r="E73" s="11">
        <v>11.7</v>
      </c>
      <c r="F73" s="22">
        <v>1298</v>
      </c>
      <c r="G73" s="16"/>
      <c r="H73" s="23" t="s">
        <v>1</v>
      </c>
      <c r="I73" s="147">
        <v>5.16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71.010000000000005</v>
      </c>
      <c r="E74" s="11"/>
      <c r="F74" s="22">
        <v>210</v>
      </c>
      <c r="G74" s="16"/>
      <c r="H74" s="27" t="s">
        <v>2</v>
      </c>
      <c r="I74" s="150">
        <v>4.9400000000000004</v>
      </c>
      <c r="J74" s="151"/>
      <c r="K74" s="152"/>
      <c r="M74" s="28">
        <v>6.9</v>
      </c>
      <c r="N74" s="29">
        <v>63</v>
      </c>
      <c r="O74" s="30">
        <v>0.02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68.540000000000006</v>
      </c>
      <c r="E76" s="11"/>
      <c r="F76" s="22">
        <v>207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72.12</v>
      </c>
      <c r="E77" s="11"/>
      <c r="F77" s="22">
        <v>205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5.5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72.849999999999994</v>
      </c>
      <c r="E78" s="11"/>
      <c r="F78" s="22">
        <v>1979</v>
      </c>
      <c r="G78" s="16"/>
      <c r="H78" s="141">
        <v>1</v>
      </c>
      <c r="I78" s="143">
        <v>471</v>
      </c>
      <c r="J78" s="143">
        <v>377</v>
      </c>
      <c r="K78" s="145">
        <f>((I78-J78)/I78)</f>
        <v>0.19957537154989385</v>
      </c>
      <c r="M78" s="13">
        <v>2</v>
      </c>
      <c r="N78" s="37">
        <v>5.6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74.98</v>
      </c>
      <c r="E79" s="11">
        <v>6.8</v>
      </c>
      <c r="F79" s="22">
        <v>583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569</v>
      </c>
      <c r="G80" s="16"/>
      <c r="H80" s="141">
        <v>5</v>
      </c>
      <c r="I80" s="143">
        <v>340</v>
      </c>
      <c r="J80" s="143">
        <v>241</v>
      </c>
      <c r="K80" s="145">
        <f>((I80-J80)/I80)</f>
        <v>0.29117647058823531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78.17</v>
      </c>
      <c r="E81" s="11">
        <v>6.6</v>
      </c>
      <c r="F81" s="22">
        <v>989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0.65423349496456551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976</v>
      </c>
      <c r="G82" s="16"/>
      <c r="M82" s="112" t="s">
        <v>53</v>
      </c>
      <c r="N82" s="113"/>
      <c r="O82" s="39">
        <f>(J67-J68)/J67</f>
        <v>0.33333333333333331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0.37864077669902912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-0.11588541666666667</v>
      </c>
      <c r="P84" s="2"/>
    </row>
    <row r="85" spans="1:16" ht="15.75" thickBot="1" x14ac:dyDescent="0.3">
      <c r="A85" s="2"/>
      <c r="B85" s="43"/>
      <c r="C85" s="47" t="s">
        <v>60</v>
      </c>
      <c r="D85" s="35">
        <v>91.25</v>
      </c>
      <c r="E85" s="35"/>
      <c r="F85" s="36"/>
      <c r="G85" s="48"/>
      <c r="H85" s="49" t="s">
        <v>1</v>
      </c>
      <c r="I85" s="35">
        <v>341</v>
      </c>
      <c r="J85" s="35">
        <v>303</v>
      </c>
      <c r="K85" s="36">
        <f>I85-J85</f>
        <v>38</v>
      </c>
      <c r="M85" s="123" t="s">
        <v>61</v>
      </c>
      <c r="N85" s="124"/>
      <c r="O85" s="50">
        <f>(J66-J70)/J66</f>
        <v>0.84017157776948903</v>
      </c>
      <c r="P85" s="2"/>
    </row>
    <row r="86" spans="1:16" ht="15.75" thickBot="1" x14ac:dyDescent="0.3">
      <c r="A86" s="2"/>
      <c r="B86" s="43"/>
      <c r="C86" s="47" t="s">
        <v>62</v>
      </c>
      <c r="D86" s="35">
        <v>72.55</v>
      </c>
      <c r="E86" s="35">
        <v>68.08</v>
      </c>
      <c r="F86" s="36">
        <v>93.84</v>
      </c>
      <c r="G86" s="51">
        <v>5</v>
      </c>
      <c r="H86" s="28" t="s">
        <v>2</v>
      </c>
      <c r="I86" s="37">
        <v>249</v>
      </c>
      <c r="J86" s="37">
        <v>219</v>
      </c>
      <c r="K86" s="38">
        <f>I86-J86</f>
        <v>30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80.2</v>
      </c>
      <c r="E87" s="35">
        <v>67.59</v>
      </c>
      <c r="F87" s="36">
        <v>84.28</v>
      </c>
      <c r="P87" s="2"/>
    </row>
    <row r="88" spans="1:16" ht="15" customHeight="1" x14ac:dyDescent="0.25">
      <c r="A88" s="2"/>
      <c r="B88" s="43"/>
      <c r="C88" s="47" t="s">
        <v>64</v>
      </c>
      <c r="D88" s="35">
        <v>74.150000000000006</v>
      </c>
      <c r="E88" s="35">
        <v>52.88</v>
      </c>
      <c r="F88" s="36">
        <v>71.31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52.75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91.25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196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197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198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199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200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201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1252</v>
      </c>
      <c r="G119" s="12"/>
      <c r="H119" s="12"/>
      <c r="I119" s="12"/>
      <c r="J119" s="137">
        <f>AVERAGE(F119:I119)</f>
        <v>1252</v>
      </c>
      <c r="K119" s="138"/>
      <c r="M119" s="8">
        <v>2</v>
      </c>
      <c r="N119" s="95">
        <v>9.4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581</v>
      </c>
      <c r="G120" s="12"/>
      <c r="H120" s="12"/>
      <c r="I120" s="12"/>
      <c r="J120" s="137">
        <f t="shared" ref="J120:J125" si="2">AVERAGE(F120:I120)</f>
        <v>581</v>
      </c>
      <c r="K120" s="138"/>
      <c r="M120" s="8">
        <v>3</v>
      </c>
      <c r="N120" s="95">
        <v>9.6</v>
      </c>
      <c r="O120" s="96"/>
      <c r="P120" s="2"/>
    </row>
    <row r="121" spans="1:16" x14ac:dyDescent="0.25">
      <c r="A121" s="2"/>
      <c r="C121" s="9" t="s">
        <v>18</v>
      </c>
      <c r="D121" s="11">
        <v>65.010000000000005</v>
      </c>
      <c r="E121" s="11">
        <v>9</v>
      </c>
      <c r="F121" s="11">
        <v>1355</v>
      </c>
      <c r="G121" s="11">
        <v>1221</v>
      </c>
      <c r="H121" s="11">
        <v>1347</v>
      </c>
      <c r="I121" s="11">
        <v>1504</v>
      </c>
      <c r="J121" s="137">
        <f t="shared" si="2"/>
        <v>1356.75</v>
      </c>
      <c r="K121" s="138"/>
      <c r="M121" s="8">
        <v>4</v>
      </c>
      <c r="N121" s="95">
        <v>8.1</v>
      </c>
      <c r="O121" s="96"/>
      <c r="P121" s="2"/>
    </row>
    <row r="122" spans="1:16" x14ac:dyDescent="0.25">
      <c r="A122" s="2"/>
      <c r="C122" s="9" t="s">
        <v>20</v>
      </c>
      <c r="D122" s="11">
        <v>60.54</v>
      </c>
      <c r="E122" s="11">
        <v>7.2</v>
      </c>
      <c r="F122" s="11">
        <v>472</v>
      </c>
      <c r="G122" s="11">
        <v>538</v>
      </c>
      <c r="H122" s="11">
        <v>551</v>
      </c>
      <c r="I122" s="11">
        <v>588</v>
      </c>
      <c r="J122" s="137">
        <f t="shared" si="2"/>
        <v>537.25</v>
      </c>
      <c r="K122" s="138"/>
      <c r="M122" s="8">
        <v>5</v>
      </c>
      <c r="N122" s="95">
        <v>8.6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325</v>
      </c>
      <c r="G123" s="12"/>
      <c r="H123" s="12"/>
      <c r="I123" s="12"/>
      <c r="J123" s="137">
        <f t="shared" si="2"/>
        <v>325</v>
      </c>
      <c r="K123" s="138"/>
      <c r="M123" s="13">
        <v>6</v>
      </c>
      <c r="N123" s="99">
        <v>7.5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239</v>
      </c>
      <c r="G124" s="12"/>
      <c r="H124" s="12"/>
      <c r="I124" s="12"/>
      <c r="J124" s="137">
        <f t="shared" si="2"/>
        <v>239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59.95</v>
      </c>
      <c r="E125" s="15">
        <v>7</v>
      </c>
      <c r="F125" s="15">
        <v>241</v>
      </c>
      <c r="G125" s="15">
        <v>232</v>
      </c>
      <c r="H125" s="15">
        <v>235</v>
      </c>
      <c r="I125" s="15">
        <v>243</v>
      </c>
      <c r="J125" s="139">
        <f t="shared" si="2"/>
        <v>237.75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16.63</v>
      </c>
      <c r="E128" s="11">
        <v>11</v>
      </c>
      <c r="F128" s="22">
        <v>1269</v>
      </c>
      <c r="G128" s="16"/>
      <c r="H128" s="23" t="s">
        <v>1</v>
      </c>
      <c r="I128" s="147">
        <v>5.12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63.32</v>
      </c>
      <c r="E129" s="11"/>
      <c r="F129" s="22">
        <v>232</v>
      </c>
      <c r="G129" s="16"/>
      <c r="H129" s="27" t="s">
        <v>2</v>
      </c>
      <c r="I129" s="150">
        <v>4.6100000000000003</v>
      </c>
      <c r="J129" s="151"/>
      <c r="K129" s="152"/>
      <c r="M129" s="28">
        <v>6.9</v>
      </c>
      <c r="N129" s="29">
        <v>75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64.069999999999993</v>
      </c>
      <c r="E131" s="11"/>
      <c r="F131" s="22">
        <v>226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71.02</v>
      </c>
      <c r="E132" s="11"/>
      <c r="F132" s="22">
        <v>225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5.5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72.94</v>
      </c>
      <c r="E133" s="11"/>
      <c r="F133" s="22">
        <v>1580</v>
      </c>
      <c r="G133" s="16"/>
      <c r="H133" s="141">
        <v>2</v>
      </c>
      <c r="I133" s="143">
        <v>435</v>
      </c>
      <c r="J133" s="143">
        <v>353</v>
      </c>
      <c r="K133" s="145">
        <f>((I133-J133)/I133)</f>
        <v>0.18850574712643678</v>
      </c>
      <c r="M133" s="13">
        <v>2</v>
      </c>
      <c r="N133" s="37">
        <v>5.6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72.989999999999995</v>
      </c>
      <c r="E134" s="11">
        <v>7</v>
      </c>
      <c r="F134" s="22">
        <v>533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509</v>
      </c>
      <c r="G135" s="16"/>
      <c r="H135" s="141">
        <v>6</v>
      </c>
      <c r="I135" s="143">
        <v>325</v>
      </c>
      <c r="J135" s="143">
        <v>242</v>
      </c>
      <c r="K135" s="145">
        <f>((I135-J135)/I135)</f>
        <v>0.25538461538461538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75.69</v>
      </c>
      <c r="E136" s="11">
        <v>6.8</v>
      </c>
      <c r="F136" s="22">
        <v>945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0.60401695227565877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912</v>
      </c>
      <c r="G137" s="16"/>
      <c r="M137" s="112" t="s">
        <v>53</v>
      </c>
      <c r="N137" s="113"/>
      <c r="O137" s="39">
        <f>(J122-J123)/J122</f>
        <v>0.39506747324336899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0.26461538461538464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5.2301255230125521E-3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91.75</v>
      </c>
      <c r="E140" s="35"/>
      <c r="F140" s="36"/>
      <c r="G140" s="48"/>
      <c r="H140" s="49" t="s">
        <v>1</v>
      </c>
      <c r="I140" s="35">
        <v>389</v>
      </c>
      <c r="J140" s="35">
        <v>342</v>
      </c>
      <c r="K140" s="36">
        <f>I140-J140</f>
        <v>47</v>
      </c>
      <c r="M140" s="123" t="s">
        <v>61</v>
      </c>
      <c r="N140" s="124"/>
      <c r="O140" s="50">
        <f>(J121-J125)/J121</f>
        <v>0.82476506357103374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72.55</v>
      </c>
      <c r="E141" s="35">
        <v>67.989999999999995</v>
      </c>
      <c r="F141" s="36">
        <v>93.72</v>
      </c>
      <c r="G141" s="51">
        <v>5.3</v>
      </c>
      <c r="H141" s="28" t="s">
        <v>2</v>
      </c>
      <c r="I141" s="37">
        <v>276</v>
      </c>
      <c r="J141" s="37">
        <v>258</v>
      </c>
      <c r="K141" s="38">
        <f>I141-J141</f>
        <v>18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78.8</v>
      </c>
      <c r="E142" s="35">
        <v>64.959999999999994</v>
      </c>
      <c r="F142" s="36">
        <v>82.44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76.650000000000006</v>
      </c>
      <c r="E143" s="35">
        <v>55.62</v>
      </c>
      <c r="F143" s="36">
        <v>72.56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52.5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91.45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202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203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204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205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206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 t="s">
        <v>207</v>
      </c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F465-97F4-4AAA-AC4D-FD0179689991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172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1366.9166666666667</v>
      </c>
    </row>
    <row r="7" spans="1:19" x14ac:dyDescent="0.25">
      <c r="A7" s="2"/>
      <c r="C7" s="9" t="s">
        <v>16</v>
      </c>
      <c r="D7" s="10"/>
      <c r="E7" s="10"/>
      <c r="F7" s="11">
        <v>1259</v>
      </c>
      <c r="G7" s="12"/>
      <c r="H7" s="12"/>
      <c r="I7" s="12"/>
      <c r="J7" s="137">
        <f>AVERAGE(F7:I7)</f>
        <v>1259</v>
      </c>
      <c r="K7" s="138"/>
      <c r="M7" s="8">
        <v>2</v>
      </c>
      <c r="N7" s="95">
        <v>9.8000000000000007</v>
      </c>
      <c r="O7" s="96"/>
      <c r="P7" s="2"/>
      <c r="R7" s="60" t="s">
        <v>1</v>
      </c>
      <c r="S7" s="78">
        <f>AVERAGE(J10,J67,J122)</f>
        <v>692.66666666666663</v>
      </c>
    </row>
    <row r="8" spans="1:19" x14ac:dyDescent="0.25">
      <c r="A8" s="2"/>
      <c r="C8" s="9" t="s">
        <v>17</v>
      </c>
      <c r="D8" s="10"/>
      <c r="E8" s="10"/>
      <c r="F8" s="11">
        <v>591</v>
      </c>
      <c r="G8" s="12"/>
      <c r="H8" s="12"/>
      <c r="I8" s="12"/>
      <c r="J8" s="137">
        <f t="shared" ref="J8:J13" si="0">AVERAGE(F8:I8)</f>
        <v>591</v>
      </c>
      <c r="K8" s="138"/>
      <c r="M8" s="8">
        <v>3</v>
      </c>
      <c r="N8" s="95">
        <v>9.6</v>
      </c>
      <c r="O8" s="96"/>
      <c r="P8" s="2"/>
      <c r="R8" s="60" t="s">
        <v>2</v>
      </c>
      <c r="S8" s="79">
        <f>AVERAGE(J13,J70,J125)</f>
        <v>279.33333333333331</v>
      </c>
    </row>
    <row r="9" spans="1:19" x14ac:dyDescent="0.25">
      <c r="A9" s="2"/>
      <c r="C9" s="9" t="s">
        <v>18</v>
      </c>
      <c r="D9" s="11">
        <v>65.61</v>
      </c>
      <c r="E9" s="11">
        <v>8.3000000000000007</v>
      </c>
      <c r="F9" s="11">
        <v>1544</v>
      </c>
      <c r="G9" s="11">
        <v>1551</v>
      </c>
      <c r="H9" s="11">
        <v>1366</v>
      </c>
      <c r="I9" s="11">
        <v>1291</v>
      </c>
      <c r="J9" s="137">
        <f t="shared" si="0"/>
        <v>1438</v>
      </c>
      <c r="K9" s="138"/>
      <c r="M9" s="8">
        <v>4</v>
      </c>
      <c r="N9" s="95">
        <v>8.9</v>
      </c>
      <c r="O9" s="96"/>
      <c r="P9" s="2"/>
      <c r="R9" s="80" t="s">
        <v>19</v>
      </c>
      <c r="S9" s="81">
        <f>S6-S7</f>
        <v>674.25000000000011</v>
      </c>
    </row>
    <row r="10" spans="1:19" x14ac:dyDescent="0.25">
      <c r="A10" s="2"/>
      <c r="C10" s="9" t="s">
        <v>20</v>
      </c>
      <c r="D10" s="11">
        <v>64.069999999999993</v>
      </c>
      <c r="E10" s="11">
        <v>8.1999999999999993</v>
      </c>
      <c r="F10" s="11">
        <v>683</v>
      </c>
      <c r="G10" s="11">
        <v>691</v>
      </c>
      <c r="H10" s="11">
        <v>698</v>
      </c>
      <c r="I10" s="11">
        <v>682</v>
      </c>
      <c r="J10" s="137">
        <f t="shared" si="0"/>
        <v>688.5</v>
      </c>
      <c r="K10" s="138"/>
      <c r="M10" s="8">
        <v>5</v>
      </c>
      <c r="N10" s="95">
        <v>8.8000000000000007</v>
      </c>
      <c r="O10" s="96"/>
      <c r="P10" s="2"/>
      <c r="R10" s="80" t="s">
        <v>21</v>
      </c>
      <c r="S10" s="82">
        <f>S7-S8</f>
        <v>413.33333333333331</v>
      </c>
    </row>
    <row r="11" spans="1:19" ht="15.75" thickBot="1" x14ac:dyDescent="0.3">
      <c r="A11" s="2"/>
      <c r="C11" s="9" t="s">
        <v>22</v>
      </c>
      <c r="D11" s="11"/>
      <c r="E11" s="11"/>
      <c r="F11" s="11">
        <v>411</v>
      </c>
      <c r="G11" s="12"/>
      <c r="H11" s="12"/>
      <c r="I11" s="12"/>
      <c r="J11" s="137">
        <f t="shared" si="0"/>
        <v>411</v>
      </c>
      <c r="K11" s="138"/>
      <c r="M11" s="13">
        <v>6</v>
      </c>
      <c r="N11" s="99">
        <v>7.6</v>
      </c>
      <c r="O11" s="100"/>
      <c r="P11" s="2"/>
      <c r="R11" s="80" t="s">
        <v>23</v>
      </c>
      <c r="S11" s="81">
        <f>S6-S8</f>
        <v>1087.5833333333335</v>
      </c>
    </row>
    <row r="12" spans="1:19" x14ac:dyDescent="0.25">
      <c r="A12" s="2"/>
      <c r="C12" s="9" t="s">
        <v>24</v>
      </c>
      <c r="D12" s="11"/>
      <c r="E12" s="11"/>
      <c r="F12" s="11">
        <v>246</v>
      </c>
      <c r="G12" s="12"/>
      <c r="H12" s="12"/>
      <c r="I12" s="12"/>
      <c r="J12" s="137">
        <f t="shared" si="0"/>
        <v>246</v>
      </c>
      <c r="K12" s="138"/>
      <c r="P12" s="2"/>
      <c r="R12" s="83" t="s">
        <v>25</v>
      </c>
      <c r="S12" s="85">
        <f>S9/S6</f>
        <v>0.49326342742181312</v>
      </c>
    </row>
    <row r="13" spans="1:19" ht="15.75" thickBot="1" x14ac:dyDescent="0.3">
      <c r="A13" s="2"/>
      <c r="C13" s="14" t="s">
        <v>26</v>
      </c>
      <c r="D13" s="15">
        <v>62.77</v>
      </c>
      <c r="E13" s="15">
        <v>7.4</v>
      </c>
      <c r="F13" s="15">
        <v>260</v>
      </c>
      <c r="G13" s="15">
        <v>288</v>
      </c>
      <c r="H13" s="15">
        <v>301</v>
      </c>
      <c r="I13" s="15">
        <v>276</v>
      </c>
      <c r="J13" s="139">
        <f t="shared" si="0"/>
        <v>281.25</v>
      </c>
      <c r="K13" s="140"/>
      <c r="P13" s="2"/>
      <c r="R13" s="83" t="s">
        <v>27</v>
      </c>
      <c r="S13" s="85">
        <f>S10/S7</f>
        <v>0.59672762271414825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0.7956471377187101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10.24</v>
      </c>
      <c r="E16" s="11">
        <v>10.6</v>
      </c>
      <c r="F16" s="22">
        <v>1244</v>
      </c>
      <c r="G16" s="16"/>
      <c r="H16" s="23" t="s">
        <v>1</v>
      </c>
      <c r="I16" s="147">
        <v>6.16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66.959999999999994</v>
      </c>
      <c r="E17" s="11"/>
      <c r="F17" s="22">
        <v>237</v>
      </c>
      <c r="G17" s="16"/>
      <c r="H17" s="27" t="s">
        <v>2</v>
      </c>
      <c r="I17" s="150">
        <v>5.15</v>
      </c>
      <c r="J17" s="151"/>
      <c r="K17" s="152"/>
      <c r="M17" s="28">
        <v>7.2</v>
      </c>
      <c r="N17" s="29">
        <v>44</v>
      </c>
      <c r="O17" s="30">
        <v>0.04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69.44</v>
      </c>
      <c r="E19" s="11"/>
      <c r="F19" s="22">
        <v>232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72.33</v>
      </c>
      <c r="E20" s="11"/>
      <c r="F20" s="22">
        <v>227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5.0999999999999996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70.55</v>
      </c>
      <c r="E21" s="11"/>
      <c r="F21" s="22">
        <v>1691</v>
      </c>
      <c r="G21" s="16"/>
      <c r="H21" s="141">
        <v>3</v>
      </c>
      <c r="I21" s="143">
        <v>788</v>
      </c>
      <c r="J21" s="143">
        <v>609</v>
      </c>
      <c r="K21" s="145">
        <f>((I21-J21)/I21)</f>
        <v>0.22715736040609136</v>
      </c>
      <c r="M21" s="13">
        <v>2</v>
      </c>
      <c r="N21" s="37">
        <v>5.2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75.150000000000006</v>
      </c>
      <c r="E22" s="11">
        <v>6.6</v>
      </c>
      <c r="F22" s="22">
        <v>501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512</v>
      </c>
      <c r="G23" s="16"/>
      <c r="H23" s="141">
        <v>10</v>
      </c>
      <c r="I23" s="143">
        <v>766</v>
      </c>
      <c r="J23" s="143">
        <v>546</v>
      </c>
      <c r="K23" s="145">
        <f>((I23-J23)/I23)</f>
        <v>0.28720626631853785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77.959999999999994</v>
      </c>
      <c r="E24" s="11">
        <v>6.3</v>
      </c>
      <c r="F24" s="22">
        <v>972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0.52121001390820587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958</v>
      </c>
      <c r="G25" s="16"/>
      <c r="M25" s="112" t="s">
        <v>53</v>
      </c>
      <c r="N25" s="113"/>
      <c r="O25" s="39">
        <f>(J10-J11)/J10</f>
        <v>0.40305010893246185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0.40145985401459855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-0.14329268292682926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90.88</v>
      </c>
      <c r="E28" s="35"/>
      <c r="F28" s="36"/>
      <c r="G28" s="48"/>
      <c r="H28" s="49" t="s">
        <v>1</v>
      </c>
      <c r="I28" s="35">
        <v>771</v>
      </c>
      <c r="J28" s="35">
        <v>709</v>
      </c>
      <c r="K28" s="36">
        <f>I28-J28</f>
        <v>62</v>
      </c>
      <c r="M28" s="123" t="s">
        <v>61</v>
      </c>
      <c r="N28" s="124"/>
      <c r="O28" s="50">
        <f>(J9-J13)/J9</f>
        <v>0.8044158553546592</v>
      </c>
      <c r="P28" s="2"/>
    </row>
    <row r="29" spans="1:16" ht="15.75" thickBot="1" x14ac:dyDescent="0.3">
      <c r="A29" s="2"/>
      <c r="B29" s="43"/>
      <c r="C29" s="47" t="s">
        <v>62</v>
      </c>
      <c r="D29" s="35">
        <v>72.45</v>
      </c>
      <c r="E29" s="35">
        <v>68.5</v>
      </c>
      <c r="F29" s="36">
        <v>94.55</v>
      </c>
      <c r="G29" s="51">
        <v>5.3</v>
      </c>
      <c r="H29" s="28" t="s">
        <v>2</v>
      </c>
      <c r="I29" s="37">
        <v>290</v>
      </c>
      <c r="J29" s="37">
        <v>273</v>
      </c>
      <c r="K29" s="38">
        <f>I29-J29</f>
        <v>17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81.25</v>
      </c>
      <c r="E30" s="35">
        <v>67.75</v>
      </c>
      <c r="F30" s="36">
        <v>83.39</v>
      </c>
      <c r="P30" s="2"/>
    </row>
    <row r="31" spans="1:16" ht="15" customHeight="1" x14ac:dyDescent="0.25">
      <c r="A31" s="2"/>
      <c r="B31" s="43"/>
      <c r="C31" s="47" t="s">
        <v>64</v>
      </c>
      <c r="D31" s="35">
        <v>72.650000000000006</v>
      </c>
      <c r="E31" s="35">
        <v>51.71</v>
      </c>
      <c r="F31" s="36">
        <v>71.180000000000007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52.21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91.06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208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209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210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211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212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1242</v>
      </c>
      <c r="G64" s="12"/>
      <c r="H64" s="12"/>
      <c r="I64" s="12"/>
      <c r="J64" s="137">
        <f>AVERAGE(F64:I64)</f>
        <v>1242</v>
      </c>
      <c r="K64" s="138"/>
      <c r="M64" s="8">
        <v>2</v>
      </c>
      <c r="N64" s="95">
        <v>9.6999999999999993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577</v>
      </c>
      <c r="G65" s="12"/>
      <c r="H65" s="12"/>
      <c r="I65" s="12"/>
      <c r="J65" s="137">
        <f t="shared" ref="J65:J70" si="1">AVERAGE(F65:I65)</f>
        <v>577</v>
      </c>
      <c r="K65" s="138"/>
      <c r="M65" s="8">
        <v>3</v>
      </c>
      <c r="N65" s="95">
        <v>9.5</v>
      </c>
      <c r="O65" s="96"/>
      <c r="P65" s="2"/>
    </row>
    <row r="66" spans="1:16" ht="15" customHeight="1" x14ac:dyDescent="0.25">
      <c r="A66" s="2"/>
      <c r="C66" s="9" t="s">
        <v>18</v>
      </c>
      <c r="D66" s="11">
        <v>63.5</v>
      </c>
      <c r="E66" s="11">
        <v>6.3</v>
      </c>
      <c r="F66" s="11">
        <v>1236</v>
      </c>
      <c r="G66" s="11">
        <v>1282</v>
      </c>
      <c r="H66" s="11">
        <v>1312</v>
      </c>
      <c r="I66" s="11">
        <v>1345</v>
      </c>
      <c r="J66" s="137">
        <f t="shared" si="1"/>
        <v>1293.75</v>
      </c>
      <c r="K66" s="138"/>
      <c r="M66" s="8">
        <v>4</v>
      </c>
      <c r="N66" s="95">
        <v>8.8000000000000007</v>
      </c>
      <c r="O66" s="96"/>
      <c r="P66" s="2"/>
    </row>
    <row r="67" spans="1:16" ht="15" customHeight="1" x14ac:dyDescent="0.25">
      <c r="A67" s="2"/>
      <c r="C67" s="9" t="s">
        <v>20</v>
      </c>
      <c r="D67" s="11">
        <v>60.46</v>
      </c>
      <c r="E67" s="11">
        <v>6.9</v>
      </c>
      <c r="F67" s="11">
        <v>683</v>
      </c>
      <c r="G67" s="11">
        <v>642</v>
      </c>
      <c r="H67" s="11">
        <v>563</v>
      </c>
      <c r="I67" s="11">
        <v>695</v>
      </c>
      <c r="J67" s="137">
        <f t="shared" si="1"/>
        <v>645.75</v>
      </c>
      <c r="K67" s="138"/>
      <c r="M67" s="8">
        <v>5</v>
      </c>
      <c r="N67" s="95">
        <v>8.6999999999999993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442</v>
      </c>
      <c r="G68" s="12"/>
      <c r="H68" s="12"/>
      <c r="I68" s="12"/>
      <c r="J68" s="137">
        <f t="shared" si="1"/>
        <v>442</v>
      </c>
      <c r="K68" s="138"/>
      <c r="M68" s="13">
        <v>6</v>
      </c>
      <c r="N68" s="99">
        <v>7.6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295</v>
      </c>
      <c r="G69" s="12"/>
      <c r="H69" s="12"/>
      <c r="I69" s="12"/>
      <c r="J69" s="137">
        <f t="shared" si="1"/>
        <v>295</v>
      </c>
      <c r="K69" s="138"/>
      <c r="P69" s="2"/>
    </row>
    <row r="70" spans="1:16" ht="15.75" thickBot="1" x14ac:dyDescent="0.3">
      <c r="A70" s="2"/>
      <c r="C70" s="14" t="s">
        <v>26</v>
      </c>
      <c r="D70" s="15">
        <v>61.46</v>
      </c>
      <c r="E70" s="15">
        <v>6.8</v>
      </c>
      <c r="F70" s="15">
        <v>280</v>
      </c>
      <c r="G70" s="15">
        <v>290</v>
      </c>
      <c r="H70" s="15">
        <v>239</v>
      </c>
      <c r="I70" s="15">
        <v>244</v>
      </c>
      <c r="J70" s="139">
        <f t="shared" si="1"/>
        <v>263.25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9.32</v>
      </c>
      <c r="E73" s="11">
        <v>9.1999999999999993</v>
      </c>
      <c r="F73" s="22">
        <v>1170</v>
      </c>
      <c r="G73" s="16"/>
      <c r="H73" s="23" t="s">
        <v>1</v>
      </c>
      <c r="I73" s="147">
        <v>6.46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69.42</v>
      </c>
      <c r="E74" s="11"/>
      <c r="F74" s="22">
        <v>290</v>
      </c>
      <c r="G74" s="16"/>
      <c r="H74" s="27" t="s">
        <v>2</v>
      </c>
      <c r="I74" s="150">
        <v>5.58</v>
      </c>
      <c r="J74" s="151"/>
      <c r="K74" s="152"/>
      <c r="M74" s="28">
        <v>7.1</v>
      </c>
      <c r="N74" s="29">
        <v>118</v>
      </c>
      <c r="O74" s="30">
        <v>0.04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67.25</v>
      </c>
      <c r="E76" s="11"/>
      <c r="F76" s="22">
        <v>287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70.44</v>
      </c>
      <c r="E77" s="11"/>
      <c r="F77" s="22">
        <v>285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5.9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75.349999999999994</v>
      </c>
      <c r="E78" s="11"/>
      <c r="F78" s="22">
        <v>1644</v>
      </c>
      <c r="G78" s="16"/>
      <c r="H78" s="141">
        <v>4</v>
      </c>
      <c r="I78" s="143">
        <v>717</v>
      </c>
      <c r="J78" s="143">
        <v>345</v>
      </c>
      <c r="K78" s="145">
        <f>((I78-J78)/I78)</f>
        <v>0.51882845188284521</v>
      </c>
      <c r="M78" s="13">
        <v>2</v>
      </c>
      <c r="N78" s="37">
        <v>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75.349999999999994</v>
      </c>
      <c r="E79" s="11">
        <v>6.5</v>
      </c>
      <c r="F79" s="22">
        <v>498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486</v>
      </c>
      <c r="G80" s="16"/>
      <c r="H80" s="141">
        <v>7</v>
      </c>
      <c r="I80" s="143">
        <v>419</v>
      </c>
      <c r="J80" s="143">
        <v>174</v>
      </c>
      <c r="K80" s="145">
        <f>((I80-J80)/I80)</f>
        <v>0.58472553699284013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76.84</v>
      </c>
      <c r="E81" s="11">
        <v>6.2</v>
      </c>
      <c r="F81" s="22">
        <v>943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0.50086956521739134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912</v>
      </c>
      <c r="G82" s="16"/>
      <c r="M82" s="112" t="s">
        <v>53</v>
      </c>
      <c r="N82" s="113"/>
      <c r="O82" s="39">
        <f>(J67-J68)/J67</f>
        <v>0.31552458381726672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0.33257918552036198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0.10762711864406779</v>
      </c>
      <c r="P84" s="2"/>
    </row>
    <row r="85" spans="1:16" ht="15.75" thickBot="1" x14ac:dyDescent="0.3">
      <c r="A85" s="2"/>
      <c r="B85" s="43"/>
      <c r="C85" s="47" t="s">
        <v>60</v>
      </c>
      <c r="D85" s="35">
        <v>91.44</v>
      </c>
      <c r="E85" s="35"/>
      <c r="F85" s="36"/>
      <c r="G85" s="48"/>
      <c r="H85" s="49" t="s">
        <v>1</v>
      </c>
      <c r="I85" s="35">
        <v>695</v>
      </c>
      <c r="J85" s="35">
        <v>633</v>
      </c>
      <c r="K85" s="36">
        <f>I85-J85</f>
        <v>62</v>
      </c>
      <c r="M85" s="123" t="s">
        <v>61</v>
      </c>
      <c r="N85" s="124"/>
      <c r="O85" s="50">
        <f>(J66-J70)/J66</f>
        <v>0.79652173913043478</v>
      </c>
      <c r="P85" s="2"/>
    </row>
    <row r="86" spans="1:16" ht="15.75" thickBot="1" x14ac:dyDescent="0.3">
      <c r="A86" s="2"/>
      <c r="B86" s="43"/>
      <c r="C86" s="47" t="s">
        <v>62</v>
      </c>
      <c r="D86" s="35">
        <v>73.45</v>
      </c>
      <c r="E86" s="35" t="s">
        <v>213</v>
      </c>
      <c r="F86" s="36">
        <v>94.32</v>
      </c>
      <c r="G86" s="51">
        <v>5.2</v>
      </c>
      <c r="H86" s="28" t="s">
        <v>2</v>
      </c>
      <c r="I86" s="37">
        <v>294</v>
      </c>
      <c r="J86" s="37">
        <v>248</v>
      </c>
      <c r="K86" s="38">
        <f>I86-J86</f>
        <v>46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78.849999999999994</v>
      </c>
      <c r="E87" s="35">
        <v>65.84</v>
      </c>
      <c r="F87" s="36">
        <v>83.51</v>
      </c>
      <c r="P87" s="2"/>
    </row>
    <row r="88" spans="1:16" ht="15" customHeight="1" x14ac:dyDescent="0.25">
      <c r="A88" s="2"/>
      <c r="B88" s="43"/>
      <c r="C88" s="47" t="s">
        <v>64</v>
      </c>
      <c r="D88" s="35">
        <v>73.55</v>
      </c>
      <c r="E88" s="35">
        <v>52.69</v>
      </c>
      <c r="F88" s="36">
        <v>71.650000000000006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53.17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91.08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214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215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216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217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218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1247</v>
      </c>
      <c r="G119" s="12"/>
      <c r="H119" s="12"/>
      <c r="I119" s="12"/>
      <c r="J119" s="137">
        <f>AVERAGE(F119:I119)</f>
        <v>1247</v>
      </c>
      <c r="K119" s="138"/>
      <c r="M119" s="8">
        <v>2</v>
      </c>
      <c r="N119" s="95">
        <v>8.8000000000000007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602</v>
      </c>
      <c r="G120" s="12"/>
      <c r="H120" s="12"/>
      <c r="I120" s="12"/>
      <c r="J120" s="137">
        <f t="shared" ref="J120:J125" si="2">AVERAGE(F120:I120)</f>
        <v>602</v>
      </c>
      <c r="K120" s="138"/>
      <c r="M120" s="8">
        <v>3</v>
      </c>
      <c r="N120" s="95">
        <v>9.6</v>
      </c>
      <c r="O120" s="96"/>
      <c r="P120" s="2"/>
    </row>
    <row r="121" spans="1:16" x14ac:dyDescent="0.25">
      <c r="A121" s="2"/>
      <c r="C121" s="9" t="s">
        <v>18</v>
      </c>
      <c r="D121" s="11">
        <v>67.22</v>
      </c>
      <c r="E121" s="11">
        <v>8.4</v>
      </c>
      <c r="F121" s="11">
        <v>1396</v>
      </c>
      <c r="G121" s="11">
        <v>1279</v>
      </c>
      <c r="H121" s="11">
        <v>1386</v>
      </c>
      <c r="I121" s="11">
        <v>1415</v>
      </c>
      <c r="J121" s="137">
        <f t="shared" si="2"/>
        <v>1369</v>
      </c>
      <c r="K121" s="138"/>
      <c r="M121" s="8">
        <v>4</v>
      </c>
      <c r="N121" s="95">
        <v>8.3000000000000007</v>
      </c>
      <c r="O121" s="96"/>
      <c r="P121" s="2"/>
    </row>
    <row r="122" spans="1:16" x14ac:dyDescent="0.25">
      <c r="A122" s="2"/>
      <c r="C122" s="9" t="s">
        <v>20</v>
      </c>
      <c r="D122" s="11">
        <v>63.22</v>
      </c>
      <c r="E122" s="11">
        <v>7.1</v>
      </c>
      <c r="F122" s="11">
        <v>762</v>
      </c>
      <c r="G122" s="11">
        <v>746</v>
      </c>
      <c r="H122" s="11">
        <v>741</v>
      </c>
      <c r="I122" s="11">
        <v>726</v>
      </c>
      <c r="J122" s="137">
        <f t="shared" si="2"/>
        <v>743.75</v>
      </c>
      <c r="K122" s="138"/>
      <c r="M122" s="8">
        <v>5</v>
      </c>
      <c r="N122" s="95">
        <v>8.8000000000000007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554</v>
      </c>
      <c r="G123" s="12"/>
      <c r="H123" s="12"/>
      <c r="I123" s="12"/>
      <c r="J123" s="137">
        <f t="shared" si="2"/>
        <v>554</v>
      </c>
      <c r="K123" s="138"/>
      <c r="M123" s="13">
        <v>6</v>
      </c>
      <c r="N123" s="99">
        <v>7.4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277</v>
      </c>
      <c r="G124" s="12"/>
      <c r="H124" s="12"/>
      <c r="I124" s="12"/>
      <c r="J124" s="137">
        <f t="shared" si="2"/>
        <v>277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62.23</v>
      </c>
      <c r="E125" s="15">
        <v>6.8</v>
      </c>
      <c r="F125" s="15">
        <v>257</v>
      </c>
      <c r="G125" s="15">
        <v>298</v>
      </c>
      <c r="H125" s="15">
        <v>314</v>
      </c>
      <c r="I125" s="15">
        <v>305</v>
      </c>
      <c r="J125" s="139">
        <f t="shared" si="2"/>
        <v>293.5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16.38</v>
      </c>
      <c r="E128" s="11">
        <v>11</v>
      </c>
      <c r="F128" s="22">
        <v>1328</v>
      </c>
      <c r="G128" s="16"/>
      <c r="H128" s="23" t="s">
        <v>1</v>
      </c>
      <c r="I128" s="147">
        <v>6.23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70.25</v>
      </c>
      <c r="E129" s="11"/>
      <c r="F129" s="22">
        <v>262</v>
      </c>
      <c r="G129" s="16"/>
      <c r="H129" s="27" t="s">
        <v>2</v>
      </c>
      <c r="I129" s="150">
        <v>5.64</v>
      </c>
      <c r="J129" s="151"/>
      <c r="K129" s="152"/>
      <c r="M129" s="28">
        <v>7.1</v>
      </c>
      <c r="N129" s="29">
        <v>88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66.39</v>
      </c>
      <c r="E131" s="11"/>
      <c r="F131" s="22">
        <v>255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70.430000000000007</v>
      </c>
      <c r="E132" s="11"/>
      <c r="F132" s="22">
        <v>259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6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70.760000000000005</v>
      </c>
      <c r="E133" s="11"/>
      <c r="F133" s="22">
        <v>1642</v>
      </c>
      <c r="G133" s="16"/>
      <c r="H133" s="141">
        <v>1</v>
      </c>
      <c r="I133" s="143">
        <v>744</v>
      </c>
      <c r="J133" s="143">
        <v>661</v>
      </c>
      <c r="K133" s="145">
        <f>((I133-J133)/I133)</f>
        <v>0.11155913978494623</v>
      </c>
      <c r="M133" s="13">
        <v>2</v>
      </c>
      <c r="N133" s="37">
        <v>5.9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76.41</v>
      </c>
      <c r="E134" s="11">
        <v>6.8</v>
      </c>
      <c r="F134" s="22">
        <v>511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509</v>
      </c>
      <c r="G135" s="16"/>
      <c r="H135" s="141">
        <v>8</v>
      </c>
      <c r="I135" s="143">
        <v>531</v>
      </c>
      <c r="J135" s="143">
        <v>373</v>
      </c>
      <c r="K135" s="145">
        <f>((I135-J135)/I135)</f>
        <v>0.2975517890772128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77.59</v>
      </c>
      <c r="E136" s="11">
        <v>6.6</v>
      </c>
      <c r="F136" s="22">
        <v>964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0.45672023374726078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952</v>
      </c>
      <c r="G137" s="16"/>
      <c r="M137" s="112" t="s">
        <v>53</v>
      </c>
      <c r="N137" s="113"/>
      <c r="O137" s="39">
        <f>(J122-J123)/J122</f>
        <v>0.25512605042016806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0.5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-5.9566787003610108E-2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91.45</v>
      </c>
      <c r="E140" s="35"/>
      <c r="F140" s="36"/>
      <c r="G140" s="48"/>
      <c r="H140" s="49" t="s">
        <v>1</v>
      </c>
      <c r="I140" s="35">
        <v>455</v>
      </c>
      <c r="J140" s="35">
        <v>403</v>
      </c>
      <c r="K140" s="36">
        <f>I140-J140</f>
        <v>52</v>
      </c>
      <c r="M140" s="123" t="s">
        <v>61</v>
      </c>
      <c r="N140" s="124"/>
      <c r="O140" s="50">
        <f>(J121-J125)/J121</f>
        <v>0.78560993425858294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72.55</v>
      </c>
      <c r="E141" s="35">
        <v>67.67</v>
      </c>
      <c r="F141" s="36">
        <v>93.27</v>
      </c>
      <c r="G141" s="51">
        <v>5.2</v>
      </c>
      <c r="H141" s="28" t="s">
        <v>2</v>
      </c>
      <c r="I141" s="37">
        <v>251</v>
      </c>
      <c r="J141" s="37">
        <v>229</v>
      </c>
      <c r="K141" s="38">
        <f>I141-J141</f>
        <v>22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77.849999999999994</v>
      </c>
      <c r="E142" s="35">
        <v>64.2</v>
      </c>
      <c r="F142" s="36">
        <v>82.46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77.05</v>
      </c>
      <c r="E143" s="35">
        <v>56.12</v>
      </c>
      <c r="F143" s="36">
        <v>72.83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53.15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91.25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219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220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221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222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223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3220-C0CD-4130-9C03-DE9B6828D68A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1386.75</v>
      </c>
    </row>
    <row r="7" spans="1:19" x14ac:dyDescent="0.25">
      <c r="A7" s="2"/>
      <c r="C7" s="9" t="s">
        <v>16</v>
      </c>
      <c r="D7" s="10"/>
      <c r="E7" s="10"/>
      <c r="F7" s="11">
        <v>1270</v>
      </c>
      <c r="G7" s="12"/>
      <c r="H7" s="12"/>
      <c r="I7" s="12"/>
      <c r="J7" s="137">
        <f>AVERAGE(F7:I7)</f>
        <v>1270</v>
      </c>
      <c r="K7" s="138"/>
      <c r="M7" s="8">
        <v>2</v>
      </c>
      <c r="N7" s="95">
        <v>9.5</v>
      </c>
      <c r="O7" s="96"/>
      <c r="P7" s="2"/>
      <c r="R7" s="60" t="s">
        <v>1</v>
      </c>
      <c r="S7" s="78">
        <f>AVERAGE(J10,J67,J122)</f>
        <v>683.5</v>
      </c>
    </row>
    <row r="8" spans="1:19" x14ac:dyDescent="0.25">
      <c r="A8" s="2"/>
      <c r="C8" s="9" t="s">
        <v>17</v>
      </c>
      <c r="D8" s="10"/>
      <c r="E8" s="10"/>
      <c r="F8" s="11">
        <v>619</v>
      </c>
      <c r="G8" s="12"/>
      <c r="H8" s="12"/>
      <c r="I8" s="12"/>
      <c r="J8" s="137">
        <f t="shared" ref="J8:J13" si="0">AVERAGE(F8:I8)</f>
        <v>619</v>
      </c>
      <c r="K8" s="138"/>
      <c r="M8" s="8">
        <v>3</v>
      </c>
      <c r="N8" s="95">
        <v>8.5</v>
      </c>
      <c r="O8" s="96"/>
      <c r="P8" s="2"/>
      <c r="R8" s="60" t="s">
        <v>2</v>
      </c>
      <c r="S8" s="79">
        <f>AVERAGE(J13,J70,J125)</f>
        <v>287.75</v>
      </c>
    </row>
    <row r="9" spans="1:19" x14ac:dyDescent="0.25">
      <c r="A9" s="2"/>
      <c r="C9" s="9" t="s">
        <v>18</v>
      </c>
      <c r="D9" s="11">
        <v>63.18</v>
      </c>
      <c r="E9" s="11">
        <v>9</v>
      </c>
      <c r="F9" s="11">
        <v>1662</v>
      </c>
      <c r="G9" s="11">
        <v>1387</v>
      </c>
      <c r="H9" s="11">
        <v>1531</v>
      </c>
      <c r="I9" s="11">
        <v>1520</v>
      </c>
      <c r="J9" s="137">
        <f t="shared" si="0"/>
        <v>1525</v>
      </c>
      <c r="K9" s="138"/>
      <c r="M9" s="8">
        <v>4</v>
      </c>
      <c r="N9" s="95">
        <v>7.7</v>
      </c>
      <c r="O9" s="96"/>
      <c r="P9" s="2"/>
      <c r="R9" s="80" t="s">
        <v>19</v>
      </c>
      <c r="S9" s="81">
        <f>S6-S7</f>
        <v>703.25</v>
      </c>
    </row>
    <row r="10" spans="1:19" x14ac:dyDescent="0.25">
      <c r="A10" s="2"/>
      <c r="C10" s="9" t="s">
        <v>20</v>
      </c>
      <c r="D10" s="11">
        <v>64.13</v>
      </c>
      <c r="E10" s="11">
        <v>7.8</v>
      </c>
      <c r="F10" s="11">
        <v>722</v>
      </c>
      <c r="G10" s="11">
        <v>737</v>
      </c>
      <c r="H10" s="11">
        <v>665</v>
      </c>
      <c r="I10" s="11">
        <v>690</v>
      </c>
      <c r="J10" s="137">
        <f t="shared" si="0"/>
        <v>703.5</v>
      </c>
      <c r="K10" s="138"/>
      <c r="M10" s="8">
        <v>5</v>
      </c>
      <c r="N10" s="95">
        <v>8.6999999999999993</v>
      </c>
      <c r="O10" s="96"/>
      <c r="P10" s="2"/>
      <c r="R10" s="80" t="s">
        <v>21</v>
      </c>
      <c r="S10" s="82">
        <f>S7-S8</f>
        <v>395.75</v>
      </c>
    </row>
    <row r="11" spans="1:19" ht="15.75" thickBot="1" x14ac:dyDescent="0.3">
      <c r="A11" s="2"/>
      <c r="C11" s="9" t="s">
        <v>22</v>
      </c>
      <c r="D11" s="11"/>
      <c r="E11" s="11"/>
      <c r="F11" s="11">
        <v>438</v>
      </c>
      <c r="G11" s="12"/>
      <c r="H11" s="12"/>
      <c r="I11" s="12"/>
      <c r="J11" s="137">
        <f t="shared" si="0"/>
        <v>438</v>
      </c>
      <c r="K11" s="138"/>
      <c r="M11" s="13">
        <v>6</v>
      </c>
      <c r="N11" s="99">
        <v>7.6</v>
      </c>
      <c r="O11" s="100"/>
      <c r="P11" s="2"/>
      <c r="R11" s="80" t="s">
        <v>23</v>
      </c>
      <c r="S11" s="81">
        <f>S6-S8</f>
        <v>1099</v>
      </c>
    </row>
    <row r="12" spans="1:19" x14ac:dyDescent="0.25">
      <c r="A12" s="2"/>
      <c r="C12" s="9" t="s">
        <v>24</v>
      </c>
      <c r="D12" s="11"/>
      <c r="E12" s="11"/>
      <c r="F12" s="11">
        <v>299</v>
      </c>
      <c r="G12" s="12"/>
      <c r="H12" s="12"/>
      <c r="I12" s="12"/>
      <c r="J12" s="137">
        <f t="shared" si="0"/>
        <v>299</v>
      </c>
      <c r="K12" s="138"/>
      <c r="P12" s="2"/>
      <c r="R12" s="83" t="s">
        <v>25</v>
      </c>
      <c r="S12" s="85">
        <f>S9/S6</f>
        <v>0.50712096628808367</v>
      </c>
    </row>
    <row r="13" spans="1:19" ht="15.75" thickBot="1" x14ac:dyDescent="0.3">
      <c r="A13" s="2"/>
      <c r="C13" s="14" t="s">
        <v>26</v>
      </c>
      <c r="D13" s="15">
        <v>63.94</v>
      </c>
      <c r="E13" s="15">
        <v>7.5</v>
      </c>
      <c r="F13" s="15">
        <v>301</v>
      </c>
      <c r="G13" s="15">
        <v>294</v>
      </c>
      <c r="H13" s="15">
        <v>292</v>
      </c>
      <c r="I13" s="15">
        <v>290</v>
      </c>
      <c r="J13" s="139">
        <f t="shared" si="0"/>
        <v>294.25</v>
      </c>
      <c r="K13" s="140"/>
      <c r="P13" s="2"/>
      <c r="R13" s="83" t="s">
        <v>27</v>
      </c>
      <c r="S13" s="85">
        <f>S10/S7</f>
        <v>0.57900512070226773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0.79250045069406883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12.87</v>
      </c>
      <c r="E16" s="11">
        <v>11.1</v>
      </c>
      <c r="F16" s="22">
        <v>1198</v>
      </c>
      <c r="G16" s="16"/>
      <c r="H16" s="23" t="s">
        <v>1</v>
      </c>
      <c r="I16" s="147">
        <v>6.05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70.510000000000005</v>
      </c>
      <c r="E17" s="11"/>
      <c r="F17" s="22">
        <v>298</v>
      </c>
      <c r="G17" s="16"/>
      <c r="H17" s="27" t="s">
        <v>2</v>
      </c>
      <c r="I17" s="150">
        <v>5.72</v>
      </c>
      <c r="J17" s="151"/>
      <c r="K17" s="152"/>
      <c r="M17" s="28">
        <v>7.2</v>
      </c>
      <c r="N17" s="29">
        <v>56</v>
      </c>
      <c r="O17" s="30">
        <v>0.04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69.959999999999994</v>
      </c>
      <c r="E19" s="11"/>
      <c r="F19" s="22">
        <v>296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73.13</v>
      </c>
      <c r="E20" s="11"/>
      <c r="F20" s="22">
        <v>295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5.8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72.75</v>
      </c>
      <c r="E21" s="11"/>
      <c r="F21" s="22">
        <v>1798</v>
      </c>
      <c r="G21" s="16"/>
      <c r="H21" s="141">
        <v>11</v>
      </c>
      <c r="I21" s="143">
        <v>719</v>
      </c>
      <c r="J21" s="143">
        <v>424</v>
      </c>
      <c r="K21" s="145">
        <f>((I21-J21)/I21)</f>
        <v>0.4102920723226704</v>
      </c>
      <c r="M21" s="13">
        <v>2</v>
      </c>
      <c r="N21" s="37">
        <v>6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76.67</v>
      </c>
      <c r="E22" s="11">
        <v>6.9</v>
      </c>
      <c r="F22" s="22">
        <v>545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531</v>
      </c>
      <c r="G23" s="16"/>
      <c r="H23" s="141">
        <v>12</v>
      </c>
      <c r="I23" s="143">
        <v>403</v>
      </c>
      <c r="J23" s="143">
        <v>282</v>
      </c>
      <c r="K23" s="145">
        <f>((I23-J23)/I23)</f>
        <v>0.30024813895781638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77.8</v>
      </c>
      <c r="E24" s="11">
        <v>6.7</v>
      </c>
      <c r="F24" s="22">
        <v>989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0.53868852459016392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970</v>
      </c>
      <c r="G25" s="16"/>
      <c r="M25" s="112" t="s">
        <v>53</v>
      </c>
      <c r="N25" s="113"/>
      <c r="O25" s="39">
        <f>(J10-J11)/J10</f>
        <v>0.37739872068230279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0.31735159817351599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1.588628762541806E-2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91.3</v>
      </c>
      <c r="E28" s="35"/>
      <c r="F28" s="36"/>
      <c r="G28" s="48"/>
      <c r="H28" s="49" t="s">
        <v>1</v>
      </c>
      <c r="I28" s="35">
        <v>424</v>
      </c>
      <c r="J28" s="35">
        <v>373</v>
      </c>
      <c r="K28" s="36">
        <f>I28-J28</f>
        <v>51</v>
      </c>
      <c r="M28" s="123" t="s">
        <v>61</v>
      </c>
      <c r="N28" s="124"/>
      <c r="O28" s="50">
        <f>(J9-J13)/J9</f>
        <v>0.80704918032786888</v>
      </c>
      <c r="P28" s="2"/>
    </row>
    <row r="29" spans="1:16" ht="15.75" thickBot="1" x14ac:dyDescent="0.3">
      <c r="A29" s="2"/>
      <c r="B29" s="43"/>
      <c r="C29" s="47" t="s">
        <v>62</v>
      </c>
      <c r="D29" s="35">
        <v>72.400000000000006</v>
      </c>
      <c r="E29" s="35">
        <v>67.62</v>
      </c>
      <c r="F29" s="36">
        <v>93.4</v>
      </c>
      <c r="G29" s="51">
        <v>5.0999999999999996</v>
      </c>
      <c r="H29" s="28" t="s">
        <v>2</v>
      </c>
      <c r="I29" s="37">
        <v>291</v>
      </c>
      <c r="J29" s="37">
        <v>256</v>
      </c>
      <c r="K29" s="38">
        <f>I29-J29</f>
        <v>35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78.3</v>
      </c>
      <c r="E30" s="35">
        <v>64.44</v>
      </c>
      <c r="F30" s="36">
        <v>82.3</v>
      </c>
      <c r="P30" s="2"/>
    </row>
    <row r="31" spans="1:16" ht="15" customHeight="1" x14ac:dyDescent="0.25">
      <c r="A31" s="2"/>
      <c r="B31" s="43"/>
      <c r="C31" s="47" t="s">
        <v>64</v>
      </c>
      <c r="D31" s="35">
        <v>76.2</v>
      </c>
      <c r="E31" s="35">
        <v>55.61</v>
      </c>
      <c r="F31" s="36">
        <v>72.98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52.75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91.4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224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225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226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227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228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229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230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1256</v>
      </c>
      <c r="G64" s="12"/>
      <c r="H64" s="12"/>
      <c r="I64" s="12"/>
      <c r="J64" s="137">
        <f>AVERAGE(F64:I64)</f>
        <v>1256</v>
      </c>
      <c r="K64" s="138"/>
      <c r="M64" s="8">
        <v>2</v>
      </c>
      <c r="N64" s="95">
        <v>9.4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648</v>
      </c>
      <c r="G65" s="12"/>
      <c r="H65" s="12"/>
      <c r="I65" s="12"/>
      <c r="J65" s="137">
        <f t="shared" ref="J65:J70" si="1">AVERAGE(F65:I65)</f>
        <v>648</v>
      </c>
      <c r="K65" s="138"/>
      <c r="M65" s="8">
        <v>3</v>
      </c>
      <c r="N65" s="95">
        <v>8.4</v>
      </c>
      <c r="O65" s="96"/>
      <c r="P65" s="2"/>
    </row>
    <row r="66" spans="1:16" ht="15" customHeight="1" x14ac:dyDescent="0.25">
      <c r="A66" s="2"/>
      <c r="C66" s="9" t="s">
        <v>18</v>
      </c>
      <c r="D66" s="11">
        <v>62.86</v>
      </c>
      <c r="E66" s="11">
        <v>8.1</v>
      </c>
      <c r="F66" s="11">
        <v>1414</v>
      </c>
      <c r="G66" s="11">
        <v>1449</v>
      </c>
      <c r="H66" s="11">
        <v>1360</v>
      </c>
      <c r="I66" s="11">
        <v>1219</v>
      </c>
      <c r="J66" s="137">
        <f t="shared" si="1"/>
        <v>1360.5</v>
      </c>
      <c r="K66" s="138"/>
      <c r="M66" s="8">
        <v>4</v>
      </c>
      <c r="N66" s="95">
        <v>7.6</v>
      </c>
      <c r="O66" s="96"/>
      <c r="P66" s="2"/>
    </row>
    <row r="67" spans="1:16" ht="15" customHeight="1" x14ac:dyDescent="0.25">
      <c r="A67" s="2"/>
      <c r="C67" s="9" t="s">
        <v>20</v>
      </c>
      <c r="D67" s="11">
        <v>62.75</v>
      </c>
      <c r="E67" s="11">
        <v>7.6</v>
      </c>
      <c r="F67" s="11">
        <v>621</v>
      </c>
      <c r="G67" s="11">
        <v>643</v>
      </c>
      <c r="H67" s="11">
        <v>687</v>
      </c>
      <c r="I67" s="11">
        <v>686</v>
      </c>
      <c r="J67" s="137">
        <f t="shared" si="1"/>
        <v>659.25</v>
      </c>
      <c r="K67" s="138"/>
      <c r="M67" s="8">
        <v>5</v>
      </c>
      <c r="N67" s="95">
        <v>8.6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375</v>
      </c>
      <c r="G68" s="12"/>
      <c r="H68" s="12"/>
      <c r="I68" s="12"/>
      <c r="J68" s="137">
        <f t="shared" si="1"/>
        <v>375</v>
      </c>
      <c r="K68" s="138"/>
      <c r="M68" s="13">
        <v>6</v>
      </c>
      <c r="N68" s="99">
        <v>7.6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257</v>
      </c>
      <c r="G69" s="12"/>
      <c r="H69" s="12"/>
      <c r="I69" s="12"/>
      <c r="J69" s="137">
        <f t="shared" si="1"/>
        <v>257</v>
      </c>
      <c r="K69" s="138"/>
      <c r="P69" s="2"/>
    </row>
    <row r="70" spans="1:16" ht="15.75" thickBot="1" x14ac:dyDescent="0.3">
      <c r="A70" s="2"/>
      <c r="C70" s="14" t="s">
        <v>26</v>
      </c>
      <c r="D70" s="15">
        <v>62.68</v>
      </c>
      <c r="E70" s="15">
        <v>7.1</v>
      </c>
      <c r="F70" s="15">
        <v>252</v>
      </c>
      <c r="G70" s="15">
        <v>262</v>
      </c>
      <c r="H70" s="15">
        <v>282</v>
      </c>
      <c r="I70" s="15">
        <v>270</v>
      </c>
      <c r="J70" s="139">
        <f t="shared" si="1"/>
        <v>266.5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12.8</v>
      </c>
      <c r="E73" s="11">
        <v>11.4</v>
      </c>
      <c r="F73" s="22">
        <v>1348</v>
      </c>
      <c r="G73" s="16"/>
      <c r="H73" s="23" t="s">
        <v>1</v>
      </c>
      <c r="I73" s="147">
        <v>5.88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71.319999999999993</v>
      </c>
      <c r="E74" s="11"/>
      <c r="F74" s="22">
        <v>262</v>
      </c>
      <c r="G74" s="16"/>
      <c r="H74" s="27" t="s">
        <v>2</v>
      </c>
      <c r="I74" s="150">
        <v>5.0599999999999996</v>
      </c>
      <c r="J74" s="151"/>
      <c r="K74" s="152"/>
      <c r="M74" s="28">
        <v>7.1</v>
      </c>
      <c r="N74" s="29">
        <v>122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67.739999999999995</v>
      </c>
      <c r="E76" s="11"/>
      <c r="F76" s="22">
        <v>259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73.58</v>
      </c>
      <c r="E77" s="11"/>
      <c r="F77" s="22">
        <v>256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5.7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74.430000000000007</v>
      </c>
      <c r="E78" s="11"/>
      <c r="F78" s="22">
        <v>1772</v>
      </c>
      <c r="G78" s="16"/>
      <c r="H78" s="141">
        <v>2</v>
      </c>
      <c r="I78" s="143">
        <v>657</v>
      </c>
      <c r="J78" s="143">
        <v>480</v>
      </c>
      <c r="K78" s="145">
        <f>((I78-J78)/I78)</f>
        <v>0.26940639269406391</v>
      </c>
      <c r="M78" s="13">
        <v>2</v>
      </c>
      <c r="N78" s="37">
        <v>5.8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76.44</v>
      </c>
      <c r="E79" s="11">
        <v>6.7</v>
      </c>
      <c r="F79" s="22">
        <v>541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527</v>
      </c>
      <c r="G80" s="16"/>
      <c r="H80" s="141">
        <v>5</v>
      </c>
      <c r="I80" s="143">
        <v>376</v>
      </c>
      <c r="J80" s="143">
        <v>275</v>
      </c>
      <c r="K80" s="145">
        <f>((I80-J80)/I80)</f>
        <v>0.26861702127659576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77.52</v>
      </c>
      <c r="E81" s="11">
        <v>6.6</v>
      </c>
      <c r="F81" s="22">
        <v>956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0.5154355016538037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921</v>
      </c>
      <c r="G82" s="16"/>
      <c r="M82" s="112" t="s">
        <v>53</v>
      </c>
      <c r="N82" s="113"/>
      <c r="O82" s="39">
        <f>(J67-J68)/J67</f>
        <v>0.43117178612059159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0.31466666666666665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-3.6964980544747082E-2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91.68</v>
      </c>
      <c r="E85" s="35"/>
      <c r="F85" s="36"/>
      <c r="G85" s="48"/>
      <c r="H85" s="49" t="s">
        <v>1</v>
      </c>
      <c r="I85" s="35">
        <v>635</v>
      </c>
      <c r="J85" s="35">
        <v>576</v>
      </c>
      <c r="K85" s="36">
        <f>I85-J85</f>
        <v>59</v>
      </c>
      <c r="M85" s="123" t="s">
        <v>61</v>
      </c>
      <c r="N85" s="124"/>
      <c r="O85" s="50">
        <f>(J66-J70)/J66</f>
        <v>0.80411613377434765</v>
      </c>
      <c r="P85" s="2"/>
    </row>
    <row r="86" spans="1:16" ht="15.75" thickBot="1" x14ac:dyDescent="0.3">
      <c r="A86" s="2"/>
      <c r="B86" s="43"/>
      <c r="C86" s="47" t="s">
        <v>62</v>
      </c>
      <c r="D86" s="35">
        <v>73.849999999999994</v>
      </c>
      <c r="E86" s="35">
        <v>69.02</v>
      </c>
      <c r="F86" s="36">
        <v>93.46</v>
      </c>
      <c r="G86" s="51">
        <v>5.2</v>
      </c>
      <c r="H86" s="28" t="s">
        <v>2</v>
      </c>
      <c r="I86" s="37">
        <v>264</v>
      </c>
      <c r="J86" s="37">
        <v>228</v>
      </c>
      <c r="K86" s="38">
        <f>I86-J86</f>
        <v>36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78.45</v>
      </c>
      <c r="E87" s="35">
        <v>64.78</v>
      </c>
      <c r="F87" s="36">
        <v>82.58</v>
      </c>
      <c r="P87" s="2"/>
    </row>
    <row r="88" spans="1:16" ht="15" customHeight="1" x14ac:dyDescent="0.25">
      <c r="A88" s="2"/>
      <c r="B88" s="43"/>
      <c r="C88" s="47" t="s">
        <v>64</v>
      </c>
      <c r="D88" s="35">
        <v>76.849999999999994</v>
      </c>
      <c r="E88" s="35">
        <v>55.8</v>
      </c>
      <c r="F88" s="36">
        <v>72.62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54.11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91.24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231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232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233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234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235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236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1221</v>
      </c>
      <c r="G119" s="12"/>
      <c r="H119" s="12"/>
      <c r="I119" s="12"/>
      <c r="J119" s="137">
        <f>AVERAGE(F119:I119)</f>
        <v>1221</v>
      </c>
      <c r="K119" s="138"/>
      <c r="M119" s="8">
        <v>2</v>
      </c>
      <c r="N119" s="95">
        <v>9.5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547</v>
      </c>
      <c r="G120" s="12"/>
      <c r="H120" s="12"/>
      <c r="I120" s="12"/>
      <c r="J120" s="137">
        <f t="shared" ref="J120:J125" si="2">AVERAGE(F120:I120)</f>
        <v>547</v>
      </c>
      <c r="K120" s="138"/>
      <c r="M120" s="8">
        <v>3</v>
      </c>
      <c r="N120" s="95">
        <v>9.5</v>
      </c>
      <c r="O120" s="96"/>
      <c r="P120" s="2"/>
    </row>
    <row r="121" spans="1:16" x14ac:dyDescent="0.25">
      <c r="A121" s="2"/>
      <c r="C121" s="9" t="s">
        <v>18</v>
      </c>
      <c r="D121" s="11">
        <v>63.69</v>
      </c>
      <c r="E121" s="11">
        <v>6.8</v>
      </c>
      <c r="F121" s="11">
        <v>1129</v>
      </c>
      <c r="G121" s="11">
        <v>1219</v>
      </c>
      <c r="H121" s="11">
        <v>1305</v>
      </c>
      <c r="I121" s="11">
        <v>1446</v>
      </c>
      <c r="J121" s="137">
        <f t="shared" si="2"/>
        <v>1274.75</v>
      </c>
      <c r="K121" s="138"/>
      <c r="M121" s="8">
        <v>4</v>
      </c>
      <c r="N121" s="95">
        <v>8.8000000000000007</v>
      </c>
      <c r="O121" s="96"/>
      <c r="P121" s="2"/>
    </row>
    <row r="122" spans="1:16" x14ac:dyDescent="0.25">
      <c r="A122" s="2"/>
      <c r="C122" s="9" t="s">
        <v>20</v>
      </c>
      <c r="D122" s="11">
        <v>62.07</v>
      </c>
      <c r="E122" s="11">
        <v>7.3</v>
      </c>
      <c r="F122" s="11">
        <v>709</v>
      </c>
      <c r="G122" s="11">
        <v>719</v>
      </c>
      <c r="H122" s="11">
        <v>673</v>
      </c>
      <c r="I122" s="11">
        <v>650</v>
      </c>
      <c r="J122" s="137">
        <f t="shared" si="2"/>
        <v>687.75</v>
      </c>
      <c r="K122" s="138"/>
      <c r="M122" s="8">
        <v>5</v>
      </c>
      <c r="N122" s="95">
        <v>9.1999999999999993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435</v>
      </c>
      <c r="G123" s="12"/>
      <c r="H123" s="12"/>
      <c r="I123" s="12"/>
      <c r="J123" s="137">
        <f t="shared" si="2"/>
        <v>435</v>
      </c>
      <c r="K123" s="138"/>
      <c r="M123" s="13">
        <v>6</v>
      </c>
      <c r="N123" s="99">
        <v>7.4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300</v>
      </c>
      <c r="G124" s="12"/>
      <c r="H124" s="12"/>
      <c r="I124" s="12"/>
      <c r="J124" s="137">
        <f t="shared" si="2"/>
        <v>300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60.99</v>
      </c>
      <c r="E125" s="15">
        <v>7</v>
      </c>
      <c r="F125" s="15">
        <v>295</v>
      </c>
      <c r="G125" s="15">
        <v>288</v>
      </c>
      <c r="H125" s="15">
        <v>321</v>
      </c>
      <c r="I125" s="15">
        <v>306</v>
      </c>
      <c r="J125" s="139">
        <f t="shared" si="2"/>
        <v>302.5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16.68</v>
      </c>
      <c r="E128" s="11">
        <v>11.1</v>
      </c>
      <c r="F128" s="22">
        <v>1245</v>
      </c>
      <c r="G128" s="16"/>
      <c r="H128" s="23" t="s">
        <v>1</v>
      </c>
      <c r="I128" s="147">
        <v>6.34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69.66</v>
      </c>
      <c r="E129" s="11"/>
      <c r="F129" s="22">
        <v>296</v>
      </c>
      <c r="G129" s="16"/>
      <c r="H129" s="27" t="s">
        <v>2</v>
      </c>
      <c r="I129" s="150">
        <v>5.95</v>
      </c>
      <c r="J129" s="151"/>
      <c r="K129" s="152"/>
      <c r="M129" s="28">
        <v>7.1</v>
      </c>
      <c r="N129" s="29">
        <v>96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66.52</v>
      </c>
      <c r="E131" s="11"/>
      <c r="F131" s="22">
        <v>292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70.23</v>
      </c>
      <c r="E132" s="11"/>
      <c r="F132" s="22">
        <v>299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5.6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77.849999999999994</v>
      </c>
      <c r="E133" s="11"/>
      <c r="F133" s="22">
        <v>1459</v>
      </c>
      <c r="G133" s="16"/>
      <c r="H133" s="141">
        <v>3</v>
      </c>
      <c r="I133" s="143">
        <v>711</v>
      </c>
      <c r="J133" s="143">
        <v>482</v>
      </c>
      <c r="K133" s="145">
        <f>((I133-J133)/I133)</f>
        <v>0.32208157524613223</v>
      </c>
      <c r="M133" s="13">
        <v>2</v>
      </c>
      <c r="N133" s="37">
        <v>5.7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78.010000000000005</v>
      </c>
      <c r="E134" s="11">
        <v>6.6</v>
      </c>
      <c r="F134" s="22">
        <v>625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634</v>
      </c>
      <c r="G135" s="16"/>
      <c r="H135" s="141">
        <v>6</v>
      </c>
      <c r="I135" s="143">
        <v>469</v>
      </c>
      <c r="J135" s="143">
        <v>246</v>
      </c>
      <c r="K135" s="145">
        <f>((I135-J135)/I135)</f>
        <v>0.47547974413646055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77.540000000000006</v>
      </c>
      <c r="E136" s="11">
        <v>6.4</v>
      </c>
      <c r="F136" s="22">
        <v>976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0.46048244753873308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992</v>
      </c>
      <c r="G137" s="16"/>
      <c r="M137" s="112" t="s">
        <v>53</v>
      </c>
      <c r="N137" s="113"/>
      <c r="O137" s="39">
        <f>(J122-J123)/J122</f>
        <v>0.36750272628135222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0.31034482758620691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-8.3333333333333332E-3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91.75</v>
      </c>
      <c r="E140" s="35"/>
      <c r="F140" s="36"/>
      <c r="G140" s="48"/>
      <c r="H140" s="49" t="s">
        <v>1</v>
      </c>
      <c r="I140" s="35">
        <v>388</v>
      </c>
      <c r="J140" s="35">
        <v>336</v>
      </c>
      <c r="K140" s="36">
        <f>I140-J140</f>
        <v>52</v>
      </c>
      <c r="M140" s="123" t="s">
        <v>61</v>
      </c>
      <c r="N140" s="124"/>
      <c r="O140" s="50">
        <f>(J121-J125)/J121</f>
        <v>0.76269856834673466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72.400000000000006</v>
      </c>
      <c r="E141" s="35">
        <v>67.849999999999994</v>
      </c>
      <c r="F141" s="36">
        <v>93.72</v>
      </c>
      <c r="G141" s="51">
        <v>5.2</v>
      </c>
      <c r="H141" s="28" t="s">
        <v>2</v>
      </c>
      <c r="I141" s="37">
        <v>241</v>
      </c>
      <c r="J141" s="37">
        <v>226</v>
      </c>
      <c r="K141" s="38">
        <f>I141-J141</f>
        <v>15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77.650000000000006</v>
      </c>
      <c r="E142" s="35">
        <v>64.03</v>
      </c>
      <c r="F142" s="36">
        <v>82.46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77.05</v>
      </c>
      <c r="E143" s="35">
        <v>55.6</v>
      </c>
      <c r="F143" s="36">
        <v>72.17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53.75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91.25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237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238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239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240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241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6A75-A260-4301-9066-59EBC70A0626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242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1382.6666666666667</v>
      </c>
    </row>
    <row r="7" spans="1:19" x14ac:dyDescent="0.25">
      <c r="A7" s="2"/>
      <c r="C7" s="9" t="s">
        <v>16</v>
      </c>
      <c r="D7" s="10"/>
      <c r="E7" s="10"/>
      <c r="F7" s="11">
        <v>1260</v>
      </c>
      <c r="G7" s="12"/>
      <c r="H7" s="12"/>
      <c r="I7" s="12"/>
      <c r="J7" s="137">
        <f>AVERAGE(F7:I7)</f>
        <v>1260</v>
      </c>
      <c r="K7" s="138"/>
      <c r="M7" s="8">
        <v>2</v>
      </c>
      <c r="N7" s="95">
        <v>10</v>
      </c>
      <c r="O7" s="96"/>
      <c r="P7" s="2"/>
      <c r="R7" s="60" t="s">
        <v>1</v>
      </c>
      <c r="S7" s="78">
        <f>AVERAGE(J10,J67,J122)</f>
        <v>660.91666666666663</v>
      </c>
    </row>
    <row r="8" spans="1:19" x14ac:dyDescent="0.25">
      <c r="A8" s="2"/>
      <c r="C8" s="9" t="s">
        <v>17</v>
      </c>
      <c r="D8" s="10"/>
      <c r="E8" s="10"/>
      <c r="F8" s="11">
        <v>580</v>
      </c>
      <c r="G8" s="12"/>
      <c r="H8" s="12"/>
      <c r="I8" s="12"/>
      <c r="J8" s="137">
        <f t="shared" ref="J8:J13" si="0">AVERAGE(F8:I8)</f>
        <v>580</v>
      </c>
      <c r="K8" s="138"/>
      <c r="M8" s="8">
        <v>3</v>
      </c>
      <c r="N8" s="95">
        <v>9.1999999999999993</v>
      </c>
      <c r="O8" s="96"/>
      <c r="P8" s="2"/>
      <c r="R8" s="60" t="s">
        <v>2</v>
      </c>
      <c r="S8" s="79">
        <f>AVERAGE(J13,J70,J125)</f>
        <v>265.25</v>
      </c>
    </row>
    <row r="9" spans="1:19" x14ac:dyDescent="0.25">
      <c r="A9" s="2"/>
      <c r="C9" s="9" t="s">
        <v>18</v>
      </c>
      <c r="D9" s="11">
        <v>64</v>
      </c>
      <c r="E9" s="11">
        <v>8.5</v>
      </c>
      <c r="F9" s="11">
        <v>1499</v>
      </c>
      <c r="G9" s="11">
        <v>1460</v>
      </c>
      <c r="H9" s="11">
        <v>1388</v>
      </c>
      <c r="I9" s="11">
        <v>1404</v>
      </c>
      <c r="J9" s="137">
        <f t="shared" si="0"/>
        <v>1437.75</v>
      </c>
      <c r="K9" s="138"/>
      <c r="M9" s="8">
        <v>4</v>
      </c>
      <c r="N9" s="95">
        <v>8.1</v>
      </c>
      <c r="O9" s="96"/>
      <c r="P9" s="2"/>
      <c r="R9" s="80" t="s">
        <v>19</v>
      </c>
      <c r="S9" s="81">
        <f>S6-S7</f>
        <v>721.75000000000011</v>
      </c>
    </row>
    <row r="10" spans="1:19" x14ac:dyDescent="0.25">
      <c r="A10" s="2"/>
      <c r="C10" s="9" t="s">
        <v>20</v>
      </c>
      <c r="D10" s="11">
        <v>62.86</v>
      </c>
      <c r="E10" s="11">
        <v>7.1</v>
      </c>
      <c r="F10" s="11">
        <v>651</v>
      </c>
      <c r="G10" s="11">
        <v>702</v>
      </c>
      <c r="H10" s="11">
        <v>686</v>
      </c>
      <c r="I10" s="11">
        <v>659</v>
      </c>
      <c r="J10" s="137">
        <f t="shared" si="0"/>
        <v>674.5</v>
      </c>
      <c r="K10" s="138"/>
      <c r="M10" s="8">
        <v>5</v>
      </c>
      <c r="N10" s="95">
        <v>8.6999999999999993</v>
      </c>
      <c r="O10" s="96"/>
      <c r="P10" s="2"/>
      <c r="R10" s="80" t="s">
        <v>21</v>
      </c>
      <c r="S10" s="82">
        <f>S7-S8</f>
        <v>395.66666666666663</v>
      </c>
    </row>
    <row r="11" spans="1:19" ht="15.75" thickBot="1" x14ac:dyDescent="0.3">
      <c r="A11" s="2"/>
      <c r="C11" s="9" t="s">
        <v>22</v>
      </c>
      <c r="D11" s="11"/>
      <c r="E11" s="11"/>
      <c r="F11" s="11">
        <v>401</v>
      </c>
      <c r="G11" s="12"/>
      <c r="H11" s="12"/>
      <c r="I11" s="12"/>
      <c r="J11" s="137">
        <f t="shared" si="0"/>
        <v>401</v>
      </c>
      <c r="K11" s="138"/>
      <c r="M11" s="13">
        <v>6</v>
      </c>
      <c r="N11" s="99">
        <v>7.8</v>
      </c>
      <c r="O11" s="100"/>
      <c r="P11" s="2"/>
      <c r="R11" s="80" t="s">
        <v>23</v>
      </c>
      <c r="S11" s="81">
        <f>S6-S8</f>
        <v>1117.4166666666667</v>
      </c>
    </row>
    <row r="12" spans="1:19" x14ac:dyDescent="0.25">
      <c r="A12" s="2"/>
      <c r="C12" s="9" t="s">
        <v>24</v>
      </c>
      <c r="D12" s="11"/>
      <c r="E12" s="11"/>
      <c r="F12" s="11">
        <v>275</v>
      </c>
      <c r="G12" s="12"/>
      <c r="H12" s="12"/>
      <c r="I12" s="12"/>
      <c r="J12" s="137">
        <f t="shared" si="0"/>
        <v>275</v>
      </c>
      <c r="K12" s="138"/>
      <c r="P12" s="2"/>
      <c r="R12" s="83" t="s">
        <v>25</v>
      </c>
      <c r="S12" s="85">
        <f>S9/S6</f>
        <v>0.52199855351976865</v>
      </c>
    </row>
    <row r="13" spans="1:19" ht="15.75" thickBot="1" x14ac:dyDescent="0.3">
      <c r="A13" s="2"/>
      <c r="C13" s="14" t="s">
        <v>26</v>
      </c>
      <c r="D13" s="15">
        <v>62.73</v>
      </c>
      <c r="E13" s="15">
        <v>7.5</v>
      </c>
      <c r="F13" s="15">
        <v>272</v>
      </c>
      <c r="G13" s="15">
        <v>276</v>
      </c>
      <c r="H13" s="15">
        <v>281</v>
      </c>
      <c r="I13" s="15">
        <v>255</v>
      </c>
      <c r="J13" s="139">
        <f t="shared" si="0"/>
        <v>271</v>
      </c>
      <c r="K13" s="140"/>
      <c r="P13" s="2"/>
      <c r="R13" s="83" t="s">
        <v>27</v>
      </c>
      <c r="S13" s="85">
        <f>S10/S7</f>
        <v>0.59866347244988016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0.80816055930568953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16.239999999999998</v>
      </c>
      <c r="E16" s="11">
        <v>10</v>
      </c>
      <c r="F16" s="22">
        <v>1288</v>
      </c>
      <c r="G16" s="16"/>
      <c r="H16" s="23" t="s">
        <v>1</v>
      </c>
      <c r="I16" s="147">
        <v>5.5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69.260000000000005</v>
      </c>
      <c r="E17" s="11"/>
      <c r="F17" s="22">
        <v>298</v>
      </c>
      <c r="G17" s="16"/>
      <c r="H17" s="27" t="s">
        <v>2</v>
      </c>
      <c r="I17" s="150">
        <v>5.16</v>
      </c>
      <c r="J17" s="151"/>
      <c r="K17" s="152"/>
      <c r="M17" s="28">
        <v>6.9</v>
      </c>
      <c r="N17" s="29">
        <v>42</v>
      </c>
      <c r="O17" s="30">
        <v>0.05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68.08</v>
      </c>
      <c r="E19" s="11"/>
      <c r="F19" s="22">
        <v>295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72.12</v>
      </c>
      <c r="E20" s="11"/>
      <c r="F20" s="22">
        <v>293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5.8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76.88</v>
      </c>
      <c r="E21" s="11"/>
      <c r="F21" s="22">
        <v>1590</v>
      </c>
      <c r="G21" s="16"/>
      <c r="H21" s="141">
        <v>4</v>
      </c>
      <c r="I21" s="143">
        <v>647</v>
      </c>
      <c r="J21" s="143">
        <v>330</v>
      </c>
      <c r="K21" s="145">
        <f>((I21-J21)/I21)</f>
        <v>0.48995363214837712</v>
      </c>
      <c r="M21" s="13">
        <v>2</v>
      </c>
      <c r="N21" s="37">
        <v>5.9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77.05</v>
      </c>
      <c r="E22" s="11">
        <v>6.8</v>
      </c>
      <c r="F22" s="22">
        <v>636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620</v>
      </c>
      <c r="G23" s="16"/>
      <c r="H23" s="141">
        <v>7</v>
      </c>
      <c r="I23" s="143">
        <v>389</v>
      </c>
      <c r="J23" s="143">
        <v>210</v>
      </c>
      <c r="K23" s="145">
        <f>((I23-J23)/I23)</f>
        <v>0.46015424164524421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77.7</v>
      </c>
      <c r="E24" s="11">
        <v>6.5</v>
      </c>
      <c r="F24" s="22">
        <v>991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0.53086419753086422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976</v>
      </c>
      <c r="G25" s="16"/>
      <c r="M25" s="112" t="s">
        <v>53</v>
      </c>
      <c r="N25" s="113"/>
      <c r="O25" s="39">
        <f>(J10-J11)/J10</f>
        <v>0.40548554484803556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0.31421446384039903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1.4545454545454545E-2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91.45</v>
      </c>
      <c r="E28" s="35"/>
      <c r="F28" s="36"/>
      <c r="G28" s="48"/>
      <c r="H28" s="49" t="s">
        <v>1</v>
      </c>
      <c r="I28" s="35">
        <v>514</v>
      </c>
      <c r="J28" s="35">
        <v>302</v>
      </c>
      <c r="K28" s="36">
        <f>I28-J28</f>
        <v>212</v>
      </c>
      <c r="M28" s="123" t="s">
        <v>61</v>
      </c>
      <c r="N28" s="124"/>
      <c r="O28" s="50">
        <f>(J9-J13)/J9</f>
        <v>0.81151104155798992</v>
      </c>
      <c r="P28" s="2"/>
    </row>
    <row r="29" spans="1:16" ht="15.75" thickBot="1" x14ac:dyDescent="0.3">
      <c r="A29" s="2"/>
      <c r="B29" s="43"/>
      <c r="C29" s="47" t="s">
        <v>62</v>
      </c>
      <c r="D29" s="35">
        <v>72.599999999999994</v>
      </c>
      <c r="E29" s="35">
        <v>68.2</v>
      </c>
      <c r="F29" s="36">
        <v>93.94</v>
      </c>
      <c r="G29" s="51">
        <v>5.3</v>
      </c>
      <c r="H29" s="28" t="s">
        <v>2</v>
      </c>
      <c r="I29" s="37">
        <v>273</v>
      </c>
      <c r="J29" s="37">
        <v>170</v>
      </c>
      <c r="K29" s="38">
        <f>I29-J29</f>
        <v>103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78.2</v>
      </c>
      <c r="E30" s="35">
        <v>64.36</v>
      </c>
      <c r="F30" s="36">
        <v>82.3</v>
      </c>
      <c r="P30" s="2"/>
    </row>
    <row r="31" spans="1:16" ht="15" customHeight="1" x14ac:dyDescent="0.25">
      <c r="A31" s="2"/>
      <c r="B31" s="43"/>
      <c r="C31" s="47" t="s">
        <v>64</v>
      </c>
      <c r="D31" s="35">
        <v>76.150000000000006</v>
      </c>
      <c r="E31" s="35">
        <v>55.05</v>
      </c>
      <c r="F31" s="36">
        <v>72.290000000000006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52.8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91.4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243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 t="s">
        <v>83</v>
      </c>
    </row>
    <row r="41" spans="1:16" x14ac:dyDescent="0.25">
      <c r="A41" s="2"/>
      <c r="C41" s="120" t="s">
        <v>244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245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246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247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230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1244</v>
      </c>
      <c r="G64" s="12"/>
      <c r="H64" s="12"/>
      <c r="I64" s="12"/>
      <c r="J64" s="137">
        <f>AVERAGE(F64:I64)</f>
        <v>1244</v>
      </c>
      <c r="K64" s="138"/>
      <c r="M64" s="8">
        <v>2</v>
      </c>
      <c r="N64" s="95">
        <v>9.9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564</v>
      </c>
      <c r="G65" s="12"/>
      <c r="H65" s="12"/>
      <c r="I65" s="12"/>
      <c r="J65" s="137">
        <f t="shared" ref="J65:J70" si="1">AVERAGE(F65:I65)</f>
        <v>564</v>
      </c>
      <c r="K65" s="138"/>
      <c r="M65" s="8">
        <v>3</v>
      </c>
      <c r="N65" s="95">
        <v>9.1</v>
      </c>
      <c r="O65" s="96"/>
      <c r="P65" s="2"/>
    </row>
    <row r="66" spans="1:16" ht="15" customHeight="1" x14ac:dyDescent="0.25">
      <c r="A66" s="2"/>
      <c r="C66" s="9" t="s">
        <v>18</v>
      </c>
      <c r="D66" s="11">
        <v>64.03</v>
      </c>
      <c r="E66" s="11">
        <v>8</v>
      </c>
      <c r="F66" s="11">
        <v>1357</v>
      </c>
      <c r="G66" s="11">
        <v>1353</v>
      </c>
      <c r="H66" s="11">
        <v>1272</v>
      </c>
      <c r="I66" s="11">
        <v>1386</v>
      </c>
      <c r="J66" s="137">
        <f t="shared" si="1"/>
        <v>1342</v>
      </c>
      <c r="K66" s="138"/>
      <c r="M66" s="8">
        <v>4</v>
      </c>
      <c r="N66" s="95">
        <v>8.1</v>
      </c>
      <c r="O66" s="96"/>
      <c r="P66" s="2"/>
    </row>
    <row r="67" spans="1:16" ht="15" customHeight="1" x14ac:dyDescent="0.25">
      <c r="A67" s="2"/>
      <c r="C67" s="9" t="s">
        <v>20</v>
      </c>
      <c r="D67" s="11">
        <v>60.75</v>
      </c>
      <c r="E67" s="11">
        <v>7.3</v>
      </c>
      <c r="F67" s="11">
        <v>598</v>
      </c>
      <c r="G67" s="11">
        <v>560</v>
      </c>
      <c r="H67" s="11">
        <v>605</v>
      </c>
      <c r="I67" s="11">
        <v>602</v>
      </c>
      <c r="J67" s="137">
        <f t="shared" si="1"/>
        <v>591.25</v>
      </c>
      <c r="K67" s="138"/>
      <c r="M67" s="8">
        <v>5</v>
      </c>
      <c r="N67" s="95">
        <v>8.6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345</v>
      </c>
      <c r="G68" s="12"/>
      <c r="H68" s="12"/>
      <c r="I68" s="12"/>
      <c r="J68" s="137">
        <f t="shared" si="1"/>
        <v>345</v>
      </c>
      <c r="K68" s="138"/>
      <c r="M68" s="13">
        <v>6</v>
      </c>
      <c r="N68" s="99">
        <v>7.8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258</v>
      </c>
      <c r="G69" s="12"/>
      <c r="H69" s="12"/>
      <c r="I69" s="12"/>
      <c r="J69" s="137">
        <f t="shared" si="1"/>
        <v>258</v>
      </c>
      <c r="K69" s="138"/>
      <c r="P69" s="2"/>
    </row>
    <row r="70" spans="1:16" ht="15.75" thickBot="1" x14ac:dyDescent="0.3">
      <c r="A70" s="2"/>
      <c r="C70" s="14" t="s">
        <v>26</v>
      </c>
      <c r="D70" s="15">
        <v>64.03</v>
      </c>
      <c r="E70" s="15">
        <v>8</v>
      </c>
      <c r="F70" s="15">
        <v>248</v>
      </c>
      <c r="G70" s="15">
        <v>242</v>
      </c>
      <c r="H70" s="15">
        <v>250</v>
      </c>
      <c r="I70" s="15">
        <v>257</v>
      </c>
      <c r="J70" s="139">
        <f t="shared" si="1"/>
        <v>249.25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14.07</v>
      </c>
      <c r="E73" s="11">
        <v>11.5</v>
      </c>
      <c r="F73" s="22">
        <v>1211</v>
      </c>
      <c r="G73" s="16"/>
      <c r="H73" s="23" t="s">
        <v>1</v>
      </c>
      <c r="I73" s="147">
        <v>5.68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70.27</v>
      </c>
      <c r="E74" s="11"/>
      <c r="F74" s="22">
        <v>258</v>
      </c>
      <c r="G74" s="16"/>
      <c r="H74" s="27" t="s">
        <v>2</v>
      </c>
      <c r="I74" s="150">
        <v>4.96</v>
      </c>
      <c r="J74" s="151"/>
      <c r="K74" s="152"/>
      <c r="M74" s="28">
        <v>6.8</v>
      </c>
      <c r="N74" s="29">
        <v>124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66.84</v>
      </c>
      <c r="E76" s="11"/>
      <c r="F76" s="22">
        <v>255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72.349999999999994</v>
      </c>
      <c r="E77" s="11"/>
      <c r="F77" s="22">
        <v>252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5.9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74.31</v>
      </c>
      <c r="E78" s="11"/>
      <c r="F78" s="22">
        <v>1575</v>
      </c>
      <c r="G78" s="16"/>
      <c r="H78" s="141">
        <v>8</v>
      </c>
      <c r="I78" s="143">
        <v>358</v>
      </c>
      <c r="J78" s="143">
        <v>273</v>
      </c>
      <c r="K78" s="145">
        <f>((I78-J78)/I78)</f>
        <v>0.23743016759776536</v>
      </c>
      <c r="M78" s="13">
        <v>2</v>
      </c>
      <c r="N78" s="37">
        <v>5.8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77.41</v>
      </c>
      <c r="E79" s="11">
        <v>6.9</v>
      </c>
      <c r="F79" s="22">
        <v>598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577</v>
      </c>
      <c r="G80" s="16"/>
      <c r="H80" s="141">
        <v>11</v>
      </c>
      <c r="I80" s="143">
        <v>592</v>
      </c>
      <c r="J80" s="143">
        <v>498</v>
      </c>
      <c r="K80" s="145">
        <f>((I80-J80)/I80)</f>
        <v>0.15878378378378377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77.849999999999994</v>
      </c>
      <c r="E81" s="11">
        <v>6.4</v>
      </c>
      <c r="F81" s="22">
        <v>952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0.55942622950819676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921</v>
      </c>
      <c r="G82" s="16"/>
      <c r="M82" s="112" t="s">
        <v>53</v>
      </c>
      <c r="N82" s="113"/>
      <c r="O82" s="39">
        <f>(J67-J68)/J67</f>
        <v>0.41649048625792812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0.25217391304347825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3.391472868217054E-2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91.42</v>
      </c>
      <c r="E85" s="35"/>
      <c r="F85" s="36"/>
      <c r="G85" s="48"/>
      <c r="H85" s="49" t="s">
        <v>1</v>
      </c>
      <c r="I85" s="35">
        <v>622</v>
      </c>
      <c r="J85" s="35">
        <v>568</v>
      </c>
      <c r="K85" s="36">
        <f>I85-J85</f>
        <v>54</v>
      </c>
      <c r="M85" s="123" t="s">
        <v>61</v>
      </c>
      <c r="N85" s="124"/>
      <c r="O85" s="50">
        <f>(J66-J70)/J66</f>
        <v>0.81426974664679586</v>
      </c>
      <c r="P85" s="2"/>
    </row>
    <row r="86" spans="1:16" ht="15.75" thickBot="1" x14ac:dyDescent="0.3">
      <c r="A86" s="2"/>
      <c r="B86" s="43"/>
      <c r="C86" s="47" t="s">
        <v>62</v>
      </c>
      <c r="D86" s="35">
        <v>73.650000000000006</v>
      </c>
      <c r="E86" s="35">
        <v>69.42</v>
      </c>
      <c r="F86" s="36">
        <v>94.27</v>
      </c>
      <c r="G86" s="51">
        <v>5.2</v>
      </c>
      <c r="H86" s="28" t="s">
        <v>2</v>
      </c>
      <c r="I86" s="37">
        <v>261</v>
      </c>
      <c r="J86" s="37">
        <v>227</v>
      </c>
      <c r="K86" s="38">
        <f>I86-J86</f>
        <v>34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77.849999999999994</v>
      </c>
      <c r="E87" s="35">
        <v>64.099999999999994</v>
      </c>
      <c r="F87" s="36">
        <v>82.35</v>
      </c>
      <c r="P87" s="2"/>
    </row>
    <row r="88" spans="1:16" ht="15" customHeight="1" x14ac:dyDescent="0.25">
      <c r="A88" s="2"/>
      <c r="B88" s="43"/>
      <c r="C88" s="47" t="s">
        <v>64</v>
      </c>
      <c r="D88" s="35">
        <v>75.849999999999994</v>
      </c>
      <c r="E88" s="35">
        <v>54.95</v>
      </c>
      <c r="F88" s="36">
        <v>72.45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53.95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91.37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248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249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250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251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252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253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1239</v>
      </c>
      <c r="G119" s="12"/>
      <c r="H119" s="12"/>
      <c r="I119" s="12"/>
      <c r="J119" s="137">
        <f>AVERAGE(F119:I119)</f>
        <v>1239</v>
      </c>
      <c r="K119" s="138"/>
      <c r="M119" s="8">
        <v>2</v>
      </c>
      <c r="N119" s="95">
        <v>9.1999999999999993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549</v>
      </c>
      <c r="G120" s="12"/>
      <c r="H120" s="12"/>
      <c r="I120" s="12"/>
      <c r="J120" s="137">
        <f t="shared" ref="J120:J125" si="2">AVERAGE(F120:I120)</f>
        <v>549</v>
      </c>
      <c r="K120" s="138"/>
      <c r="M120" s="8">
        <v>3</v>
      </c>
      <c r="N120" s="95">
        <v>8.9</v>
      </c>
      <c r="O120" s="96"/>
      <c r="P120" s="2"/>
    </row>
    <row r="121" spans="1:16" x14ac:dyDescent="0.25">
      <c r="A121" s="2"/>
      <c r="C121" s="9" t="s">
        <v>18</v>
      </c>
      <c r="D121" s="11">
        <v>63.11</v>
      </c>
      <c r="E121" s="11">
        <v>8.1</v>
      </c>
      <c r="F121" s="11">
        <v>1377</v>
      </c>
      <c r="G121" s="11">
        <v>1381</v>
      </c>
      <c r="H121" s="11">
        <v>1376</v>
      </c>
      <c r="I121" s="11">
        <v>1339</v>
      </c>
      <c r="J121" s="137">
        <f t="shared" si="2"/>
        <v>1368.25</v>
      </c>
      <c r="K121" s="138"/>
      <c r="M121" s="8">
        <v>4</v>
      </c>
      <c r="N121" s="95">
        <v>8.4</v>
      </c>
      <c r="O121" s="96"/>
      <c r="P121" s="2"/>
    </row>
    <row r="122" spans="1:16" x14ac:dyDescent="0.25">
      <c r="A122" s="2"/>
      <c r="C122" s="9" t="s">
        <v>20</v>
      </c>
      <c r="D122" s="11">
        <v>62.02</v>
      </c>
      <c r="E122" s="11">
        <v>7.2</v>
      </c>
      <c r="F122" s="11">
        <v>749</v>
      </c>
      <c r="G122" s="11">
        <v>759</v>
      </c>
      <c r="H122" s="11">
        <v>744</v>
      </c>
      <c r="I122" s="11">
        <v>616</v>
      </c>
      <c r="J122" s="137">
        <f t="shared" si="2"/>
        <v>717</v>
      </c>
      <c r="K122" s="138"/>
      <c r="M122" s="8">
        <v>5</v>
      </c>
      <c r="N122" s="95">
        <v>8.6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435</v>
      </c>
      <c r="G123" s="12"/>
      <c r="H123" s="12"/>
      <c r="I123" s="12"/>
      <c r="J123" s="137">
        <f t="shared" si="2"/>
        <v>435</v>
      </c>
      <c r="K123" s="138"/>
      <c r="M123" s="13">
        <v>6</v>
      </c>
      <c r="N123" s="99">
        <v>7.7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257</v>
      </c>
      <c r="G124" s="12"/>
      <c r="H124" s="12"/>
      <c r="I124" s="12"/>
      <c r="J124" s="137">
        <f t="shared" si="2"/>
        <v>257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62.11</v>
      </c>
      <c r="E125" s="15">
        <v>7</v>
      </c>
      <c r="F125" s="15">
        <v>277</v>
      </c>
      <c r="G125" s="15">
        <v>305</v>
      </c>
      <c r="H125" s="15">
        <v>282</v>
      </c>
      <c r="I125" s="15">
        <v>238</v>
      </c>
      <c r="J125" s="139">
        <f t="shared" si="2"/>
        <v>275.5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11.29</v>
      </c>
      <c r="E128" s="11">
        <v>10.6</v>
      </c>
      <c r="F128" s="22">
        <v>1254</v>
      </c>
      <c r="G128" s="16"/>
      <c r="H128" s="23" t="s">
        <v>1</v>
      </c>
      <c r="I128" s="147">
        <v>6.28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68.88</v>
      </c>
      <c r="E129" s="11"/>
      <c r="F129" s="22">
        <v>244</v>
      </c>
      <c r="G129" s="16"/>
      <c r="H129" s="27" t="s">
        <v>2</v>
      </c>
      <c r="I129" s="150">
        <v>5.49</v>
      </c>
      <c r="J129" s="151"/>
      <c r="K129" s="152"/>
      <c r="M129" s="28">
        <v>7.1</v>
      </c>
      <c r="N129" s="29">
        <v>44</v>
      </c>
      <c r="O129" s="30">
        <v>0.04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64.69</v>
      </c>
      <c r="E131" s="11"/>
      <c r="F131" s="22">
        <v>238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71.150000000000006</v>
      </c>
      <c r="E132" s="11"/>
      <c r="F132" s="22">
        <v>255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5.0999999999999996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71.47</v>
      </c>
      <c r="E133" s="11"/>
      <c r="F133" s="22">
        <v>1669</v>
      </c>
      <c r="G133" s="16"/>
      <c r="H133" s="141">
        <v>13</v>
      </c>
      <c r="I133" s="143">
        <v>417</v>
      </c>
      <c r="J133" s="143">
        <v>266</v>
      </c>
      <c r="K133" s="145">
        <f>((I133-J133)/I133)</f>
        <v>0.36211031175059955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77.78</v>
      </c>
      <c r="E134" s="11">
        <v>6.7</v>
      </c>
      <c r="F134" s="22">
        <v>666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649</v>
      </c>
      <c r="G135" s="16"/>
      <c r="H135" s="141"/>
      <c r="I135" s="143"/>
      <c r="J135" s="143"/>
      <c r="K135" s="145" t="e">
        <f>((I135-J135)/I135)</f>
        <v>#DIV/0!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79.03</v>
      </c>
      <c r="E136" s="11">
        <v>6.4</v>
      </c>
      <c r="F136" s="22">
        <v>1197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0.47597295815823132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1148</v>
      </c>
      <c r="G137" s="16"/>
      <c r="M137" s="112" t="s">
        <v>53</v>
      </c>
      <c r="N137" s="113"/>
      <c r="O137" s="39">
        <f>(J122-J123)/J122</f>
        <v>0.39330543933054396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0.4091954022988506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-7.1984435797665364E-2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92.87</v>
      </c>
      <c r="E140" s="35"/>
      <c r="F140" s="36"/>
      <c r="G140" s="48"/>
      <c r="H140" s="49" t="s">
        <v>1</v>
      </c>
      <c r="I140" s="35">
        <v>812</v>
      </c>
      <c r="J140" s="35">
        <v>729</v>
      </c>
      <c r="K140" s="36">
        <f>I140-J140</f>
        <v>83</v>
      </c>
      <c r="M140" s="123" t="s">
        <v>61</v>
      </c>
      <c r="N140" s="124"/>
      <c r="O140" s="50">
        <f>(J121-J125)/J121</f>
        <v>0.79864790791156592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72.75</v>
      </c>
      <c r="E141" s="35">
        <v>67.73</v>
      </c>
      <c r="F141" s="36">
        <v>93.11</v>
      </c>
      <c r="G141" s="51">
        <v>5.2</v>
      </c>
      <c r="H141" s="28" t="s">
        <v>2</v>
      </c>
      <c r="I141" s="37">
        <v>309</v>
      </c>
      <c r="J141" s="37">
        <v>291</v>
      </c>
      <c r="K141" s="38">
        <f>I141-J141</f>
        <v>18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80.25</v>
      </c>
      <c r="E142" s="35">
        <v>67.2</v>
      </c>
      <c r="F142" s="36">
        <v>83.74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74.400000000000006</v>
      </c>
      <c r="E143" s="35">
        <v>52.95</v>
      </c>
      <c r="F143" s="36">
        <v>71.180000000000007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55.56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91.04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254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255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256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257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258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259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CF46-1F8E-465E-8448-2BC2EA94DC8A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242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1510.8333333333333</v>
      </c>
    </row>
    <row r="7" spans="1:19" x14ac:dyDescent="0.25">
      <c r="A7" s="2"/>
      <c r="C7" s="9" t="s">
        <v>16</v>
      </c>
      <c r="D7" s="10"/>
      <c r="E7" s="10"/>
      <c r="F7" s="11">
        <v>1265</v>
      </c>
      <c r="G7" s="12"/>
      <c r="H7" s="12"/>
      <c r="I7" s="12"/>
      <c r="J7" s="137">
        <f>AVERAGE(F7:I7)</f>
        <v>1265</v>
      </c>
      <c r="K7" s="138"/>
      <c r="M7" s="8">
        <v>2</v>
      </c>
      <c r="N7" s="95">
        <v>10.1</v>
      </c>
      <c r="O7" s="96"/>
      <c r="P7" s="2"/>
      <c r="R7" s="60" t="s">
        <v>1</v>
      </c>
      <c r="S7" s="78">
        <f>AVERAGE(J10,J67,J122)</f>
        <v>688.41666666666663</v>
      </c>
    </row>
    <row r="8" spans="1:19" x14ac:dyDescent="0.25">
      <c r="A8" s="2"/>
      <c r="C8" s="9" t="s">
        <v>17</v>
      </c>
      <c r="D8" s="10"/>
      <c r="E8" s="10"/>
      <c r="F8" s="11">
        <v>575</v>
      </c>
      <c r="G8" s="12"/>
      <c r="H8" s="12"/>
      <c r="I8" s="12"/>
      <c r="J8" s="137">
        <f t="shared" ref="J8:J13" si="0">AVERAGE(F8:I8)</f>
        <v>575</v>
      </c>
      <c r="K8" s="138"/>
      <c r="M8" s="8">
        <v>3</v>
      </c>
      <c r="N8" s="95">
        <v>9.1999999999999993</v>
      </c>
      <c r="O8" s="96"/>
      <c r="P8" s="2"/>
      <c r="R8" s="60" t="s">
        <v>2</v>
      </c>
      <c r="S8" s="79">
        <f>AVERAGE(J13,J70,J125)</f>
        <v>294.91666666666669</v>
      </c>
    </row>
    <row r="9" spans="1:19" x14ac:dyDescent="0.25">
      <c r="A9" s="2"/>
      <c r="C9" s="9" t="s">
        <v>18</v>
      </c>
      <c r="D9" s="11">
        <v>63.02</v>
      </c>
      <c r="E9" s="11">
        <v>9</v>
      </c>
      <c r="F9" s="11">
        <v>1602</v>
      </c>
      <c r="G9" s="11">
        <v>1585</v>
      </c>
      <c r="H9" s="11">
        <v>1611</v>
      </c>
      <c r="I9" s="11">
        <v>1598</v>
      </c>
      <c r="J9" s="137">
        <f t="shared" si="0"/>
        <v>1599</v>
      </c>
      <c r="K9" s="138"/>
      <c r="M9" s="8">
        <v>4</v>
      </c>
      <c r="N9" s="95">
        <v>8.1</v>
      </c>
      <c r="O9" s="96"/>
      <c r="P9" s="2"/>
      <c r="R9" s="80" t="s">
        <v>19</v>
      </c>
      <c r="S9" s="81">
        <f>S6-S7</f>
        <v>822.41666666666663</v>
      </c>
    </row>
    <row r="10" spans="1:19" x14ac:dyDescent="0.25">
      <c r="A10" s="2"/>
      <c r="C10" s="9" t="s">
        <v>20</v>
      </c>
      <c r="D10" s="11">
        <v>61.2</v>
      </c>
      <c r="E10" s="11">
        <v>7.4</v>
      </c>
      <c r="F10" s="11">
        <v>631</v>
      </c>
      <c r="G10" s="11">
        <v>603</v>
      </c>
      <c r="H10" s="11">
        <v>543</v>
      </c>
      <c r="I10" s="11">
        <v>580</v>
      </c>
      <c r="J10" s="137">
        <f t="shared" si="0"/>
        <v>589.25</v>
      </c>
      <c r="K10" s="138"/>
      <c r="M10" s="8">
        <v>5</v>
      </c>
      <c r="N10" s="95">
        <v>8.9</v>
      </c>
      <c r="O10" s="96"/>
      <c r="P10" s="2"/>
      <c r="R10" s="80" t="s">
        <v>21</v>
      </c>
      <c r="S10" s="82">
        <f>S7-S8</f>
        <v>393.49999999999994</v>
      </c>
    </row>
    <row r="11" spans="1:19" ht="15.75" thickBot="1" x14ac:dyDescent="0.3">
      <c r="A11" s="2"/>
      <c r="C11" s="9" t="s">
        <v>22</v>
      </c>
      <c r="D11" s="11"/>
      <c r="E11" s="11"/>
      <c r="F11" s="11">
        <v>375</v>
      </c>
      <c r="G11" s="12"/>
      <c r="H11" s="12"/>
      <c r="I11" s="12"/>
      <c r="J11" s="137">
        <f t="shared" si="0"/>
        <v>375</v>
      </c>
      <c r="K11" s="138"/>
      <c r="M11" s="13">
        <v>6</v>
      </c>
      <c r="N11" s="99">
        <v>7.2</v>
      </c>
      <c r="O11" s="100"/>
      <c r="P11" s="2"/>
      <c r="R11" s="80" t="s">
        <v>23</v>
      </c>
      <c r="S11" s="81">
        <f>S6-S8</f>
        <v>1215.9166666666665</v>
      </c>
    </row>
    <row r="12" spans="1:19" x14ac:dyDescent="0.25">
      <c r="A12" s="2"/>
      <c r="C12" s="9" t="s">
        <v>24</v>
      </c>
      <c r="D12" s="11"/>
      <c r="E12" s="11"/>
      <c r="F12" s="11">
        <v>247</v>
      </c>
      <c r="G12" s="12"/>
      <c r="H12" s="12"/>
      <c r="I12" s="12"/>
      <c r="J12" s="137">
        <f t="shared" si="0"/>
        <v>247</v>
      </c>
      <c r="K12" s="138"/>
      <c r="P12" s="2"/>
      <c r="R12" s="83" t="s">
        <v>25</v>
      </c>
      <c r="S12" s="85">
        <f>S9/S6</f>
        <v>0.54434638720353001</v>
      </c>
    </row>
    <row r="13" spans="1:19" ht="15.75" thickBot="1" x14ac:dyDescent="0.3">
      <c r="A13" s="2"/>
      <c r="C13" s="14" t="s">
        <v>26</v>
      </c>
      <c r="D13" s="15">
        <v>61.27</v>
      </c>
      <c r="E13" s="15">
        <v>7.6</v>
      </c>
      <c r="F13" s="15">
        <v>249</v>
      </c>
      <c r="G13" s="15">
        <v>252</v>
      </c>
      <c r="H13" s="15">
        <v>246</v>
      </c>
      <c r="I13" s="15">
        <v>242</v>
      </c>
      <c r="J13" s="139">
        <f t="shared" si="0"/>
        <v>247.25</v>
      </c>
      <c r="K13" s="140"/>
      <c r="P13" s="2"/>
      <c r="R13" s="83" t="s">
        <v>27</v>
      </c>
      <c r="S13" s="85">
        <f>S10/S7</f>
        <v>0.57160150102893104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0.80479867622724754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19.239999999999998</v>
      </c>
      <c r="E16" s="11">
        <v>11.3</v>
      </c>
      <c r="F16" s="22">
        <v>1398</v>
      </c>
      <c r="G16" s="16"/>
      <c r="H16" s="23" t="s">
        <v>1</v>
      </c>
      <c r="I16" s="147">
        <v>5.94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68.84</v>
      </c>
      <c r="E17" s="11"/>
      <c r="F17" s="22">
        <v>242</v>
      </c>
      <c r="G17" s="16"/>
      <c r="H17" s="27" t="s">
        <v>2</v>
      </c>
      <c r="I17" s="150">
        <v>5.72</v>
      </c>
      <c r="J17" s="151"/>
      <c r="K17" s="152"/>
      <c r="M17" s="28">
        <v>6.9</v>
      </c>
      <c r="N17" s="29">
        <v>51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67.13</v>
      </c>
      <c r="E19" s="11"/>
      <c r="F19" s="22">
        <v>240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69.069999999999993</v>
      </c>
      <c r="E20" s="11"/>
      <c r="F20" s="22">
        <v>238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5.5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72.900000000000006</v>
      </c>
      <c r="E21" s="11"/>
      <c r="F21" s="22">
        <v>1797</v>
      </c>
      <c r="G21" s="16"/>
      <c r="H21" s="141">
        <v>1</v>
      </c>
      <c r="I21" s="143">
        <v>626</v>
      </c>
      <c r="J21" s="143">
        <v>338</v>
      </c>
      <c r="K21" s="145">
        <f>((I21-J21)/I21)</f>
        <v>0.46006389776357826</v>
      </c>
      <c r="M21" s="13">
        <v>2</v>
      </c>
      <c r="N21" s="37">
        <v>5.6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77.27</v>
      </c>
      <c r="E22" s="11">
        <v>6.8</v>
      </c>
      <c r="F22" s="22">
        <v>646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629</v>
      </c>
      <c r="G23" s="16"/>
      <c r="H23" s="141">
        <v>12</v>
      </c>
      <c r="I23" s="143">
        <v>396</v>
      </c>
      <c r="J23" s="143">
        <v>210</v>
      </c>
      <c r="K23" s="145">
        <f>((I23-J23)/I23)</f>
        <v>0.46969696969696972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78.3</v>
      </c>
      <c r="E24" s="11">
        <v>6.5</v>
      </c>
      <c r="F24" s="22">
        <v>1185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0.6314884302689181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1166</v>
      </c>
      <c r="G25" s="16"/>
      <c r="M25" s="112" t="s">
        <v>53</v>
      </c>
      <c r="N25" s="113"/>
      <c r="O25" s="39">
        <f>(J10-J11)/J10</f>
        <v>0.36359779380568519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0.34133333333333332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-1.0121457489878543E-3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91.6</v>
      </c>
      <c r="E28" s="35"/>
      <c r="F28" s="36"/>
      <c r="G28" s="48"/>
      <c r="H28" s="49" t="s">
        <v>1</v>
      </c>
      <c r="I28" s="35">
        <v>432</v>
      </c>
      <c r="J28" s="35">
        <v>341</v>
      </c>
      <c r="K28" s="36">
        <f>I28-J28</f>
        <v>91</v>
      </c>
      <c r="M28" s="123" t="s">
        <v>61</v>
      </c>
      <c r="N28" s="124"/>
      <c r="O28" s="50">
        <f>(J9-J13)/J9</f>
        <v>0.84537210756722947</v>
      </c>
      <c r="P28" s="2"/>
    </row>
    <row r="29" spans="1:16" ht="15.75" thickBot="1" x14ac:dyDescent="0.3">
      <c r="A29" s="2"/>
      <c r="B29" s="43"/>
      <c r="C29" s="47" t="s">
        <v>62</v>
      </c>
      <c r="D29" s="35">
        <v>72.900000000000006</v>
      </c>
      <c r="E29" s="35">
        <v>68.02</v>
      </c>
      <c r="F29" s="36">
        <v>93.31</v>
      </c>
      <c r="G29" s="51">
        <v>5.4</v>
      </c>
      <c r="H29" s="28" t="s">
        <v>2</v>
      </c>
      <c r="I29" s="37">
        <v>249</v>
      </c>
      <c r="J29" s="37">
        <v>211</v>
      </c>
      <c r="K29" s="38">
        <f>I29-J29</f>
        <v>38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79.849999999999994</v>
      </c>
      <c r="E30" s="35">
        <v>66.989999999999995</v>
      </c>
      <c r="F30" s="36">
        <v>83.9</v>
      </c>
      <c r="P30" s="2"/>
    </row>
    <row r="31" spans="1:16" ht="15" customHeight="1" x14ac:dyDescent="0.25">
      <c r="A31" s="2"/>
      <c r="B31" s="43"/>
      <c r="C31" s="47" t="s">
        <v>64</v>
      </c>
      <c r="D31" s="35">
        <v>75.400000000000006</v>
      </c>
      <c r="E31" s="35">
        <v>53.53</v>
      </c>
      <c r="F31" s="36">
        <v>71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52.6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91.4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260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261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262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263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264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1266</v>
      </c>
      <c r="G64" s="12"/>
      <c r="H64" s="12"/>
      <c r="I64" s="12"/>
      <c r="J64" s="137">
        <f>AVERAGE(F64:I64)</f>
        <v>1266</v>
      </c>
      <c r="K64" s="138"/>
      <c r="M64" s="8">
        <v>2</v>
      </c>
      <c r="N64" s="95">
        <v>9.6999999999999993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572</v>
      </c>
      <c r="G65" s="12"/>
      <c r="H65" s="12"/>
      <c r="I65" s="12"/>
      <c r="J65" s="137">
        <f t="shared" ref="J65:J70" si="1">AVERAGE(F65:I65)</f>
        <v>572</v>
      </c>
      <c r="K65" s="138"/>
      <c r="M65" s="8">
        <v>3</v>
      </c>
      <c r="N65" s="95">
        <v>9.6999999999999993</v>
      </c>
      <c r="O65" s="96"/>
      <c r="P65" s="2"/>
    </row>
    <row r="66" spans="1:16" ht="15" customHeight="1" x14ac:dyDescent="0.25">
      <c r="A66" s="2"/>
      <c r="C66" s="9" t="s">
        <v>18</v>
      </c>
      <c r="D66" s="11">
        <v>65.39</v>
      </c>
      <c r="E66" s="11">
        <v>8</v>
      </c>
      <c r="F66" s="11">
        <v>1501</v>
      </c>
      <c r="G66" s="11">
        <v>1569</v>
      </c>
      <c r="H66" s="11">
        <v>1594</v>
      </c>
      <c r="I66" s="11">
        <v>1542</v>
      </c>
      <c r="J66" s="137">
        <f t="shared" si="1"/>
        <v>1551.5</v>
      </c>
      <c r="K66" s="138"/>
      <c r="M66" s="8">
        <v>4</v>
      </c>
      <c r="N66" s="95">
        <v>8.1999999999999993</v>
      </c>
      <c r="O66" s="96"/>
      <c r="P66" s="2"/>
    </row>
    <row r="67" spans="1:16" ht="15" customHeight="1" x14ac:dyDescent="0.25">
      <c r="A67" s="2"/>
      <c r="C67" s="9" t="s">
        <v>20</v>
      </c>
      <c r="D67" s="11">
        <v>60.35</v>
      </c>
      <c r="E67" s="11">
        <v>7.2</v>
      </c>
      <c r="F67" s="11">
        <v>703</v>
      </c>
      <c r="G67" s="11">
        <v>740</v>
      </c>
      <c r="H67" s="11">
        <v>756</v>
      </c>
      <c r="I67" s="11">
        <v>786</v>
      </c>
      <c r="J67" s="137">
        <f t="shared" si="1"/>
        <v>746.25</v>
      </c>
      <c r="K67" s="138"/>
      <c r="M67" s="8">
        <v>5</v>
      </c>
      <c r="N67" s="95">
        <v>9.1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412</v>
      </c>
      <c r="G68" s="12"/>
      <c r="H68" s="12"/>
      <c r="I68" s="12"/>
      <c r="J68" s="137">
        <f t="shared" si="1"/>
        <v>412</v>
      </c>
      <c r="K68" s="138"/>
      <c r="M68" s="13">
        <v>6</v>
      </c>
      <c r="N68" s="99">
        <v>7.4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255</v>
      </c>
      <c r="G69" s="12"/>
      <c r="H69" s="12"/>
      <c r="I69" s="12"/>
      <c r="J69" s="137">
        <f t="shared" si="1"/>
        <v>255</v>
      </c>
      <c r="K69" s="138"/>
      <c r="P69" s="2"/>
    </row>
    <row r="70" spans="1:16" ht="15.75" thickBot="1" x14ac:dyDescent="0.3">
      <c r="A70" s="2"/>
      <c r="C70" s="14" t="s">
        <v>26</v>
      </c>
      <c r="D70" s="15">
        <v>60.13</v>
      </c>
      <c r="E70" s="15">
        <v>6.9</v>
      </c>
      <c r="F70" s="15">
        <v>258</v>
      </c>
      <c r="G70" s="15">
        <v>277</v>
      </c>
      <c r="H70" s="15">
        <v>293</v>
      </c>
      <c r="I70" s="15">
        <v>321</v>
      </c>
      <c r="J70" s="139">
        <f t="shared" si="1"/>
        <v>287.25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27.97</v>
      </c>
      <c r="E73" s="11">
        <v>10.4</v>
      </c>
      <c r="F73" s="22">
        <v>1452</v>
      </c>
      <c r="G73" s="16"/>
      <c r="H73" s="23" t="s">
        <v>1</v>
      </c>
      <c r="I73" s="147">
        <v>6.52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65.48</v>
      </c>
      <c r="E74" s="11"/>
      <c r="F74" s="22">
        <v>257</v>
      </c>
      <c r="G74" s="16"/>
      <c r="H74" s="27" t="s">
        <v>2</v>
      </c>
      <c r="I74" s="150">
        <v>6.13</v>
      </c>
      <c r="J74" s="151"/>
      <c r="K74" s="152"/>
      <c r="M74" s="28">
        <v>6.9</v>
      </c>
      <c r="N74" s="29">
        <v>72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60.75</v>
      </c>
      <c r="E76" s="11"/>
      <c r="F76" s="22">
        <v>259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72.489999999999995</v>
      </c>
      <c r="E77" s="11"/>
      <c r="F77" s="22">
        <v>255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5.6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75.349999999999994</v>
      </c>
      <c r="E78" s="11"/>
      <c r="F78" s="22">
        <v>1473</v>
      </c>
      <c r="G78" s="16"/>
      <c r="H78" s="141">
        <v>5</v>
      </c>
      <c r="I78" s="143">
        <v>402</v>
      </c>
      <c r="J78" s="143">
        <v>282</v>
      </c>
      <c r="K78" s="145">
        <f>((I78-J78)/I78)</f>
        <v>0.29850746268656714</v>
      </c>
      <c r="M78" s="13">
        <v>2</v>
      </c>
      <c r="N78" s="37">
        <v>5.7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72.14</v>
      </c>
      <c r="E79" s="11">
        <v>6.9</v>
      </c>
      <c r="F79" s="22">
        <v>493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512</v>
      </c>
      <c r="G80" s="16"/>
      <c r="H80" s="141"/>
      <c r="I80" s="143"/>
      <c r="J80" s="143"/>
      <c r="K80" s="145" t="e">
        <f>((I80-J80)/I80)</f>
        <v>#DIV/0!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75.56</v>
      </c>
      <c r="E81" s="11">
        <v>6.3</v>
      </c>
      <c r="F81" s="22">
        <v>1050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0.51901385755720275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1044</v>
      </c>
      <c r="G82" s="16"/>
      <c r="M82" s="112" t="s">
        <v>53</v>
      </c>
      <c r="N82" s="113"/>
      <c r="O82" s="39">
        <f>(J67-J68)/J67</f>
        <v>0.44790619765494138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0.38106796116504854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-0.12647058823529411</v>
      </c>
      <c r="P84" s="2"/>
    </row>
    <row r="85" spans="1:16" ht="15.75" thickBot="1" x14ac:dyDescent="0.3">
      <c r="A85" s="2"/>
      <c r="B85" s="43"/>
      <c r="C85" s="47" t="s">
        <v>60</v>
      </c>
      <c r="D85" s="35">
        <v>91.6</v>
      </c>
      <c r="E85" s="35"/>
      <c r="F85" s="36"/>
      <c r="G85" s="48"/>
      <c r="H85" s="49" t="s">
        <v>1</v>
      </c>
      <c r="I85" s="35">
        <v>386</v>
      </c>
      <c r="J85" s="35">
        <v>331</v>
      </c>
      <c r="K85" s="36">
        <f>I85-J85</f>
        <v>55</v>
      </c>
      <c r="M85" s="123" t="s">
        <v>61</v>
      </c>
      <c r="N85" s="124"/>
      <c r="O85" s="50">
        <f>(J66-J70)/J66</f>
        <v>0.81485659039639058</v>
      </c>
      <c r="P85" s="2"/>
    </row>
    <row r="86" spans="1:16" ht="15.75" thickBot="1" x14ac:dyDescent="0.3">
      <c r="A86" s="2"/>
      <c r="B86" s="43"/>
      <c r="C86" s="47" t="s">
        <v>62</v>
      </c>
      <c r="D86" s="35">
        <v>72.55</v>
      </c>
      <c r="E86" s="35">
        <v>66.63</v>
      </c>
      <c r="F86" s="36">
        <v>93.84</v>
      </c>
      <c r="G86" s="51">
        <v>5.3</v>
      </c>
      <c r="H86" s="28" t="s">
        <v>2</v>
      </c>
      <c r="I86" s="37">
        <v>251</v>
      </c>
      <c r="J86" s="37">
        <v>228</v>
      </c>
      <c r="K86" s="38">
        <f>I86-J86</f>
        <v>23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78.5</v>
      </c>
      <c r="E87" s="35">
        <v>64.97</v>
      </c>
      <c r="F87" s="36">
        <v>82.76</v>
      </c>
      <c r="P87" s="2"/>
    </row>
    <row r="88" spans="1:16" ht="15" customHeight="1" x14ac:dyDescent="0.25">
      <c r="A88" s="2"/>
      <c r="B88" s="43"/>
      <c r="C88" s="47" t="s">
        <v>64</v>
      </c>
      <c r="D88" s="35">
        <v>77.25</v>
      </c>
      <c r="E88" s="35">
        <v>56.34</v>
      </c>
      <c r="F88" s="36">
        <v>72.930000000000007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53.45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91.25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265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266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267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268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269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 t="s">
        <v>270</v>
      </c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 t="s">
        <v>271</v>
      </c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1284</v>
      </c>
      <c r="G119" s="12"/>
      <c r="H119" s="12"/>
      <c r="I119" s="12"/>
      <c r="J119" s="137">
        <f>AVERAGE(F119:I119)</f>
        <v>1284</v>
      </c>
      <c r="K119" s="138"/>
      <c r="M119" s="8">
        <v>2</v>
      </c>
      <c r="N119" s="95">
        <v>9.6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577</v>
      </c>
      <c r="G120" s="12"/>
      <c r="H120" s="12"/>
      <c r="I120" s="12"/>
      <c r="J120" s="137">
        <f t="shared" ref="J120:J125" si="2">AVERAGE(F120:I120)</f>
        <v>577</v>
      </c>
      <c r="K120" s="138"/>
      <c r="M120" s="8">
        <v>3</v>
      </c>
      <c r="N120" s="95">
        <v>9</v>
      </c>
      <c r="O120" s="96"/>
      <c r="P120" s="2"/>
    </row>
    <row r="121" spans="1:16" x14ac:dyDescent="0.25">
      <c r="A121" s="2"/>
      <c r="C121" s="9" t="s">
        <v>18</v>
      </c>
      <c r="D121" s="11">
        <v>67.28</v>
      </c>
      <c r="E121" s="11">
        <v>8.1</v>
      </c>
      <c r="F121" s="11">
        <v>1370</v>
      </c>
      <c r="G121" s="11">
        <v>1342</v>
      </c>
      <c r="H121" s="11">
        <v>1381</v>
      </c>
      <c r="I121" s="11">
        <v>1435</v>
      </c>
      <c r="J121" s="137">
        <f t="shared" si="2"/>
        <v>1382</v>
      </c>
      <c r="K121" s="138"/>
      <c r="M121" s="8">
        <v>4</v>
      </c>
      <c r="N121" s="95">
        <v>8.1999999999999993</v>
      </c>
      <c r="O121" s="96"/>
      <c r="P121" s="2"/>
    </row>
    <row r="122" spans="1:16" x14ac:dyDescent="0.25">
      <c r="A122" s="2"/>
      <c r="C122" s="9" t="s">
        <v>20</v>
      </c>
      <c r="D122" s="11">
        <v>63.45</v>
      </c>
      <c r="E122" s="11">
        <v>7.8</v>
      </c>
      <c r="F122" s="11">
        <v>739</v>
      </c>
      <c r="G122" s="11">
        <v>702</v>
      </c>
      <c r="H122" s="11">
        <v>771</v>
      </c>
      <c r="I122" s="11">
        <v>707</v>
      </c>
      <c r="J122" s="137">
        <f t="shared" si="2"/>
        <v>729.75</v>
      </c>
      <c r="K122" s="138"/>
      <c r="M122" s="8">
        <v>5</v>
      </c>
      <c r="N122" s="95">
        <v>9.1999999999999993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559</v>
      </c>
      <c r="G123" s="12"/>
      <c r="H123" s="12"/>
      <c r="I123" s="12"/>
      <c r="J123" s="137">
        <f t="shared" si="2"/>
        <v>559</v>
      </c>
      <c r="K123" s="138"/>
      <c r="M123" s="13">
        <v>6</v>
      </c>
      <c r="N123" s="99">
        <v>7.4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341</v>
      </c>
      <c r="G124" s="12"/>
      <c r="H124" s="12"/>
      <c r="I124" s="12"/>
      <c r="J124" s="137">
        <f t="shared" si="2"/>
        <v>341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62.38</v>
      </c>
      <c r="E125" s="15">
        <v>7</v>
      </c>
      <c r="F125" s="15">
        <v>340</v>
      </c>
      <c r="G125" s="15">
        <v>365</v>
      </c>
      <c r="H125" s="15">
        <v>366</v>
      </c>
      <c r="I125" s="15">
        <v>330</v>
      </c>
      <c r="J125" s="139">
        <f t="shared" si="2"/>
        <v>350.25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9.1999999999999993</v>
      </c>
      <c r="E128" s="11">
        <v>10.5</v>
      </c>
      <c r="F128" s="22">
        <v>1226</v>
      </c>
      <c r="G128" s="16"/>
      <c r="H128" s="23" t="s">
        <v>1</v>
      </c>
      <c r="I128" s="147">
        <v>6.17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69.930000000000007</v>
      </c>
      <c r="E129" s="11"/>
      <c r="F129" s="22">
        <v>355</v>
      </c>
      <c r="G129" s="16"/>
      <c r="H129" s="27" t="s">
        <v>2</v>
      </c>
      <c r="I129" s="150">
        <v>5.85</v>
      </c>
      <c r="J129" s="151"/>
      <c r="K129" s="152"/>
      <c r="M129" s="28">
        <v>7</v>
      </c>
      <c r="N129" s="29">
        <v>88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64.8</v>
      </c>
      <c r="E131" s="11"/>
      <c r="F131" s="22">
        <v>349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68.05</v>
      </c>
      <c r="E132" s="11"/>
      <c r="F132" s="22">
        <v>352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5.7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77.23</v>
      </c>
      <c r="E133" s="11"/>
      <c r="F133" s="22">
        <v>1524</v>
      </c>
      <c r="G133" s="16"/>
      <c r="H133" s="141">
        <v>10</v>
      </c>
      <c r="I133" s="143">
        <v>767</v>
      </c>
      <c r="J133" s="143">
        <v>504</v>
      </c>
      <c r="K133" s="145">
        <f>((I133-J133)/I133)</f>
        <v>0.34289439374185138</v>
      </c>
      <c r="M133" s="13">
        <v>2</v>
      </c>
      <c r="N133" s="37">
        <v>5.9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77.709999999999994</v>
      </c>
      <c r="E134" s="11">
        <v>6.6</v>
      </c>
      <c r="F134" s="22">
        <v>586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621</v>
      </c>
      <c r="G135" s="16"/>
      <c r="H135" s="141">
        <v>6</v>
      </c>
      <c r="I135" s="143">
        <v>589</v>
      </c>
      <c r="J135" s="143">
        <v>295</v>
      </c>
      <c r="K135" s="145">
        <f>((I135-J135)/I135)</f>
        <v>0.49915110356536502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77.59</v>
      </c>
      <c r="E136" s="11">
        <v>6.1</v>
      </c>
      <c r="F136" s="22">
        <v>1123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0.47196092619392183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1234</v>
      </c>
      <c r="G137" s="16"/>
      <c r="M137" s="112" t="s">
        <v>53</v>
      </c>
      <c r="N137" s="113"/>
      <c r="O137" s="39">
        <f>(J122-J123)/J122</f>
        <v>0.23398424117848579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0.38998211091234347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-2.7126099706744868E-2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91.55</v>
      </c>
      <c r="E140" s="35"/>
      <c r="F140" s="36"/>
      <c r="G140" s="48"/>
      <c r="H140" s="49" t="s">
        <v>1</v>
      </c>
      <c r="I140" s="35">
        <v>426</v>
      </c>
      <c r="J140" s="35">
        <v>375</v>
      </c>
      <c r="K140" s="36">
        <f>I140-J140</f>
        <v>51</v>
      </c>
      <c r="M140" s="123" t="s">
        <v>61</v>
      </c>
      <c r="N140" s="124"/>
      <c r="O140" s="50">
        <f>(J121-J125)/J121</f>
        <v>0.74656295224312585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72.2</v>
      </c>
      <c r="E141" s="35">
        <v>67.33</v>
      </c>
      <c r="F141" s="36">
        <v>93.26</v>
      </c>
      <c r="G141" s="51">
        <v>5.3</v>
      </c>
      <c r="H141" s="28" t="s">
        <v>2</v>
      </c>
      <c r="I141" s="37">
        <v>256</v>
      </c>
      <c r="J141" s="37">
        <v>237</v>
      </c>
      <c r="K141" s="38">
        <f>I141-J141</f>
        <v>19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79.25</v>
      </c>
      <c r="E142" s="35">
        <v>65.02</v>
      </c>
      <c r="F142" s="36">
        <v>82.04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77.150000000000006</v>
      </c>
      <c r="E143" s="35">
        <v>55.44</v>
      </c>
      <c r="F143" s="36">
        <v>71.86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52.65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91.75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272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273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274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275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276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C16B-FE79-407A-ADD1-C6F5AB86F793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1488.5</v>
      </c>
    </row>
    <row r="7" spans="1:19" x14ac:dyDescent="0.25">
      <c r="A7" s="2"/>
      <c r="C7" s="9" t="s">
        <v>16</v>
      </c>
      <c r="D7" s="10"/>
      <c r="E7" s="10"/>
      <c r="F7" s="11">
        <v>1266</v>
      </c>
      <c r="G7" s="12"/>
      <c r="H7" s="12"/>
      <c r="I7" s="12"/>
      <c r="J7" s="137">
        <f>AVERAGE(F7:I7)</f>
        <v>1266</v>
      </c>
      <c r="K7" s="138"/>
      <c r="M7" s="8">
        <v>2</v>
      </c>
      <c r="N7" s="95">
        <v>9.5</v>
      </c>
      <c r="O7" s="96"/>
      <c r="P7" s="2"/>
      <c r="R7" s="60" t="s">
        <v>1</v>
      </c>
      <c r="S7" s="78">
        <f>AVERAGE(J10,J67,J122)</f>
        <v>693.91666666666663</v>
      </c>
    </row>
    <row r="8" spans="1:19" x14ac:dyDescent="0.25">
      <c r="A8" s="2"/>
      <c r="C8" s="9" t="s">
        <v>17</v>
      </c>
      <c r="D8" s="10"/>
      <c r="E8" s="10"/>
      <c r="F8" s="11">
        <v>606</v>
      </c>
      <c r="G8" s="12"/>
      <c r="H8" s="12"/>
      <c r="I8" s="12"/>
      <c r="J8" s="137">
        <f t="shared" ref="J8:J13" si="0">AVERAGE(F8:I8)</f>
        <v>606</v>
      </c>
      <c r="K8" s="138"/>
      <c r="M8" s="8">
        <v>3</v>
      </c>
      <c r="N8" s="95">
        <v>9</v>
      </c>
      <c r="O8" s="96"/>
      <c r="P8" s="2"/>
      <c r="R8" s="60" t="s">
        <v>2</v>
      </c>
      <c r="S8" s="79">
        <f>AVERAGE(J13,J70,J125)</f>
        <v>289.25</v>
      </c>
    </row>
    <row r="9" spans="1:19" x14ac:dyDescent="0.25">
      <c r="A9" s="2"/>
      <c r="C9" s="9" t="s">
        <v>18</v>
      </c>
      <c r="D9" s="11">
        <v>63.71</v>
      </c>
      <c r="E9" s="11">
        <v>8.6999999999999993</v>
      </c>
      <c r="F9" s="11">
        <v>1590</v>
      </c>
      <c r="G9" s="11">
        <v>1513</v>
      </c>
      <c r="H9" s="11">
        <v>1524</v>
      </c>
      <c r="I9" s="11">
        <v>1428</v>
      </c>
      <c r="J9" s="137">
        <f t="shared" si="0"/>
        <v>1513.75</v>
      </c>
      <c r="K9" s="138"/>
      <c r="M9" s="8">
        <v>4</v>
      </c>
      <c r="N9" s="95">
        <v>8.1</v>
      </c>
      <c r="O9" s="96"/>
      <c r="P9" s="2"/>
      <c r="R9" s="80" t="s">
        <v>19</v>
      </c>
      <c r="S9" s="81">
        <f>S6-S7</f>
        <v>794.58333333333337</v>
      </c>
    </row>
    <row r="10" spans="1:19" x14ac:dyDescent="0.25">
      <c r="A10" s="2"/>
      <c r="C10" s="9" t="s">
        <v>20</v>
      </c>
      <c r="D10" s="11">
        <v>63.62</v>
      </c>
      <c r="E10" s="11">
        <v>7.9</v>
      </c>
      <c r="F10" s="11">
        <v>707</v>
      </c>
      <c r="G10" s="11">
        <v>713</v>
      </c>
      <c r="H10" s="11">
        <v>706</v>
      </c>
      <c r="I10" s="11">
        <v>712</v>
      </c>
      <c r="J10" s="137">
        <f t="shared" si="0"/>
        <v>709.5</v>
      </c>
      <c r="K10" s="138"/>
      <c r="M10" s="8">
        <v>5</v>
      </c>
      <c r="N10" s="95">
        <v>9.1</v>
      </c>
      <c r="O10" s="96"/>
      <c r="P10" s="2"/>
      <c r="R10" s="80" t="s">
        <v>21</v>
      </c>
      <c r="S10" s="82">
        <f>S7-S8</f>
        <v>404.66666666666663</v>
      </c>
    </row>
    <row r="11" spans="1:19" ht="15.75" thickBot="1" x14ac:dyDescent="0.3">
      <c r="A11" s="2"/>
      <c r="C11" s="9" t="s">
        <v>22</v>
      </c>
      <c r="D11" s="11"/>
      <c r="E11" s="11"/>
      <c r="F11" s="11">
        <v>448</v>
      </c>
      <c r="G11" s="12"/>
      <c r="H11" s="12"/>
      <c r="I11" s="12"/>
      <c r="J11" s="137">
        <f t="shared" si="0"/>
        <v>448</v>
      </c>
      <c r="K11" s="138"/>
      <c r="M11" s="13">
        <v>6</v>
      </c>
      <c r="N11" s="99">
        <v>7.5</v>
      </c>
      <c r="O11" s="100"/>
      <c r="P11" s="2"/>
      <c r="R11" s="80" t="s">
        <v>23</v>
      </c>
      <c r="S11" s="81">
        <f>S6-S8</f>
        <v>1199.25</v>
      </c>
    </row>
    <row r="12" spans="1:19" x14ac:dyDescent="0.25">
      <c r="A12" s="2"/>
      <c r="C12" s="9" t="s">
        <v>24</v>
      </c>
      <c r="D12" s="11"/>
      <c r="E12" s="11"/>
      <c r="F12" s="11">
        <v>296</v>
      </c>
      <c r="G12" s="12"/>
      <c r="H12" s="12"/>
      <c r="I12" s="12"/>
      <c r="J12" s="137">
        <f t="shared" si="0"/>
        <v>296</v>
      </c>
      <c r="K12" s="138"/>
      <c r="P12" s="2"/>
      <c r="R12" s="83" t="s">
        <v>25</v>
      </c>
      <c r="S12" s="85">
        <f>S9/S6</f>
        <v>0.53381480237375434</v>
      </c>
    </row>
    <row r="13" spans="1:19" ht="15.75" thickBot="1" x14ac:dyDescent="0.3">
      <c r="A13" s="2"/>
      <c r="C13" s="14" t="s">
        <v>26</v>
      </c>
      <c r="D13" s="15">
        <v>64.28</v>
      </c>
      <c r="E13" s="15">
        <v>7.2</v>
      </c>
      <c r="F13" s="15">
        <v>315</v>
      </c>
      <c r="G13" s="15">
        <v>295</v>
      </c>
      <c r="H13" s="15">
        <v>287</v>
      </c>
      <c r="I13" s="15">
        <v>296</v>
      </c>
      <c r="J13" s="139">
        <f t="shared" si="0"/>
        <v>298.25</v>
      </c>
      <c r="K13" s="140"/>
      <c r="P13" s="2"/>
      <c r="R13" s="83" t="s">
        <v>27</v>
      </c>
      <c r="S13" s="85">
        <f>S10/S7</f>
        <v>0.58316320403506661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0.80567685589519655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15.96</v>
      </c>
      <c r="E16" s="11">
        <v>10.199999999999999</v>
      </c>
      <c r="F16" s="22">
        <v>1253</v>
      </c>
      <c r="G16" s="16"/>
      <c r="H16" s="23" t="s">
        <v>1</v>
      </c>
      <c r="I16" s="147">
        <v>6.58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70.42</v>
      </c>
      <c r="E17" s="11"/>
      <c r="F17" s="22">
        <v>320</v>
      </c>
      <c r="G17" s="16"/>
      <c r="H17" s="27" t="s">
        <v>2</v>
      </c>
      <c r="I17" s="150">
        <v>5.66</v>
      </c>
      <c r="J17" s="151"/>
      <c r="K17" s="152"/>
      <c r="M17" s="28">
        <v>6.9</v>
      </c>
      <c r="N17" s="29">
        <v>125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69.81</v>
      </c>
      <c r="E19" s="11"/>
      <c r="F19" s="22">
        <v>317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74.63</v>
      </c>
      <c r="E20" s="11"/>
      <c r="F20" s="22">
        <v>314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5.8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73.81</v>
      </c>
      <c r="E21" s="11"/>
      <c r="F21" s="22">
        <v>1751</v>
      </c>
      <c r="G21" s="16"/>
      <c r="H21" s="141">
        <v>3</v>
      </c>
      <c r="I21" s="143">
        <v>730</v>
      </c>
      <c r="J21" s="143">
        <v>576</v>
      </c>
      <c r="K21" s="145">
        <f>((I21-J21)/I21)</f>
        <v>0.21095890410958903</v>
      </c>
      <c r="M21" s="13">
        <v>2</v>
      </c>
      <c r="N21" s="37">
        <v>5.9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77.45</v>
      </c>
      <c r="E22" s="11">
        <v>6.8</v>
      </c>
      <c r="F22" s="22">
        <v>565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548</v>
      </c>
      <c r="G23" s="16"/>
      <c r="H23" s="141">
        <v>14</v>
      </c>
      <c r="I23" s="143">
        <v>460</v>
      </c>
      <c r="J23" s="143">
        <v>154</v>
      </c>
      <c r="K23" s="145">
        <f>((I23-J23)/I23)</f>
        <v>0.66521739130434787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77.650000000000006</v>
      </c>
      <c r="E24" s="11">
        <v>6.2</v>
      </c>
      <c r="F24" s="22">
        <v>1185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0.53129644921552432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1158</v>
      </c>
      <c r="G25" s="16"/>
      <c r="M25" s="112" t="s">
        <v>53</v>
      </c>
      <c r="N25" s="113"/>
      <c r="O25" s="39">
        <f>(J10-J11)/J10</f>
        <v>0.36856941508104296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0.3392857142857143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-7.6013513513513518E-3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91.27</v>
      </c>
      <c r="E28" s="35"/>
      <c r="F28" s="36"/>
      <c r="G28" s="48"/>
      <c r="H28" s="49" t="s">
        <v>1</v>
      </c>
      <c r="I28" s="35">
        <v>726</v>
      </c>
      <c r="J28" s="35">
        <v>666</v>
      </c>
      <c r="K28" s="36">
        <f>I28-J28</f>
        <v>60</v>
      </c>
      <c r="M28" s="123" t="s">
        <v>61</v>
      </c>
      <c r="N28" s="124"/>
      <c r="O28" s="50">
        <f>(J9-J13)/J9</f>
        <v>0.80297274979355904</v>
      </c>
      <c r="P28" s="2"/>
    </row>
    <row r="29" spans="1:16" ht="15.75" thickBot="1" x14ac:dyDescent="0.3">
      <c r="A29" s="2"/>
      <c r="B29" s="43"/>
      <c r="C29" s="47" t="s">
        <v>62</v>
      </c>
      <c r="D29" s="35">
        <v>73.55</v>
      </c>
      <c r="E29" s="35">
        <v>69.36</v>
      </c>
      <c r="F29" s="36">
        <v>94.31</v>
      </c>
      <c r="G29" s="51">
        <v>5.0999999999999996</v>
      </c>
      <c r="H29" s="28" t="s">
        <v>2</v>
      </c>
      <c r="I29" s="37">
        <v>325</v>
      </c>
      <c r="J29" s="37">
        <v>288</v>
      </c>
      <c r="K29" s="38">
        <f>I29-J29</f>
        <v>37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78.849999999999994</v>
      </c>
      <c r="E30" s="35">
        <v>64.22</v>
      </c>
      <c r="F30" s="36">
        <v>81.45</v>
      </c>
      <c r="P30" s="2"/>
    </row>
    <row r="31" spans="1:16" ht="15" customHeight="1" x14ac:dyDescent="0.25">
      <c r="A31" s="2"/>
      <c r="B31" s="43"/>
      <c r="C31" s="47" t="s">
        <v>64</v>
      </c>
      <c r="D31" s="35">
        <v>76.55</v>
      </c>
      <c r="E31" s="35">
        <v>54.45</v>
      </c>
      <c r="F31" s="36">
        <v>71.14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53.77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91.21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277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278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279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280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281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282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1256</v>
      </c>
      <c r="G64" s="12"/>
      <c r="H64" s="12"/>
      <c r="I64" s="12"/>
      <c r="J64" s="137">
        <f>AVERAGE(F64:I64)</f>
        <v>1256</v>
      </c>
      <c r="K64" s="138"/>
      <c r="M64" s="8">
        <v>2</v>
      </c>
      <c r="N64" s="95">
        <v>10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567</v>
      </c>
      <c r="G65" s="12"/>
      <c r="H65" s="12"/>
      <c r="I65" s="12"/>
      <c r="J65" s="137">
        <f t="shared" ref="J65:J70" si="1">AVERAGE(F65:I65)</f>
        <v>567</v>
      </c>
      <c r="K65" s="138"/>
      <c r="M65" s="8">
        <v>3</v>
      </c>
      <c r="N65" s="95">
        <v>9</v>
      </c>
      <c r="O65" s="96"/>
      <c r="P65" s="2"/>
    </row>
    <row r="66" spans="1:16" ht="15" customHeight="1" x14ac:dyDescent="0.25">
      <c r="A66" s="2"/>
      <c r="C66" s="9" t="s">
        <v>18</v>
      </c>
      <c r="D66" s="11">
        <v>63.7</v>
      </c>
      <c r="E66" s="11">
        <v>7</v>
      </c>
      <c r="F66" s="11">
        <v>1602</v>
      </c>
      <c r="G66" s="11">
        <v>1400</v>
      </c>
      <c r="H66" s="11">
        <v>1540</v>
      </c>
      <c r="I66" s="11">
        <v>1525</v>
      </c>
      <c r="J66" s="137">
        <f t="shared" si="1"/>
        <v>1516.75</v>
      </c>
      <c r="K66" s="138"/>
      <c r="M66" s="8">
        <v>4</v>
      </c>
      <c r="N66" s="95">
        <v>8.1</v>
      </c>
      <c r="O66" s="96"/>
      <c r="P66" s="2"/>
    </row>
    <row r="67" spans="1:16" ht="15" customHeight="1" x14ac:dyDescent="0.25">
      <c r="A67" s="2"/>
      <c r="C67" s="9" t="s">
        <v>20</v>
      </c>
      <c r="D67" s="11">
        <v>62.27</v>
      </c>
      <c r="E67" s="11">
        <v>7.6</v>
      </c>
      <c r="F67" s="11">
        <v>686</v>
      </c>
      <c r="G67" s="11">
        <v>655</v>
      </c>
      <c r="H67" s="11">
        <v>658</v>
      </c>
      <c r="I67" s="11">
        <v>664</v>
      </c>
      <c r="J67" s="137">
        <f t="shared" si="1"/>
        <v>665.75</v>
      </c>
      <c r="K67" s="138"/>
      <c r="M67" s="8">
        <v>5</v>
      </c>
      <c r="N67" s="95">
        <v>9.1999999999999993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469</v>
      </c>
      <c r="G68" s="12"/>
      <c r="H68" s="12"/>
      <c r="I68" s="12"/>
      <c r="J68" s="137">
        <f t="shared" si="1"/>
        <v>469</v>
      </c>
      <c r="K68" s="138"/>
      <c r="M68" s="13">
        <v>6</v>
      </c>
      <c r="N68" s="99">
        <v>7.8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290</v>
      </c>
      <c r="G69" s="12"/>
      <c r="H69" s="12"/>
      <c r="I69" s="12"/>
      <c r="J69" s="137">
        <f t="shared" si="1"/>
        <v>290</v>
      </c>
      <c r="K69" s="138"/>
      <c r="P69" s="2"/>
    </row>
    <row r="70" spans="1:16" ht="15.75" thickBot="1" x14ac:dyDescent="0.3">
      <c r="A70" s="2"/>
      <c r="C70" s="14" t="s">
        <v>26</v>
      </c>
      <c r="D70" s="15">
        <v>62.97</v>
      </c>
      <c r="E70" s="15">
        <v>7</v>
      </c>
      <c r="F70" s="15">
        <v>301</v>
      </c>
      <c r="G70" s="15">
        <v>294</v>
      </c>
      <c r="H70" s="15">
        <v>285</v>
      </c>
      <c r="I70" s="15">
        <v>284</v>
      </c>
      <c r="J70" s="139">
        <f t="shared" si="1"/>
        <v>291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/>
      <c r="E72" s="18"/>
      <c r="F72" s="19"/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10.91</v>
      </c>
      <c r="E73" s="11">
        <v>10.3</v>
      </c>
      <c r="F73" s="22">
        <v>1042</v>
      </c>
      <c r="G73" s="16"/>
      <c r="H73" s="23" t="s">
        <v>1</v>
      </c>
      <c r="I73" s="147">
        <v>5.66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69.16</v>
      </c>
      <c r="E74" s="11"/>
      <c r="F74" s="22">
        <v>306</v>
      </c>
      <c r="G74" s="16"/>
      <c r="H74" s="27" t="s">
        <v>2</v>
      </c>
      <c r="I74" s="150">
        <v>5.34</v>
      </c>
      <c r="J74" s="151"/>
      <c r="K74" s="152"/>
      <c r="M74" s="28">
        <v>7</v>
      </c>
      <c r="N74" s="29">
        <v>114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64.349999999999994</v>
      </c>
      <c r="E76" s="11"/>
      <c r="F76" s="22">
        <v>302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75.17</v>
      </c>
      <c r="E77" s="11"/>
      <c r="F77" s="22">
        <v>305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6.9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77.89</v>
      </c>
      <c r="E78" s="11"/>
      <c r="F78" s="22">
        <v>1833</v>
      </c>
      <c r="G78" s="16"/>
      <c r="H78" s="141">
        <v>4</v>
      </c>
      <c r="I78" s="143">
        <v>473</v>
      </c>
      <c r="J78" s="143">
        <v>381</v>
      </c>
      <c r="K78" s="145">
        <f>((I78-J78)/I78)</f>
        <v>0.1945031712473573</v>
      </c>
      <c r="M78" s="13">
        <v>2</v>
      </c>
      <c r="N78" s="37">
        <v>6.8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75.05</v>
      </c>
      <c r="E79" s="11">
        <v>6.5</v>
      </c>
      <c r="F79" s="22">
        <v>608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579</v>
      </c>
      <c r="G80" s="16"/>
      <c r="H80" s="141">
        <v>8</v>
      </c>
      <c r="I80" s="143">
        <v>679</v>
      </c>
      <c r="J80" s="143">
        <v>410</v>
      </c>
      <c r="K80" s="145">
        <f>((I80-J80)/I80)</f>
        <v>0.39617083946980852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77.930000000000007</v>
      </c>
      <c r="E81" s="11">
        <v>6.3</v>
      </c>
      <c r="F81" s="22">
        <v>1210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0.56106807318279217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1182</v>
      </c>
      <c r="G82" s="16"/>
      <c r="M82" s="112" t="s">
        <v>53</v>
      </c>
      <c r="N82" s="113"/>
      <c r="O82" s="39">
        <f>(J67-J68)/J67</f>
        <v>0.2955313556139692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0.3816631130063966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-3.4482758620689655E-3</v>
      </c>
      <c r="P84" s="2"/>
    </row>
    <row r="85" spans="1:16" ht="15.75" thickBot="1" x14ac:dyDescent="0.3">
      <c r="A85" s="2"/>
      <c r="B85" s="43"/>
      <c r="C85" s="47" t="s">
        <v>60</v>
      </c>
      <c r="D85" s="35">
        <v>91.35</v>
      </c>
      <c r="E85" s="35"/>
      <c r="F85" s="36"/>
      <c r="G85" s="48"/>
      <c r="H85" s="49" t="s">
        <v>1</v>
      </c>
      <c r="I85" s="35">
        <v>386</v>
      </c>
      <c r="J85" s="35">
        <v>340</v>
      </c>
      <c r="K85" s="36">
        <f>I85-J85</f>
        <v>46</v>
      </c>
      <c r="M85" s="123" t="s">
        <v>61</v>
      </c>
      <c r="N85" s="124"/>
      <c r="O85" s="50">
        <f>(J66-J70)/J66</f>
        <v>0.80814240975770557</v>
      </c>
      <c r="P85" s="2"/>
    </row>
    <row r="86" spans="1:16" ht="15.75" thickBot="1" x14ac:dyDescent="0.3">
      <c r="A86" s="2"/>
      <c r="B86" s="43"/>
      <c r="C86" s="47" t="s">
        <v>62</v>
      </c>
      <c r="D86" s="35">
        <v>72.400000000000006</v>
      </c>
      <c r="E86" s="35">
        <v>67.66</v>
      </c>
      <c r="F86" s="36">
        <v>93.45</v>
      </c>
      <c r="G86" s="51">
        <v>5.3</v>
      </c>
      <c r="H86" s="28" t="s">
        <v>2</v>
      </c>
      <c r="I86" s="37">
        <v>251</v>
      </c>
      <c r="J86" s="37">
        <v>234</v>
      </c>
      <c r="K86" s="38">
        <f>I86-J86</f>
        <v>17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78.25</v>
      </c>
      <c r="E87" s="35">
        <v>64.78</v>
      </c>
      <c r="F87" s="36">
        <v>82.79</v>
      </c>
      <c r="P87" s="2"/>
    </row>
    <row r="88" spans="1:16" ht="15" customHeight="1" x14ac:dyDescent="0.25">
      <c r="A88" s="2"/>
      <c r="B88" s="43"/>
      <c r="C88" s="47" t="s">
        <v>64</v>
      </c>
      <c r="D88" s="35">
        <v>77.95</v>
      </c>
      <c r="E88" s="35">
        <v>55.8</v>
      </c>
      <c r="F88" s="36">
        <v>71.58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52.65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91.85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283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284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285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286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287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253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1277</v>
      </c>
      <c r="G119" s="12"/>
      <c r="H119" s="12"/>
      <c r="I119" s="12"/>
      <c r="J119" s="137">
        <f>AVERAGE(F119:I119)</f>
        <v>1277</v>
      </c>
      <c r="K119" s="138"/>
      <c r="M119" s="8">
        <v>2</v>
      </c>
      <c r="N119" s="95">
        <v>9.1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549</v>
      </c>
      <c r="G120" s="12"/>
      <c r="H120" s="12"/>
      <c r="I120" s="12"/>
      <c r="J120" s="137">
        <f t="shared" ref="J120:J125" si="2">AVERAGE(F120:I120)</f>
        <v>549</v>
      </c>
      <c r="K120" s="138"/>
      <c r="M120" s="8">
        <v>3</v>
      </c>
      <c r="N120" s="95">
        <v>9.1999999999999993</v>
      </c>
      <c r="O120" s="96"/>
      <c r="P120" s="2"/>
    </row>
    <row r="121" spans="1:16" x14ac:dyDescent="0.25">
      <c r="A121" s="2"/>
      <c r="C121" s="9" t="s">
        <v>18</v>
      </c>
      <c r="D121" s="11">
        <v>66.680000000000007</v>
      </c>
      <c r="E121" s="11">
        <v>8.8000000000000007</v>
      </c>
      <c r="F121" s="11">
        <v>1458</v>
      </c>
      <c r="G121" s="11">
        <v>1441</v>
      </c>
      <c r="H121" s="11">
        <v>1432</v>
      </c>
      <c r="I121" s="11">
        <v>1409</v>
      </c>
      <c r="J121" s="137">
        <f t="shared" si="2"/>
        <v>1435</v>
      </c>
      <c r="K121" s="138"/>
      <c r="M121" s="8">
        <v>4</v>
      </c>
      <c r="N121" s="95">
        <v>8.6999999999999993</v>
      </c>
      <c r="O121" s="96"/>
      <c r="P121" s="2"/>
    </row>
    <row r="122" spans="1:16" x14ac:dyDescent="0.25">
      <c r="A122" s="2"/>
      <c r="C122" s="9" t="s">
        <v>20</v>
      </c>
      <c r="D122" s="11">
        <v>62.72</v>
      </c>
      <c r="E122" s="11">
        <v>7.8</v>
      </c>
      <c r="F122" s="11">
        <v>719</v>
      </c>
      <c r="G122" s="11">
        <v>716</v>
      </c>
      <c r="H122" s="11">
        <v>725</v>
      </c>
      <c r="I122" s="11">
        <v>666</v>
      </c>
      <c r="J122" s="137">
        <f t="shared" si="2"/>
        <v>706.5</v>
      </c>
      <c r="K122" s="138"/>
      <c r="M122" s="8">
        <v>5</v>
      </c>
      <c r="N122" s="95">
        <v>8.8000000000000007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421</v>
      </c>
      <c r="G123" s="12"/>
      <c r="H123" s="12"/>
      <c r="I123" s="12"/>
      <c r="J123" s="137">
        <f t="shared" si="2"/>
        <v>421</v>
      </c>
      <c r="K123" s="138"/>
      <c r="M123" s="13">
        <v>6</v>
      </c>
      <c r="N123" s="99">
        <v>7.7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271</v>
      </c>
      <c r="G124" s="12"/>
      <c r="H124" s="12"/>
      <c r="I124" s="12"/>
      <c r="J124" s="137">
        <f t="shared" si="2"/>
        <v>271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62.83</v>
      </c>
      <c r="E125" s="15">
        <v>7.3</v>
      </c>
      <c r="F125" s="15">
        <v>287</v>
      </c>
      <c r="G125" s="15">
        <v>275</v>
      </c>
      <c r="H125" s="15">
        <v>285</v>
      </c>
      <c r="I125" s="15">
        <v>267</v>
      </c>
      <c r="J125" s="139">
        <f t="shared" si="2"/>
        <v>278.5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10.17</v>
      </c>
      <c r="E128" s="11">
        <v>10.4</v>
      </c>
      <c r="F128" s="22">
        <v>1266</v>
      </c>
      <c r="G128" s="16"/>
      <c r="H128" s="23" t="s">
        <v>1</v>
      </c>
      <c r="I128" s="147">
        <v>6.05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66.06</v>
      </c>
      <c r="E129" s="11"/>
      <c r="F129" s="22">
        <v>277</v>
      </c>
      <c r="G129" s="16"/>
      <c r="H129" s="27" t="s">
        <v>2</v>
      </c>
      <c r="I129" s="150">
        <v>5.72</v>
      </c>
      <c r="J129" s="151"/>
      <c r="K129" s="152"/>
      <c r="M129" s="28">
        <v>7.1</v>
      </c>
      <c r="N129" s="29">
        <v>76</v>
      </c>
      <c r="O129" s="30">
        <v>0.04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68.680000000000007</v>
      </c>
      <c r="E131" s="11"/>
      <c r="F131" s="22">
        <v>265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72.25</v>
      </c>
      <c r="E132" s="11"/>
      <c r="F132" s="22">
        <v>271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5.0999999999999996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79.11</v>
      </c>
      <c r="E133" s="11"/>
      <c r="F133" s="22">
        <v>2419</v>
      </c>
      <c r="G133" s="16"/>
      <c r="H133" s="141">
        <v>9</v>
      </c>
      <c r="I133" s="143">
        <v>695</v>
      </c>
      <c r="J133" s="143">
        <v>240</v>
      </c>
      <c r="K133" s="145">
        <f>((I133-J133)/I133)</f>
        <v>0.65467625899280579</v>
      </c>
      <c r="M133" s="13">
        <v>2</v>
      </c>
      <c r="N133" s="37">
        <v>5.4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75.59</v>
      </c>
      <c r="E134" s="11">
        <v>6.4</v>
      </c>
      <c r="F134" s="22">
        <v>569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549</v>
      </c>
      <c r="G135" s="16"/>
      <c r="H135" s="141">
        <v>11</v>
      </c>
      <c r="I135" s="143">
        <v>735</v>
      </c>
      <c r="J135" s="143">
        <v>211</v>
      </c>
      <c r="K135" s="145">
        <f>((I135-J135)/I135)</f>
        <v>0.71292517006802725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78.12</v>
      </c>
      <c r="E136" s="11">
        <v>6.1</v>
      </c>
      <c r="F136" s="22">
        <v>1177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0.5076655052264808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1148</v>
      </c>
      <c r="G137" s="16"/>
      <c r="M137" s="112" t="s">
        <v>53</v>
      </c>
      <c r="N137" s="113"/>
      <c r="O137" s="39">
        <f>(J122-J123)/J122</f>
        <v>0.4041047416843595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0.35629453681710216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-2.7675276752767528E-2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92.96</v>
      </c>
      <c r="E140" s="35"/>
      <c r="F140" s="36"/>
      <c r="G140" s="48"/>
      <c r="H140" s="49" t="s">
        <v>1</v>
      </c>
      <c r="I140" s="35">
        <v>888</v>
      </c>
      <c r="J140" s="35">
        <v>811</v>
      </c>
      <c r="K140" s="36">
        <f>I140-J140</f>
        <v>77</v>
      </c>
      <c r="M140" s="123" t="s">
        <v>61</v>
      </c>
      <c r="N140" s="124"/>
      <c r="O140" s="50">
        <f>(J121-J125)/J121</f>
        <v>0.80592334494773521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73.099999999999994</v>
      </c>
      <c r="E141" s="35">
        <v>68.09</v>
      </c>
      <c r="F141" s="36">
        <v>93.15</v>
      </c>
      <c r="G141" s="51">
        <v>5.3</v>
      </c>
      <c r="H141" s="28" t="s">
        <v>2</v>
      </c>
      <c r="I141" s="37">
        <v>312</v>
      </c>
      <c r="J141" s="37">
        <v>300</v>
      </c>
      <c r="K141" s="38">
        <f>I141-J141</f>
        <v>12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81.150000000000006</v>
      </c>
      <c r="E142" s="35">
        <v>67.89</v>
      </c>
      <c r="F142" s="36">
        <v>83.66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75.55</v>
      </c>
      <c r="E143" s="35">
        <v>54.2</v>
      </c>
      <c r="F143" s="36">
        <v>71.75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55.69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90.88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288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289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290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291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292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293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 t="s">
        <v>294</v>
      </c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3579-9006-4559-B181-5394D063E1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CA2A-1588-45E6-A300-2CAB1F03CE51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1468.9166666666667</v>
      </c>
    </row>
    <row r="7" spans="1:19" x14ac:dyDescent="0.25">
      <c r="A7" s="2"/>
      <c r="C7" s="9" t="s">
        <v>16</v>
      </c>
      <c r="D7" s="10"/>
      <c r="E7" s="10"/>
      <c r="F7" s="11">
        <v>1237</v>
      </c>
      <c r="G7" s="12"/>
      <c r="H7" s="12"/>
      <c r="I7" s="12"/>
      <c r="J7" s="137">
        <f>AVERAGE(F7:I7)</f>
        <v>1237</v>
      </c>
      <c r="K7" s="138"/>
      <c r="M7" s="8">
        <v>2</v>
      </c>
      <c r="N7" s="95">
        <v>10.3</v>
      </c>
      <c r="O7" s="96"/>
      <c r="P7" s="2"/>
      <c r="R7" s="60" t="s">
        <v>1</v>
      </c>
      <c r="S7" s="78">
        <f>AVERAGE(J10,J67,J122)</f>
        <v>748.41666666666663</v>
      </c>
    </row>
    <row r="8" spans="1:19" x14ac:dyDescent="0.25">
      <c r="A8" s="2"/>
      <c r="C8" s="9" t="s">
        <v>17</v>
      </c>
      <c r="D8" s="10"/>
      <c r="E8" s="10"/>
      <c r="F8" s="11">
        <v>593</v>
      </c>
      <c r="G8" s="12"/>
      <c r="H8" s="12"/>
      <c r="I8" s="12"/>
      <c r="J8" s="137">
        <f t="shared" ref="J8:J13" si="0">AVERAGE(F8:I8)</f>
        <v>593</v>
      </c>
      <c r="K8" s="138"/>
      <c r="M8" s="8">
        <v>3</v>
      </c>
      <c r="N8" s="95">
        <v>9.1</v>
      </c>
      <c r="O8" s="96"/>
      <c r="P8" s="2"/>
      <c r="R8" s="60" t="s">
        <v>2</v>
      </c>
      <c r="S8" s="79">
        <f>AVERAGE(J13,J70,J125)</f>
        <v>309.41666666666669</v>
      </c>
    </row>
    <row r="9" spans="1:19" x14ac:dyDescent="0.25">
      <c r="A9" s="2"/>
      <c r="C9" s="9" t="s">
        <v>18</v>
      </c>
      <c r="D9" s="11">
        <v>66.87</v>
      </c>
      <c r="E9" s="11">
        <v>8.3000000000000007</v>
      </c>
      <c r="F9" s="11">
        <v>1381</v>
      </c>
      <c r="G9" s="11">
        <v>1461</v>
      </c>
      <c r="H9" s="11">
        <v>1538</v>
      </c>
      <c r="I9" s="11">
        <v>1468</v>
      </c>
      <c r="J9" s="137">
        <f t="shared" si="0"/>
        <v>1462</v>
      </c>
      <c r="K9" s="138"/>
      <c r="M9" s="8">
        <v>4</v>
      </c>
      <c r="N9" s="95">
        <v>8.3000000000000007</v>
      </c>
      <c r="O9" s="96"/>
      <c r="P9" s="2"/>
      <c r="R9" s="80" t="s">
        <v>19</v>
      </c>
      <c r="S9" s="81">
        <f>S6-S7</f>
        <v>720.50000000000011</v>
      </c>
    </row>
    <row r="10" spans="1:19" x14ac:dyDescent="0.25">
      <c r="A10" s="2"/>
      <c r="C10" s="9" t="s">
        <v>20</v>
      </c>
      <c r="D10" s="11">
        <v>63.27</v>
      </c>
      <c r="E10" s="11">
        <v>7.8</v>
      </c>
      <c r="F10" s="11">
        <v>678</v>
      </c>
      <c r="G10" s="11">
        <v>673</v>
      </c>
      <c r="H10" s="11">
        <v>679</v>
      </c>
      <c r="I10" s="11">
        <v>687</v>
      </c>
      <c r="J10" s="137">
        <f t="shared" si="0"/>
        <v>679.25</v>
      </c>
      <c r="K10" s="138"/>
      <c r="M10" s="8">
        <v>5</v>
      </c>
      <c r="N10" s="95">
        <v>9.1</v>
      </c>
      <c r="O10" s="96"/>
      <c r="P10" s="2"/>
      <c r="R10" s="80" t="s">
        <v>21</v>
      </c>
      <c r="S10" s="82">
        <f>S7-S8</f>
        <v>438.99999999999994</v>
      </c>
    </row>
    <row r="11" spans="1:19" ht="15.75" thickBot="1" x14ac:dyDescent="0.3">
      <c r="A11" s="2"/>
      <c r="C11" s="9" t="s">
        <v>22</v>
      </c>
      <c r="D11" s="11"/>
      <c r="E11" s="11"/>
      <c r="F11" s="11">
        <v>411</v>
      </c>
      <c r="G11" s="12"/>
      <c r="H11" s="12"/>
      <c r="I11" s="12"/>
      <c r="J11" s="137">
        <f t="shared" si="0"/>
        <v>411</v>
      </c>
      <c r="K11" s="138"/>
      <c r="M11" s="13">
        <v>6</v>
      </c>
      <c r="N11" s="99">
        <v>7.6</v>
      </c>
      <c r="O11" s="100"/>
      <c r="P11" s="2"/>
      <c r="R11" s="80" t="s">
        <v>23</v>
      </c>
      <c r="S11" s="81">
        <f>S6-S8</f>
        <v>1159.5</v>
      </c>
    </row>
    <row r="12" spans="1:19" x14ac:dyDescent="0.25">
      <c r="A12" s="2"/>
      <c r="C12" s="9" t="s">
        <v>24</v>
      </c>
      <c r="D12" s="11"/>
      <c r="E12" s="11"/>
      <c r="F12" s="11">
        <v>285</v>
      </c>
      <c r="G12" s="12"/>
      <c r="H12" s="12"/>
      <c r="I12" s="12"/>
      <c r="J12" s="137">
        <f t="shared" si="0"/>
        <v>285</v>
      </c>
      <c r="K12" s="138"/>
      <c r="P12" s="2"/>
      <c r="R12" s="83" t="s">
        <v>25</v>
      </c>
      <c r="S12" s="85">
        <f>S9/S6</f>
        <v>0.49049753219492831</v>
      </c>
    </row>
    <row r="13" spans="1:19" ht="15.75" thickBot="1" x14ac:dyDescent="0.3">
      <c r="A13" s="2"/>
      <c r="C13" s="14" t="s">
        <v>26</v>
      </c>
      <c r="D13" s="15">
        <v>61.99</v>
      </c>
      <c r="E13" s="15">
        <v>7.1</v>
      </c>
      <c r="F13" s="15">
        <v>286</v>
      </c>
      <c r="G13" s="15">
        <v>278</v>
      </c>
      <c r="H13" s="15">
        <v>290</v>
      </c>
      <c r="I13" s="15">
        <v>287</v>
      </c>
      <c r="J13" s="139">
        <f t="shared" si="0"/>
        <v>285.25</v>
      </c>
      <c r="K13" s="140"/>
      <c r="P13" s="2"/>
      <c r="R13" s="83" t="s">
        <v>27</v>
      </c>
      <c r="S13" s="85">
        <f>S10/S7</f>
        <v>0.58657165126377908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0.78935723605831953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17.489999999999998</v>
      </c>
      <c r="E16" s="11">
        <v>10.6</v>
      </c>
      <c r="F16" s="22">
        <v>1228</v>
      </c>
      <c r="G16" s="16"/>
      <c r="H16" s="23" t="s">
        <v>1</v>
      </c>
      <c r="I16" s="147">
        <v>5.28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66.97</v>
      </c>
      <c r="E17" s="11"/>
      <c r="F17" s="22">
        <v>298</v>
      </c>
      <c r="G17" s="16"/>
      <c r="H17" s="27" t="s">
        <v>2</v>
      </c>
      <c r="I17" s="150">
        <v>4.95</v>
      </c>
      <c r="J17" s="151"/>
      <c r="K17" s="152"/>
      <c r="M17" s="28">
        <v>7</v>
      </c>
      <c r="N17" s="29">
        <v>118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64.11</v>
      </c>
      <c r="E19" s="11"/>
      <c r="F19" s="22">
        <v>286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70.680000000000007</v>
      </c>
      <c r="E20" s="11"/>
      <c r="F20" s="22">
        <v>291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77.58</v>
      </c>
      <c r="E21" s="11"/>
      <c r="F21" s="22">
        <v>1939</v>
      </c>
      <c r="G21" s="16"/>
      <c r="H21" s="141">
        <v>1</v>
      </c>
      <c r="I21" s="143">
        <v>632</v>
      </c>
      <c r="J21" s="143">
        <v>581</v>
      </c>
      <c r="K21" s="145">
        <f>((I21-J21)/I21)</f>
        <v>8.0696202531645569E-2</v>
      </c>
      <c r="M21" s="13">
        <v>2</v>
      </c>
      <c r="N21" s="37">
        <v>5.5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76.45</v>
      </c>
      <c r="E22" s="11">
        <v>6.5</v>
      </c>
      <c r="F22" s="22">
        <v>660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649</v>
      </c>
      <c r="G23" s="16"/>
      <c r="H23" s="141">
        <v>13</v>
      </c>
      <c r="I23" s="143">
        <v>377</v>
      </c>
      <c r="J23" s="143">
        <v>255</v>
      </c>
      <c r="K23" s="145">
        <f>((I23-J23)/I23)</f>
        <v>0.32360742705570295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76.95</v>
      </c>
      <c r="E24" s="11">
        <v>6</v>
      </c>
      <c r="F24" s="22">
        <v>1181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0.53539671682626544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1123</v>
      </c>
      <c r="G25" s="16"/>
      <c r="M25" s="112" t="s">
        <v>53</v>
      </c>
      <c r="N25" s="113"/>
      <c r="O25" s="39">
        <f>(J10-J11)/J10</f>
        <v>0.39492086860507913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0.30656934306569344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-8.7719298245614037E-4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91.55</v>
      </c>
      <c r="E28" s="35"/>
      <c r="F28" s="36"/>
      <c r="G28" s="48"/>
      <c r="H28" s="49" t="s">
        <v>1</v>
      </c>
      <c r="I28" s="35">
        <v>386</v>
      </c>
      <c r="J28" s="35">
        <v>334</v>
      </c>
      <c r="K28" s="36">
        <f>I28-J28</f>
        <v>52</v>
      </c>
      <c r="M28" s="123" t="s">
        <v>61</v>
      </c>
      <c r="N28" s="124"/>
      <c r="O28" s="50">
        <f>(J9-J13)/J9</f>
        <v>0.80489056087551303</v>
      </c>
      <c r="P28" s="2"/>
    </row>
    <row r="29" spans="1:16" ht="15.75" thickBot="1" x14ac:dyDescent="0.3">
      <c r="A29" s="2"/>
      <c r="B29" s="43"/>
      <c r="C29" s="47" t="s">
        <v>62</v>
      </c>
      <c r="D29" s="35">
        <v>72.75</v>
      </c>
      <c r="E29" s="35">
        <v>67.959999999999994</v>
      </c>
      <c r="F29" s="36">
        <v>93.41</v>
      </c>
      <c r="G29" s="51">
        <v>5.2</v>
      </c>
      <c r="H29" s="28" t="s">
        <v>2</v>
      </c>
      <c r="I29" s="37">
        <v>249</v>
      </c>
      <c r="J29" s="37">
        <v>237</v>
      </c>
      <c r="K29" s="38">
        <f>I29-J29</f>
        <v>12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78.95</v>
      </c>
      <c r="E30" s="35">
        <v>65.319999999999993</v>
      </c>
      <c r="F30" s="36">
        <v>82.73</v>
      </c>
      <c r="P30" s="2"/>
    </row>
    <row r="31" spans="1:16" ht="15" customHeight="1" x14ac:dyDescent="0.25">
      <c r="A31" s="2"/>
      <c r="B31" s="43"/>
      <c r="C31" s="47" t="s">
        <v>64</v>
      </c>
      <c r="D31" s="35">
        <v>77.45</v>
      </c>
      <c r="E31" s="35">
        <v>55.35</v>
      </c>
      <c r="F31" s="36">
        <v>71.459999999999994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52.5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91.25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295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296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297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298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299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 t="s">
        <v>300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 t="s">
        <v>301</v>
      </c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1277</v>
      </c>
      <c r="G64" s="12"/>
      <c r="H64" s="12"/>
      <c r="I64" s="12"/>
      <c r="J64" s="137">
        <f>AVERAGE(F64:I64)</f>
        <v>1277</v>
      </c>
      <c r="K64" s="138"/>
      <c r="M64" s="8">
        <v>2</v>
      </c>
      <c r="N64" s="95">
        <v>10.1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580</v>
      </c>
      <c r="G65" s="12"/>
      <c r="H65" s="12"/>
      <c r="I65" s="12"/>
      <c r="J65" s="137">
        <f t="shared" ref="J65:J70" si="1">AVERAGE(F65:I65)</f>
        <v>580</v>
      </c>
      <c r="K65" s="138"/>
      <c r="M65" s="8">
        <v>3</v>
      </c>
      <c r="N65" s="95">
        <v>9.6999999999999993</v>
      </c>
      <c r="O65" s="96"/>
      <c r="P65" s="2"/>
    </row>
    <row r="66" spans="1:16" ht="15" customHeight="1" x14ac:dyDescent="0.25">
      <c r="A66" s="2"/>
      <c r="C66" s="9" t="s">
        <v>18</v>
      </c>
      <c r="D66" s="11">
        <v>66.11</v>
      </c>
      <c r="E66" s="11">
        <v>7.5</v>
      </c>
      <c r="F66" s="11">
        <v>1409</v>
      </c>
      <c r="G66" s="11">
        <v>1421</v>
      </c>
      <c r="H66" s="11">
        <v>1509</v>
      </c>
      <c r="I66" s="11">
        <v>1498</v>
      </c>
      <c r="J66" s="137">
        <f t="shared" si="1"/>
        <v>1459.25</v>
      </c>
      <c r="K66" s="138"/>
      <c r="M66" s="8">
        <v>4</v>
      </c>
      <c r="N66" s="95">
        <v>8.3000000000000007</v>
      </c>
      <c r="O66" s="96"/>
      <c r="P66" s="2"/>
    </row>
    <row r="67" spans="1:16" ht="15" customHeight="1" x14ac:dyDescent="0.25">
      <c r="A67" s="2"/>
      <c r="C67" s="9" t="s">
        <v>20</v>
      </c>
      <c r="D67" s="11">
        <v>62.71</v>
      </c>
      <c r="E67" s="11">
        <v>8.3000000000000007</v>
      </c>
      <c r="F67" s="11">
        <v>833</v>
      </c>
      <c r="G67" s="11">
        <v>839</v>
      </c>
      <c r="H67" s="11">
        <v>820</v>
      </c>
      <c r="I67" s="11">
        <v>777</v>
      </c>
      <c r="J67" s="137">
        <f t="shared" si="1"/>
        <v>817.25</v>
      </c>
      <c r="K67" s="138"/>
      <c r="M67" s="8">
        <v>5</v>
      </c>
      <c r="N67" s="95">
        <v>9.3000000000000007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400</v>
      </c>
      <c r="G68" s="12"/>
      <c r="H68" s="12"/>
      <c r="I68" s="12"/>
      <c r="J68" s="137">
        <f t="shared" si="1"/>
        <v>400</v>
      </c>
      <c r="K68" s="138"/>
      <c r="M68" s="13">
        <v>6</v>
      </c>
      <c r="N68" s="99">
        <v>8.4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271</v>
      </c>
      <c r="G69" s="12"/>
      <c r="H69" s="12"/>
      <c r="I69" s="12"/>
      <c r="J69" s="137">
        <f t="shared" si="1"/>
        <v>271</v>
      </c>
      <c r="K69" s="138"/>
      <c r="P69" s="2"/>
    </row>
    <row r="70" spans="1:16" ht="15.75" thickBot="1" x14ac:dyDescent="0.3">
      <c r="A70" s="2"/>
      <c r="C70" s="14" t="s">
        <v>26</v>
      </c>
      <c r="D70" s="15">
        <v>62.46</v>
      </c>
      <c r="E70" s="15">
        <v>7.1</v>
      </c>
      <c r="F70" s="15">
        <v>281</v>
      </c>
      <c r="G70" s="15">
        <v>292</v>
      </c>
      <c r="H70" s="15">
        <v>322</v>
      </c>
      <c r="I70" s="15">
        <v>339</v>
      </c>
      <c r="J70" s="139">
        <f t="shared" si="1"/>
        <v>308.5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302</v>
      </c>
      <c r="E72" s="18" t="s">
        <v>303</v>
      </c>
      <c r="F72" s="19" t="s">
        <v>304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11.18</v>
      </c>
      <c r="E73" s="11">
        <v>10.6</v>
      </c>
      <c r="F73" s="22">
        <v>1239</v>
      </c>
      <c r="G73" s="16"/>
      <c r="H73" s="23" t="s">
        <v>1</v>
      </c>
      <c r="I73" s="147">
        <v>5.94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68.81</v>
      </c>
      <c r="E74" s="11"/>
      <c r="F74" s="22">
        <v>268</v>
      </c>
      <c r="G74" s="16"/>
      <c r="H74" s="27" t="s">
        <v>2</v>
      </c>
      <c r="I74" s="150">
        <v>5.38</v>
      </c>
      <c r="J74" s="151"/>
      <c r="K74" s="152"/>
      <c r="M74" s="28">
        <v>7.1</v>
      </c>
      <c r="N74" s="29">
        <v>59</v>
      </c>
      <c r="O74" s="30">
        <v>0.04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66.489999999999995</v>
      </c>
      <c r="E76" s="11"/>
      <c r="F76" s="22">
        <v>277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71.75</v>
      </c>
      <c r="E77" s="11"/>
      <c r="F77" s="22">
        <v>261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5.3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78.81</v>
      </c>
      <c r="E78" s="11"/>
      <c r="F78" s="22">
        <v>1622</v>
      </c>
      <c r="G78" s="16"/>
      <c r="H78" s="141">
        <v>2</v>
      </c>
      <c r="I78" s="143">
        <v>796</v>
      </c>
      <c r="J78" s="143">
        <v>588</v>
      </c>
      <c r="K78" s="145">
        <f>((I78-J78)/I78)</f>
        <v>0.2613065326633166</v>
      </c>
      <c r="M78" s="13">
        <v>2</v>
      </c>
      <c r="N78" s="37">
        <v>5.0999999999999996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75.56</v>
      </c>
      <c r="E79" s="11">
        <v>6.6</v>
      </c>
      <c r="F79" s="22">
        <v>588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597</v>
      </c>
      <c r="G80" s="16"/>
      <c r="H80" s="141">
        <v>5</v>
      </c>
      <c r="I80" s="143">
        <v>464</v>
      </c>
      <c r="J80" s="143">
        <v>318</v>
      </c>
      <c r="K80" s="145">
        <f>((I80-J80)/I80)</f>
        <v>0.31465517241379309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77.81</v>
      </c>
      <c r="E81" s="11">
        <v>6.3</v>
      </c>
      <c r="F81" s="22">
        <v>1166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0.43995203015247558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1182</v>
      </c>
      <c r="G82" s="16"/>
      <c r="M82" s="112" t="s">
        <v>53</v>
      </c>
      <c r="N82" s="113"/>
      <c r="O82" s="39">
        <f>(J67-J68)/J67</f>
        <v>0.51055368614255126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0.32250000000000001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-0.13837638376383765</v>
      </c>
      <c r="P84" s="2"/>
    </row>
    <row r="85" spans="1:16" ht="15.75" thickBot="1" x14ac:dyDescent="0.3">
      <c r="A85" s="2"/>
      <c r="B85" s="43"/>
      <c r="C85" s="47" t="s">
        <v>60</v>
      </c>
      <c r="D85" s="35">
        <v>92.89</v>
      </c>
      <c r="E85" s="35"/>
      <c r="F85" s="36"/>
      <c r="G85" s="48"/>
      <c r="H85" s="49" t="s">
        <v>1</v>
      </c>
      <c r="I85" s="35">
        <v>919</v>
      </c>
      <c r="J85" s="35">
        <v>836</v>
      </c>
      <c r="K85" s="36">
        <f>I85-J85</f>
        <v>83</v>
      </c>
      <c r="M85" s="123" t="s">
        <v>61</v>
      </c>
      <c r="N85" s="124"/>
      <c r="O85" s="50">
        <f>(J66-J70)/J66</f>
        <v>0.78859002912455023</v>
      </c>
      <c r="P85" s="2"/>
    </row>
    <row r="86" spans="1:16" ht="15.75" thickBot="1" x14ac:dyDescent="0.3">
      <c r="A86" s="2"/>
      <c r="B86" s="43"/>
      <c r="C86" s="47" t="s">
        <v>62</v>
      </c>
      <c r="D86" s="35">
        <v>72.650000000000006</v>
      </c>
      <c r="E86" s="35">
        <v>68.37</v>
      </c>
      <c r="F86" s="36">
        <v>94.11</v>
      </c>
      <c r="G86" s="51">
        <v>5.2</v>
      </c>
      <c r="H86" s="28" t="s">
        <v>2</v>
      </c>
      <c r="I86" s="37">
        <v>316</v>
      </c>
      <c r="J86" s="37">
        <v>300</v>
      </c>
      <c r="K86" s="38">
        <f>I86-J86</f>
        <v>16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81.599999999999994</v>
      </c>
      <c r="E87" s="35">
        <v>65.38</v>
      </c>
      <c r="F87" s="36">
        <v>80.13</v>
      </c>
      <c r="P87" s="2"/>
    </row>
    <row r="88" spans="1:16" ht="15" customHeight="1" x14ac:dyDescent="0.25">
      <c r="A88" s="2"/>
      <c r="B88" s="43"/>
      <c r="C88" s="47" t="s">
        <v>64</v>
      </c>
      <c r="D88" s="35">
        <v>78.2</v>
      </c>
      <c r="E88" s="35">
        <v>57.47</v>
      </c>
      <c r="F88" s="36">
        <v>73.5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56.07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91.02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305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306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307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308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309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1303</v>
      </c>
      <c r="G119" s="12"/>
      <c r="H119" s="12"/>
      <c r="I119" s="12"/>
      <c r="J119" s="137">
        <f>AVERAGE(F119:I119)</f>
        <v>1303</v>
      </c>
      <c r="K119" s="138"/>
      <c r="M119" s="8">
        <v>2</v>
      </c>
      <c r="N119" s="95">
        <v>9.6999999999999993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597</v>
      </c>
      <c r="G120" s="12"/>
      <c r="H120" s="12"/>
      <c r="I120" s="12"/>
      <c r="J120" s="137">
        <f t="shared" ref="J120:J125" si="2">AVERAGE(F120:I120)</f>
        <v>597</v>
      </c>
      <c r="K120" s="138"/>
      <c r="M120" s="8">
        <v>3</v>
      </c>
      <c r="N120" s="95">
        <v>9.1999999999999993</v>
      </c>
      <c r="O120" s="96"/>
      <c r="P120" s="2"/>
    </row>
    <row r="121" spans="1:16" x14ac:dyDescent="0.25">
      <c r="A121" s="2"/>
      <c r="C121" s="9" t="s">
        <v>18</v>
      </c>
      <c r="D121" s="11">
        <v>63.27</v>
      </c>
      <c r="E121" s="11">
        <v>7.8</v>
      </c>
      <c r="F121" s="11">
        <v>1487</v>
      </c>
      <c r="G121" s="11">
        <v>1504</v>
      </c>
      <c r="H121" s="11">
        <v>1482</v>
      </c>
      <c r="I121" s="11">
        <v>1469</v>
      </c>
      <c r="J121" s="137">
        <f t="shared" si="2"/>
        <v>1485.5</v>
      </c>
      <c r="K121" s="138"/>
      <c r="M121" s="8">
        <v>4</v>
      </c>
      <c r="N121" s="95">
        <v>8.1</v>
      </c>
      <c r="O121" s="96"/>
      <c r="P121" s="2"/>
    </row>
    <row r="122" spans="1:16" x14ac:dyDescent="0.25">
      <c r="A122" s="2"/>
      <c r="C122" s="9" t="s">
        <v>20</v>
      </c>
      <c r="D122" s="11">
        <v>63.02</v>
      </c>
      <c r="E122" s="11">
        <v>8</v>
      </c>
      <c r="F122" s="11">
        <v>771</v>
      </c>
      <c r="G122" s="11">
        <v>788</v>
      </c>
      <c r="H122" s="11">
        <v>770</v>
      </c>
      <c r="I122" s="11">
        <v>666</v>
      </c>
      <c r="J122" s="137">
        <f t="shared" si="2"/>
        <v>748.75</v>
      </c>
      <c r="K122" s="138"/>
      <c r="M122" s="8">
        <v>5</v>
      </c>
      <c r="N122" s="95">
        <v>8.6999999999999993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509</v>
      </c>
      <c r="G123" s="12"/>
      <c r="H123" s="12"/>
      <c r="I123" s="12"/>
      <c r="J123" s="137">
        <f t="shared" si="2"/>
        <v>509</v>
      </c>
      <c r="K123" s="138"/>
      <c r="M123" s="13">
        <v>6</v>
      </c>
      <c r="N123" s="99">
        <v>8.4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332</v>
      </c>
      <c r="G124" s="12"/>
      <c r="H124" s="12"/>
      <c r="I124" s="12"/>
      <c r="J124" s="137">
        <f t="shared" si="2"/>
        <v>332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62.71</v>
      </c>
      <c r="E125" s="15">
        <v>7.4</v>
      </c>
      <c r="F125" s="15">
        <v>346</v>
      </c>
      <c r="G125" s="15">
        <v>359</v>
      </c>
      <c r="H125" s="15">
        <v>345</v>
      </c>
      <c r="I125" s="15">
        <v>288</v>
      </c>
      <c r="J125" s="139">
        <f t="shared" si="2"/>
        <v>334.5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8.82</v>
      </c>
      <c r="E128" s="11">
        <v>10.1</v>
      </c>
      <c r="F128" s="22">
        <v>1417</v>
      </c>
      <c r="G128" s="16"/>
      <c r="H128" s="23" t="s">
        <v>1</v>
      </c>
      <c r="I128" s="147">
        <v>5.94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68.819999999999993</v>
      </c>
      <c r="E129" s="11"/>
      <c r="F129" s="22">
        <v>303</v>
      </c>
      <c r="G129" s="16"/>
      <c r="H129" s="27" t="s">
        <v>2</v>
      </c>
      <c r="I129" s="150">
        <v>5.72</v>
      </c>
      <c r="J129" s="151"/>
      <c r="K129" s="152"/>
      <c r="M129" s="28">
        <v>7</v>
      </c>
      <c r="N129" s="29">
        <v>67</v>
      </c>
      <c r="O129" s="30">
        <v>0.04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66.63</v>
      </c>
      <c r="E131" s="11"/>
      <c r="F131" s="22">
        <v>292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72.23</v>
      </c>
      <c r="E132" s="11"/>
      <c r="F132" s="22">
        <v>319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5.0999999999999996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74.489999999999995</v>
      </c>
      <c r="E133" s="11"/>
      <c r="F133" s="22">
        <v>1707</v>
      </c>
      <c r="G133" s="16"/>
      <c r="H133" s="141">
        <v>6</v>
      </c>
      <c r="I133" s="143">
        <v>514</v>
      </c>
      <c r="J133" s="143">
        <v>233</v>
      </c>
      <c r="K133" s="145">
        <f>((I133-J133)/I133)</f>
        <v>0.546692607003891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76.08</v>
      </c>
      <c r="E134" s="11">
        <v>6.7</v>
      </c>
      <c r="F134" s="22">
        <v>666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642</v>
      </c>
      <c r="G135" s="16"/>
      <c r="H135" s="141"/>
      <c r="I135" s="143"/>
      <c r="J135" s="143"/>
      <c r="K135" s="145" t="e">
        <f>((I135-J135)/I135)</f>
        <v>#DIV/0!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77.790000000000006</v>
      </c>
      <c r="E136" s="11">
        <v>6.4</v>
      </c>
      <c r="F136" s="22">
        <v>1199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0.49596095590710199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1171</v>
      </c>
      <c r="G137" s="16"/>
      <c r="M137" s="112" t="s">
        <v>53</v>
      </c>
      <c r="N137" s="113"/>
      <c r="O137" s="39">
        <f>(J122-J123)/J122</f>
        <v>0.32020033388981634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0.34774066797642439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-7.5301204819277108E-3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93.03</v>
      </c>
      <c r="E140" s="35"/>
      <c r="F140" s="36"/>
      <c r="G140" s="48"/>
      <c r="H140" s="49" t="s">
        <v>1</v>
      </c>
      <c r="I140" s="35">
        <v>822</v>
      </c>
      <c r="J140" s="35">
        <v>739</v>
      </c>
      <c r="K140" s="36">
        <f>I140-J140</f>
        <v>83</v>
      </c>
      <c r="M140" s="123" t="s">
        <v>61</v>
      </c>
      <c r="N140" s="124"/>
      <c r="O140" s="50">
        <f>(J121-J125)/J121</f>
        <v>0.77482329182093568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73.25</v>
      </c>
      <c r="E141" s="35">
        <v>69.17</v>
      </c>
      <c r="F141" s="36">
        <v>94.44</v>
      </c>
      <c r="G141" s="51">
        <v>5.0999999999999996</v>
      </c>
      <c r="H141" s="28" t="s">
        <v>2</v>
      </c>
      <c r="I141" s="37">
        <v>392</v>
      </c>
      <c r="J141" s="37">
        <v>370</v>
      </c>
      <c r="K141" s="38">
        <f>I141-J141</f>
        <v>22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79.349999999999994</v>
      </c>
      <c r="E142" s="35">
        <v>64.28</v>
      </c>
      <c r="F142" s="36">
        <v>81.02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72.650000000000006</v>
      </c>
      <c r="E143" s="35">
        <v>53.27</v>
      </c>
      <c r="F143" s="36">
        <v>73.33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52.96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92.78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310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311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312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313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314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315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180C-33A6-4CF3-A745-62F3999881D5}">
  <sheetPr codeName="Sheet18"/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1482</v>
      </c>
    </row>
    <row r="7" spans="1:19" x14ac:dyDescent="0.25">
      <c r="A7" s="2"/>
      <c r="C7" s="9" t="s">
        <v>16</v>
      </c>
      <c r="D7" s="10"/>
      <c r="E7" s="10"/>
      <c r="F7" s="11">
        <v>1504</v>
      </c>
      <c r="G7" s="12"/>
      <c r="H7" s="12"/>
      <c r="I7" s="12"/>
      <c r="J7" s="137">
        <f>AVERAGE(F7:I7)</f>
        <v>1504</v>
      </c>
      <c r="K7" s="138"/>
      <c r="M7" s="8">
        <v>2</v>
      </c>
      <c r="N7" s="95">
        <v>10.1</v>
      </c>
      <c r="O7" s="96"/>
      <c r="P7" s="2"/>
      <c r="R7" s="60" t="s">
        <v>1</v>
      </c>
      <c r="S7" s="78">
        <f>AVERAGE(J10,J67,J122)</f>
        <v>712.75</v>
      </c>
    </row>
    <row r="8" spans="1:19" x14ac:dyDescent="0.25">
      <c r="A8" s="2"/>
      <c r="C8" s="9" t="s">
        <v>17</v>
      </c>
      <c r="D8" s="10"/>
      <c r="E8" s="10"/>
      <c r="F8" s="11">
        <v>679</v>
      </c>
      <c r="G8" s="12"/>
      <c r="H8" s="12"/>
      <c r="I8" s="12"/>
      <c r="J8" s="137">
        <f t="shared" ref="J8:J13" si="0">AVERAGE(F8:I8)</f>
        <v>679</v>
      </c>
      <c r="K8" s="138"/>
      <c r="M8" s="8">
        <v>3</v>
      </c>
      <c r="N8" s="95">
        <v>9.5</v>
      </c>
      <c r="O8" s="96"/>
      <c r="P8" s="2"/>
      <c r="R8" s="60" t="s">
        <v>2</v>
      </c>
      <c r="S8" s="79">
        <f>AVERAGE(J13,J70,J125)</f>
        <v>320.08333333333331</v>
      </c>
    </row>
    <row r="9" spans="1:19" x14ac:dyDescent="0.25">
      <c r="A9" s="2"/>
      <c r="C9" s="9" t="s">
        <v>18</v>
      </c>
      <c r="D9" s="11">
        <v>67.25</v>
      </c>
      <c r="E9" s="11">
        <v>9</v>
      </c>
      <c r="F9" s="11">
        <v>1526</v>
      </c>
      <c r="G9" s="11">
        <v>1555</v>
      </c>
      <c r="H9" s="11">
        <v>1510</v>
      </c>
      <c r="I9" s="11">
        <v>1508</v>
      </c>
      <c r="J9" s="137">
        <f t="shared" si="0"/>
        <v>1524.75</v>
      </c>
      <c r="K9" s="138"/>
      <c r="M9" s="8">
        <v>4</v>
      </c>
      <c r="N9" s="95">
        <v>8.1999999999999993</v>
      </c>
      <c r="O9" s="96"/>
      <c r="P9" s="2"/>
      <c r="R9" s="80" t="s">
        <v>19</v>
      </c>
      <c r="S9" s="81">
        <f>S6-S7</f>
        <v>769.25</v>
      </c>
    </row>
    <row r="10" spans="1:19" x14ac:dyDescent="0.25">
      <c r="A10" s="2"/>
      <c r="C10" s="9" t="s">
        <v>20</v>
      </c>
      <c r="D10" s="11">
        <v>62.61</v>
      </c>
      <c r="E10" s="11">
        <v>8.3000000000000007</v>
      </c>
      <c r="F10" s="11">
        <v>787</v>
      </c>
      <c r="G10" s="11">
        <v>786</v>
      </c>
      <c r="H10" s="11">
        <v>732</v>
      </c>
      <c r="I10" s="11">
        <v>710</v>
      </c>
      <c r="J10" s="137">
        <f t="shared" si="0"/>
        <v>753.75</v>
      </c>
      <c r="K10" s="138"/>
      <c r="M10" s="8">
        <v>5</v>
      </c>
      <c r="N10" s="95">
        <v>8.6999999999999993</v>
      </c>
      <c r="O10" s="96"/>
      <c r="P10" s="2"/>
      <c r="R10" s="80" t="s">
        <v>21</v>
      </c>
      <c r="S10" s="82">
        <f>S7-S8</f>
        <v>392.66666666666669</v>
      </c>
    </row>
    <row r="11" spans="1:19" ht="15.75" thickBot="1" x14ac:dyDescent="0.3">
      <c r="A11" s="2"/>
      <c r="C11" s="9" t="s">
        <v>22</v>
      </c>
      <c r="D11" s="11"/>
      <c r="E11" s="11"/>
      <c r="F11" s="11">
        <v>497</v>
      </c>
      <c r="G11" s="12"/>
      <c r="H11" s="12"/>
      <c r="I11" s="12"/>
      <c r="J11" s="137">
        <f t="shared" si="0"/>
        <v>497</v>
      </c>
      <c r="K11" s="138"/>
      <c r="M11" s="13">
        <v>6</v>
      </c>
      <c r="N11" s="99">
        <v>8.3000000000000007</v>
      </c>
      <c r="O11" s="100"/>
      <c r="P11" s="2"/>
      <c r="R11" s="80" t="s">
        <v>23</v>
      </c>
      <c r="S11" s="81">
        <f>S6-S8</f>
        <v>1161.9166666666667</v>
      </c>
    </row>
    <row r="12" spans="1:19" x14ac:dyDescent="0.25">
      <c r="A12" s="2"/>
      <c r="C12" s="9" t="s">
        <v>24</v>
      </c>
      <c r="D12" s="11"/>
      <c r="E12" s="11"/>
      <c r="F12" s="11">
        <v>289</v>
      </c>
      <c r="G12" s="12"/>
      <c r="H12" s="12"/>
      <c r="I12" s="12"/>
      <c r="J12" s="137">
        <f t="shared" si="0"/>
        <v>289</v>
      </c>
      <c r="K12" s="138"/>
      <c r="P12" s="2"/>
      <c r="R12" s="83" t="s">
        <v>25</v>
      </c>
      <c r="S12" s="85">
        <f>S9/S6</f>
        <v>0.51906207827260464</v>
      </c>
    </row>
    <row r="13" spans="1:19" ht="15.75" thickBot="1" x14ac:dyDescent="0.3">
      <c r="A13" s="2"/>
      <c r="C13" s="14" t="s">
        <v>26</v>
      </c>
      <c r="D13" s="15">
        <v>62.74</v>
      </c>
      <c r="E13" s="15">
        <v>7.3</v>
      </c>
      <c r="F13" s="15">
        <v>302</v>
      </c>
      <c r="G13" s="15">
        <v>305</v>
      </c>
      <c r="H13" s="15">
        <v>287</v>
      </c>
      <c r="I13" s="15">
        <v>310</v>
      </c>
      <c r="J13" s="139">
        <f t="shared" si="0"/>
        <v>301</v>
      </c>
      <c r="K13" s="140"/>
      <c r="P13" s="2"/>
      <c r="R13" s="83" t="s">
        <v>27</v>
      </c>
      <c r="S13" s="85">
        <f>S10/S7</f>
        <v>0.55091780661756107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0.78401934322986955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14.63</v>
      </c>
      <c r="E16" s="11">
        <v>11.4</v>
      </c>
      <c r="F16" s="22">
        <v>1452</v>
      </c>
      <c r="G16" s="16"/>
      <c r="H16" s="23" t="s">
        <v>1</v>
      </c>
      <c r="I16" s="147">
        <v>6.11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68.260000000000005</v>
      </c>
      <c r="E17" s="11"/>
      <c r="F17" s="22">
        <v>299</v>
      </c>
      <c r="G17" s="16"/>
      <c r="H17" s="27" t="s">
        <v>2</v>
      </c>
      <c r="I17" s="150">
        <v>5.69</v>
      </c>
      <c r="J17" s="151"/>
      <c r="K17" s="152"/>
      <c r="M17" s="28">
        <v>7.2</v>
      </c>
      <c r="N17" s="29">
        <v>142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66.819999999999993</v>
      </c>
      <c r="E19" s="11"/>
      <c r="F19" s="22">
        <v>305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64.760000000000005</v>
      </c>
      <c r="E20" s="11"/>
      <c r="F20" s="22">
        <v>304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73.739999999999995</v>
      </c>
      <c r="E21" s="11"/>
      <c r="F21" s="22">
        <v>1680</v>
      </c>
      <c r="G21" s="16"/>
      <c r="H21" s="141">
        <v>4</v>
      </c>
      <c r="I21" s="143">
        <v>794</v>
      </c>
      <c r="J21" s="143">
        <v>702</v>
      </c>
      <c r="K21" s="145">
        <f>((I21-J21)/I21)</f>
        <v>0.11586901763224182</v>
      </c>
      <c r="M21" s="13">
        <v>2</v>
      </c>
      <c r="N21" s="37">
        <v>5.7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77.760000000000005</v>
      </c>
      <c r="E22" s="11">
        <v>6.5</v>
      </c>
      <c r="F22" s="22">
        <v>588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551</v>
      </c>
      <c r="G23" s="16"/>
      <c r="H23" s="141">
        <v>7</v>
      </c>
      <c r="I23" s="143">
        <v>500</v>
      </c>
      <c r="J23" s="143">
        <v>157</v>
      </c>
      <c r="K23" s="145">
        <f>((I23-J23)/I23)</f>
        <v>0.68600000000000005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77.930000000000007</v>
      </c>
      <c r="E24" s="11">
        <v>6.4</v>
      </c>
      <c r="F24" s="22">
        <v>1092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0.50565666502705364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1017</v>
      </c>
      <c r="G25" s="16"/>
      <c r="M25" s="112" t="s">
        <v>53</v>
      </c>
      <c r="N25" s="113"/>
      <c r="O25" s="39">
        <f>(J10-J11)/J10</f>
        <v>0.34063018242122722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0.41851106639839036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-4.1522491349480967E-2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91.75</v>
      </c>
      <c r="E28" s="35"/>
      <c r="F28" s="36"/>
      <c r="G28" s="48"/>
      <c r="H28" s="49" t="s">
        <v>1</v>
      </c>
      <c r="I28" s="35">
        <v>419</v>
      </c>
      <c r="J28" s="35">
        <v>364</v>
      </c>
      <c r="K28" s="36">
        <f>I28-J28</f>
        <v>55</v>
      </c>
      <c r="M28" s="123" t="s">
        <v>61</v>
      </c>
      <c r="N28" s="124"/>
      <c r="O28" s="50">
        <f>(J9-J13)/J9</f>
        <v>0.80259058862108545</v>
      </c>
      <c r="P28" s="2"/>
    </row>
    <row r="29" spans="1:16" ht="15.75" thickBot="1" x14ac:dyDescent="0.3">
      <c r="A29" s="2"/>
      <c r="B29" s="43"/>
      <c r="C29" s="47" t="s">
        <v>62</v>
      </c>
      <c r="D29" s="35">
        <v>72.849999999999994</v>
      </c>
      <c r="E29" s="35">
        <v>68.319999999999993</v>
      </c>
      <c r="F29" s="36">
        <v>93.78</v>
      </c>
      <c r="G29" s="51">
        <v>5.3</v>
      </c>
      <c r="H29" s="28" t="s">
        <v>2</v>
      </c>
      <c r="I29" s="37">
        <v>255</v>
      </c>
      <c r="J29" s="37">
        <v>243</v>
      </c>
      <c r="K29" s="38">
        <f>I29-J29</f>
        <v>12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78.05</v>
      </c>
      <c r="E30" s="35">
        <v>64.11</v>
      </c>
      <c r="F30" s="36">
        <v>82.14</v>
      </c>
      <c r="P30" s="2"/>
    </row>
    <row r="31" spans="1:16" ht="15" customHeight="1" x14ac:dyDescent="0.25">
      <c r="A31" s="2"/>
      <c r="B31" s="43"/>
      <c r="C31" s="47" t="s">
        <v>64</v>
      </c>
      <c r="D31" s="35">
        <v>77.55</v>
      </c>
      <c r="E31" s="35">
        <v>54.72</v>
      </c>
      <c r="F31" s="36">
        <v>70.56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53.5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91.25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114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115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116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117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118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1389</v>
      </c>
      <c r="G64" s="12"/>
      <c r="H64" s="12"/>
      <c r="I64" s="12"/>
      <c r="J64" s="137">
        <f>AVERAGE(F64:I64)</f>
        <v>1389</v>
      </c>
      <c r="K64" s="138"/>
      <c r="M64" s="8">
        <v>2</v>
      </c>
      <c r="N64" s="95">
        <v>10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657</v>
      </c>
      <c r="G65" s="12"/>
      <c r="H65" s="12"/>
      <c r="I65" s="12"/>
      <c r="J65" s="137">
        <f t="shared" ref="J65:J70" si="1">AVERAGE(F65:I65)</f>
        <v>657</v>
      </c>
      <c r="K65" s="138"/>
      <c r="M65" s="8">
        <v>3</v>
      </c>
      <c r="N65" s="95">
        <v>9.3000000000000007</v>
      </c>
      <c r="O65" s="96"/>
      <c r="P65" s="2"/>
    </row>
    <row r="66" spans="1:16" ht="15" customHeight="1" x14ac:dyDescent="0.25">
      <c r="A66" s="2"/>
      <c r="C66" s="9" t="s">
        <v>18</v>
      </c>
      <c r="D66" s="11">
        <v>66.22</v>
      </c>
      <c r="E66" s="11">
        <v>7.5</v>
      </c>
      <c r="F66" s="11">
        <v>1540</v>
      </c>
      <c r="G66" s="11">
        <v>1529</v>
      </c>
      <c r="H66" s="11">
        <v>1501</v>
      </c>
      <c r="I66" s="11">
        <v>1488</v>
      </c>
      <c r="J66" s="137">
        <f t="shared" si="1"/>
        <v>1514.5</v>
      </c>
      <c r="K66" s="138"/>
      <c r="M66" s="8">
        <v>4</v>
      </c>
      <c r="N66" s="95">
        <v>8.1</v>
      </c>
      <c r="O66" s="96"/>
      <c r="P66" s="2"/>
    </row>
    <row r="67" spans="1:16" ht="15" customHeight="1" x14ac:dyDescent="0.25">
      <c r="A67" s="2"/>
      <c r="C67" s="9" t="s">
        <v>20</v>
      </c>
      <c r="D67" s="11">
        <v>62.71</v>
      </c>
      <c r="E67" s="11">
        <v>7.6</v>
      </c>
      <c r="F67" s="11">
        <v>729</v>
      </c>
      <c r="G67" s="11">
        <v>725</v>
      </c>
      <c r="H67" s="11">
        <v>731</v>
      </c>
      <c r="I67" s="11">
        <v>666</v>
      </c>
      <c r="J67" s="137">
        <f t="shared" si="1"/>
        <v>712.75</v>
      </c>
      <c r="K67" s="138"/>
      <c r="M67" s="8">
        <v>5</v>
      </c>
      <c r="N67" s="95">
        <v>8.8000000000000007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524</v>
      </c>
      <c r="G68" s="12"/>
      <c r="H68" s="12"/>
      <c r="I68" s="12"/>
      <c r="J68" s="137">
        <f t="shared" si="1"/>
        <v>524</v>
      </c>
      <c r="K68" s="138"/>
      <c r="M68" s="13">
        <v>6</v>
      </c>
      <c r="N68" s="99">
        <v>7.4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333</v>
      </c>
      <c r="G69" s="12"/>
      <c r="H69" s="12"/>
      <c r="I69" s="12"/>
      <c r="J69" s="137">
        <f t="shared" si="1"/>
        <v>333</v>
      </c>
      <c r="K69" s="138"/>
      <c r="P69" s="2"/>
    </row>
    <row r="70" spans="1:16" ht="15.75" thickBot="1" x14ac:dyDescent="0.3">
      <c r="A70" s="2"/>
      <c r="C70" s="14" t="s">
        <v>26</v>
      </c>
      <c r="D70" s="15">
        <v>62.26</v>
      </c>
      <c r="E70" s="15">
        <v>7.1</v>
      </c>
      <c r="F70" s="15">
        <v>345</v>
      </c>
      <c r="G70" s="15">
        <v>339</v>
      </c>
      <c r="H70" s="15">
        <v>326</v>
      </c>
      <c r="I70" s="15">
        <v>333</v>
      </c>
      <c r="J70" s="139">
        <f t="shared" si="1"/>
        <v>335.75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119</v>
      </c>
      <c r="E72" s="18" t="s">
        <v>79</v>
      </c>
      <c r="F72" s="19" t="s">
        <v>80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10.71</v>
      </c>
      <c r="E73" s="11">
        <v>10.199999999999999</v>
      </c>
      <c r="F73" s="22">
        <v>1288</v>
      </c>
      <c r="G73" s="16"/>
      <c r="H73" s="23" t="s">
        <v>1</v>
      </c>
      <c r="I73" s="147">
        <v>6.16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66.14</v>
      </c>
      <c r="E74" s="11"/>
      <c r="F74" s="22">
        <v>331</v>
      </c>
      <c r="G74" s="16"/>
      <c r="H74" s="27" t="s">
        <v>2</v>
      </c>
      <c r="I74" s="150">
        <v>5.15</v>
      </c>
      <c r="J74" s="151"/>
      <c r="K74" s="152"/>
      <c r="M74" s="28">
        <v>7.2</v>
      </c>
      <c r="N74" s="29">
        <v>69</v>
      </c>
      <c r="O74" s="30">
        <v>0.04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68.069999999999993</v>
      </c>
      <c r="E76" s="11"/>
      <c r="F76" s="22">
        <v>327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67.33</v>
      </c>
      <c r="E77" s="11"/>
      <c r="F77" s="22">
        <v>339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5.0999999999999996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74.47</v>
      </c>
      <c r="E78" s="11"/>
      <c r="F78" s="22">
        <v>1704</v>
      </c>
      <c r="G78" s="16"/>
      <c r="H78" s="141">
        <v>3</v>
      </c>
      <c r="I78" s="143">
        <v>701</v>
      </c>
      <c r="J78" s="143">
        <v>433</v>
      </c>
      <c r="K78" s="145">
        <f>((I78-J78)/I78)</f>
        <v>0.38231098430813126</v>
      </c>
      <c r="M78" s="13">
        <v>2</v>
      </c>
      <c r="N78" s="37">
        <v>5.2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73.31</v>
      </c>
      <c r="E79" s="11">
        <v>7.6</v>
      </c>
      <c r="F79" s="22">
        <v>511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499</v>
      </c>
      <c r="G80" s="16"/>
      <c r="H80" s="141">
        <v>8</v>
      </c>
      <c r="I80" s="143">
        <v>577</v>
      </c>
      <c r="J80" s="143">
        <v>377</v>
      </c>
      <c r="K80" s="145">
        <f>((I80-J80)/I80)</f>
        <v>0.34662045060658581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75.489999999999995</v>
      </c>
      <c r="E81" s="11">
        <v>7.2</v>
      </c>
      <c r="F81" s="22">
        <v>1007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0.52938263453284917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988</v>
      </c>
      <c r="G82" s="16"/>
      <c r="M82" s="112" t="s">
        <v>53</v>
      </c>
      <c r="N82" s="113"/>
      <c r="O82" s="39">
        <f>(J67-J68)/J67</f>
        <v>0.26481936162749914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0.36450381679389315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-8.2582582582582578E-3</v>
      </c>
      <c r="P84" s="2"/>
    </row>
    <row r="85" spans="1:16" ht="15.75" thickBot="1" x14ac:dyDescent="0.3">
      <c r="A85" s="2"/>
      <c r="B85" s="43"/>
      <c r="C85" s="47" t="s">
        <v>60</v>
      </c>
      <c r="D85" s="35">
        <v>91.19</v>
      </c>
      <c r="E85" s="35"/>
      <c r="F85" s="36"/>
      <c r="G85" s="48"/>
      <c r="H85" s="49" t="s">
        <v>1</v>
      </c>
      <c r="I85" s="35">
        <v>808</v>
      </c>
      <c r="J85" s="35">
        <v>749</v>
      </c>
      <c r="K85" s="36">
        <f>I85-J85</f>
        <v>59</v>
      </c>
      <c r="M85" s="123" t="s">
        <v>61</v>
      </c>
      <c r="N85" s="124"/>
      <c r="O85" s="50">
        <f>(J66-J70)/J66</f>
        <v>0.77830967315945854</v>
      </c>
      <c r="P85" s="2"/>
    </row>
    <row r="86" spans="1:16" ht="15.75" thickBot="1" x14ac:dyDescent="0.3">
      <c r="A86" s="2"/>
      <c r="B86" s="43"/>
      <c r="C86" s="47" t="s">
        <v>62</v>
      </c>
      <c r="D86" s="35">
        <v>73.150000000000006</v>
      </c>
      <c r="E86" s="35">
        <v>69.17</v>
      </c>
      <c r="F86" s="36">
        <v>94.56</v>
      </c>
      <c r="G86" s="51">
        <v>5.0999999999999996</v>
      </c>
      <c r="H86" s="28" t="s">
        <v>2</v>
      </c>
      <c r="I86" s="37">
        <v>391</v>
      </c>
      <c r="J86" s="37">
        <v>371</v>
      </c>
      <c r="K86" s="38">
        <f>I86-J86</f>
        <v>20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80.55</v>
      </c>
      <c r="E87" s="35">
        <v>67.03</v>
      </c>
      <c r="F87" s="36">
        <v>83.22</v>
      </c>
      <c r="P87" s="2"/>
    </row>
    <row r="88" spans="1:16" ht="15" customHeight="1" x14ac:dyDescent="0.25">
      <c r="A88" s="2"/>
      <c r="B88" s="43"/>
      <c r="C88" s="47" t="s">
        <v>64</v>
      </c>
      <c r="D88" s="35">
        <v>75.349999999999994</v>
      </c>
      <c r="E88" s="35">
        <v>53.24</v>
      </c>
      <c r="F88" s="36">
        <v>70.66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56.06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91.29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120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121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122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123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124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1328</v>
      </c>
      <c r="G119" s="12"/>
      <c r="H119" s="12"/>
      <c r="I119" s="12"/>
      <c r="J119" s="137">
        <f>AVERAGE(F119:I119)</f>
        <v>1328</v>
      </c>
      <c r="K119" s="138"/>
      <c r="M119" s="8">
        <v>2</v>
      </c>
      <c r="N119" s="95">
        <v>9.9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644</v>
      </c>
      <c r="G120" s="12"/>
      <c r="H120" s="12"/>
      <c r="I120" s="12"/>
      <c r="J120" s="137">
        <f t="shared" ref="J120:J125" si="2">AVERAGE(F120:I120)</f>
        <v>644</v>
      </c>
      <c r="K120" s="138"/>
      <c r="M120" s="8">
        <v>3</v>
      </c>
      <c r="N120" s="95">
        <v>9.4</v>
      </c>
      <c r="O120" s="96"/>
      <c r="P120" s="2"/>
    </row>
    <row r="121" spans="1:16" x14ac:dyDescent="0.25">
      <c r="A121" s="2"/>
      <c r="C121" s="9" t="s">
        <v>18</v>
      </c>
      <c r="D121" s="11">
        <v>66.27</v>
      </c>
      <c r="E121" s="11">
        <v>8.8000000000000007</v>
      </c>
      <c r="F121" s="11">
        <v>1437</v>
      </c>
      <c r="G121" s="11">
        <v>1409</v>
      </c>
      <c r="H121" s="11">
        <v>1394</v>
      </c>
      <c r="I121" s="11">
        <v>1387</v>
      </c>
      <c r="J121" s="137">
        <f t="shared" si="2"/>
        <v>1406.75</v>
      </c>
      <c r="K121" s="138"/>
      <c r="M121" s="8">
        <v>4</v>
      </c>
      <c r="N121" s="95">
        <v>8.6999999999999993</v>
      </c>
      <c r="O121" s="96"/>
      <c r="P121" s="2"/>
    </row>
    <row r="122" spans="1:16" x14ac:dyDescent="0.25">
      <c r="A122" s="2"/>
      <c r="C122" s="9" t="s">
        <v>20</v>
      </c>
      <c r="D122" s="11">
        <v>61.91</v>
      </c>
      <c r="E122" s="11">
        <v>8</v>
      </c>
      <c r="F122" s="11">
        <v>679</v>
      </c>
      <c r="G122" s="11">
        <v>670</v>
      </c>
      <c r="H122" s="11">
        <v>666</v>
      </c>
      <c r="I122" s="11">
        <v>672</v>
      </c>
      <c r="J122" s="137">
        <f t="shared" si="2"/>
        <v>671.75</v>
      </c>
      <c r="K122" s="138"/>
      <c r="M122" s="8">
        <v>5</v>
      </c>
      <c r="N122" s="95">
        <v>8.6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527</v>
      </c>
      <c r="G123" s="12"/>
      <c r="H123" s="12"/>
      <c r="I123" s="12"/>
      <c r="J123" s="137">
        <f t="shared" si="2"/>
        <v>527</v>
      </c>
      <c r="K123" s="138"/>
      <c r="M123" s="13">
        <v>6</v>
      </c>
      <c r="N123" s="99">
        <v>7.3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327</v>
      </c>
      <c r="G124" s="12"/>
      <c r="H124" s="12"/>
      <c r="I124" s="12"/>
      <c r="J124" s="137">
        <f t="shared" si="2"/>
        <v>327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60.77</v>
      </c>
      <c r="E125" s="15">
        <v>7.8</v>
      </c>
      <c r="F125" s="15">
        <v>341</v>
      </c>
      <c r="G125" s="15">
        <v>336</v>
      </c>
      <c r="H125" s="15">
        <v>319</v>
      </c>
      <c r="I125" s="15">
        <v>298</v>
      </c>
      <c r="J125" s="139">
        <f t="shared" si="2"/>
        <v>323.5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8.84</v>
      </c>
      <c r="E128" s="11">
        <v>10.6</v>
      </c>
      <c r="F128" s="22">
        <v>1089</v>
      </c>
      <c r="G128" s="16"/>
      <c r="H128" s="23" t="s">
        <v>1</v>
      </c>
      <c r="I128" s="147">
        <v>6.39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62.69</v>
      </c>
      <c r="E129" s="11"/>
      <c r="F129" s="22">
        <v>330</v>
      </c>
      <c r="G129" s="16"/>
      <c r="H129" s="27" t="s">
        <v>2</v>
      </c>
      <c r="I129" s="150">
        <v>5.49</v>
      </c>
      <c r="J129" s="151"/>
      <c r="K129" s="152"/>
      <c r="M129" s="28">
        <v>7.2</v>
      </c>
      <c r="N129" s="29">
        <v>71</v>
      </c>
      <c r="O129" s="30">
        <v>0.04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64.77</v>
      </c>
      <c r="E131" s="11"/>
      <c r="F131" s="22">
        <v>322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63.61</v>
      </c>
      <c r="E132" s="11"/>
      <c r="F132" s="22">
        <v>315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5.0999999999999996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71.45</v>
      </c>
      <c r="E133" s="11"/>
      <c r="F133" s="22">
        <v>1829</v>
      </c>
      <c r="G133" s="16"/>
      <c r="H133" s="141">
        <v>12</v>
      </c>
      <c r="I133" s="143">
        <v>480</v>
      </c>
      <c r="J133" s="143">
        <v>327</v>
      </c>
      <c r="K133" s="145">
        <f>((I133-J133)/I133)</f>
        <v>0.31874999999999998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75.56</v>
      </c>
      <c r="E134" s="11">
        <v>6.7</v>
      </c>
      <c r="F134" s="22">
        <v>479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471</v>
      </c>
      <c r="G135" s="16"/>
      <c r="H135" s="141"/>
      <c r="I135" s="143"/>
      <c r="J135" s="143"/>
      <c r="K135" s="145" t="e">
        <f>((I135-J135)/I135)</f>
        <v>#DIV/0!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77.78</v>
      </c>
      <c r="E136" s="11">
        <v>6.4</v>
      </c>
      <c r="F136" s="22">
        <v>889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0.52248089568153544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877</v>
      </c>
      <c r="G137" s="16"/>
      <c r="M137" s="112" t="s">
        <v>53</v>
      </c>
      <c r="N137" s="113"/>
      <c r="O137" s="39">
        <f>(J122-J123)/J122</f>
        <v>0.21548195013025678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0.37950664136622392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1.0703363914373088E-2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91.15</v>
      </c>
      <c r="E140" s="35"/>
      <c r="F140" s="36"/>
      <c r="G140" s="48"/>
      <c r="H140" s="49" t="s">
        <v>1</v>
      </c>
      <c r="I140" s="35">
        <v>766</v>
      </c>
      <c r="J140" s="35">
        <v>691</v>
      </c>
      <c r="K140" s="36">
        <f>I140-J140</f>
        <v>75</v>
      </c>
      <c r="M140" s="123" t="s">
        <v>61</v>
      </c>
      <c r="N140" s="124"/>
      <c r="O140" s="50">
        <f>(J121-J125)/J121</f>
        <v>0.77003732006397729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72.75</v>
      </c>
      <c r="E141" s="35">
        <v>68.13</v>
      </c>
      <c r="F141" s="36">
        <v>93.66</v>
      </c>
      <c r="G141" s="51">
        <v>5.3</v>
      </c>
      <c r="H141" s="28" t="s">
        <v>2</v>
      </c>
      <c r="I141" s="37">
        <v>375</v>
      </c>
      <c r="J141" s="37">
        <v>349</v>
      </c>
      <c r="K141" s="38"/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77.05</v>
      </c>
      <c r="E142" s="35">
        <v>64.56</v>
      </c>
      <c r="F142" s="36">
        <v>83.79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71.849999999999994</v>
      </c>
      <c r="E143" s="35">
        <v>50.94</v>
      </c>
      <c r="F143" s="36">
        <v>70.91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57.02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91.17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125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126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127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128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129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ADDC-9C94-4CB3-8C3E-D7AD5F00ED60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1528.75</v>
      </c>
    </row>
    <row r="7" spans="1:19" x14ac:dyDescent="0.25">
      <c r="A7" s="2"/>
      <c r="C7" s="9" t="s">
        <v>16</v>
      </c>
      <c r="D7" s="10"/>
      <c r="E7" s="10"/>
      <c r="F7" s="11">
        <v>1288</v>
      </c>
      <c r="G7" s="12"/>
      <c r="H7" s="12"/>
      <c r="I7" s="12"/>
      <c r="J7" s="137">
        <f>AVERAGE(F7:I7)</f>
        <v>1288</v>
      </c>
      <c r="K7" s="138"/>
      <c r="M7" s="8">
        <v>2</v>
      </c>
      <c r="N7" s="95">
        <v>9.5</v>
      </c>
      <c r="O7" s="96"/>
      <c r="P7" s="2"/>
      <c r="R7" s="60" t="s">
        <v>1</v>
      </c>
      <c r="S7" s="78">
        <f>AVERAGE(J10,J67,J122)</f>
        <v>703.75</v>
      </c>
    </row>
    <row r="8" spans="1:19" x14ac:dyDescent="0.25">
      <c r="A8" s="2"/>
      <c r="C8" s="9" t="s">
        <v>17</v>
      </c>
      <c r="D8" s="10"/>
      <c r="E8" s="10"/>
      <c r="F8" s="11">
        <v>572</v>
      </c>
      <c r="G8" s="12"/>
      <c r="H8" s="12"/>
      <c r="I8" s="12"/>
      <c r="J8" s="137">
        <f t="shared" ref="J8:J13" si="0">AVERAGE(F8:I8)</f>
        <v>572</v>
      </c>
      <c r="K8" s="138"/>
      <c r="M8" s="8">
        <v>3</v>
      </c>
      <c r="N8" s="95">
        <v>9.1</v>
      </c>
      <c r="O8" s="96"/>
      <c r="P8" s="2"/>
      <c r="R8" s="60" t="s">
        <v>2</v>
      </c>
      <c r="S8" s="79">
        <f>AVERAGE(J13,J70,J125)</f>
        <v>284.16666666666669</v>
      </c>
    </row>
    <row r="9" spans="1:19" x14ac:dyDescent="0.25">
      <c r="A9" s="2"/>
      <c r="C9" s="9" t="s">
        <v>18</v>
      </c>
      <c r="D9" s="11">
        <v>64.22</v>
      </c>
      <c r="E9" s="11">
        <v>8.3000000000000007</v>
      </c>
      <c r="F9" s="11">
        <v>1591</v>
      </c>
      <c r="G9" s="11">
        <v>1531</v>
      </c>
      <c r="H9" s="11">
        <v>1568</v>
      </c>
      <c r="I9" s="11">
        <v>1230</v>
      </c>
      <c r="J9" s="137">
        <f t="shared" si="0"/>
        <v>1480</v>
      </c>
      <c r="K9" s="138"/>
      <c r="M9" s="8">
        <v>4</v>
      </c>
      <c r="N9" s="95">
        <v>7.2</v>
      </c>
      <c r="O9" s="96"/>
      <c r="P9" s="2"/>
      <c r="R9" s="80" t="s">
        <v>19</v>
      </c>
      <c r="S9" s="81">
        <f>S6-S7</f>
        <v>825</v>
      </c>
    </row>
    <row r="10" spans="1:19" x14ac:dyDescent="0.25">
      <c r="A10" s="2"/>
      <c r="C10" s="9" t="s">
        <v>20</v>
      </c>
      <c r="D10" s="11">
        <v>61.31</v>
      </c>
      <c r="E10" s="11">
        <v>7.9</v>
      </c>
      <c r="F10" s="11">
        <v>623</v>
      </c>
      <c r="G10" s="11">
        <v>657</v>
      </c>
      <c r="H10" s="11">
        <v>709</v>
      </c>
      <c r="I10" s="11">
        <v>719</v>
      </c>
      <c r="J10" s="137">
        <f t="shared" si="0"/>
        <v>677</v>
      </c>
      <c r="K10" s="138"/>
      <c r="M10" s="8">
        <v>5</v>
      </c>
      <c r="N10" s="95">
        <v>8.5</v>
      </c>
      <c r="O10" s="96"/>
      <c r="P10" s="2"/>
      <c r="R10" s="80" t="s">
        <v>21</v>
      </c>
      <c r="S10" s="82">
        <f>S7-S8</f>
        <v>419.58333333333331</v>
      </c>
    </row>
    <row r="11" spans="1:19" ht="15.75" thickBot="1" x14ac:dyDescent="0.3">
      <c r="A11" s="2"/>
      <c r="C11" s="9" t="s">
        <v>22</v>
      </c>
      <c r="D11" s="11"/>
      <c r="E11" s="11"/>
      <c r="F11" s="11">
        <v>431</v>
      </c>
      <c r="G11" s="12"/>
      <c r="H11" s="12"/>
      <c r="I11" s="12"/>
      <c r="J11" s="137">
        <f t="shared" si="0"/>
        <v>431</v>
      </c>
      <c r="K11" s="138"/>
      <c r="M11" s="13">
        <v>6</v>
      </c>
      <c r="N11" s="99">
        <v>7.8</v>
      </c>
      <c r="O11" s="100"/>
      <c r="P11" s="2"/>
      <c r="R11" s="80" t="s">
        <v>23</v>
      </c>
      <c r="S11" s="81">
        <f>S6-S8</f>
        <v>1244.5833333333333</v>
      </c>
    </row>
    <row r="12" spans="1:19" x14ac:dyDescent="0.25">
      <c r="A12" s="2"/>
      <c r="C12" s="9" t="s">
        <v>24</v>
      </c>
      <c r="D12" s="11"/>
      <c r="E12" s="11"/>
      <c r="F12" s="11">
        <v>292</v>
      </c>
      <c r="G12" s="12"/>
      <c r="H12" s="12"/>
      <c r="I12" s="12"/>
      <c r="J12" s="137">
        <f t="shared" si="0"/>
        <v>292</v>
      </c>
      <c r="K12" s="138"/>
      <c r="P12" s="2"/>
      <c r="R12" s="83" t="s">
        <v>25</v>
      </c>
      <c r="S12" s="85">
        <f>S9/S6</f>
        <v>0.53965658217497958</v>
      </c>
    </row>
    <row r="13" spans="1:19" ht="15.75" thickBot="1" x14ac:dyDescent="0.3">
      <c r="A13" s="2"/>
      <c r="C13" s="14" t="s">
        <v>26</v>
      </c>
      <c r="D13" s="15">
        <v>62.1</v>
      </c>
      <c r="E13" s="15">
        <v>7.3</v>
      </c>
      <c r="F13" s="15">
        <v>279</v>
      </c>
      <c r="G13" s="15">
        <v>290</v>
      </c>
      <c r="H13" s="15">
        <v>284</v>
      </c>
      <c r="I13" s="15">
        <v>289</v>
      </c>
      <c r="J13" s="139">
        <f t="shared" si="0"/>
        <v>285.5</v>
      </c>
      <c r="K13" s="140"/>
      <c r="P13" s="2"/>
      <c r="R13" s="83" t="s">
        <v>27</v>
      </c>
      <c r="S13" s="85">
        <f>S10/S7</f>
        <v>0.59621077560686797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0.81411828836195144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11.66</v>
      </c>
      <c r="E16" s="11">
        <v>10.7</v>
      </c>
      <c r="F16" s="22">
        <v>1288</v>
      </c>
      <c r="G16" s="16"/>
      <c r="H16" s="23" t="s">
        <v>1</v>
      </c>
      <c r="I16" s="147">
        <v>5.84</v>
      </c>
      <c r="J16" s="148"/>
      <c r="K16" s="149"/>
      <c r="M16" s="24" t="s">
        <v>9</v>
      </c>
      <c r="N16" s="25" t="s">
        <v>33</v>
      </c>
      <c r="O16" s="26" t="s">
        <v>34</v>
      </c>
      <c r="P16" s="2"/>
      <c r="S16" t="s">
        <v>316</v>
      </c>
    </row>
    <row r="17" spans="1:16" ht="15.75" thickBot="1" x14ac:dyDescent="0.3">
      <c r="A17" s="2"/>
      <c r="C17" s="21" t="s">
        <v>35</v>
      </c>
      <c r="D17" s="11">
        <v>70.47</v>
      </c>
      <c r="E17" s="11"/>
      <c r="F17" s="22">
        <v>290</v>
      </c>
      <c r="G17" s="16"/>
      <c r="H17" s="27" t="s">
        <v>2</v>
      </c>
      <c r="I17" s="150">
        <v>4.88</v>
      </c>
      <c r="J17" s="151"/>
      <c r="K17" s="152"/>
      <c r="M17" s="28">
        <v>6.9</v>
      </c>
      <c r="N17" s="29">
        <v>121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65.52</v>
      </c>
      <c r="E19" s="11"/>
      <c r="F19" s="22">
        <v>286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70.66</v>
      </c>
      <c r="E20" s="11"/>
      <c r="F20" s="22">
        <v>284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5.9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74.25</v>
      </c>
      <c r="E21" s="11"/>
      <c r="F21" s="22">
        <v>1684</v>
      </c>
      <c r="G21" s="16"/>
      <c r="H21" s="141">
        <v>3</v>
      </c>
      <c r="I21" s="143">
        <v>673</v>
      </c>
      <c r="J21" s="143">
        <v>493</v>
      </c>
      <c r="K21" s="145">
        <f>((I21-J21)/I21)</f>
        <v>0.26745913818722139</v>
      </c>
      <c r="M21" s="13">
        <v>2</v>
      </c>
      <c r="N21" s="37">
        <v>5.7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76.349999999999994</v>
      </c>
      <c r="E22" s="11">
        <v>6.6</v>
      </c>
      <c r="F22" s="22">
        <v>606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588</v>
      </c>
      <c r="G23" s="16"/>
      <c r="H23" s="141">
        <v>14</v>
      </c>
      <c r="I23" s="143">
        <v>453</v>
      </c>
      <c r="J23" s="143">
        <v>209</v>
      </c>
      <c r="K23" s="145">
        <f>((I23-J23)/I23)</f>
        <v>0.53863134657836642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77.45</v>
      </c>
      <c r="E24" s="11">
        <v>6.5</v>
      </c>
      <c r="F24" s="22">
        <v>1125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0.54256756756756752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1098</v>
      </c>
      <c r="G25" s="16"/>
      <c r="M25" s="112" t="s">
        <v>53</v>
      </c>
      <c r="N25" s="113"/>
      <c r="O25" s="39">
        <f>(J10-J11)/J10</f>
        <v>0.36336779911373707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0.3225058004640371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2.2260273972602738E-2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91.22</v>
      </c>
      <c r="E28" s="35"/>
      <c r="F28" s="36"/>
      <c r="G28" s="48"/>
      <c r="H28" s="49" t="s">
        <v>1</v>
      </c>
      <c r="I28" s="35">
        <v>638</v>
      </c>
      <c r="J28" s="35">
        <v>580</v>
      </c>
      <c r="K28" s="36">
        <f>I28-J28</f>
        <v>58</v>
      </c>
      <c r="M28" s="123" t="s">
        <v>61</v>
      </c>
      <c r="N28" s="124"/>
      <c r="O28" s="50">
        <f>(J9-J13)/J9</f>
        <v>0.80709459459459465</v>
      </c>
      <c r="P28" s="2"/>
    </row>
    <row r="29" spans="1:16" ht="15.75" thickBot="1" x14ac:dyDescent="0.3">
      <c r="A29" s="2"/>
      <c r="B29" s="43"/>
      <c r="C29" s="47" t="s">
        <v>62</v>
      </c>
      <c r="D29" s="35">
        <v>73.8</v>
      </c>
      <c r="E29" s="35">
        <v>69.55</v>
      </c>
      <c r="F29" s="36">
        <v>94.25</v>
      </c>
      <c r="G29" s="51">
        <v>5.0999999999999996</v>
      </c>
      <c r="H29" s="28" t="s">
        <v>2</v>
      </c>
      <c r="I29" s="37">
        <v>284</v>
      </c>
      <c r="J29" s="37">
        <v>251</v>
      </c>
      <c r="K29" s="38">
        <f>I29-J29</f>
        <v>33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78.45</v>
      </c>
      <c r="E30" s="35">
        <v>63.83</v>
      </c>
      <c r="F30" s="36">
        <v>81.37</v>
      </c>
      <c r="P30" s="2"/>
    </row>
    <row r="31" spans="1:16" ht="15" customHeight="1" x14ac:dyDescent="0.25">
      <c r="A31" s="2"/>
      <c r="B31" s="43"/>
      <c r="C31" s="47" t="s">
        <v>64</v>
      </c>
      <c r="D31" s="35">
        <v>74.849999999999994</v>
      </c>
      <c r="E31" s="35">
        <v>54.07</v>
      </c>
      <c r="F31" s="36">
        <v>72.25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53.38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91.04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317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318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319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320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321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322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1316</v>
      </c>
      <c r="G64" s="12"/>
      <c r="H64" s="12"/>
      <c r="I64" s="12"/>
      <c r="J64" s="137">
        <f>AVERAGE(F64:I64)</f>
        <v>1316</v>
      </c>
      <c r="K64" s="138"/>
      <c r="M64" s="8">
        <v>2</v>
      </c>
      <c r="N64" s="95">
        <v>9.5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559</v>
      </c>
      <c r="G65" s="12"/>
      <c r="H65" s="12"/>
      <c r="I65" s="12"/>
      <c r="J65" s="137">
        <f t="shared" ref="J65:J70" si="1">AVERAGE(F65:I65)</f>
        <v>559</v>
      </c>
      <c r="K65" s="138"/>
      <c r="M65" s="8">
        <v>3</v>
      </c>
      <c r="N65" s="95">
        <v>9.3000000000000007</v>
      </c>
      <c r="O65" s="96"/>
      <c r="P65" s="2"/>
    </row>
    <row r="66" spans="1:16" ht="15" customHeight="1" x14ac:dyDescent="0.25">
      <c r="A66" s="2"/>
      <c r="C66" s="9" t="s">
        <v>18</v>
      </c>
      <c r="D66" s="11">
        <v>63.37</v>
      </c>
      <c r="E66" s="11">
        <v>7.5</v>
      </c>
      <c r="F66" s="11">
        <v>1577</v>
      </c>
      <c r="G66" s="11">
        <v>1566</v>
      </c>
      <c r="H66" s="11">
        <v>1541</v>
      </c>
      <c r="I66" s="11">
        <v>1477</v>
      </c>
      <c r="J66" s="137">
        <f t="shared" si="1"/>
        <v>1540.25</v>
      </c>
      <c r="K66" s="138"/>
      <c r="M66" s="8">
        <v>4</v>
      </c>
      <c r="N66" s="95">
        <v>8.1999999999999993</v>
      </c>
      <c r="O66" s="96"/>
      <c r="P66" s="2"/>
    </row>
    <row r="67" spans="1:16" ht="15" customHeight="1" x14ac:dyDescent="0.25">
      <c r="A67" s="2"/>
      <c r="C67" s="9" t="s">
        <v>20</v>
      </c>
      <c r="D67" s="11">
        <v>62.02</v>
      </c>
      <c r="E67" s="11">
        <v>8.1</v>
      </c>
      <c r="F67" s="11">
        <v>727</v>
      </c>
      <c r="G67" s="11">
        <v>709</v>
      </c>
      <c r="H67" s="11">
        <v>701</v>
      </c>
      <c r="I67" s="11">
        <v>616</v>
      </c>
      <c r="J67" s="137">
        <f t="shared" si="1"/>
        <v>688.25</v>
      </c>
      <c r="K67" s="138"/>
      <c r="M67" s="8">
        <v>5</v>
      </c>
      <c r="N67" s="95">
        <v>9.4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505</v>
      </c>
      <c r="G68" s="12"/>
      <c r="H68" s="12"/>
      <c r="I68" s="12"/>
      <c r="J68" s="137">
        <f t="shared" si="1"/>
        <v>505</v>
      </c>
      <c r="K68" s="138"/>
      <c r="M68" s="13">
        <v>6</v>
      </c>
      <c r="N68" s="99">
        <v>8.4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297</v>
      </c>
      <c r="G69" s="12"/>
      <c r="H69" s="12"/>
      <c r="I69" s="12"/>
      <c r="J69" s="137">
        <f t="shared" si="1"/>
        <v>297</v>
      </c>
      <c r="K69" s="138"/>
      <c r="P69" s="2"/>
    </row>
    <row r="70" spans="1:16" ht="15.75" thickBot="1" x14ac:dyDescent="0.3">
      <c r="A70" s="2"/>
      <c r="C70" s="14" t="s">
        <v>26</v>
      </c>
      <c r="D70" s="15">
        <v>61.66</v>
      </c>
      <c r="E70" s="15">
        <v>7.4</v>
      </c>
      <c r="F70" s="15">
        <v>312</v>
      </c>
      <c r="G70" s="15">
        <v>320</v>
      </c>
      <c r="H70" s="15">
        <v>298</v>
      </c>
      <c r="I70" s="15">
        <v>249</v>
      </c>
      <c r="J70" s="139">
        <f t="shared" si="1"/>
        <v>294.75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302</v>
      </c>
      <c r="E72" s="18" t="s">
        <v>303</v>
      </c>
      <c r="F72" s="19" t="s">
        <v>304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12.19</v>
      </c>
      <c r="E73" s="11">
        <v>10.7</v>
      </c>
      <c r="F73" s="22">
        <v>1477</v>
      </c>
      <c r="G73" s="16"/>
      <c r="H73" s="23" t="s">
        <v>1</v>
      </c>
      <c r="I73" s="147">
        <v>6.39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69.17</v>
      </c>
      <c r="E74" s="11"/>
      <c r="F74" s="22">
        <v>288</v>
      </c>
      <c r="G74" s="16"/>
      <c r="H74" s="27" t="s">
        <v>2</v>
      </c>
      <c r="I74" s="150">
        <v>5.94</v>
      </c>
      <c r="J74" s="151"/>
      <c r="K74" s="152"/>
      <c r="M74" s="28">
        <v>7.2</v>
      </c>
      <c r="N74" s="29">
        <v>46</v>
      </c>
      <c r="O74" s="30">
        <v>0.04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64.42</v>
      </c>
      <c r="E76" s="11"/>
      <c r="F76" s="22">
        <v>307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72.08</v>
      </c>
      <c r="E77" s="11"/>
      <c r="F77" s="22">
        <v>300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5.2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76.05</v>
      </c>
      <c r="E78" s="11"/>
      <c r="F78" s="22">
        <v>1889</v>
      </c>
      <c r="G78" s="16"/>
      <c r="H78" s="141">
        <v>7</v>
      </c>
      <c r="I78" s="143">
        <v>407</v>
      </c>
      <c r="J78" s="143">
        <v>199</v>
      </c>
      <c r="K78" s="145">
        <f>((I78-J78)/I78)</f>
        <v>0.51105651105651106</v>
      </c>
      <c r="M78" s="13">
        <v>2</v>
      </c>
      <c r="N78" s="37">
        <v>5.0999999999999996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76.16</v>
      </c>
      <c r="E79" s="11">
        <v>6.5</v>
      </c>
      <c r="F79" s="22">
        <v>588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571</v>
      </c>
      <c r="G80" s="16"/>
      <c r="H80" s="141">
        <v>9</v>
      </c>
      <c r="I80" s="143">
        <v>696</v>
      </c>
      <c r="J80" s="143">
        <v>212</v>
      </c>
      <c r="K80" s="145">
        <f>((I80-J80)/I80)</f>
        <v>0.6954022988505747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78.33</v>
      </c>
      <c r="E81" s="11">
        <v>6.3</v>
      </c>
      <c r="F81" s="22">
        <v>1212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0.55315695503976625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1244</v>
      </c>
      <c r="G82" s="16"/>
      <c r="M82" s="112" t="s">
        <v>53</v>
      </c>
      <c r="N82" s="113"/>
      <c r="O82" s="39">
        <f>(J67-J68)/J67</f>
        <v>0.26625499455139845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0.41188118811881186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7.575757575757576E-3</v>
      </c>
      <c r="P84" s="2"/>
    </row>
    <row r="85" spans="1:16" ht="15.75" thickBot="1" x14ac:dyDescent="0.3">
      <c r="A85" s="2"/>
      <c r="B85" s="43"/>
      <c r="C85" s="47" t="s">
        <v>60</v>
      </c>
      <c r="D85" s="35">
        <v>93.33</v>
      </c>
      <c r="E85" s="35"/>
      <c r="F85" s="36"/>
      <c r="G85" s="48"/>
      <c r="H85" s="49" t="s">
        <v>1</v>
      </c>
      <c r="I85" s="35">
        <v>777</v>
      </c>
      <c r="J85" s="35">
        <v>706</v>
      </c>
      <c r="K85" s="36">
        <f>I85-J85</f>
        <v>71</v>
      </c>
      <c r="M85" s="123" t="s">
        <v>61</v>
      </c>
      <c r="N85" s="124"/>
      <c r="O85" s="50">
        <f>(J66-J70)/J66</f>
        <v>0.80863496185684147</v>
      </c>
      <c r="P85" s="2"/>
    </row>
    <row r="86" spans="1:16" ht="15.75" thickBot="1" x14ac:dyDescent="0.3">
      <c r="A86" s="2"/>
      <c r="B86" s="43"/>
      <c r="C86" s="47" t="s">
        <v>62</v>
      </c>
      <c r="D86" s="35">
        <v>73.099999999999994</v>
      </c>
      <c r="E86" s="35">
        <v>68.239999999999995</v>
      </c>
      <c r="F86" s="36">
        <v>93.36</v>
      </c>
      <c r="G86" s="51">
        <v>5.3</v>
      </c>
      <c r="H86" s="28" t="s">
        <v>2</v>
      </c>
      <c r="I86" s="37">
        <v>341</v>
      </c>
      <c r="J86" s="37">
        <v>325</v>
      </c>
      <c r="K86" s="38">
        <f>I86-J86</f>
        <v>16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79.8</v>
      </c>
      <c r="E87" s="35">
        <v>65.61</v>
      </c>
      <c r="F87" s="36">
        <v>82.23</v>
      </c>
      <c r="P87" s="2"/>
    </row>
    <row r="88" spans="1:16" ht="15" customHeight="1" x14ac:dyDescent="0.25">
      <c r="A88" s="2"/>
      <c r="B88" s="43"/>
      <c r="C88" s="47" t="s">
        <v>64</v>
      </c>
      <c r="D88" s="35">
        <v>74.45</v>
      </c>
      <c r="E88" s="35">
        <v>53.04</v>
      </c>
      <c r="F88" s="36">
        <v>71.25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52.29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92.78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323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324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325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326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327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328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329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1297</v>
      </c>
      <c r="G119" s="12"/>
      <c r="H119" s="12"/>
      <c r="I119" s="12"/>
      <c r="J119" s="137">
        <f>AVERAGE(F119:I119)</f>
        <v>1297</v>
      </c>
      <c r="K119" s="138"/>
      <c r="M119" s="8">
        <v>2</v>
      </c>
      <c r="N119" s="95">
        <v>9.6999999999999993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585</v>
      </c>
      <c r="G120" s="12"/>
      <c r="H120" s="12"/>
      <c r="I120" s="12"/>
      <c r="J120" s="137">
        <f t="shared" ref="J120:J125" si="2">AVERAGE(F120:I120)</f>
        <v>585</v>
      </c>
      <c r="K120" s="138"/>
      <c r="M120" s="8">
        <v>3</v>
      </c>
      <c r="N120" s="95">
        <v>9.4</v>
      </c>
      <c r="O120" s="96"/>
      <c r="P120" s="2"/>
    </row>
    <row r="121" spans="1:16" x14ac:dyDescent="0.25">
      <c r="A121" s="2"/>
      <c r="C121" s="9" t="s">
        <v>18</v>
      </c>
      <c r="D121" s="11">
        <v>62.21</v>
      </c>
      <c r="E121" s="11">
        <v>9.1999999999999993</v>
      </c>
      <c r="F121" s="11">
        <v>1535</v>
      </c>
      <c r="G121" s="11">
        <v>1515</v>
      </c>
      <c r="H121" s="11">
        <v>1584</v>
      </c>
      <c r="I121" s="11">
        <v>1630</v>
      </c>
      <c r="J121" s="137">
        <f t="shared" si="2"/>
        <v>1566</v>
      </c>
      <c r="K121" s="138"/>
      <c r="M121" s="8">
        <v>4</v>
      </c>
      <c r="N121" s="95">
        <v>8.1</v>
      </c>
      <c r="O121" s="96"/>
      <c r="P121" s="2"/>
    </row>
    <row r="122" spans="1:16" x14ac:dyDescent="0.25">
      <c r="A122" s="2"/>
      <c r="C122" s="9" t="s">
        <v>20</v>
      </c>
      <c r="D122" s="11">
        <v>61.43</v>
      </c>
      <c r="E122" s="11">
        <v>8.5</v>
      </c>
      <c r="F122" s="11">
        <v>712</v>
      </c>
      <c r="G122" s="11">
        <v>698</v>
      </c>
      <c r="H122" s="11">
        <v>776</v>
      </c>
      <c r="I122" s="11">
        <v>798</v>
      </c>
      <c r="J122" s="137">
        <f t="shared" si="2"/>
        <v>746</v>
      </c>
      <c r="K122" s="138"/>
      <c r="M122" s="8">
        <v>5</v>
      </c>
      <c r="N122" s="95">
        <v>9.4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485</v>
      </c>
      <c r="G123" s="12"/>
      <c r="H123" s="12"/>
      <c r="I123" s="12"/>
      <c r="J123" s="137">
        <f t="shared" si="2"/>
        <v>485</v>
      </c>
      <c r="K123" s="138"/>
      <c r="M123" s="13">
        <v>6</v>
      </c>
      <c r="N123" s="99">
        <v>8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260</v>
      </c>
      <c r="G124" s="12"/>
      <c r="H124" s="12"/>
      <c r="I124" s="12"/>
      <c r="J124" s="137">
        <f t="shared" si="2"/>
        <v>260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62.01</v>
      </c>
      <c r="E125" s="15">
        <v>8</v>
      </c>
      <c r="F125" s="15">
        <v>257</v>
      </c>
      <c r="G125" s="15">
        <v>254</v>
      </c>
      <c r="H125" s="15">
        <v>280</v>
      </c>
      <c r="I125" s="15">
        <v>298</v>
      </c>
      <c r="J125" s="139">
        <f t="shared" si="2"/>
        <v>272.25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10.7</v>
      </c>
      <c r="E128" s="11">
        <v>11</v>
      </c>
      <c r="F128" s="22">
        <v>1560</v>
      </c>
      <c r="G128" s="16"/>
      <c r="H128" s="23" t="s">
        <v>1</v>
      </c>
      <c r="I128" s="147">
        <v>6.06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67.05</v>
      </c>
      <c r="E129" s="11"/>
      <c r="F129" s="22">
        <v>283</v>
      </c>
      <c r="G129" s="16"/>
      <c r="H129" s="27" t="s">
        <v>2</v>
      </c>
      <c r="I129" s="150">
        <v>5.83</v>
      </c>
      <c r="J129" s="151"/>
      <c r="K129" s="152"/>
      <c r="M129" s="28">
        <v>7</v>
      </c>
      <c r="N129" s="29">
        <v>32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66.36</v>
      </c>
      <c r="E131" s="11"/>
      <c r="F131" s="22">
        <v>280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71.099999999999994</v>
      </c>
      <c r="E132" s="11"/>
      <c r="F132" s="22">
        <v>281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5.4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75.7</v>
      </c>
      <c r="E133" s="11"/>
      <c r="F133" s="22">
        <v>1976</v>
      </c>
      <c r="G133" s="16"/>
      <c r="H133" s="141">
        <v>11</v>
      </c>
      <c r="I133" s="143">
        <v>710</v>
      </c>
      <c r="J133" s="143">
        <v>454</v>
      </c>
      <c r="K133" s="145">
        <f>((I133-J133)/I133)</f>
        <v>0.36056338028169016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76.760000000000005</v>
      </c>
      <c r="E134" s="11">
        <v>6.7</v>
      </c>
      <c r="F134" s="22">
        <v>595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579</v>
      </c>
      <c r="G135" s="16"/>
      <c r="H135" s="141">
        <v>8</v>
      </c>
      <c r="I135" s="143">
        <v>470</v>
      </c>
      <c r="J135" s="143">
        <v>240</v>
      </c>
      <c r="K135" s="145">
        <f>((I135-J135)/I135)</f>
        <v>0.48936170212765956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77.900000000000006</v>
      </c>
      <c r="E136" s="11">
        <v>6.5</v>
      </c>
      <c r="F136" s="22">
        <v>1229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0.52362707535121333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1211</v>
      </c>
      <c r="G137" s="16"/>
      <c r="M137" s="112" t="s">
        <v>53</v>
      </c>
      <c r="N137" s="113"/>
      <c r="O137" s="39">
        <f>(J122-J123)/J122</f>
        <v>0.34986595174262736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0.46391752577319589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-4.7115384615384615E-2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91.45</v>
      </c>
      <c r="E140" s="35"/>
      <c r="F140" s="36"/>
      <c r="G140" s="48"/>
      <c r="H140" s="49" t="s">
        <v>1</v>
      </c>
      <c r="I140" s="35"/>
      <c r="J140" s="35"/>
      <c r="K140" s="36">
        <f>I140-J140</f>
        <v>0</v>
      </c>
      <c r="M140" s="123" t="s">
        <v>61</v>
      </c>
      <c r="N140" s="124"/>
      <c r="O140" s="50">
        <f>(J121-J125)/J121</f>
        <v>0.82614942528735635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72.849999999999994</v>
      </c>
      <c r="E141" s="35">
        <v>68.099999999999994</v>
      </c>
      <c r="F141" s="36">
        <v>93.48</v>
      </c>
      <c r="G141" s="51">
        <v>5.0999999999999996</v>
      </c>
      <c r="H141" s="28" t="s">
        <v>2</v>
      </c>
      <c r="I141" s="37"/>
      <c r="J141" s="37"/>
      <c r="K141" s="38">
        <f>I141-J141</f>
        <v>0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79.099999999999994</v>
      </c>
      <c r="E142" s="35">
        <v>65.150000000000006</v>
      </c>
      <c r="F142" s="36">
        <v>82.36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75.25</v>
      </c>
      <c r="E143" s="35">
        <v>53.5</v>
      </c>
      <c r="F143" s="36">
        <v>71.099999999999994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52.4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91.5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330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331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332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333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334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1882-B846-4340-83EF-970B3C324F17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1553.6666666666667</v>
      </c>
    </row>
    <row r="7" spans="1:19" x14ac:dyDescent="0.25">
      <c r="A7" s="2"/>
      <c r="C7" s="9" t="s">
        <v>16</v>
      </c>
      <c r="D7" s="10"/>
      <c r="E7" s="10"/>
      <c r="F7" s="11">
        <v>1311</v>
      </c>
      <c r="G7" s="12"/>
      <c r="H7" s="12"/>
      <c r="I7" s="12"/>
      <c r="J7" s="137">
        <f>AVERAGE(F7:I7)</f>
        <v>1311</v>
      </c>
      <c r="K7" s="138"/>
      <c r="M7" s="8">
        <v>2</v>
      </c>
      <c r="N7" s="95">
        <v>9.8000000000000007</v>
      </c>
      <c r="O7" s="96"/>
      <c r="P7" s="2"/>
      <c r="R7" s="60" t="s">
        <v>1</v>
      </c>
      <c r="S7" s="78">
        <f>AVERAGE(J10,J67,J122)</f>
        <v>794.91666666666663</v>
      </c>
    </row>
    <row r="8" spans="1:19" x14ac:dyDescent="0.25">
      <c r="A8" s="2"/>
      <c r="C8" s="9" t="s">
        <v>17</v>
      </c>
      <c r="D8" s="10"/>
      <c r="E8" s="10"/>
      <c r="F8" s="11">
        <v>574</v>
      </c>
      <c r="G8" s="12"/>
      <c r="H8" s="12"/>
      <c r="I8" s="12"/>
      <c r="J8" s="137">
        <f t="shared" ref="J8:J13" si="0">AVERAGE(F8:I8)</f>
        <v>574</v>
      </c>
      <c r="K8" s="138"/>
      <c r="M8" s="8">
        <v>3</v>
      </c>
      <c r="N8" s="95">
        <v>9.5</v>
      </c>
      <c r="O8" s="96"/>
      <c r="P8" s="2"/>
      <c r="R8" s="60" t="s">
        <v>2</v>
      </c>
      <c r="S8" s="79">
        <f>AVERAGE(J13,J70,J125)</f>
        <v>356.5</v>
      </c>
    </row>
    <row r="9" spans="1:19" x14ac:dyDescent="0.25">
      <c r="A9" s="2"/>
      <c r="C9" s="9" t="s">
        <v>18</v>
      </c>
      <c r="D9" s="11">
        <v>61.27</v>
      </c>
      <c r="E9" s="11">
        <v>8.9</v>
      </c>
      <c r="F9" s="11">
        <v>1702</v>
      </c>
      <c r="G9" s="11">
        <v>1687</v>
      </c>
      <c r="H9" s="11">
        <v>1669</v>
      </c>
      <c r="I9" s="11">
        <v>1533</v>
      </c>
      <c r="J9" s="137">
        <f t="shared" si="0"/>
        <v>1647.75</v>
      </c>
      <c r="K9" s="138"/>
      <c r="M9" s="8">
        <v>4</v>
      </c>
      <c r="N9" s="95">
        <v>9.1</v>
      </c>
      <c r="O9" s="96"/>
      <c r="P9" s="2"/>
      <c r="R9" s="80" t="s">
        <v>19</v>
      </c>
      <c r="S9" s="81">
        <f>S6-S7</f>
        <v>758.75000000000011</v>
      </c>
    </row>
    <row r="10" spans="1:19" x14ac:dyDescent="0.25">
      <c r="A10" s="2"/>
      <c r="C10" s="9" t="s">
        <v>20</v>
      </c>
      <c r="D10" s="11">
        <v>61.12</v>
      </c>
      <c r="E10" s="11">
        <v>9</v>
      </c>
      <c r="F10" s="11">
        <v>866</v>
      </c>
      <c r="G10" s="11">
        <v>878</v>
      </c>
      <c r="H10" s="11">
        <v>891</v>
      </c>
      <c r="I10" s="11">
        <v>902</v>
      </c>
      <c r="J10" s="137">
        <f t="shared" si="0"/>
        <v>884.25</v>
      </c>
      <c r="K10" s="138"/>
      <c r="M10" s="8">
        <v>5</v>
      </c>
      <c r="N10" s="95">
        <v>9</v>
      </c>
      <c r="O10" s="96"/>
      <c r="P10" s="2"/>
      <c r="R10" s="80" t="s">
        <v>21</v>
      </c>
      <c r="S10" s="82">
        <f>S7-S8</f>
        <v>438.41666666666663</v>
      </c>
    </row>
    <row r="11" spans="1:19" ht="15.75" thickBot="1" x14ac:dyDescent="0.3">
      <c r="A11" s="2"/>
      <c r="C11" s="9" t="s">
        <v>22</v>
      </c>
      <c r="D11" s="11"/>
      <c r="E11" s="11"/>
      <c r="F11" s="11">
        <v>591</v>
      </c>
      <c r="G11" s="12"/>
      <c r="H11" s="12"/>
      <c r="I11" s="12"/>
      <c r="J11" s="137">
        <f t="shared" si="0"/>
        <v>591</v>
      </c>
      <c r="K11" s="138"/>
      <c r="M11" s="13">
        <v>6</v>
      </c>
      <c r="N11" s="99">
        <v>8.1</v>
      </c>
      <c r="O11" s="100"/>
      <c r="P11" s="2"/>
      <c r="R11" s="80" t="s">
        <v>23</v>
      </c>
      <c r="S11" s="81">
        <f>S6-S8</f>
        <v>1197.1666666666667</v>
      </c>
    </row>
    <row r="12" spans="1:19" x14ac:dyDescent="0.25">
      <c r="A12" s="2"/>
      <c r="C12" s="9" t="s">
        <v>24</v>
      </c>
      <c r="D12" s="11"/>
      <c r="E12" s="11"/>
      <c r="F12" s="11">
        <v>318</v>
      </c>
      <c r="G12" s="12"/>
      <c r="H12" s="12"/>
      <c r="I12" s="12"/>
      <c r="J12" s="137">
        <f t="shared" si="0"/>
        <v>318</v>
      </c>
      <c r="K12" s="138"/>
      <c r="P12" s="2"/>
      <c r="R12" s="83" t="s">
        <v>25</v>
      </c>
      <c r="S12" s="85">
        <f>S9/S6</f>
        <v>0.4883608667667883</v>
      </c>
    </row>
    <row r="13" spans="1:19" ht="15.75" thickBot="1" x14ac:dyDescent="0.3">
      <c r="A13" s="2"/>
      <c r="C13" s="14" t="s">
        <v>26</v>
      </c>
      <c r="D13" s="15">
        <v>61.07</v>
      </c>
      <c r="E13" s="15">
        <v>8.1</v>
      </c>
      <c r="F13" s="15">
        <v>323</v>
      </c>
      <c r="G13" s="15">
        <v>349</v>
      </c>
      <c r="H13" s="15">
        <v>361</v>
      </c>
      <c r="I13" s="15">
        <v>392</v>
      </c>
      <c r="J13" s="139">
        <f t="shared" si="0"/>
        <v>356.25</v>
      </c>
      <c r="K13" s="140"/>
      <c r="P13" s="2"/>
      <c r="R13" s="83" t="s">
        <v>27</v>
      </c>
      <c r="S13" s="85">
        <f>S10/S7</f>
        <v>0.55152531711919484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0.77054280197382541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14.23</v>
      </c>
      <c r="E16" s="11">
        <v>10.5</v>
      </c>
      <c r="F16" s="22">
        <v>1335</v>
      </c>
      <c r="G16" s="16"/>
      <c r="H16" s="23" t="s">
        <v>1</v>
      </c>
      <c r="I16" s="147">
        <v>6.72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67.11</v>
      </c>
      <c r="E17" s="11"/>
      <c r="F17" s="22">
        <v>296</v>
      </c>
      <c r="G17" s="16"/>
      <c r="H17" s="27" t="s">
        <v>2</v>
      </c>
      <c r="I17" s="150">
        <v>6.39</v>
      </c>
      <c r="J17" s="151"/>
      <c r="K17" s="152"/>
      <c r="M17" s="28">
        <v>7.2</v>
      </c>
      <c r="N17" s="29">
        <v>27</v>
      </c>
      <c r="O17" s="30">
        <v>0.04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66.42</v>
      </c>
      <c r="E19" s="11"/>
      <c r="F19" s="22">
        <v>307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71.260000000000005</v>
      </c>
      <c r="E20" s="11"/>
      <c r="F20" s="22">
        <v>281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5.0999999999999996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77.05</v>
      </c>
      <c r="E21" s="11"/>
      <c r="F21" s="22">
        <v>1778</v>
      </c>
      <c r="G21" s="16"/>
      <c r="H21" s="141">
        <v>1</v>
      </c>
      <c r="I21" s="143">
        <v>881</v>
      </c>
      <c r="J21" s="143">
        <v>790</v>
      </c>
      <c r="K21" s="145">
        <f>((I21-J21)/I21)</f>
        <v>0.10329171396140749</v>
      </c>
      <c r="M21" s="13">
        <v>2</v>
      </c>
      <c r="N21" s="37">
        <v>5.4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77.709999999999994</v>
      </c>
      <c r="E22" s="11">
        <v>6.8</v>
      </c>
      <c r="F22" s="22">
        <v>626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633</v>
      </c>
      <c r="G23" s="16"/>
      <c r="H23" s="141">
        <v>12</v>
      </c>
      <c r="I23" s="143">
        <v>633</v>
      </c>
      <c r="J23" s="143">
        <v>444</v>
      </c>
      <c r="K23" s="145">
        <f>((I23-J23)/I23)</f>
        <v>0.29857819905213268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79.05</v>
      </c>
      <c r="E24" s="11">
        <v>6.6</v>
      </c>
      <c r="F24" s="22">
        <v>1288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0.46335912608101959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1271</v>
      </c>
      <c r="G25" s="16"/>
      <c r="M25" s="112" t="s">
        <v>53</v>
      </c>
      <c r="N25" s="113"/>
      <c r="O25" s="39">
        <f>(J10-J11)/J10</f>
        <v>0.33163698049194235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0.46192893401015228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-0.12028301886792453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91.13</v>
      </c>
      <c r="E28" s="35"/>
      <c r="F28" s="36"/>
      <c r="G28" s="48"/>
      <c r="H28" s="49" t="s">
        <v>1</v>
      </c>
      <c r="I28" s="35">
        <v>949</v>
      </c>
      <c r="J28" s="35">
        <v>888</v>
      </c>
      <c r="K28" s="36">
        <f>I28-J28</f>
        <v>61</v>
      </c>
      <c r="M28" s="123" t="s">
        <v>61</v>
      </c>
      <c r="N28" s="124"/>
      <c r="O28" s="50">
        <f>(J9-J13)/J9</f>
        <v>0.78379608557123348</v>
      </c>
      <c r="P28" s="2"/>
    </row>
    <row r="29" spans="1:16" ht="15.75" thickBot="1" x14ac:dyDescent="0.3">
      <c r="A29" s="2"/>
      <c r="B29" s="43"/>
      <c r="C29" s="47" t="s">
        <v>62</v>
      </c>
      <c r="D29" s="35">
        <v>73.25</v>
      </c>
      <c r="E29" s="35">
        <v>69.180000000000007</v>
      </c>
      <c r="F29" s="36">
        <v>94.45</v>
      </c>
      <c r="G29" s="51">
        <v>5.0999999999999996</v>
      </c>
      <c r="H29" s="28" t="s">
        <v>2</v>
      </c>
      <c r="I29" s="37">
        <v>366</v>
      </c>
      <c r="J29" s="37">
        <v>345</v>
      </c>
      <c r="K29" s="38">
        <f>I29-J29</f>
        <v>21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80.45</v>
      </c>
      <c r="E30" s="35">
        <v>67.040000000000006</v>
      </c>
      <c r="F30" s="36">
        <v>83.34</v>
      </c>
      <c r="P30" s="2"/>
    </row>
    <row r="31" spans="1:16" ht="15" customHeight="1" x14ac:dyDescent="0.25">
      <c r="A31" s="2"/>
      <c r="B31" s="43"/>
      <c r="C31" s="47" t="s">
        <v>64</v>
      </c>
      <c r="D31" s="35">
        <v>74.95</v>
      </c>
      <c r="E31" s="35">
        <v>53.5</v>
      </c>
      <c r="F31" s="36">
        <v>71.39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55.33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91.03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335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336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337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338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339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340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1329</v>
      </c>
      <c r="G64" s="12"/>
      <c r="H64" s="12"/>
      <c r="I64" s="12"/>
      <c r="J64" s="137">
        <f>AVERAGE(F64:I64)</f>
        <v>1329</v>
      </c>
      <c r="K64" s="138"/>
      <c r="M64" s="8">
        <v>2</v>
      </c>
      <c r="N64" s="95">
        <v>9.4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560</v>
      </c>
      <c r="G65" s="12"/>
      <c r="H65" s="12"/>
      <c r="I65" s="12"/>
      <c r="J65" s="137">
        <f t="shared" ref="J65:J70" si="1">AVERAGE(F65:I65)</f>
        <v>560</v>
      </c>
      <c r="K65" s="138"/>
      <c r="M65" s="8">
        <v>3</v>
      </c>
      <c r="N65" s="95">
        <v>9.6</v>
      </c>
      <c r="O65" s="96"/>
      <c r="P65" s="2"/>
    </row>
    <row r="66" spans="1:16" ht="15" customHeight="1" x14ac:dyDescent="0.25">
      <c r="A66" s="2"/>
      <c r="C66" s="9" t="s">
        <v>18</v>
      </c>
      <c r="D66" s="11">
        <v>64.45</v>
      </c>
      <c r="E66" s="11">
        <v>8.5</v>
      </c>
      <c r="F66" s="11">
        <v>1549</v>
      </c>
      <c r="G66" s="11">
        <v>1507</v>
      </c>
      <c r="H66" s="11">
        <v>1487</v>
      </c>
      <c r="I66" s="11">
        <v>1419</v>
      </c>
      <c r="J66" s="137">
        <f t="shared" si="1"/>
        <v>1490.5</v>
      </c>
      <c r="K66" s="138"/>
      <c r="M66" s="8">
        <v>4</v>
      </c>
      <c r="N66" s="95">
        <v>9.1</v>
      </c>
      <c r="O66" s="96"/>
      <c r="P66" s="2"/>
    </row>
    <row r="67" spans="1:16" ht="15" customHeight="1" x14ac:dyDescent="0.25">
      <c r="A67" s="2"/>
      <c r="C67" s="9" t="s">
        <v>20</v>
      </c>
      <c r="D67" s="11">
        <v>62.08</v>
      </c>
      <c r="E67" s="11">
        <v>9</v>
      </c>
      <c r="F67" s="11">
        <v>911</v>
      </c>
      <c r="G67" s="11">
        <v>822</v>
      </c>
      <c r="H67" s="11">
        <v>805</v>
      </c>
      <c r="I67" s="11">
        <v>711</v>
      </c>
      <c r="J67" s="137">
        <f t="shared" si="1"/>
        <v>812.25</v>
      </c>
      <c r="K67" s="138"/>
      <c r="M67" s="8">
        <v>5</v>
      </c>
      <c r="N67" s="95">
        <v>9.1999999999999993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655</v>
      </c>
      <c r="G68" s="12"/>
      <c r="H68" s="12"/>
      <c r="I68" s="12"/>
      <c r="J68" s="137">
        <f t="shared" si="1"/>
        <v>655</v>
      </c>
      <c r="K68" s="138"/>
      <c r="M68" s="13">
        <v>6</v>
      </c>
      <c r="N68" s="99">
        <v>8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407</v>
      </c>
      <c r="G69" s="12"/>
      <c r="H69" s="12"/>
      <c r="I69" s="12"/>
      <c r="J69" s="137">
        <f t="shared" si="1"/>
        <v>407</v>
      </c>
      <c r="K69" s="138"/>
      <c r="P69" s="2"/>
    </row>
    <row r="70" spans="1:16" ht="15.75" thickBot="1" x14ac:dyDescent="0.3">
      <c r="A70" s="2"/>
      <c r="C70" s="14" t="s">
        <v>26</v>
      </c>
      <c r="D70" s="15">
        <v>62.13</v>
      </c>
      <c r="E70" s="15">
        <v>10.4</v>
      </c>
      <c r="F70" s="15">
        <v>422</v>
      </c>
      <c r="G70" s="15">
        <v>441</v>
      </c>
      <c r="H70" s="15">
        <v>421</v>
      </c>
      <c r="I70" s="15">
        <v>326</v>
      </c>
      <c r="J70" s="139">
        <f t="shared" si="1"/>
        <v>402.5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302</v>
      </c>
      <c r="E72" s="18" t="s">
        <v>303</v>
      </c>
      <c r="F72" s="19" t="s">
        <v>304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8.7100000000000009</v>
      </c>
      <c r="E73" s="11">
        <v>10.4</v>
      </c>
      <c r="F73" s="22">
        <v>1274</v>
      </c>
      <c r="G73" s="16"/>
      <c r="H73" s="23" t="s">
        <v>1</v>
      </c>
      <c r="I73" s="147">
        <v>6.28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69.12</v>
      </c>
      <c r="E74" s="11"/>
      <c r="F74" s="22">
        <v>392</v>
      </c>
      <c r="G74" s="16"/>
      <c r="H74" s="27" t="s">
        <v>2</v>
      </c>
      <c r="I74" s="150">
        <v>5.49</v>
      </c>
      <c r="J74" s="151"/>
      <c r="K74" s="152"/>
      <c r="M74" s="28">
        <v>7</v>
      </c>
      <c r="N74" s="29">
        <v>35</v>
      </c>
      <c r="O74" s="30">
        <v>0.04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64.66</v>
      </c>
      <c r="E76" s="11"/>
      <c r="F76" s="22">
        <v>367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71.44</v>
      </c>
      <c r="E77" s="11"/>
      <c r="F77" s="22">
        <v>377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5.3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74.75</v>
      </c>
      <c r="E78" s="11"/>
      <c r="F78" s="22">
        <v>1659</v>
      </c>
      <c r="G78" s="16"/>
      <c r="H78" s="141">
        <v>5</v>
      </c>
      <c r="I78" s="143">
        <v>550</v>
      </c>
      <c r="J78" s="143">
        <v>407</v>
      </c>
      <c r="K78" s="145">
        <f>((I78-J78)/I78)</f>
        <v>0.26</v>
      </c>
      <c r="M78" s="13">
        <v>2</v>
      </c>
      <c r="N78" s="37">
        <v>5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72.09</v>
      </c>
      <c r="E79" s="11">
        <v>7.7</v>
      </c>
      <c r="F79" s="22">
        <v>725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739</v>
      </c>
      <c r="G80" s="16"/>
      <c r="H80" s="141"/>
      <c r="I80" s="143"/>
      <c r="J80" s="143"/>
      <c r="K80" s="145" t="e">
        <f>((I80-J80)/I80)</f>
        <v>#DIV/0!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76.06</v>
      </c>
      <c r="E81" s="11">
        <v>7.4</v>
      </c>
      <c r="F81" s="22">
        <v>1297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0.45504864139550488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1312</v>
      </c>
      <c r="G82" s="16"/>
      <c r="M82" s="112" t="s">
        <v>53</v>
      </c>
      <c r="N82" s="113"/>
      <c r="O82" s="39">
        <f>(J67-J68)/J67</f>
        <v>0.19359803016312713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0.37862595419847328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1.1056511056511056E-2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91.18</v>
      </c>
      <c r="E85" s="35"/>
      <c r="F85" s="36"/>
      <c r="G85" s="48"/>
      <c r="H85" s="49" t="s">
        <v>1</v>
      </c>
      <c r="I85" s="35">
        <v>1103</v>
      </c>
      <c r="J85" s="35">
        <v>1044</v>
      </c>
      <c r="K85" s="36">
        <f>I85-J85</f>
        <v>59</v>
      </c>
      <c r="M85" s="123" t="s">
        <v>61</v>
      </c>
      <c r="N85" s="124"/>
      <c r="O85" s="50">
        <f>(J66-J70)/J66</f>
        <v>0.72995639047299565</v>
      </c>
      <c r="P85" s="2"/>
    </row>
    <row r="86" spans="1:16" ht="15.75" thickBot="1" x14ac:dyDescent="0.3">
      <c r="A86" s="2"/>
      <c r="B86" s="43"/>
      <c r="C86" s="47" t="s">
        <v>62</v>
      </c>
      <c r="D86" s="35">
        <v>72.95</v>
      </c>
      <c r="E86" s="35">
        <v>67.900000000000006</v>
      </c>
      <c r="F86" s="36">
        <v>93.09</v>
      </c>
      <c r="G86" s="51">
        <v>5.0999999999999996</v>
      </c>
      <c r="H86" s="28" t="s">
        <v>2</v>
      </c>
      <c r="I86" s="37">
        <v>492</v>
      </c>
      <c r="J86" s="37">
        <v>466</v>
      </c>
      <c r="K86" s="38">
        <f>I86-J86</f>
        <v>26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78.55</v>
      </c>
      <c r="E87" s="35">
        <v>66.06</v>
      </c>
      <c r="F87" s="36">
        <v>84.11</v>
      </c>
      <c r="P87" s="2"/>
    </row>
    <row r="88" spans="1:16" ht="15" customHeight="1" x14ac:dyDescent="0.25">
      <c r="A88" s="2"/>
      <c r="B88" s="43"/>
      <c r="C88" s="47" t="s">
        <v>64</v>
      </c>
      <c r="D88" s="35">
        <v>75.650000000000006</v>
      </c>
      <c r="E88" s="35">
        <v>53.76</v>
      </c>
      <c r="F88" s="36">
        <v>71.069999999999993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56.06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92.69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341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342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343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344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345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346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1340</v>
      </c>
      <c r="G119" s="12"/>
      <c r="H119" s="12"/>
      <c r="I119" s="12"/>
      <c r="J119" s="137">
        <f>AVERAGE(F119:I119)</f>
        <v>1340</v>
      </c>
      <c r="K119" s="138"/>
      <c r="M119" s="8">
        <v>2</v>
      </c>
      <c r="N119" s="95">
        <v>9.6999999999999993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580</v>
      </c>
      <c r="G120" s="12"/>
      <c r="H120" s="12"/>
      <c r="I120" s="12"/>
      <c r="J120" s="137">
        <f t="shared" ref="J120:J125" si="2">AVERAGE(F120:I120)</f>
        <v>580</v>
      </c>
      <c r="K120" s="138"/>
      <c r="M120" s="8">
        <v>3</v>
      </c>
      <c r="N120" s="95">
        <v>9.1</v>
      </c>
      <c r="O120" s="96"/>
      <c r="P120" s="2"/>
    </row>
    <row r="121" spans="1:16" x14ac:dyDescent="0.25">
      <c r="A121" s="2"/>
      <c r="C121" s="9" t="s">
        <v>18</v>
      </c>
      <c r="D121" s="11">
        <v>65.62</v>
      </c>
      <c r="E121" s="11">
        <v>9.1999999999999993</v>
      </c>
      <c r="F121" s="11">
        <v>1540</v>
      </c>
      <c r="G121" s="11">
        <v>1495</v>
      </c>
      <c r="H121" s="11">
        <v>1525</v>
      </c>
      <c r="I121" s="11">
        <v>1531</v>
      </c>
      <c r="J121" s="137">
        <f t="shared" si="2"/>
        <v>1522.75</v>
      </c>
      <c r="K121" s="138"/>
      <c r="M121" s="8">
        <v>4</v>
      </c>
      <c r="N121" s="95">
        <v>7.6</v>
      </c>
      <c r="O121" s="96"/>
      <c r="P121" s="2"/>
    </row>
    <row r="122" spans="1:16" x14ac:dyDescent="0.25">
      <c r="A122" s="2"/>
      <c r="C122" s="9" t="s">
        <v>20</v>
      </c>
      <c r="D122" s="11">
        <v>60.51</v>
      </c>
      <c r="E122" s="11">
        <v>8.1999999999999993</v>
      </c>
      <c r="F122" s="11">
        <v>702</v>
      </c>
      <c r="G122" s="11">
        <v>689</v>
      </c>
      <c r="H122" s="11">
        <v>665</v>
      </c>
      <c r="I122" s="11">
        <v>697</v>
      </c>
      <c r="J122" s="137">
        <f t="shared" si="2"/>
        <v>688.25</v>
      </c>
      <c r="K122" s="138"/>
      <c r="M122" s="8">
        <v>5</v>
      </c>
      <c r="N122" s="95">
        <v>9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598</v>
      </c>
      <c r="G123" s="12"/>
      <c r="H123" s="12"/>
      <c r="I123" s="12"/>
      <c r="J123" s="137">
        <f t="shared" si="2"/>
        <v>598</v>
      </c>
      <c r="K123" s="138"/>
      <c r="M123" s="13">
        <v>6</v>
      </c>
      <c r="N123" s="99">
        <v>7.4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325</v>
      </c>
      <c r="G124" s="12"/>
      <c r="H124" s="12"/>
      <c r="I124" s="12"/>
      <c r="J124" s="137">
        <f t="shared" si="2"/>
        <v>325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61.5</v>
      </c>
      <c r="E125" s="15">
        <v>8.3000000000000007</v>
      </c>
      <c r="F125" s="15">
        <v>320</v>
      </c>
      <c r="G125" s="15">
        <v>311</v>
      </c>
      <c r="H125" s="15">
        <v>302</v>
      </c>
      <c r="I125" s="15">
        <v>310</v>
      </c>
      <c r="J125" s="139">
        <f t="shared" si="2"/>
        <v>310.75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28.38</v>
      </c>
      <c r="E128" s="11">
        <v>10.5</v>
      </c>
      <c r="F128" s="22">
        <v>1331</v>
      </c>
      <c r="G128" s="16"/>
      <c r="H128" s="23" t="s">
        <v>1</v>
      </c>
      <c r="I128" s="147">
        <v>6.06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66.78</v>
      </c>
      <c r="E129" s="11"/>
      <c r="F129" s="22">
        <v>353</v>
      </c>
      <c r="G129" s="16"/>
      <c r="H129" s="27" t="s">
        <v>2</v>
      </c>
      <c r="I129" s="150">
        <v>5.83</v>
      </c>
      <c r="J129" s="151"/>
      <c r="K129" s="152"/>
      <c r="M129" s="28">
        <v>6.8</v>
      </c>
      <c r="N129" s="29">
        <v>56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69.27</v>
      </c>
      <c r="E131" s="11"/>
      <c r="F131" s="22">
        <v>350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73.81</v>
      </c>
      <c r="E132" s="11"/>
      <c r="F132" s="22">
        <v>348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5.5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75.400000000000006</v>
      </c>
      <c r="E133" s="11"/>
      <c r="F133" s="22">
        <v>1791</v>
      </c>
      <c r="G133" s="16"/>
      <c r="H133" s="141">
        <v>2</v>
      </c>
      <c r="I133" s="143">
        <v>698</v>
      </c>
      <c r="J133" s="143">
        <v>545</v>
      </c>
      <c r="K133" s="145">
        <f>((I133-J133)/I133)</f>
        <v>0.21919770773638969</v>
      </c>
      <c r="M133" s="13">
        <v>2</v>
      </c>
      <c r="N133" s="37">
        <v>5.4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73.400000000000006</v>
      </c>
      <c r="E134" s="11">
        <v>7.5</v>
      </c>
      <c r="F134" s="22">
        <v>719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703</v>
      </c>
      <c r="G135" s="16"/>
      <c r="H135" s="141">
        <v>6</v>
      </c>
      <c r="I135" s="143">
        <v>589</v>
      </c>
      <c r="J135" s="143">
        <v>300</v>
      </c>
      <c r="K135" s="145">
        <f>((I135-J135)/I135)</f>
        <v>0.4906621392190153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76.459999999999994</v>
      </c>
      <c r="E136" s="11">
        <v>7.2</v>
      </c>
      <c r="F136" s="22">
        <v>1302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0.54802167131833857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1289</v>
      </c>
      <c r="G137" s="16"/>
      <c r="M137" s="112" t="s">
        <v>53</v>
      </c>
      <c r="N137" s="113"/>
      <c r="O137" s="39">
        <f>(J122-J123)/J122</f>
        <v>0.13112967671630948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0.45652173913043476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4.3846153846153847E-2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91.35</v>
      </c>
      <c r="E140" s="35"/>
      <c r="F140" s="36"/>
      <c r="G140" s="48"/>
      <c r="H140" s="49" t="s">
        <v>1</v>
      </c>
      <c r="I140" s="35">
        <v>456</v>
      </c>
      <c r="J140" s="35">
        <v>415</v>
      </c>
      <c r="K140" s="36">
        <f>I140-J140</f>
        <v>41</v>
      </c>
      <c r="M140" s="123" t="s">
        <v>61</v>
      </c>
      <c r="N140" s="124"/>
      <c r="O140" s="50">
        <f>(J121-J125)/J121</f>
        <v>0.79592841897882116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72.599999999999994</v>
      </c>
      <c r="E141" s="35">
        <v>67.8</v>
      </c>
      <c r="F141" s="36">
        <v>93.39</v>
      </c>
      <c r="G141" s="51">
        <v>5.3</v>
      </c>
      <c r="H141" s="28" t="s">
        <v>2</v>
      </c>
      <c r="I141" s="37">
        <v>269</v>
      </c>
      <c r="J141" s="37">
        <v>236</v>
      </c>
      <c r="K141" s="38">
        <f>I141-J141</f>
        <v>33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78.900000000000006</v>
      </c>
      <c r="E142" s="35">
        <v>66.22</v>
      </c>
      <c r="F142" s="36">
        <v>83.93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75.150000000000006</v>
      </c>
      <c r="E143" s="35">
        <v>53.54</v>
      </c>
      <c r="F143" s="36">
        <v>71.25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52.8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91.3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347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348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349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350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351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352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A384-9FCC-427E-B9DD-E72F42CC4E3B}">
  <dimension ref="A1:T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1431.75</v>
      </c>
    </row>
    <row r="7" spans="1:19" x14ac:dyDescent="0.25">
      <c r="A7" s="2"/>
      <c r="C7" s="9" t="s">
        <v>16</v>
      </c>
      <c r="D7" s="10"/>
      <c r="E7" s="10"/>
      <c r="F7" s="11">
        <v>1329</v>
      </c>
      <c r="G7" s="12"/>
      <c r="H7" s="12"/>
      <c r="I7" s="12"/>
      <c r="J7" s="137">
        <f>AVERAGE(F7:I7)</f>
        <v>1329</v>
      </c>
      <c r="K7" s="138"/>
      <c r="M7" s="8">
        <v>2</v>
      </c>
      <c r="N7" s="95">
        <v>9.1</v>
      </c>
      <c r="O7" s="96"/>
      <c r="P7" s="2"/>
      <c r="R7" s="60" t="s">
        <v>1</v>
      </c>
      <c r="S7" s="78">
        <f>AVERAGE(J10,J67,J122)</f>
        <v>656.83333333333337</v>
      </c>
    </row>
    <row r="8" spans="1:19" x14ac:dyDescent="0.25">
      <c r="A8" s="2"/>
      <c r="C8" s="9" t="s">
        <v>17</v>
      </c>
      <c r="D8" s="10"/>
      <c r="E8" s="10"/>
      <c r="F8" s="11">
        <v>555</v>
      </c>
      <c r="G8" s="12"/>
      <c r="H8" s="12"/>
      <c r="I8" s="12"/>
      <c r="J8" s="137">
        <f t="shared" ref="J8:J13" si="0">AVERAGE(F8:I8)</f>
        <v>555</v>
      </c>
      <c r="K8" s="138"/>
      <c r="M8" s="8">
        <v>3</v>
      </c>
      <c r="N8" s="95">
        <v>9.3000000000000007</v>
      </c>
      <c r="O8" s="96"/>
      <c r="P8" s="2"/>
      <c r="R8" s="60" t="s">
        <v>2</v>
      </c>
      <c r="S8" s="79">
        <f>AVERAGE(J13,J70,J125)</f>
        <v>290.58333333333331</v>
      </c>
    </row>
    <row r="9" spans="1:19" x14ac:dyDescent="0.25">
      <c r="A9" s="2"/>
      <c r="C9" s="9" t="s">
        <v>18</v>
      </c>
      <c r="D9" s="11">
        <v>65.17</v>
      </c>
      <c r="E9" s="11">
        <v>8.1999999999999993</v>
      </c>
      <c r="F9" s="11">
        <v>1456</v>
      </c>
      <c r="G9" s="11">
        <v>1469</v>
      </c>
      <c r="H9" s="11">
        <v>1408</v>
      </c>
      <c r="I9" s="11">
        <v>1371</v>
      </c>
      <c r="J9" s="137">
        <f t="shared" si="0"/>
        <v>1426</v>
      </c>
      <c r="K9" s="138"/>
      <c r="M9" s="8">
        <v>4</v>
      </c>
      <c r="N9" s="95">
        <v>8</v>
      </c>
      <c r="O9" s="96"/>
      <c r="P9" s="2"/>
      <c r="R9" s="80" t="s">
        <v>19</v>
      </c>
      <c r="S9" s="81">
        <f>S6-S7</f>
        <v>774.91666666666663</v>
      </c>
    </row>
    <row r="10" spans="1:19" x14ac:dyDescent="0.25">
      <c r="A10" s="2"/>
      <c r="C10" s="9" t="s">
        <v>20</v>
      </c>
      <c r="D10" s="11">
        <v>62.12</v>
      </c>
      <c r="E10" s="11">
        <v>8</v>
      </c>
      <c r="F10" s="11">
        <v>588</v>
      </c>
      <c r="G10" s="11">
        <v>598</v>
      </c>
      <c r="H10" s="11">
        <v>603</v>
      </c>
      <c r="I10" s="11">
        <v>710</v>
      </c>
      <c r="J10" s="137">
        <f t="shared" si="0"/>
        <v>624.75</v>
      </c>
      <c r="K10" s="138"/>
      <c r="M10" s="8">
        <v>5</v>
      </c>
      <c r="N10" s="95">
        <v>9.1</v>
      </c>
      <c r="O10" s="96"/>
      <c r="P10" s="2"/>
      <c r="R10" s="80" t="s">
        <v>21</v>
      </c>
      <c r="S10" s="82">
        <f>S7-S8</f>
        <v>366.25000000000006</v>
      </c>
    </row>
    <row r="11" spans="1:19" ht="15.75" thickBot="1" x14ac:dyDescent="0.3">
      <c r="A11" s="2"/>
      <c r="C11" s="9" t="s">
        <v>22</v>
      </c>
      <c r="D11" s="11"/>
      <c r="E11" s="11"/>
      <c r="F11" s="11">
        <v>377</v>
      </c>
      <c r="G11" s="12"/>
      <c r="H11" s="12"/>
      <c r="I11" s="12"/>
      <c r="J11" s="137">
        <f t="shared" si="0"/>
        <v>377</v>
      </c>
      <c r="K11" s="138"/>
      <c r="M11" s="13">
        <v>6</v>
      </c>
      <c r="N11" s="99">
        <v>7.4</v>
      </c>
      <c r="O11" s="100"/>
      <c r="P11" s="2"/>
      <c r="R11" s="80" t="s">
        <v>23</v>
      </c>
      <c r="S11" s="81">
        <f>S6-S8</f>
        <v>1141.1666666666667</v>
      </c>
    </row>
    <row r="12" spans="1:19" x14ac:dyDescent="0.25">
      <c r="A12" s="2"/>
      <c r="C12" s="9" t="s">
        <v>24</v>
      </c>
      <c r="D12" s="11"/>
      <c r="E12" s="11"/>
      <c r="F12" s="11">
        <v>302</v>
      </c>
      <c r="G12" s="12"/>
      <c r="H12" s="12"/>
      <c r="I12" s="12"/>
      <c r="J12" s="137">
        <f t="shared" si="0"/>
        <v>302</v>
      </c>
      <c r="K12" s="138"/>
      <c r="P12" s="2"/>
      <c r="R12" s="83" t="s">
        <v>25</v>
      </c>
      <c r="S12" s="85">
        <f>S9/S6</f>
        <v>0.54123741342180309</v>
      </c>
    </row>
    <row r="13" spans="1:19" ht="15.75" thickBot="1" x14ac:dyDescent="0.3">
      <c r="A13" s="2"/>
      <c r="C13" s="14" t="s">
        <v>26</v>
      </c>
      <c r="D13" s="15">
        <v>62.01</v>
      </c>
      <c r="E13" s="15">
        <v>7.9</v>
      </c>
      <c r="F13" s="15">
        <v>319</v>
      </c>
      <c r="G13" s="15">
        <v>322</v>
      </c>
      <c r="H13" s="15">
        <v>299</v>
      </c>
      <c r="I13" s="15">
        <v>290</v>
      </c>
      <c r="J13" s="139">
        <f t="shared" si="0"/>
        <v>307.5</v>
      </c>
      <c r="K13" s="140"/>
      <c r="P13" s="2"/>
      <c r="R13" s="83" t="s">
        <v>27</v>
      </c>
      <c r="S13" s="85">
        <f>S10/S7</f>
        <v>0.55759959401167225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0.79704324544555039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10.19</v>
      </c>
      <c r="E16" s="11">
        <v>10.199999999999999</v>
      </c>
      <c r="F16" s="22">
        <v>1207</v>
      </c>
      <c r="G16" s="16"/>
      <c r="H16" s="23" t="s">
        <v>1</v>
      </c>
      <c r="I16" s="147">
        <v>6.5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68.09</v>
      </c>
      <c r="E17" s="11"/>
      <c r="F17" s="22">
        <v>301</v>
      </c>
      <c r="G17" s="16"/>
      <c r="H17" s="27" t="s">
        <v>2</v>
      </c>
      <c r="I17" s="150">
        <v>6.16</v>
      </c>
      <c r="J17" s="151"/>
      <c r="K17" s="152"/>
      <c r="M17" s="28">
        <v>7.1</v>
      </c>
      <c r="N17" s="29">
        <v>51</v>
      </c>
      <c r="O17" s="30">
        <v>0.04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64.040000000000006</v>
      </c>
      <c r="E19" s="11"/>
      <c r="F19" s="22">
        <v>307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71.33</v>
      </c>
      <c r="E20" s="11"/>
      <c r="F20" s="22">
        <v>279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5.2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72.28</v>
      </c>
      <c r="E21" s="11"/>
      <c r="F21" s="22">
        <v>2332</v>
      </c>
      <c r="G21" s="16"/>
      <c r="H21" s="141">
        <v>3</v>
      </c>
      <c r="I21" s="143">
        <v>669</v>
      </c>
      <c r="J21" s="143">
        <v>526</v>
      </c>
      <c r="K21" s="145">
        <f>((I21-J21)/I21)</f>
        <v>0.21375186846038863</v>
      </c>
      <c r="M21" s="13">
        <v>2</v>
      </c>
      <c r="N21" s="37">
        <v>5.0999999999999996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71.77</v>
      </c>
      <c r="E22" s="11">
        <v>7.3</v>
      </c>
      <c r="F22" s="22">
        <v>764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751</v>
      </c>
      <c r="G23" s="16"/>
      <c r="H23" s="141">
        <v>7</v>
      </c>
      <c r="I23" s="143">
        <v>477</v>
      </c>
      <c r="J23" s="143">
        <v>144</v>
      </c>
      <c r="K23" s="145">
        <f>((I23-J23)/I23)</f>
        <v>0.69811320754716977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74.87</v>
      </c>
      <c r="E24" s="11">
        <v>7</v>
      </c>
      <c r="F24" s="22">
        <v>1378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0.56188639551192143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1337</v>
      </c>
      <c r="G25" s="16"/>
      <c r="M25" s="112" t="s">
        <v>53</v>
      </c>
      <c r="N25" s="113"/>
      <c r="O25" s="39">
        <f>(J10-J11)/J10</f>
        <v>0.39655862344937975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0.19893899204244031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-1.8211920529801324E-2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90.79</v>
      </c>
      <c r="E28" s="35"/>
      <c r="F28" s="36"/>
      <c r="G28" s="48"/>
      <c r="H28" s="49" t="s">
        <v>1</v>
      </c>
      <c r="I28" s="35">
        <v>667</v>
      </c>
      <c r="J28" s="35">
        <v>601</v>
      </c>
      <c r="K28" s="36">
        <f>I28-J28</f>
        <v>66</v>
      </c>
      <c r="M28" s="123" t="s">
        <v>61</v>
      </c>
      <c r="N28" s="124"/>
      <c r="O28" s="50">
        <f>(J9-J13)/J9</f>
        <v>0.78436185133239833</v>
      </c>
      <c r="P28" s="2"/>
    </row>
    <row r="29" spans="1:16" ht="15.75" thickBot="1" x14ac:dyDescent="0.3">
      <c r="A29" s="2"/>
      <c r="B29" s="43"/>
      <c r="C29" s="47" t="s">
        <v>62</v>
      </c>
      <c r="D29" s="35">
        <v>73.349999999999994</v>
      </c>
      <c r="E29" s="35">
        <v>68.47</v>
      </c>
      <c r="F29" s="36">
        <v>93.36</v>
      </c>
      <c r="G29" s="51">
        <v>5.2</v>
      </c>
      <c r="H29" s="28" t="s">
        <v>2</v>
      </c>
      <c r="I29" s="37">
        <v>344</v>
      </c>
      <c r="J29" s="37">
        <v>327</v>
      </c>
      <c r="K29" s="38">
        <f>I29-J29</f>
        <v>17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77.349999999999994</v>
      </c>
      <c r="E30" s="35">
        <v>64.48</v>
      </c>
      <c r="F30" s="36">
        <v>83.37</v>
      </c>
      <c r="P30" s="2"/>
    </row>
    <row r="31" spans="1:16" ht="15" customHeight="1" x14ac:dyDescent="0.25">
      <c r="A31" s="2"/>
      <c r="B31" s="43"/>
      <c r="C31" s="47" t="s">
        <v>64</v>
      </c>
      <c r="D31" s="35">
        <v>71.25</v>
      </c>
      <c r="E31" s="35">
        <v>50.56</v>
      </c>
      <c r="F31" s="36">
        <v>70.97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56.07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91.17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353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354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355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356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357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 t="s">
        <v>358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1297</v>
      </c>
      <c r="G64" s="12"/>
      <c r="H64" s="12"/>
      <c r="I64" s="12"/>
      <c r="J64" s="137">
        <f>AVERAGE(F64:I64)</f>
        <v>1297</v>
      </c>
      <c r="K64" s="138"/>
      <c r="M64" s="8">
        <v>2</v>
      </c>
      <c r="N64" s="95">
        <v>9.1999999999999993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569</v>
      </c>
      <c r="G65" s="12"/>
      <c r="H65" s="12"/>
      <c r="I65" s="12"/>
      <c r="J65" s="137">
        <f t="shared" ref="J65:J70" si="1">AVERAGE(F65:I65)</f>
        <v>569</v>
      </c>
      <c r="K65" s="138"/>
      <c r="M65" s="8">
        <v>3</v>
      </c>
      <c r="N65" s="95">
        <v>9</v>
      </c>
      <c r="O65" s="96"/>
      <c r="P65" s="2"/>
    </row>
    <row r="66" spans="1:16" ht="15" customHeight="1" x14ac:dyDescent="0.25">
      <c r="A66" s="2"/>
      <c r="C66" s="9" t="s">
        <v>18</v>
      </c>
      <c r="D66" s="11">
        <v>60.17</v>
      </c>
      <c r="E66" s="11">
        <v>7.2</v>
      </c>
      <c r="F66" s="11">
        <v>1384</v>
      </c>
      <c r="G66" s="11">
        <v>1377</v>
      </c>
      <c r="H66" s="11">
        <v>1544</v>
      </c>
      <c r="I66" s="11">
        <v>1482</v>
      </c>
      <c r="J66" s="137">
        <f t="shared" si="1"/>
        <v>1446.75</v>
      </c>
      <c r="K66" s="138"/>
      <c r="M66" s="8">
        <v>4</v>
      </c>
      <c r="N66" s="95">
        <v>8.6999999999999993</v>
      </c>
      <c r="O66" s="96"/>
      <c r="P66" s="2"/>
    </row>
    <row r="67" spans="1:16" ht="15" customHeight="1" x14ac:dyDescent="0.25">
      <c r="A67" s="2"/>
      <c r="C67" s="9" t="s">
        <v>20</v>
      </c>
      <c r="D67" s="11">
        <v>62.22</v>
      </c>
      <c r="E67" s="11">
        <v>8</v>
      </c>
      <c r="F67" s="11">
        <v>719</v>
      </c>
      <c r="G67" s="11">
        <v>705</v>
      </c>
      <c r="H67" s="11">
        <v>709</v>
      </c>
      <c r="I67" s="11">
        <v>655</v>
      </c>
      <c r="J67" s="137">
        <f t="shared" si="1"/>
        <v>697</v>
      </c>
      <c r="K67" s="138"/>
      <c r="M67" s="8">
        <v>5</v>
      </c>
      <c r="N67" s="95">
        <v>9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509</v>
      </c>
      <c r="G68" s="12"/>
      <c r="H68" s="12"/>
      <c r="I68" s="12"/>
      <c r="J68" s="137">
        <f t="shared" si="1"/>
        <v>509</v>
      </c>
      <c r="K68" s="138"/>
      <c r="M68" s="13">
        <v>6</v>
      </c>
      <c r="N68" s="99">
        <v>7.3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287</v>
      </c>
      <c r="G69" s="12"/>
      <c r="H69" s="12"/>
      <c r="I69" s="12"/>
      <c r="J69" s="137">
        <f t="shared" si="1"/>
        <v>287</v>
      </c>
      <c r="K69" s="138"/>
      <c r="P69" s="2"/>
    </row>
    <row r="70" spans="1:16" ht="15.75" thickBot="1" x14ac:dyDescent="0.3">
      <c r="A70" s="2"/>
      <c r="C70" s="14" t="s">
        <v>26</v>
      </c>
      <c r="D70" s="15">
        <v>62.06</v>
      </c>
      <c r="E70" s="15">
        <v>7.6</v>
      </c>
      <c r="F70" s="15">
        <v>301</v>
      </c>
      <c r="G70" s="15">
        <v>289</v>
      </c>
      <c r="H70" s="15">
        <v>282</v>
      </c>
      <c r="I70" s="15">
        <v>310</v>
      </c>
      <c r="J70" s="139">
        <f t="shared" si="1"/>
        <v>295.5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302</v>
      </c>
      <c r="E72" s="18" t="s">
        <v>303</v>
      </c>
      <c r="F72" s="19" t="s">
        <v>304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8.84</v>
      </c>
      <c r="E73" s="11">
        <v>10.1</v>
      </c>
      <c r="F73" s="22">
        <v>1079</v>
      </c>
      <c r="G73" s="16"/>
      <c r="H73" s="23" t="s">
        <v>1</v>
      </c>
      <c r="I73" s="147">
        <v>6.5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68.069999999999993</v>
      </c>
      <c r="E74" s="11"/>
      <c r="F74" s="22">
        <v>327</v>
      </c>
      <c r="G74" s="16"/>
      <c r="H74" s="27" t="s">
        <v>2</v>
      </c>
      <c r="I74" s="150">
        <v>5.38</v>
      </c>
      <c r="J74" s="151"/>
      <c r="K74" s="152"/>
      <c r="M74" s="28">
        <v>7.2</v>
      </c>
      <c r="N74" s="29">
        <v>60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63.69</v>
      </c>
      <c r="E76" s="11"/>
      <c r="F76" s="22">
        <v>301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72.27</v>
      </c>
      <c r="E77" s="11"/>
      <c r="F77" s="22">
        <v>297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5.0999999999999996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74.09</v>
      </c>
      <c r="E78" s="11"/>
      <c r="F78" s="22">
        <v>2217</v>
      </c>
      <c r="G78" s="16"/>
      <c r="H78" s="141">
        <v>4</v>
      </c>
      <c r="I78" s="143">
        <v>699</v>
      </c>
      <c r="J78" s="143">
        <v>430</v>
      </c>
      <c r="K78" s="145">
        <f>((I78-J78)/I78)</f>
        <v>0.38483547925608014</v>
      </c>
      <c r="M78" s="13">
        <v>2</v>
      </c>
      <c r="N78" s="37">
        <v>5.4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73.349999999999994</v>
      </c>
      <c r="E79" s="11">
        <v>6.8</v>
      </c>
      <c r="F79" s="22">
        <v>721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709</v>
      </c>
      <c r="G80" s="16"/>
      <c r="H80" s="141">
        <v>14</v>
      </c>
      <c r="I80" s="143">
        <v>552</v>
      </c>
      <c r="J80" s="143">
        <v>222</v>
      </c>
      <c r="K80" s="145">
        <f>((I80-J80)/I80)</f>
        <v>0.59782608695652173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76.349999999999994</v>
      </c>
      <c r="E81" s="11">
        <v>6.3</v>
      </c>
      <c r="F81" s="22">
        <v>1352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0.51823051667530673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1314</v>
      </c>
      <c r="G82" s="16"/>
      <c r="M82" s="112" t="s">
        <v>53</v>
      </c>
      <c r="N82" s="113"/>
      <c r="O82" s="39">
        <f>(J67-J68)/J67</f>
        <v>0.26972740315638449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0.43614931237721022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-2.9616724738675958E-2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91.13</v>
      </c>
      <c r="E85" s="35"/>
      <c r="F85" s="36"/>
      <c r="G85" s="48"/>
      <c r="H85" s="49" t="s">
        <v>1</v>
      </c>
      <c r="I85" s="35">
        <v>779</v>
      </c>
      <c r="J85" s="35">
        <v>705</v>
      </c>
      <c r="K85" s="36">
        <f>I85-J85</f>
        <v>74</v>
      </c>
      <c r="M85" s="123" t="s">
        <v>61</v>
      </c>
      <c r="N85" s="124"/>
      <c r="O85" s="50">
        <f>(J66-J70)/J66</f>
        <v>0.79574909279419392</v>
      </c>
      <c r="P85" s="2"/>
    </row>
    <row r="86" spans="1:16" ht="15.75" thickBot="1" x14ac:dyDescent="0.3">
      <c r="A86" s="2"/>
      <c r="B86" s="43"/>
      <c r="C86" s="47" t="s">
        <v>62</v>
      </c>
      <c r="D86" s="35">
        <v>73.099999999999994</v>
      </c>
      <c r="E86" s="35">
        <v>68.260000000000005</v>
      </c>
      <c r="F86" s="36">
        <v>93.39</v>
      </c>
      <c r="G86" s="51">
        <v>5</v>
      </c>
      <c r="H86" s="28" t="s">
        <v>2</v>
      </c>
      <c r="I86" s="37">
        <v>360</v>
      </c>
      <c r="J86" s="37">
        <v>340</v>
      </c>
      <c r="K86" s="38">
        <f>I86-J86</f>
        <v>20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81.05</v>
      </c>
      <c r="E87" s="35">
        <v>67.239999999999995</v>
      </c>
      <c r="F87" s="36">
        <v>82.97</v>
      </c>
      <c r="P87" s="2"/>
    </row>
    <row r="88" spans="1:16" ht="15" customHeight="1" x14ac:dyDescent="0.25">
      <c r="A88" s="2"/>
      <c r="B88" s="43"/>
      <c r="C88" s="47" t="s">
        <v>64</v>
      </c>
      <c r="D88" s="35">
        <v>75.55</v>
      </c>
      <c r="E88" s="35">
        <v>54.15</v>
      </c>
      <c r="F88" s="36">
        <v>71.680000000000007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52.98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91.26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359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360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361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362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363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364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1276</v>
      </c>
      <c r="G119" s="12"/>
      <c r="H119" s="12"/>
      <c r="I119" s="12"/>
      <c r="J119" s="137">
        <f>AVERAGE(F119:I119)</f>
        <v>1276</v>
      </c>
      <c r="K119" s="138"/>
      <c r="M119" s="8">
        <v>2</v>
      </c>
      <c r="N119" s="95">
        <v>9.1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554</v>
      </c>
      <c r="G120" s="12"/>
      <c r="H120" s="12"/>
      <c r="I120" s="12"/>
      <c r="J120" s="137">
        <f t="shared" ref="J120:J125" si="2">AVERAGE(F120:I120)</f>
        <v>554</v>
      </c>
      <c r="K120" s="138"/>
      <c r="M120" s="8">
        <v>3</v>
      </c>
      <c r="N120" s="95">
        <v>8.9</v>
      </c>
      <c r="O120" s="96"/>
      <c r="P120" s="2"/>
    </row>
    <row r="121" spans="1:16" x14ac:dyDescent="0.25">
      <c r="A121" s="2"/>
      <c r="C121" s="9" t="s">
        <v>18</v>
      </c>
      <c r="D121" s="11">
        <v>67.94</v>
      </c>
      <c r="E121" s="11">
        <v>7.7</v>
      </c>
      <c r="F121" s="11">
        <v>1511</v>
      </c>
      <c r="G121" s="11">
        <v>1385</v>
      </c>
      <c r="H121" s="11">
        <v>1372</v>
      </c>
      <c r="I121" s="11">
        <v>1422</v>
      </c>
      <c r="J121" s="137">
        <f t="shared" si="2"/>
        <v>1422.5</v>
      </c>
      <c r="K121" s="138"/>
      <c r="M121" s="8">
        <v>4</v>
      </c>
      <c r="N121" s="95">
        <v>8.6</v>
      </c>
      <c r="O121" s="96"/>
      <c r="P121" s="2"/>
    </row>
    <row r="122" spans="1:16" x14ac:dyDescent="0.25">
      <c r="A122" s="2"/>
      <c r="C122" s="9" t="s">
        <v>20</v>
      </c>
      <c r="D122" s="11">
        <v>61.73</v>
      </c>
      <c r="E122" s="11">
        <v>7.5</v>
      </c>
      <c r="F122" s="11">
        <v>652</v>
      </c>
      <c r="G122" s="11">
        <v>646</v>
      </c>
      <c r="H122" s="11">
        <v>635</v>
      </c>
      <c r="I122" s="11">
        <v>662</v>
      </c>
      <c r="J122" s="137">
        <f t="shared" si="2"/>
        <v>648.75</v>
      </c>
      <c r="K122" s="138"/>
      <c r="M122" s="8">
        <v>5</v>
      </c>
      <c r="N122" s="95">
        <v>9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397</v>
      </c>
      <c r="G123" s="12"/>
      <c r="H123" s="12"/>
      <c r="I123" s="12"/>
      <c r="J123" s="137">
        <f t="shared" si="2"/>
        <v>397</v>
      </c>
      <c r="K123" s="138"/>
      <c r="M123" s="13">
        <v>6</v>
      </c>
      <c r="N123" s="99">
        <v>7.5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258</v>
      </c>
      <c r="G124" s="12"/>
      <c r="H124" s="12"/>
      <c r="I124" s="12"/>
      <c r="J124" s="137">
        <f t="shared" si="2"/>
        <v>258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62.21</v>
      </c>
      <c r="E125" s="15">
        <v>7.6</v>
      </c>
      <c r="F125" s="15">
        <v>266</v>
      </c>
      <c r="G125" s="15">
        <v>267</v>
      </c>
      <c r="H125" s="15">
        <v>262</v>
      </c>
      <c r="I125" s="15">
        <v>280</v>
      </c>
      <c r="J125" s="139">
        <f t="shared" si="2"/>
        <v>268.75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13.01</v>
      </c>
      <c r="E128" s="11">
        <v>10.3</v>
      </c>
      <c r="F128" s="22">
        <v>1321</v>
      </c>
      <c r="G128" s="16"/>
      <c r="H128" s="23" t="s">
        <v>1</v>
      </c>
      <c r="I128" s="147">
        <v>5.98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20" ht="15.75" thickBot="1" x14ac:dyDescent="0.3">
      <c r="A129" s="2"/>
      <c r="C129" s="21" t="s">
        <v>35</v>
      </c>
      <c r="D129" s="11">
        <v>66.86</v>
      </c>
      <c r="E129" s="11"/>
      <c r="F129" s="22">
        <v>278</v>
      </c>
      <c r="G129" s="16"/>
      <c r="H129" s="27" t="s">
        <v>2</v>
      </c>
      <c r="I129" s="150">
        <v>5.22</v>
      </c>
      <c r="J129" s="151"/>
      <c r="K129" s="152"/>
      <c r="M129" s="28">
        <v>6.8</v>
      </c>
      <c r="N129" s="29">
        <v>88</v>
      </c>
      <c r="O129" s="30">
        <v>0.03</v>
      </c>
      <c r="P129" s="2"/>
      <c r="T129" t="s">
        <v>365</v>
      </c>
    </row>
    <row r="130" spans="1:20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20" ht="15" customHeight="1" x14ac:dyDescent="0.25">
      <c r="A131" s="2"/>
      <c r="C131" s="21" t="s">
        <v>37</v>
      </c>
      <c r="D131" s="11">
        <v>68.55</v>
      </c>
      <c r="E131" s="11"/>
      <c r="F131" s="22">
        <v>274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20" x14ac:dyDescent="0.25">
      <c r="A132" s="2"/>
      <c r="C132" s="21" t="s">
        <v>41</v>
      </c>
      <c r="D132" s="11">
        <v>72.38</v>
      </c>
      <c r="E132" s="11"/>
      <c r="F132" s="22">
        <v>270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5.6</v>
      </c>
      <c r="O132" s="36">
        <v>100</v>
      </c>
      <c r="P132" s="2"/>
    </row>
    <row r="133" spans="1:20" ht="15.75" thickBot="1" x14ac:dyDescent="0.3">
      <c r="A133" s="2"/>
      <c r="C133" s="21" t="s">
        <v>46</v>
      </c>
      <c r="D133" s="11">
        <v>73.349999999999994</v>
      </c>
      <c r="E133" s="11"/>
      <c r="F133" s="22">
        <v>2107</v>
      </c>
      <c r="G133" s="16"/>
      <c r="H133" s="141">
        <v>9</v>
      </c>
      <c r="I133" s="143">
        <v>632</v>
      </c>
      <c r="J133" s="143">
        <v>160</v>
      </c>
      <c r="K133" s="145">
        <f>((I133-J133)/I133)</f>
        <v>0.74683544303797467</v>
      </c>
      <c r="M133" s="13">
        <v>2</v>
      </c>
      <c r="N133" s="37">
        <v>508</v>
      </c>
      <c r="O133" s="38">
        <v>100</v>
      </c>
      <c r="P133" s="2"/>
    </row>
    <row r="134" spans="1:20" ht="15.75" thickBot="1" x14ac:dyDescent="0.3">
      <c r="A134" s="2"/>
      <c r="C134" s="21" t="s">
        <v>47</v>
      </c>
      <c r="D134" s="11">
        <v>74.05</v>
      </c>
      <c r="E134" s="11">
        <v>6.7</v>
      </c>
      <c r="F134" s="22">
        <v>678</v>
      </c>
      <c r="G134" s="16"/>
      <c r="H134" s="154"/>
      <c r="I134" s="155"/>
      <c r="J134" s="155"/>
      <c r="K134" s="156"/>
      <c r="P134" s="2"/>
    </row>
    <row r="135" spans="1:20" ht="15" customHeight="1" x14ac:dyDescent="0.25">
      <c r="A135" s="2"/>
      <c r="C135" s="21" t="s">
        <v>48</v>
      </c>
      <c r="D135" s="11"/>
      <c r="E135" s="11"/>
      <c r="F135" s="22">
        <v>651</v>
      </c>
      <c r="G135" s="16"/>
      <c r="H135" s="141">
        <v>8</v>
      </c>
      <c r="I135" s="143">
        <v>422</v>
      </c>
      <c r="J135" s="143">
        <v>307</v>
      </c>
      <c r="K135" s="145">
        <f>((I135-J135)/I135)</f>
        <v>0.27251184834123221</v>
      </c>
      <c r="M135" s="109" t="s">
        <v>49</v>
      </c>
      <c r="N135" s="110"/>
      <c r="O135" s="111"/>
      <c r="P135" s="2"/>
    </row>
    <row r="136" spans="1:20" ht="15.75" thickBot="1" x14ac:dyDescent="0.3">
      <c r="A136" s="2"/>
      <c r="C136" s="21" t="s">
        <v>50</v>
      </c>
      <c r="D136" s="11">
        <v>76.52</v>
      </c>
      <c r="E136" s="11">
        <v>6.4</v>
      </c>
      <c r="F136" s="22">
        <v>1298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0.54393673110720564</v>
      </c>
      <c r="P136" s="2"/>
    </row>
    <row r="137" spans="1:20" ht="15.75" thickBot="1" x14ac:dyDescent="0.3">
      <c r="A137" s="2"/>
      <c r="C137" s="40" t="s">
        <v>52</v>
      </c>
      <c r="D137" s="15"/>
      <c r="E137" s="15"/>
      <c r="F137" s="41">
        <v>1264</v>
      </c>
      <c r="G137" s="16"/>
      <c r="M137" s="112" t="s">
        <v>53</v>
      </c>
      <c r="N137" s="113"/>
      <c r="O137" s="39">
        <f>(J122-J123)/J122</f>
        <v>0.38805394990366088</v>
      </c>
      <c r="P137" s="2"/>
    </row>
    <row r="138" spans="1:20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0.3501259445843829</v>
      </c>
      <c r="P138" s="2"/>
    </row>
    <row r="139" spans="1:20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-4.1666666666666664E-2</v>
      </c>
      <c r="P139" s="2"/>
    </row>
    <row r="140" spans="1:20" ht="15.75" thickBot="1" x14ac:dyDescent="0.3">
      <c r="A140" s="2"/>
      <c r="B140" s="43"/>
      <c r="C140" s="47" t="s">
        <v>60</v>
      </c>
      <c r="D140" s="35">
        <v>91.45</v>
      </c>
      <c r="E140" s="35"/>
      <c r="F140" s="36"/>
      <c r="G140" s="48"/>
      <c r="H140" s="49" t="s">
        <v>1</v>
      </c>
      <c r="I140" s="35">
        <v>664</v>
      </c>
      <c r="J140" s="35">
        <v>598</v>
      </c>
      <c r="K140" s="36">
        <f>I140-J140</f>
        <v>66</v>
      </c>
      <c r="M140" s="123" t="s">
        <v>61</v>
      </c>
      <c r="N140" s="124"/>
      <c r="O140" s="50">
        <f>(J121-J125)/J121</f>
        <v>0.81107205623901579</v>
      </c>
      <c r="P140" s="2"/>
    </row>
    <row r="141" spans="1:20" ht="15.75" thickBot="1" x14ac:dyDescent="0.3">
      <c r="A141" s="2"/>
      <c r="B141" s="43"/>
      <c r="C141" s="47" t="s">
        <v>62</v>
      </c>
      <c r="D141" s="35">
        <v>73.849999999999994</v>
      </c>
      <c r="E141" s="35">
        <v>68.87</v>
      </c>
      <c r="F141" s="36">
        <v>93.27</v>
      </c>
      <c r="G141" s="51">
        <v>5.0999999999999996</v>
      </c>
      <c r="H141" s="28" t="s">
        <v>2</v>
      </c>
      <c r="I141" s="37">
        <v>276</v>
      </c>
      <c r="J141" s="37">
        <v>242</v>
      </c>
      <c r="K141" s="38">
        <f>I141-J141</f>
        <v>34</v>
      </c>
      <c r="L141" s="52"/>
      <c r="M141" s="52"/>
      <c r="N141" s="52"/>
      <c r="P141" s="2"/>
    </row>
    <row r="142" spans="1:20" ht="15" customHeight="1" x14ac:dyDescent="0.25">
      <c r="A142" s="2"/>
      <c r="B142" s="43"/>
      <c r="C142" s="47" t="s">
        <v>63</v>
      </c>
      <c r="D142" s="35">
        <v>79.849999999999994</v>
      </c>
      <c r="E142" s="35">
        <v>65.61</v>
      </c>
      <c r="F142" s="36">
        <v>82.17</v>
      </c>
      <c r="P142" s="2"/>
    </row>
    <row r="143" spans="1:20" ht="15" customHeight="1" x14ac:dyDescent="0.25">
      <c r="A143" s="2"/>
      <c r="B143" s="43"/>
      <c r="C143" s="47" t="s">
        <v>64</v>
      </c>
      <c r="D143" s="35">
        <v>76.25</v>
      </c>
      <c r="E143" s="35">
        <v>54.44</v>
      </c>
      <c r="F143" s="36">
        <v>71.400000000000006</v>
      </c>
      <c r="P143" s="2"/>
    </row>
    <row r="144" spans="1:20" ht="15" customHeight="1" thickBot="1" x14ac:dyDescent="0.3">
      <c r="A144" s="2"/>
      <c r="B144" s="43"/>
      <c r="C144" s="54" t="s">
        <v>65</v>
      </c>
      <c r="D144" s="55">
        <v>53.17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91.22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366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367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368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369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370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371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AC04-C8BD-46F5-AA62-B35E870CB378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1496.5833333333333</v>
      </c>
    </row>
    <row r="7" spans="1:19" x14ac:dyDescent="0.25">
      <c r="A7" s="2"/>
      <c r="C7" s="9" t="s">
        <v>16</v>
      </c>
      <c r="D7" s="10"/>
      <c r="E7" s="10"/>
      <c r="F7" s="11">
        <v>1578</v>
      </c>
      <c r="G7" s="12"/>
      <c r="H7" s="12"/>
      <c r="I7" s="12"/>
      <c r="J7" s="137">
        <f>AVERAGE(F7:I7)</f>
        <v>1578</v>
      </c>
      <c r="K7" s="138"/>
      <c r="M7" s="8">
        <v>2</v>
      </c>
      <c r="N7" s="95">
        <v>10.1</v>
      </c>
      <c r="O7" s="96"/>
      <c r="P7" s="2"/>
      <c r="R7" s="60" t="s">
        <v>1</v>
      </c>
      <c r="S7" s="78">
        <f>AVERAGE(J10,J67,J122)</f>
        <v>907.5</v>
      </c>
    </row>
    <row r="8" spans="1:19" x14ac:dyDescent="0.25">
      <c r="A8" s="2"/>
      <c r="C8" s="9" t="s">
        <v>17</v>
      </c>
      <c r="D8" s="10"/>
      <c r="E8" s="10"/>
      <c r="F8" s="11">
        <v>697</v>
      </c>
      <c r="G8" s="12"/>
      <c r="H8" s="12"/>
      <c r="I8" s="12"/>
      <c r="J8" s="137">
        <f t="shared" ref="J8:J13" si="0">AVERAGE(F8:I8)</f>
        <v>697</v>
      </c>
      <c r="K8" s="138"/>
      <c r="M8" s="8">
        <v>3</v>
      </c>
      <c r="N8" s="95">
        <v>8.1</v>
      </c>
      <c r="O8" s="96"/>
      <c r="P8" s="2"/>
      <c r="R8" s="60" t="s">
        <v>2</v>
      </c>
      <c r="S8" s="79">
        <f>AVERAGE(J13,J70,J125)</f>
        <v>425.5</v>
      </c>
    </row>
    <row r="9" spans="1:19" x14ac:dyDescent="0.25">
      <c r="A9" s="2"/>
      <c r="C9" s="9" t="s">
        <v>18</v>
      </c>
      <c r="D9" s="11">
        <v>66.2</v>
      </c>
      <c r="E9" s="11">
        <v>7</v>
      </c>
      <c r="F9" s="11">
        <v>1499</v>
      </c>
      <c r="G9" s="11">
        <v>1450</v>
      </c>
      <c r="H9" s="11">
        <v>1363</v>
      </c>
      <c r="I9" s="11">
        <v>1538</v>
      </c>
      <c r="J9" s="137">
        <f t="shared" si="0"/>
        <v>1462.5</v>
      </c>
      <c r="K9" s="138"/>
      <c r="M9" s="8">
        <v>4</v>
      </c>
      <c r="N9" s="95">
        <v>7.5</v>
      </c>
      <c r="O9" s="96"/>
      <c r="P9" s="2"/>
      <c r="R9" s="80" t="s">
        <v>19</v>
      </c>
      <c r="S9" s="81">
        <f>S6-S7</f>
        <v>589.08333333333326</v>
      </c>
    </row>
    <row r="10" spans="1:19" x14ac:dyDescent="0.25">
      <c r="A10" s="2"/>
      <c r="C10" s="9" t="s">
        <v>20</v>
      </c>
      <c r="D10" s="11">
        <v>62.59</v>
      </c>
      <c r="E10" s="11">
        <v>7.5</v>
      </c>
      <c r="F10" s="11">
        <v>654</v>
      </c>
      <c r="G10" s="11">
        <v>695</v>
      </c>
      <c r="H10" s="11">
        <v>629</v>
      </c>
      <c r="I10" s="11">
        <v>753</v>
      </c>
      <c r="J10" s="137">
        <f t="shared" si="0"/>
        <v>682.75</v>
      </c>
      <c r="K10" s="138"/>
      <c r="M10" s="8">
        <v>5</v>
      </c>
      <c r="N10" s="95">
        <v>8.9</v>
      </c>
      <c r="O10" s="96"/>
      <c r="P10" s="2"/>
      <c r="R10" s="80" t="s">
        <v>21</v>
      </c>
      <c r="S10" s="82">
        <f>S7-S8</f>
        <v>482</v>
      </c>
    </row>
    <row r="11" spans="1:19" ht="15.75" thickBot="1" x14ac:dyDescent="0.3">
      <c r="A11" s="2"/>
      <c r="C11" s="9" t="s">
        <v>22</v>
      </c>
      <c r="D11" s="11"/>
      <c r="E11" s="11"/>
      <c r="F11" s="11">
        <v>459</v>
      </c>
      <c r="G11" s="12"/>
      <c r="H11" s="12"/>
      <c r="I11" s="12"/>
      <c r="J11" s="137">
        <f t="shared" si="0"/>
        <v>459</v>
      </c>
      <c r="K11" s="138"/>
      <c r="M11" s="13">
        <v>6</v>
      </c>
      <c r="N11" s="99">
        <v>7.5</v>
      </c>
      <c r="O11" s="100"/>
      <c r="P11" s="2"/>
      <c r="R11" s="80" t="s">
        <v>23</v>
      </c>
      <c r="S11" s="81">
        <f>S6-S8</f>
        <v>1071.0833333333333</v>
      </c>
    </row>
    <row r="12" spans="1:19" x14ac:dyDescent="0.25">
      <c r="A12" s="2"/>
      <c r="C12" s="9" t="s">
        <v>24</v>
      </c>
      <c r="D12" s="11"/>
      <c r="E12" s="11"/>
      <c r="F12" s="11">
        <v>286</v>
      </c>
      <c r="G12" s="12"/>
      <c r="H12" s="12"/>
      <c r="I12" s="12"/>
      <c r="J12" s="137">
        <f t="shared" si="0"/>
        <v>286</v>
      </c>
      <c r="K12" s="138"/>
      <c r="P12" s="2"/>
      <c r="R12" s="83" t="s">
        <v>25</v>
      </c>
      <c r="S12" s="85">
        <f>S9/S6</f>
        <v>0.39361879837407426</v>
      </c>
    </row>
    <row r="13" spans="1:19" ht="15.75" thickBot="1" x14ac:dyDescent="0.3">
      <c r="A13" s="2"/>
      <c r="C13" s="14" t="s">
        <v>26</v>
      </c>
      <c r="D13" s="15">
        <v>63.05</v>
      </c>
      <c r="E13" s="15">
        <v>7.3</v>
      </c>
      <c r="F13" s="15">
        <v>299</v>
      </c>
      <c r="G13" s="15">
        <v>290</v>
      </c>
      <c r="H13" s="15">
        <v>280</v>
      </c>
      <c r="I13" s="15">
        <v>288</v>
      </c>
      <c r="J13" s="139">
        <f t="shared" si="0"/>
        <v>289.25</v>
      </c>
      <c r="K13" s="140"/>
      <c r="P13" s="2"/>
      <c r="R13" s="83" t="s">
        <v>27</v>
      </c>
      <c r="S13" s="85">
        <f>S10/S7</f>
        <v>0.53112947658402199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0.71568572860404256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11.63</v>
      </c>
      <c r="E16" s="11">
        <v>10.3</v>
      </c>
      <c r="F16" s="22">
        <v>1327</v>
      </c>
      <c r="G16" s="16"/>
      <c r="H16" s="23" t="s">
        <v>1</v>
      </c>
      <c r="I16" s="147">
        <v>5.29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69.400000000000006</v>
      </c>
      <c r="E17" s="11"/>
      <c r="F17" s="22">
        <v>301</v>
      </c>
      <c r="G17" s="16"/>
      <c r="H17" s="27" t="s">
        <v>2</v>
      </c>
      <c r="I17" s="150">
        <v>4.96</v>
      </c>
      <c r="J17" s="151"/>
      <c r="K17" s="152"/>
      <c r="M17" s="28">
        <v>7.1</v>
      </c>
      <c r="N17" s="29">
        <v>140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64.31</v>
      </c>
      <c r="E19" s="11"/>
      <c r="F19" s="22">
        <v>296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75.760000000000005</v>
      </c>
      <c r="E20" s="11"/>
      <c r="F20" s="22">
        <v>298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5.7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75.7</v>
      </c>
      <c r="E21" s="11"/>
      <c r="F21" s="22">
        <v>1850</v>
      </c>
      <c r="G21" s="16"/>
      <c r="H21" s="141">
        <v>11</v>
      </c>
      <c r="I21" s="143">
        <v>603</v>
      </c>
      <c r="J21" s="143">
        <v>346</v>
      </c>
      <c r="K21" s="145">
        <f>((I21-J21)/I21)</f>
        <v>0.42620232172470979</v>
      </c>
      <c r="M21" s="13">
        <v>2</v>
      </c>
      <c r="N21" s="37">
        <v>5.6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77.08</v>
      </c>
      <c r="E22" s="11">
        <v>6.7</v>
      </c>
      <c r="F22" s="22">
        <v>628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604</v>
      </c>
      <c r="G23" s="16"/>
      <c r="H23" s="141"/>
      <c r="I23" s="143"/>
      <c r="J23" s="143"/>
      <c r="K23" s="145" t="e">
        <f>((I23-J23)/I23)</f>
        <v>#DIV/0!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74.88</v>
      </c>
      <c r="E24" s="11">
        <v>6.3</v>
      </c>
      <c r="F24" s="22">
        <v>1053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0.53316239316239311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1003</v>
      </c>
      <c r="G25" s="16"/>
      <c r="M25" s="112" t="s">
        <v>53</v>
      </c>
      <c r="N25" s="113"/>
      <c r="O25" s="39">
        <f>(J10-J11)/J10</f>
        <v>0.32771878432808493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0.37690631808278868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-1.1363636363636364E-2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91.75</v>
      </c>
      <c r="E28" s="35"/>
      <c r="F28" s="36"/>
      <c r="G28" s="48"/>
      <c r="H28" s="49" t="s">
        <v>1</v>
      </c>
      <c r="I28" s="35">
        <v>387</v>
      </c>
      <c r="J28" s="35">
        <v>338</v>
      </c>
      <c r="K28" s="36">
        <f>I28-J28</f>
        <v>49</v>
      </c>
      <c r="M28" s="123" t="s">
        <v>61</v>
      </c>
      <c r="N28" s="124"/>
      <c r="O28" s="50">
        <f>(J9-J13)/J9</f>
        <v>0.80222222222222217</v>
      </c>
      <c r="P28" s="2"/>
    </row>
    <row r="29" spans="1:16" ht="15.75" thickBot="1" x14ac:dyDescent="0.3">
      <c r="A29" s="2"/>
      <c r="B29" s="43"/>
      <c r="C29" s="47" t="s">
        <v>62</v>
      </c>
      <c r="D29" s="35">
        <v>73.099999999999994</v>
      </c>
      <c r="E29" s="35">
        <v>68.98</v>
      </c>
      <c r="F29" s="36">
        <v>94.37</v>
      </c>
      <c r="G29" s="51">
        <v>5.4</v>
      </c>
      <c r="H29" s="28" t="s">
        <v>2</v>
      </c>
      <c r="I29" s="37">
        <v>256</v>
      </c>
      <c r="J29" s="37">
        <v>239</v>
      </c>
      <c r="K29" s="38">
        <f>I29-J29</f>
        <v>17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77.849999999999994</v>
      </c>
      <c r="E30" s="35">
        <v>64.17</v>
      </c>
      <c r="F30" s="36">
        <v>82.43</v>
      </c>
      <c r="P30" s="2"/>
    </row>
    <row r="31" spans="1:16" ht="15" customHeight="1" x14ac:dyDescent="0.25">
      <c r="A31" s="2"/>
      <c r="B31" s="43"/>
      <c r="C31" s="47" t="s">
        <v>64</v>
      </c>
      <c r="D31" s="35">
        <v>77.150000000000006</v>
      </c>
      <c r="E31" s="35">
        <v>55.25</v>
      </c>
      <c r="F31" s="36">
        <v>71.62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52.55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91.45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372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373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374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375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376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1585</v>
      </c>
      <c r="G64" s="12"/>
      <c r="H64" s="12"/>
      <c r="I64" s="12"/>
      <c r="J64" s="137">
        <f>AVERAGE(F64:I64)</f>
        <v>1585</v>
      </c>
      <c r="K64" s="138"/>
      <c r="M64" s="8">
        <v>2</v>
      </c>
      <c r="N64" s="95">
        <v>9.1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686</v>
      </c>
      <c r="G65" s="12"/>
      <c r="H65" s="12"/>
      <c r="I65" s="12"/>
      <c r="J65" s="137">
        <f t="shared" ref="J65:J70" si="1">AVERAGE(F65:I65)</f>
        <v>686</v>
      </c>
      <c r="K65" s="138"/>
      <c r="M65" s="8">
        <v>3</v>
      </c>
      <c r="N65" s="95">
        <v>8.3000000000000007</v>
      </c>
      <c r="O65" s="96"/>
      <c r="P65" s="2"/>
    </row>
    <row r="66" spans="1:16" ht="15" customHeight="1" x14ac:dyDescent="0.25">
      <c r="A66" s="2"/>
      <c r="C66" s="9" t="s">
        <v>18</v>
      </c>
      <c r="D66" s="11">
        <v>64.319999999999993</v>
      </c>
      <c r="E66" s="11">
        <v>8.1</v>
      </c>
      <c r="F66" s="11">
        <v>1573</v>
      </c>
      <c r="G66" s="11">
        <v>1559</v>
      </c>
      <c r="H66" s="11">
        <v>1485</v>
      </c>
      <c r="I66" s="11">
        <v>1515</v>
      </c>
      <c r="J66" s="137">
        <f t="shared" si="1"/>
        <v>1533</v>
      </c>
      <c r="K66" s="138"/>
      <c r="M66" s="8">
        <v>4</v>
      </c>
      <c r="N66" s="95">
        <v>8</v>
      </c>
      <c r="O66" s="96"/>
      <c r="P66" s="2"/>
    </row>
    <row r="67" spans="1:16" ht="15" customHeight="1" x14ac:dyDescent="0.25">
      <c r="A67" s="2"/>
      <c r="C67" s="9" t="s">
        <v>20</v>
      </c>
      <c r="D67" s="11">
        <v>62.75</v>
      </c>
      <c r="E67" s="11">
        <v>8.8000000000000007</v>
      </c>
      <c r="F67" s="11">
        <v>989</v>
      </c>
      <c r="G67" s="11">
        <v>998</v>
      </c>
      <c r="H67" s="11">
        <v>885</v>
      </c>
      <c r="I67" s="11">
        <v>920</v>
      </c>
      <c r="J67" s="137">
        <f t="shared" si="1"/>
        <v>948</v>
      </c>
      <c r="K67" s="138"/>
      <c r="M67" s="8">
        <v>5</v>
      </c>
      <c r="N67" s="95">
        <v>9.6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662</v>
      </c>
      <c r="G68" s="12"/>
      <c r="H68" s="12"/>
      <c r="I68" s="12"/>
      <c r="J68" s="137">
        <f t="shared" si="1"/>
        <v>662</v>
      </c>
      <c r="K68" s="138"/>
      <c r="M68" s="13">
        <v>6</v>
      </c>
      <c r="N68" s="99">
        <v>7.7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332</v>
      </c>
      <c r="G69" s="12"/>
      <c r="H69" s="12"/>
      <c r="I69" s="12"/>
      <c r="J69" s="137">
        <f t="shared" si="1"/>
        <v>332</v>
      </c>
      <c r="K69" s="138"/>
      <c r="P69" s="2"/>
    </row>
    <row r="70" spans="1:16" ht="15.75" thickBot="1" x14ac:dyDescent="0.3">
      <c r="A70" s="2"/>
      <c r="C70" s="14" t="s">
        <v>26</v>
      </c>
      <c r="D70" s="15">
        <v>62.7</v>
      </c>
      <c r="E70" s="15">
        <v>7.4</v>
      </c>
      <c r="F70" s="15">
        <v>338</v>
      </c>
      <c r="G70" s="15">
        <v>335</v>
      </c>
      <c r="H70" s="15">
        <v>398</v>
      </c>
      <c r="I70" s="15">
        <v>403</v>
      </c>
      <c r="J70" s="139">
        <f t="shared" si="1"/>
        <v>368.5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18.5</v>
      </c>
      <c r="E73" s="11">
        <v>10.3</v>
      </c>
      <c r="F73" s="22">
        <v>1789</v>
      </c>
      <c r="G73" s="16"/>
      <c r="H73" s="23" t="s">
        <v>1</v>
      </c>
      <c r="I73" s="147">
        <v>7.07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66.78</v>
      </c>
      <c r="E74" s="11"/>
      <c r="F74" s="22">
        <v>315</v>
      </c>
      <c r="G74" s="16"/>
      <c r="H74" s="27" t="s">
        <v>2</v>
      </c>
      <c r="I74" s="150">
        <v>6.84</v>
      </c>
      <c r="J74" s="151"/>
      <c r="K74" s="152"/>
      <c r="M74" s="28">
        <v>6.9</v>
      </c>
      <c r="N74" s="29">
        <v>53</v>
      </c>
      <c r="O74" s="30">
        <v>0.05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65.569999999999993</v>
      </c>
      <c r="E76" s="11"/>
      <c r="F76" s="22">
        <v>312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70.010000000000005</v>
      </c>
      <c r="E77" s="11"/>
      <c r="F77" s="22">
        <v>310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5.5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73.599999999999994</v>
      </c>
      <c r="E78" s="11"/>
      <c r="F78" s="22">
        <v>1949</v>
      </c>
      <c r="G78" s="16"/>
      <c r="H78" s="141">
        <v>1</v>
      </c>
      <c r="I78" s="143">
        <v>985</v>
      </c>
      <c r="J78" s="143">
        <v>798</v>
      </c>
      <c r="K78" s="145">
        <f>((I78-J78)/I78)</f>
        <v>0.18984771573604062</v>
      </c>
      <c r="M78" s="13">
        <v>2</v>
      </c>
      <c r="N78" s="37">
        <v>5.6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 t="s">
        <v>377</v>
      </c>
      <c r="E79" s="11">
        <v>6.9</v>
      </c>
      <c r="F79" s="22">
        <v>640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626</v>
      </c>
      <c r="G80" s="16"/>
      <c r="H80" s="141"/>
      <c r="I80" s="143"/>
      <c r="J80" s="143"/>
      <c r="K80" s="145" t="e">
        <f>((I80-J80)/I80)</f>
        <v>#DIV/0!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76.8</v>
      </c>
      <c r="E81" s="11">
        <v>6.4</v>
      </c>
      <c r="F81" s="22">
        <v>1075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0.3816046966731898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1059</v>
      </c>
      <c r="G82" s="16"/>
      <c r="M82" s="112" t="s">
        <v>53</v>
      </c>
      <c r="N82" s="113"/>
      <c r="O82" s="39">
        <f>(J67-J68)/J67</f>
        <v>0.30168776371308015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0.49848942598187312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-0.10993975903614457</v>
      </c>
      <c r="P84" s="2"/>
    </row>
    <row r="85" spans="1:16" ht="15.75" thickBot="1" x14ac:dyDescent="0.3">
      <c r="A85" s="2"/>
      <c r="B85" s="43"/>
      <c r="C85" s="47" t="s">
        <v>60</v>
      </c>
      <c r="D85" s="35">
        <v>91.45</v>
      </c>
      <c r="E85" s="35"/>
      <c r="F85" s="36"/>
      <c r="G85" s="48"/>
      <c r="H85" s="49" t="s">
        <v>1</v>
      </c>
      <c r="I85" s="35">
        <v>799</v>
      </c>
      <c r="J85" s="35">
        <v>730</v>
      </c>
      <c r="K85" s="36">
        <f>I85-J85</f>
        <v>69</v>
      </c>
      <c r="M85" s="123" t="s">
        <v>61</v>
      </c>
      <c r="N85" s="124"/>
      <c r="O85" s="50">
        <f>(J66-J70)/J66</f>
        <v>0.75962165688193084</v>
      </c>
      <c r="P85" s="2"/>
    </row>
    <row r="86" spans="1:16" ht="15.75" thickBot="1" x14ac:dyDescent="0.3">
      <c r="A86" s="2"/>
      <c r="B86" s="43"/>
      <c r="C86" s="47" t="s">
        <v>62</v>
      </c>
      <c r="D86" s="35">
        <v>72.8</v>
      </c>
      <c r="E86" s="35">
        <v>68.58</v>
      </c>
      <c r="F86" s="36">
        <v>94.2</v>
      </c>
      <c r="G86" s="51">
        <v>5.2</v>
      </c>
      <c r="H86" s="28" t="s">
        <v>2</v>
      </c>
      <c r="I86" s="37">
        <v>289</v>
      </c>
      <c r="J86" s="37">
        <v>253</v>
      </c>
      <c r="K86" s="38">
        <f>I86-J86</f>
        <v>36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78.3</v>
      </c>
      <c r="E87" s="35">
        <v>64.400000000000006</v>
      </c>
      <c r="F87" s="36">
        <v>82.25</v>
      </c>
      <c r="P87" s="2"/>
    </row>
    <row r="88" spans="1:16" ht="15" customHeight="1" x14ac:dyDescent="0.25">
      <c r="A88" s="2"/>
      <c r="B88" s="43"/>
      <c r="C88" s="47" t="s">
        <v>64</v>
      </c>
      <c r="D88" s="35">
        <v>76.7</v>
      </c>
      <c r="E88" s="35">
        <v>55.07</v>
      </c>
      <c r="F88" s="36">
        <v>71.8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52.75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91.3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378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379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380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381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382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383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1565</v>
      </c>
      <c r="G119" s="12"/>
      <c r="H119" s="12"/>
      <c r="I119" s="12"/>
      <c r="J119" s="137">
        <f>AVERAGE(F119:I119)</f>
        <v>1565</v>
      </c>
      <c r="K119" s="138"/>
      <c r="M119" s="8">
        <v>2</v>
      </c>
      <c r="N119" s="95">
        <v>9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706</v>
      </c>
      <c r="G120" s="12"/>
      <c r="H120" s="12"/>
      <c r="I120" s="12"/>
      <c r="J120" s="137">
        <f t="shared" ref="J120:J125" si="2">AVERAGE(F120:I120)</f>
        <v>706</v>
      </c>
      <c r="K120" s="138"/>
      <c r="M120" s="8">
        <v>3</v>
      </c>
      <c r="N120" s="95">
        <v>8.3000000000000007</v>
      </c>
      <c r="O120" s="96"/>
      <c r="P120" s="2"/>
    </row>
    <row r="121" spans="1:16" x14ac:dyDescent="0.25">
      <c r="A121" s="2"/>
      <c r="C121" s="9" t="s">
        <v>18</v>
      </c>
      <c r="D121" s="11">
        <v>63.04</v>
      </c>
      <c r="E121" s="11">
        <v>8.4</v>
      </c>
      <c r="F121" s="11">
        <v>1682</v>
      </c>
      <c r="G121" s="11">
        <v>1351</v>
      </c>
      <c r="H121" s="11">
        <v>1340</v>
      </c>
      <c r="I121" s="11">
        <v>1604</v>
      </c>
      <c r="J121" s="137">
        <f t="shared" si="2"/>
        <v>1494.25</v>
      </c>
      <c r="K121" s="138"/>
      <c r="M121" s="8">
        <v>4</v>
      </c>
      <c r="N121" s="95">
        <v>8.1</v>
      </c>
      <c r="O121" s="96"/>
      <c r="P121" s="2"/>
    </row>
    <row r="122" spans="1:16" x14ac:dyDescent="0.25">
      <c r="A122" s="2"/>
      <c r="C122" s="9" t="s">
        <v>20</v>
      </c>
      <c r="D122" s="11">
        <v>61.5</v>
      </c>
      <c r="E122" s="11">
        <v>8.9</v>
      </c>
      <c r="F122" s="11">
        <v>1202</v>
      </c>
      <c r="G122" s="11">
        <v>1118</v>
      </c>
      <c r="H122" s="11">
        <v>1104</v>
      </c>
      <c r="I122" s="11">
        <v>943</v>
      </c>
      <c r="J122" s="137">
        <f t="shared" si="2"/>
        <v>1091.75</v>
      </c>
      <c r="K122" s="138"/>
      <c r="M122" s="8">
        <v>5</v>
      </c>
      <c r="N122" s="95">
        <v>9.5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977</v>
      </c>
      <c r="G123" s="12"/>
      <c r="H123" s="12"/>
      <c r="I123" s="12"/>
      <c r="J123" s="137">
        <f t="shared" si="2"/>
        <v>977</v>
      </c>
      <c r="K123" s="138"/>
      <c r="M123" s="13">
        <v>6</v>
      </c>
      <c r="N123" s="99">
        <v>7.8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629</v>
      </c>
      <c r="G124" s="12"/>
      <c r="H124" s="12"/>
      <c r="I124" s="12"/>
      <c r="J124" s="137">
        <f t="shared" si="2"/>
        <v>629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61.23</v>
      </c>
      <c r="E125" s="15">
        <v>7.2</v>
      </c>
      <c r="F125" s="15">
        <v>612</v>
      </c>
      <c r="G125" s="15">
        <v>656</v>
      </c>
      <c r="H125" s="15">
        <v>648</v>
      </c>
      <c r="I125" s="15">
        <v>559</v>
      </c>
      <c r="J125" s="139">
        <f t="shared" si="2"/>
        <v>618.75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8.6999999999999993</v>
      </c>
      <c r="E128" s="11">
        <v>10.7</v>
      </c>
      <c r="F128" s="22">
        <v>1388</v>
      </c>
      <c r="G128" s="16"/>
      <c r="H128" s="23" t="s">
        <v>1</v>
      </c>
      <c r="I128" s="147">
        <v>8.98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66.81</v>
      </c>
      <c r="E129" s="11"/>
      <c r="F129" s="22">
        <v>625</v>
      </c>
      <c r="G129" s="16"/>
      <c r="H129" s="27" t="s">
        <v>2</v>
      </c>
      <c r="I129" s="150">
        <v>7.12</v>
      </c>
      <c r="J129" s="151"/>
      <c r="K129" s="152"/>
      <c r="M129" s="28">
        <v>7</v>
      </c>
      <c r="N129" s="29">
        <v>122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68.52</v>
      </c>
      <c r="E131" s="11"/>
      <c r="F131" s="22">
        <v>620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72.48</v>
      </c>
      <c r="E132" s="11"/>
      <c r="F132" s="22">
        <v>617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5.5</v>
      </c>
      <c r="O132" s="36">
        <v>150</v>
      </c>
      <c r="P132" s="2"/>
    </row>
    <row r="133" spans="1:16" ht="15.75" thickBot="1" x14ac:dyDescent="0.3">
      <c r="A133" s="2"/>
      <c r="C133" s="21" t="s">
        <v>46</v>
      </c>
      <c r="D133" s="11">
        <v>74.45</v>
      </c>
      <c r="E133" s="11"/>
      <c r="F133" s="22">
        <v>1988</v>
      </c>
      <c r="G133" s="16"/>
      <c r="H133" s="141">
        <v>2</v>
      </c>
      <c r="I133" s="143">
        <v>1184</v>
      </c>
      <c r="J133" s="143">
        <v>1088</v>
      </c>
      <c r="K133" s="145">
        <f>((I133-J133)/I133)</f>
        <v>8.1081081081081086E-2</v>
      </c>
      <c r="M133" s="13">
        <v>2</v>
      </c>
      <c r="N133" s="37">
        <v>5.4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76.41</v>
      </c>
      <c r="E134" s="11">
        <v>6.8</v>
      </c>
      <c r="F134" s="22">
        <v>617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625</v>
      </c>
      <c r="G135" s="16"/>
      <c r="H135" s="141">
        <v>6</v>
      </c>
      <c r="I135" s="143">
        <v>985</v>
      </c>
      <c r="J135" s="143">
        <v>305</v>
      </c>
      <c r="K135" s="145">
        <f>((I135-J135)/I135)</f>
        <v>0.69035532994923854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76.88</v>
      </c>
      <c r="E136" s="11">
        <v>6.5</v>
      </c>
      <c r="F136" s="22">
        <v>1047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0.26936590262673582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1058</v>
      </c>
      <c r="G137" s="16"/>
      <c r="M137" s="112" t="s">
        <v>53</v>
      </c>
      <c r="N137" s="113"/>
      <c r="O137" s="39">
        <f>(J122-J123)/J122</f>
        <v>0.10510648042134188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0.35619242579324462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1.629570747217806E-2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91.22</v>
      </c>
      <c r="E140" s="35"/>
      <c r="F140" s="36"/>
      <c r="G140" s="48"/>
      <c r="H140" s="49" t="s">
        <v>1</v>
      </c>
      <c r="I140" s="35">
        <v>1232</v>
      </c>
      <c r="J140" s="35">
        <v>1154</v>
      </c>
      <c r="K140" s="36">
        <f>I140-J140</f>
        <v>78</v>
      </c>
      <c r="M140" s="123" t="s">
        <v>61</v>
      </c>
      <c r="N140" s="124"/>
      <c r="O140" s="50">
        <f>(J121-J125)/J121</f>
        <v>0.58591266521666385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73.55</v>
      </c>
      <c r="E141" s="35">
        <v>69.319999999999993</v>
      </c>
      <c r="F141" s="36">
        <v>94.25</v>
      </c>
      <c r="G141" s="51">
        <v>5.0999999999999996</v>
      </c>
      <c r="H141" s="28" t="s">
        <v>2</v>
      </c>
      <c r="I141" s="37">
        <v>626</v>
      </c>
      <c r="J141" s="37">
        <v>574</v>
      </c>
      <c r="K141" s="38">
        <f>I141-J141</f>
        <v>52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77.849999999999994</v>
      </c>
      <c r="E142" s="35">
        <v>64.23</v>
      </c>
      <c r="F142" s="36">
        <v>82.51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75.55</v>
      </c>
      <c r="E143" s="35">
        <v>53.9</v>
      </c>
      <c r="F143" s="36">
        <v>71.349999999999994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54.17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91.09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384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385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386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387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388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1528-5691-4F0F-B8A1-A6B214F3BBAC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172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1551.75</v>
      </c>
    </row>
    <row r="7" spans="1:19" x14ac:dyDescent="0.25">
      <c r="A7" s="2"/>
      <c r="C7" s="9" t="s">
        <v>16</v>
      </c>
      <c r="D7" s="10"/>
      <c r="E7" s="10"/>
      <c r="F7" s="11">
        <v>1443</v>
      </c>
      <c r="G7" s="12"/>
      <c r="H7" s="12"/>
      <c r="I7" s="12"/>
      <c r="J7" s="137">
        <f>AVERAGE(F7:I7)</f>
        <v>1443</v>
      </c>
      <c r="K7" s="138"/>
      <c r="M7" s="8">
        <v>2</v>
      </c>
      <c r="N7" s="95">
        <v>9.9</v>
      </c>
      <c r="O7" s="96"/>
      <c r="P7" s="2"/>
      <c r="R7" s="60" t="s">
        <v>1</v>
      </c>
      <c r="S7" s="78">
        <f>AVERAGE(J10,J67,J122)</f>
        <v>722.58333333333337</v>
      </c>
    </row>
    <row r="8" spans="1:19" x14ac:dyDescent="0.25">
      <c r="A8" s="2"/>
      <c r="C8" s="9" t="s">
        <v>17</v>
      </c>
      <c r="D8" s="10"/>
      <c r="E8" s="10"/>
      <c r="F8" s="11">
        <v>666</v>
      </c>
      <c r="G8" s="12"/>
      <c r="H8" s="12"/>
      <c r="I8" s="12"/>
      <c r="J8" s="137">
        <f t="shared" ref="J8:J13" si="0">AVERAGE(F8:I8)</f>
        <v>666</v>
      </c>
      <c r="K8" s="138"/>
      <c r="M8" s="8">
        <v>3</v>
      </c>
      <c r="N8" s="95">
        <v>9.6999999999999993</v>
      </c>
      <c r="O8" s="96"/>
      <c r="P8" s="2"/>
      <c r="R8" s="60" t="s">
        <v>2</v>
      </c>
      <c r="S8" s="79">
        <f>AVERAGE(J13,J70,J125)</f>
        <v>333.58333333333331</v>
      </c>
    </row>
    <row r="9" spans="1:19" x14ac:dyDescent="0.25">
      <c r="A9" s="2"/>
      <c r="C9" s="9" t="s">
        <v>18</v>
      </c>
      <c r="D9" s="11">
        <v>65.739999999999995</v>
      </c>
      <c r="E9" s="11">
        <v>6.2</v>
      </c>
      <c r="F9" s="11">
        <v>1544</v>
      </c>
      <c r="G9" s="11">
        <v>1531</v>
      </c>
      <c r="H9" s="11">
        <v>1497</v>
      </c>
      <c r="I9" s="11">
        <v>1438</v>
      </c>
      <c r="J9" s="137">
        <f t="shared" si="0"/>
        <v>1502.5</v>
      </c>
      <c r="K9" s="138"/>
      <c r="M9" s="8">
        <v>4</v>
      </c>
      <c r="N9" s="95">
        <v>9.1</v>
      </c>
      <c r="O9" s="96"/>
      <c r="P9" s="2"/>
      <c r="R9" s="80" t="s">
        <v>19</v>
      </c>
      <c r="S9" s="81">
        <f>S6-S7</f>
        <v>829.16666666666663</v>
      </c>
    </row>
    <row r="10" spans="1:19" x14ac:dyDescent="0.25">
      <c r="A10" s="2"/>
      <c r="C10" s="9" t="s">
        <v>20</v>
      </c>
      <c r="D10" s="11">
        <v>62.66</v>
      </c>
      <c r="E10" s="11">
        <v>9</v>
      </c>
      <c r="F10" s="11">
        <v>977</v>
      </c>
      <c r="G10" s="11">
        <v>970</v>
      </c>
      <c r="H10" s="11">
        <v>879</v>
      </c>
      <c r="I10" s="11">
        <v>766</v>
      </c>
      <c r="J10" s="137">
        <f t="shared" si="0"/>
        <v>898</v>
      </c>
      <c r="K10" s="138"/>
      <c r="M10" s="8">
        <v>5</v>
      </c>
      <c r="N10" s="95">
        <v>9.5</v>
      </c>
      <c r="O10" s="96"/>
      <c r="P10" s="2"/>
      <c r="R10" s="80" t="s">
        <v>21</v>
      </c>
      <c r="S10" s="82">
        <f>S7-S8</f>
        <v>389.00000000000006</v>
      </c>
    </row>
    <row r="11" spans="1:19" ht="15.75" thickBot="1" x14ac:dyDescent="0.3">
      <c r="A11" s="2"/>
      <c r="C11" s="9" t="s">
        <v>22</v>
      </c>
      <c r="D11" s="11"/>
      <c r="E11" s="11"/>
      <c r="F11" s="11">
        <v>767</v>
      </c>
      <c r="G11" s="12"/>
      <c r="H11" s="12"/>
      <c r="I11" s="12"/>
      <c r="J11" s="137">
        <f t="shared" si="0"/>
        <v>767</v>
      </c>
      <c r="K11" s="138"/>
      <c r="M11" s="13">
        <v>6</v>
      </c>
      <c r="N11" s="99">
        <v>8.1</v>
      </c>
      <c r="O11" s="100"/>
      <c r="P11" s="2"/>
      <c r="R11" s="80" t="s">
        <v>23</v>
      </c>
      <c r="S11" s="81">
        <f>S6-S8</f>
        <v>1218.1666666666667</v>
      </c>
    </row>
    <row r="12" spans="1:19" x14ac:dyDescent="0.25">
      <c r="A12" s="2"/>
      <c r="C12" s="9" t="s">
        <v>24</v>
      </c>
      <c r="D12" s="11"/>
      <c r="E12" s="11"/>
      <c r="F12" s="11">
        <v>501</v>
      </c>
      <c r="G12" s="12"/>
      <c r="H12" s="12"/>
      <c r="I12" s="12"/>
      <c r="J12" s="137">
        <f t="shared" si="0"/>
        <v>501</v>
      </c>
      <c r="K12" s="138"/>
      <c r="P12" s="2"/>
      <c r="R12" s="83" t="s">
        <v>25</v>
      </c>
      <c r="S12" s="85">
        <f>S9/S6</f>
        <v>0.53434294613608291</v>
      </c>
    </row>
    <row r="13" spans="1:19" ht="15.75" thickBot="1" x14ac:dyDescent="0.3">
      <c r="A13" s="2"/>
      <c r="C13" s="14" t="s">
        <v>26</v>
      </c>
      <c r="D13" s="15">
        <v>62.71</v>
      </c>
      <c r="E13" s="15">
        <v>8.4</v>
      </c>
      <c r="F13" s="15">
        <v>517</v>
      </c>
      <c r="G13" s="15">
        <v>528</v>
      </c>
      <c r="H13" s="15">
        <v>456</v>
      </c>
      <c r="I13" s="15">
        <v>398</v>
      </c>
      <c r="J13" s="139">
        <f t="shared" si="0"/>
        <v>474.75</v>
      </c>
      <c r="K13" s="140"/>
      <c r="P13" s="2"/>
      <c r="R13" s="83" t="s">
        <v>27</v>
      </c>
      <c r="S13" s="85">
        <f>S10/S7</f>
        <v>0.5383462115096298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0.78502765694645837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10.41</v>
      </c>
      <c r="E16" s="11">
        <v>10.7</v>
      </c>
      <c r="F16" s="22">
        <v>1497</v>
      </c>
      <c r="G16" s="16"/>
      <c r="H16" s="23" t="s">
        <v>1</v>
      </c>
      <c r="I16" s="147">
        <v>6.72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68.87</v>
      </c>
      <c r="E17" s="11"/>
      <c r="F17" s="22">
        <v>477</v>
      </c>
      <c r="G17" s="16"/>
      <c r="H17" s="27" t="s">
        <v>2</v>
      </c>
      <c r="I17" s="150">
        <v>6.16</v>
      </c>
      <c r="J17" s="151"/>
      <c r="K17" s="152"/>
      <c r="M17" s="28">
        <v>6.9</v>
      </c>
      <c r="N17" s="29">
        <v>60</v>
      </c>
      <c r="O17" s="30">
        <v>0.04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64.33</v>
      </c>
      <c r="E19" s="11"/>
      <c r="F19" s="22">
        <v>469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72.209999999999994</v>
      </c>
      <c r="E20" s="11"/>
      <c r="F20" s="22">
        <v>489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5.0999999999999996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75.95</v>
      </c>
      <c r="E21" s="11"/>
      <c r="F21" s="22">
        <v>2209</v>
      </c>
      <c r="G21" s="16"/>
      <c r="H21" s="141">
        <v>3</v>
      </c>
      <c r="I21" s="143">
        <v>846</v>
      </c>
      <c r="J21" s="143">
        <v>719</v>
      </c>
      <c r="K21" s="145">
        <f>((I21-J21)/I21)</f>
        <v>0.15011820330969267</v>
      </c>
      <c r="M21" s="13">
        <v>2</v>
      </c>
      <c r="N21" s="37">
        <v>5.3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77.14</v>
      </c>
      <c r="E22" s="11">
        <v>6.2</v>
      </c>
      <c r="F22" s="22">
        <v>988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971</v>
      </c>
      <c r="G23" s="16"/>
      <c r="H23" s="141">
        <v>14</v>
      </c>
      <c r="I23" s="143">
        <v>644</v>
      </c>
      <c r="J23" s="143">
        <v>277</v>
      </c>
      <c r="K23" s="145">
        <f>((I23-J23)/I23)</f>
        <v>0.56987577639751552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79.12</v>
      </c>
      <c r="E24" s="11">
        <v>6</v>
      </c>
      <c r="F24" s="22">
        <v>1409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0.40232945091514144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1380</v>
      </c>
      <c r="G25" s="16"/>
      <c r="M25" s="112" t="s">
        <v>53</v>
      </c>
      <c r="N25" s="113"/>
      <c r="O25" s="39">
        <f>(J10-J11)/J10</f>
        <v>0.14587973273942093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0.34680573663624509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5.239520958083832E-2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90.69</v>
      </c>
      <c r="E28" s="35"/>
      <c r="F28" s="36"/>
      <c r="G28" s="48"/>
      <c r="H28" s="49" t="s">
        <v>1</v>
      </c>
      <c r="I28" s="35">
        <v>1122</v>
      </c>
      <c r="J28" s="35">
        <v>1033</v>
      </c>
      <c r="K28" s="36">
        <f>I28-J28</f>
        <v>89</v>
      </c>
      <c r="M28" s="123" t="s">
        <v>61</v>
      </c>
      <c r="N28" s="124"/>
      <c r="O28" s="50">
        <f>(J9-J13)/J9</f>
        <v>0.68402662229617306</v>
      </c>
      <c r="P28" s="2"/>
    </row>
    <row r="29" spans="1:16" ht="15.75" thickBot="1" x14ac:dyDescent="0.3">
      <c r="A29" s="2"/>
      <c r="B29" s="43"/>
      <c r="C29" s="47" t="s">
        <v>62</v>
      </c>
      <c r="D29" s="35">
        <v>73.099999999999994</v>
      </c>
      <c r="E29" s="35">
        <v>68.8</v>
      </c>
      <c r="F29" s="36">
        <v>94.12</v>
      </c>
      <c r="G29" s="51">
        <v>5.0999999999999996</v>
      </c>
      <c r="H29" s="28" t="s">
        <v>2</v>
      </c>
      <c r="I29" s="37">
        <v>629</v>
      </c>
      <c r="J29" s="37">
        <v>607</v>
      </c>
      <c r="K29" s="38">
        <f>I29-J29</f>
        <v>22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80.25</v>
      </c>
      <c r="E30" s="35">
        <v>66.88</v>
      </c>
      <c r="F30" s="36">
        <v>83.34</v>
      </c>
      <c r="P30" s="2"/>
    </row>
    <row r="31" spans="1:16" ht="15" customHeight="1" x14ac:dyDescent="0.25">
      <c r="A31" s="2"/>
      <c r="B31" s="43"/>
      <c r="C31" s="47" t="s">
        <v>64</v>
      </c>
      <c r="D31" s="35">
        <v>77.349999999999994</v>
      </c>
      <c r="E31" s="35">
        <v>55.01</v>
      </c>
      <c r="F31" s="36">
        <v>71.13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54.49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90.97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389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390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391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392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393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1460</v>
      </c>
      <c r="G64" s="12"/>
      <c r="H64" s="12"/>
      <c r="I64" s="12"/>
      <c r="J64" s="137">
        <f>AVERAGE(F64:I64)</f>
        <v>1460</v>
      </c>
      <c r="K64" s="138"/>
      <c r="M64" s="8">
        <v>2</v>
      </c>
      <c r="N64" s="95">
        <v>9.6999999999999993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680</v>
      </c>
      <c r="G65" s="12"/>
      <c r="H65" s="12"/>
      <c r="I65" s="12"/>
      <c r="J65" s="137">
        <f t="shared" ref="J65:J70" si="1">AVERAGE(F65:I65)</f>
        <v>680</v>
      </c>
      <c r="K65" s="138"/>
      <c r="M65" s="8">
        <v>3</v>
      </c>
      <c r="N65" s="95">
        <v>8.1</v>
      </c>
      <c r="O65" s="96"/>
      <c r="P65" s="2"/>
    </row>
    <row r="66" spans="1:16" ht="15" customHeight="1" x14ac:dyDescent="0.25">
      <c r="A66" s="2"/>
      <c r="C66" s="9" t="s">
        <v>18</v>
      </c>
      <c r="D66" s="11">
        <v>60.52</v>
      </c>
      <c r="E66" s="11">
        <v>9.1</v>
      </c>
      <c r="F66" s="11">
        <v>1575</v>
      </c>
      <c r="G66" s="11">
        <v>1543</v>
      </c>
      <c r="H66" s="11">
        <v>1585</v>
      </c>
      <c r="I66" s="11">
        <v>1597</v>
      </c>
      <c r="J66" s="137">
        <f t="shared" si="1"/>
        <v>1575</v>
      </c>
      <c r="K66" s="138"/>
      <c r="M66" s="8">
        <v>4</v>
      </c>
      <c r="N66" s="95">
        <v>9.1999999999999993</v>
      </c>
      <c r="O66" s="96"/>
      <c r="P66" s="2"/>
    </row>
    <row r="67" spans="1:16" ht="15" customHeight="1" x14ac:dyDescent="0.25">
      <c r="A67" s="2"/>
      <c r="C67" s="9" t="s">
        <v>20</v>
      </c>
      <c r="D67" s="11">
        <v>62.39</v>
      </c>
      <c r="E67" s="11">
        <v>8.5</v>
      </c>
      <c r="F67" s="11">
        <v>597</v>
      </c>
      <c r="G67" s="11">
        <v>581</v>
      </c>
      <c r="H67" s="11">
        <v>603</v>
      </c>
      <c r="I67" s="11">
        <v>611</v>
      </c>
      <c r="J67" s="137">
        <f t="shared" si="1"/>
        <v>598</v>
      </c>
      <c r="K67" s="138"/>
      <c r="M67" s="8">
        <v>5</v>
      </c>
      <c r="N67" s="95">
        <v>8.6999999999999993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378</v>
      </c>
      <c r="G68" s="12"/>
      <c r="H68" s="12"/>
      <c r="I68" s="12"/>
      <c r="J68" s="137">
        <f t="shared" si="1"/>
        <v>378</v>
      </c>
      <c r="K68" s="138"/>
      <c r="M68" s="13">
        <v>6</v>
      </c>
      <c r="N68" s="99">
        <v>7.1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237</v>
      </c>
      <c r="G69" s="12"/>
      <c r="H69" s="12"/>
      <c r="I69" s="12"/>
      <c r="J69" s="137">
        <f t="shared" si="1"/>
        <v>237</v>
      </c>
      <c r="K69" s="138"/>
      <c r="P69" s="2"/>
    </row>
    <row r="70" spans="1:16" ht="15.75" thickBot="1" x14ac:dyDescent="0.3">
      <c r="A70" s="2"/>
      <c r="C70" s="14" t="s">
        <v>26</v>
      </c>
      <c r="D70" s="15">
        <v>60.66</v>
      </c>
      <c r="E70" s="15">
        <v>8.5</v>
      </c>
      <c r="F70" s="15">
        <v>331</v>
      </c>
      <c r="G70" s="15">
        <v>325</v>
      </c>
      <c r="H70" s="15">
        <v>225</v>
      </c>
      <c r="I70" s="15">
        <v>230</v>
      </c>
      <c r="J70" s="139">
        <f t="shared" si="1"/>
        <v>277.75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14.29</v>
      </c>
      <c r="E73" s="11">
        <v>11.1</v>
      </c>
      <c r="F73" s="22">
        <v>1989</v>
      </c>
      <c r="G73" s="16"/>
      <c r="H73" s="23" t="s">
        <v>1</v>
      </c>
      <c r="I73" s="147">
        <v>5.83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71.2</v>
      </c>
      <c r="E74" s="11"/>
      <c r="F74" s="22">
        <v>405</v>
      </c>
      <c r="G74" s="16"/>
      <c r="H74" s="27" t="s">
        <v>2</v>
      </c>
      <c r="I74" s="150">
        <v>5.72</v>
      </c>
      <c r="J74" s="151"/>
      <c r="K74" s="152"/>
      <c r="M74" s="28">
        <v>7</v>
      </c>
      <c r="N74" s="29">
        <v>54</v>
      </c>
      <c r="O74" s="30">
        <v>0.05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72.02</v>
      </c>
      <c r="E76" s="11"/>
      <c r="F76" s="22">
        <v>401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70.510000000000005</v>
      </c>
      <c r="E77" s="11"/>
      <c r="F77" s="22">
        <v>399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5.5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75.2</v>
      </c>
      <c r="E78" s="11"/>
      <c r="F78" s="22">
        <v>2296</v>
      </c>
      <c r="G78" s="16"/>
      <c r="H78" s="141">
        <v>4</v>
      </c>
      <c r="I78" s="143">
        <v>595</v>
      </c>
      <c r="J78" s="143">
        <v>369</v>
      </c>
      <c r="K78" s="145">
        <f>((I78-J78)/I78)</f>
        <v>0.37983193277310923</v>
      </c>
      <c r="M78" s="13">
        <v>2</v>
      </c>
      <c r="N78" s="37">
        <v>5.4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76.959999999999994</v>
      </c>
      <c r="E79" s="11">
        <v>6.6</v>
      </c>
      <c r="F79" s="22">
        <v>979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966</v>
      </c>
      <c r="G80" s="16"/>
      <c r="H80" s="141">
        <v>7</v>
      </c>
      <c r="I80" s="143">
        <v>355</v>
      </c>
      <c r="J80" s="143">
        <v>202</v>
      </c>
      <c r="K80" s="145">
        <f>((I80-J80)/I80)</f>
        <v>0.43098591549295773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78.7</v>
      </c>
      <c r="E81" s="11">
        <v>6.2</v>
      </c>
      <c r="F81" s="22">
        <v>1399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0.62031746031746027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1383</v>
      </c>
      <c r="G82" s="16"/>
      <c r="M82" s="112" t="s">
        <v>53</v>
      </c>
      <c r="N82" s="113"/>
      <c r="O82" s="39">
        <f>(J67-J68)/J67</f>
        <v>0.36789297658862874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0.37301587301587302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-0.1719409282700422</v>
      </c>
      <c r="P84" s="2"/>
    </row>
    <row r="85" spans="1:16" ht="15.75" thickBot="1" x14ac:dyDescent="0.3">
      <c r="A85" s="2"/>
      <c r="B85" s="43"/>
      <c r="C85" s="47" t="s">
        <v>60</v>
      </c>
      <c r="D85" s="35">
        <v>91.2</v>
      </c>
      <c r="E85" s="35"/>
      <c r="F85" s="36"/>
      <c r="G85" s="48"/>
      <c r="H85" s="49" t="s">
        <v>1</v>
      </c>
      <c r="I85" s="35">
        <v>578</v>
      </c>
      <c r="J85" s="35">
        <v>537</v>
      </c>
      <c r="K85" s="36">
        <f>I85-J85</f>
        <v>41</v>
      </c>
      <c r="M85" s="123" t="s">
        <v>61</v>
      </c>
      <c r="N85" s="124"/>
      <c r="O85" s="50">
        <f>(J66-J70)/J66</f>
        <v>0.82365079365079363</v>
      </c>
      <c r="P85" s="2"/>
    </row>
    <row r="86" spans="1:16" ht="15.75" thickBot="1" x14ac:dyDescent="0.3">
      <c r="A86" s="2"/>
      <c r="B86" s="43"/>
      <c r="C86" s="47" t="s">
        <v>62</v>
      </c>
      <c r="D86" s="35">
        <v>72.7</v>
      </c>
      <c r="E86" s="35">
        <v>68.55</v>
      </c>
      <c r="F86" s="36">
        <v>94.29</v>
      </c>
      <c r="G86" s="51">
        <v>5.3</v>
      </c>
      <c r="H86" s="28" t="s">
        <v>2</v>
      </c>
      <c r="I86" s="37">
        <v>292</v>
      </c>
      <c r="J86" s="37">
        <v>260</v>
      </c>
      <c r="K86" s="38">
        <f>I86-J86</f>
        <v>32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79.7</v>
      </c>
      <c r="E87" s="35">
        <v>66.55</v>
      </c>
      <c r="F87" s="36">
        <v>83.5</v>
      </c>
      <c r="P87" s="2"/>
    </row>
    <row r="88" spans="1:16" ht="15" customHeight="1" x14ac:dyDescent="0.25">
      <c r="A88" s="2"/>
      <c r="B88" s="43"/>
      <c r="C88" s="47" t="s">
        <v>64</v>
      </c>
      <c r="D88" s="35">
        <v>76.8</v>
      </c>
      <c r="E88" s="35">
        <v>54.8</v>
      </c>
      <c r="F88" s="36">
        <v>71.349999999999994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52.8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91.25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394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395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396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397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398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399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400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1446</v>
      </c>
      <c r="G119" s="12"/>
      <c r="H119" s="12"/>
      <c r="I119" s="12"/>
      <c r="J119" s="137">
        <f>AVERAGE(F119:I119)</f>
        <v>1446</v>
      </c>
      <c r="K119" s="138"/>
      <c r="M119" s="8">
        <v>2</v>
      </c>
      <c r="N119" s="95">
        <v>9.5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654</v>
      </c>
      <c r="G120" s="12"/>
      <c r="H120" s="12"/>
      <c r="I120" s="12"/>
      <c r="J120" s="137">
        <f t="shared" ref="J120:J125" si="2">AVERAGE(F120:I120)</f>
        <v>654</v>
      </c>
      <c r="K120" s="138"/>
      <c r="M120" s="8">
        <v>3</v>
      </c>
      <c r="N120" s="95">
        <v>8.1</v>
      </c>
      <c r="O120" s="96"/>
      <c r="P120" s="2"/>
    </row>
    <row r="121" spans="1:16" x14ac:dyDescent="0.25">
      <c r="A121" s="2"/>
      <c r="C121" s="9" t="s">
        <v>18</v>
      </c>
      <c r="D121" s="11">
        <v>62.88</v>
      </c>
      <c r="E121" s="11">
        <v>8.5</v>
      </c>
      <c r="F121" s="11">
        <v>1632</v>
      </c>
      <c r="G121" s="11">
        <v>1565</v>
      </c>
      <c r="H121" s="11">
        <v>1545</v>
      </c>
      <c r="I121" s="11">
        <v>1569</v>
      </c>
      <c r="J121" s="137">
        <f t="shared" si="2"/>
        <v>1577.75</v>
      </c>
      <c r="K121" s="138"/>
      <c r="M121" s="8">
        <v>4</v>
      </c>
      <c r="N121" s="95">
        <v>9.1</v>
      </c>
      <c r="O121" s="96"/>
      <c r="P121" s="2"/>
    </row>
    <row r="122" spans="1:16" x14ac:dyDescent="0.25">
      <c r="A122" s="2"/>
      <c r="C122" s="9" t="s">
        <v>20</v>
      </c>
      <c r="D122" s="11">
        <v>61.46</v>
      </c>
      <c r="E122" s="11">
        <v>8.1</v>
      </c>
      <c r="F122" s="11">
        <v>639</v>
      </c>
      <c r="G122" s="11">
        <v>660</v>
      </c>
      <c r="H122" s="11">
        <v>654</v>
      </c>
      <c r="I122" s="11">
        <v>734</v>
      </c>
      <c r="J122" s="137">
        <f t="shared" si="2"/>
        <v>671.75</v>
      </c>
      <c r="K122" s="138"/>
      <c r="M122" s="8">
        <v>5</v>
      </c>
      <c r="N122" s="95">
        <v>8.6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409</v>
      </c>
      <c r="G123" s="12"/>
      <c r="H123" s="12"/>
      <c r="I123" s="12"/>
      <c r="J123" s="137">
        <f t="shared" si="2"/>
        <v>409</v>
      </c>
      <c r="K123" s="138"/>
      <c r="M123" s="13">
        <v>6</v>
      </c>
      <c r="N123" s="99">
        <v>7.3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233</v>
      </c>
      <c r="G124" s="12"/>
      <c r="H124" s="12"/>
      <c r="I124" s="12"/>
      <c r="J124" s="137">
        <f t="shared" si="2"/>
        <v>233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60.9</v>
      </c>
      <c r="E125" s="15">
        <v>7.9</v>
      </c>
      <c r="F125" s="15">
        <v>225</v>
      </c>
      <c r="G125" s="15">
        <v>233</v>
      </c>
      <c r="H125" s="15">
        <v>240</v>
      </c>
      <c r="I125" s="15">
        <v>295</v>
      </c>
      <c r="J125" s="139">
        <f t="shared" si="2"/>
        <v>248.25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18.829999999999998</v>
      </c>
      <c r="E128" s="11">
        <v>10</v>
      </c>
      <c r="F128" s="22">
        <v>1284</v>
      </c>
      <c r="G128" s="16"/>
      <c r="H128" s="23" t="s">
        <v>1</v>
      </c>
      <c r="I128" s="147">
        <v>5.85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68.319999999999993</v>
      </c>
      <c r="E129" s="11"/>
      <c r="F129" s="22">
        <v>236</v>
      </c>
      <c r="G129" s="16"/>
      <c r="H129" s="27" t="s">
        <v>2</v>
      </c>
      <c r="I129" s="150">
        <v>4.8600000000000003</v>
      </c>
      <c r="J129" s="151"/>
      <c r="K129" s="152"/>
      <c r="M129" s="28">
        <v>6.8</v>
      </c>
      <c r="N129" s="29">
        <v>118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71.27</v>
      </c>
      <c r="E131" s="11"/>
      <c r="F131" s="22">
        <v>233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71.650000000000006</v>
      </c>
      <c r="E132" s="11"/>
      <c r="F132" s="22">
        <v>228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5.6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75.17</v>
      </c>
      <c r="E133" s="11"/>
      <c r="F133" s="22">
        <v>2251</v>
      </c>
      <c r="G133" s="16"/>
      <c r="H133" s="141">
        <v>1</v>
      </c>
      <c r="I133" s="143">
        <v>645</v>
      </c>
      <c r="J133" s="143">
        <v>549</v>
      </c>
      <c r="K133" s="145">
        <f>((I133-J133)/I133)</f>
        <v>0.14883720930232558</v>
      </c>
      <c r="M133" s="13">
        <v>2</v>
      </c>
      <c r="N133" s="37">
        <v>5.5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76.64</v>
      </c>
      <c r="E134" s="11">
        <v>6.7</v>
      </c>
      <c r="F134" s="22">
        <v>895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868</v>
      </c>
      <c r="G135" s="16"/>
      <c r="H135" s="141">
        <v>8</v>
      </c>
      <c r="I135" s="143">
        <v>406</v>
      </c>
      <c r="J135" s="143">
        <v>309</v>
      </c>
      <c r="K135" s="145">
        <f>((I135-J135)/I135)</f>
        <v>0.23891625615763548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77.849999999999994</v>
      </c>
      <c r="E136" s="11">
        <v>6.3</v>
      </c>
      <c r="F136" s="22">
        <v>1345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0.57423546189193475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1303</v>
      </c>
      <c r="G137" s="16"/>
      <c r="M137" s="112" t="s">
        <v>53</v>
      </c>
      <c r="N137" s="113"/>
      <c r="O137" s="39">
        <f>(J122-J123)/J122</f>
        <v>0.39114253814663191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0.43031784841075793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-6.5450643776824038E-2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91.35</v>
      </c>
      <c r="E140" s="35"/>
      <c r="F140" s="36"/>
      <c r="G140" s="48"/>
      <c r="H140" s="49" t="s">
        <v>1</v>
      </c>
      <c r="I140" s="35">
        <v>646</v>
      </c>
      <c r="J140" s="35">
        <v>588</v>
      </c>
      <c r="K140" s="36">
        <f>I140-J140</f>
        <v>58</v>
      </c>
      <c r="M140" s="123" t="s">
        <v>61</v>
      </c>
      <c r="N140" s="124"/>
      <c r="O140" s="50">
        <f>(J121-J125)/J121</f>
        <v>0.8426556805577563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73.8</v>
      </c>
      <c r="E141" s="35">
        <v>69.459999999999994</v>
      </c>
      <c r="F141" s="36">
        <v>94.12</v>
      </c>
      <c r="G141" s="51">
        <v>5.2</v>
      </c>
      <c r="H141" s="28" t="s">
        <v>2</v>
      </c>
      <c r="I141" s="37">
        <v>240</v>
      </c>
      <c r="J141" s="37">
        <v>201</v>
      </c>
      <c r="K141" s="38">
        <f>I141-J141</f>
        <v>39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78.5</v>
      </c>
      <c r="E142" s="35">
        <v>65.48</v>
      </c>
      <c r="F142" s="36">
        <v>83.42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76.45</v>
      </c>
      <c r="E143" s="35">
        <v>54.66</v>
      </c>
      <c r="F143" s="36">
        <v>71.510000000000005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53.77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91.34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401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402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403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404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405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406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69DC-49C7-4F71-AE75-E8D1931092DC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172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1473.5833333333333</v>
      </c>
    </row>
    <row r="7" spans="1:19" x14ac:dyDescent="0.25">
      <c r="A7" s="2"/>
      <c r="C7" s="9" t="s">
        <v>16</v>
      </c>
      <c r="D7" s="10"/>
      <c r="E7" s="10"/>
      <c r="F7" s="11">
        <v>1407</v>
      </c>
      <c r="G7" s="12"/>
      <c r="H7" s="12"/>
      <c r="I7" s="12"/>
      <c r="J7" s="137">
        <f>AVERAGE(F7:I7)</f>
        <v>1407</v>
      </c>
      <c r="K7" s="138"/>
      <c r="M7" s="8">
        <v>2</v>
      </c>
      <c r="N7" s="95">
        <v>9.3000000000000007</v>
      </c>
      <c r="O7" s="96"/>
      <c r="P7" s="2"/>
      <c r="R7" s="60" t="s">
        <v>1</v>
      </c>
      <c r="S7" s="78">
        <f>AVERAGE(J10,J67,J122)</f>
        <v>735</v>
      </c>
    </row>
    <row r="8" spans="1:19" x14ac:dyDescent="0.25">
      <c r="A8" s="2"/>
      <c r="C8" s="9" t="s">
        <v>17</v>
      </c>
      <c r="D8" s="10"/>
      <c r="E8" s="10"/>
      <c r="F8" s="11">
        <v>649</v>
      </c>
      <c r="G8" s="12"/>
      <c r="H8" s="12"/>
      <c r="I8" s="12"/>
      <c r="J8" s="137">
        <f t="shared" ref="J8:J13" si="0">AVERAGE(F8:I8)</f>
        <v>649</v>
      </c>
      <c r="K8" s="138"/>
      <c r="M8" s="8">
        <v>3</v>
      </c>
      <c r="N8" s="95">
        <v>8.5</v>
      </c>
      <c r="O8" s="96"/>
      <c r="P8" s="2"/>
      <c r="R8" s="60" t="s">
        <v>2</v>
      </c>
      <c r="S8" s="79">
        <f>AVERAGE(J13,J70,J125)</f>
        <v>332.83333333333331</v>
      </c>
    </row>
    <row r="9" spans="1:19" x14ac:dyDescent="0.25">
      <c r="A9" s="2"/>
      <c r="C9" s="9" t="s">
        <v>18</v>
      </c>
      <c r="D9" s="11">
        <v>67.02</v>
      </c>
      <c r="E9" s="11">
        <v>6.5</v>
      </c>
      <c r="F9" s="11">
        <v>1459</v>
      </c>
      <c r="G9" s="11">
        <v>1443</v>
      </c>
      <c r="H9" s="11">
        <v>1429</v>
      </c>
      <c r="I9" s="11">
        <v>1408</v>
      </c>
      <c r="J9" s="137">
        <f t="shared" si="0"/>
        <v>1434.75</v>
      </c>
      <c r="K9" s="138"/>
      <c r="M9" s="8">
        <v>4</v>
      </c>
      <c r="N9" s="95">
        <v>7</v>
      </c>
      <c r="O9" s="96"/>
      <c r="P9" s="2"/>
      <c r="R9" s="80" t="s">
        <v>19</v>
      </c>
      <c r="S9" s="81">
        <f>S6-S7</f>
        <v>738.58333333333326</v>
      </c>
    </row>
    <row r="10" spans="1:19" x14ac:dyDescent="0.25">
      <c r="A10" s="2"/>
      <c r="C10" s="9" t="s">
        <v>20</v>
      </c>
      <c r="D10" s="11"/>
      <c r="E10" s="11">
        <v>8.1999999999999993</v>
      </c>
      <c r="F10" s="11">
        <v>791</v>
      </c>
      <c r="G10" s="11">
        <v>799</v>
      </c>
      <c r="H10" s="11">
        <v>735</v>
      </c>
      <c r="I10" s="11">
        <v>769</v>
      </c>
      <c r="J10" s="137">
        <f t="shared" si="0"/>
        <v>773.5</v>
      </c>
      <c r="K10" s="138"/>
      <c r="M10" s="8">
        <v>5</v>
      </c>
      <c r="N10" s="95">
        <v>8.4</v>
      </c>
      <c r="O10" s="96"/>
      <c r="P10" s="2"/>
      <c r="R10" s="80" t="s">
        <v>21</v>
      </c>
      <c r="S10" s="82">
        <f>S7-S8</f>
        <v>402.16666666666669</v>
      </c>
    </row>
    <row r="11" spans="1:19" ht="15.75" thickBot="1" x14ac:dyDescent="0.3">
      <c r="A11" s="2"/>
      <c r="C11" s="9" t="s">
        <v>22</v>
      </c>
      <c r="D11" s="11"/>
      <c r="E11" s="11"/>
      <c r="F11" s="11">
        <v>522</v>
      </c>
      <c r="G11" s="12"/>
      <c r="H11" s="12"/>
      <c r="I11" s="12"/>
      <c r="J11" s="137">
        <f t="shared" si="0"/>
        <v>522</v>
      </c>
      <c r="K11" s="138"/>
      <c r="M11" s="13">
        <v>6</v>
      </c>
      <c r="N11" s="99">
        <v>7.6</v>
      </c>
      <c r="O11" s="100"/>
      <c r="P11" s="2"/>
      <c r="R11" s="80" t="s">
        <v>23</v>
      </c>
      <c r="S11" s="81">
        <f>S6-S8</f>
        <v>1140.75</v>
      </c>
    </row>
    <row r="12" spans="1:19" x14ac:dyDescent="0.25">
      <c r="A12" s="2"/>
      <c r="C12" s="9" t="s">
        <v>24</v>
      </c>
      <c r="D12" s="11">
        <v>62.71</v>
      </c>
      <c r="E12" s="11"/>
      <c r="F12" s="11">
        <v>319</v>
      </c>
      <c r="G12" s="12"/>
      <c r="H12" s="12"/>
      <c r="I12" s="12"/>
      <c r="J12" s="137">
        <f t="shared" si="0"/>
        <v>319</v>
      </c>
      <c r="K12" s="138"/>
      <c r="P12" s="2"/>
      <c r="R12" s="83" t="s">
        <v>25</v>
      </c>
      <c r="S12" s="85">
        <f>S9/S6</f>
        <v>0.50121585703783289</v>
      </c>
    </row>
    <row r="13" spans="1:19" ht="15.75" thickBot="1" x14ac:dyDescent="0.3">
      <c r="A13" s="2"/>
      <c r="C13" s="14" t="s">
        <v>26</v>
      </c>
      <c r="D13" s="15">
        <v>62.52</v>
      </c>
      <c r="E13" s="15">
        <v>7.9</v>
      </c>
      <c r="F13" s="15">
        <v>326</v>
      </c>
      <c r="G13" s="15">
        <v>352</v>
      </c>
      <c r="H13" s="15">
        <v>360</v>
      </c>
      <c r="I13" s="15">
        <v>329</v>
      </c>
      <c r="J13" s="139">
        <f t="shared" si="0"/>
        <v>341.75</v>
      </c>
      <c r="K13" s="140"/>
      <c r="P13" s="2"/>
      <c r="R13" s="83" t="s">
        <v>27</v>
      </c>
      <c r="S13" s="85">
        <f>S10/S7</f>
        <v>0.54716553287981862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0.77413334841373072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8.91</v>
      </c>
      <c r="E16" s="11">
        <v>10.1</v>
      </c>
      <c r="F16" s="22">
        <v>1457</v>
      </c>
      <c r="G16" s="16"/>
      <c r="H16" s="23" t="s">
        <v>1</v>
      </c>
      <c r="I16" s="147">
        <v>6.28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69.17</v>
      </c>
      <c r="E17" s="11"/>
      <c r="F17" s="22">
        <v>277</v>
      </c>
      <c r="G17" s="16"/>
      <c r="H17" s="27" t="s">
        <v>2</v>
      </c>
      <c r="I17" s="150">
        <v>5.15</v>
      </c>
      <c r="J17" s="151"/>
      <c r="K17" s="152"/>
      <c r="M17" s="28">
        <v>6.8</v>
      </c>
      <c r="N17" s="29">
        <v>62</v>
      </c>
      <c r="O17" s="30">
        <v>0.04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64.66</v>
      </c>
      <c r="E19" s="11"/>
      <c r="F19" s="22">
        <v>289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72.33</v>
      </c>
      <c r="E20" s="11"/>
      <c r="F20" s="22">
        <v>261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5.0999999999999996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75.790000000000006</v>
      </c>
      <c r="E21" s="11"/>
      <c r="F21" s="22">
        <v>2177</v>
      </c>
      <c r="G21" s="16"/>
      <c r="H21" s="141">
        <v>10</v>
      </c>
      <c r="I21" s="143">
        <v>825</v>
      </c>
      <c r="J21" s="143">
        <v>601</v>
      </c>
      <c r="K21" s="145">
        <f>((I21-J21)/I21)</f>
        <v>0.27151515151515154</v>
      </c>
      <c r="M21" s="13">
        <v>2</v>
      </c>
      <c r="N21" s="37">
        <v>5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77.11</v>
      </c>
      <c r="E22" s="11">
        <v>6.9</v>
      </c>
      <c r="F22" s="22">
        <v>755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732</v>
      </c>
      <c r="G23" s="16"/>
      <c r="H23" s="141">
        <v>12</v>
      </c>
      <c r="I23" s="143">
        <v>527</v>
      </c>
      <c r="J23" s="143">
        <v>398</v>
      </c>
      <c r="K23" s="145">
        <f>((I23-J23)/I23)</f>
        <v>0.24478178368121442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78.95</v>
      </c>
      <c r="E24" s="11">
        <v>6.5</v>
      </c>
      <c r="F24" s="22">
        <v>1355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0.46088168670500085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1309</v>
      </c>
      <c r="G25" s="16"/>
      <c r="M25" s="112" t="s">
        <v>53</v>
      </c>
      <c r="N25" s="113"/>
      <c r="O25" s="39">
        <f>(J10-J11)/J10</f>
        <v>0.32514544279250163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0.3888888888888889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-7.1316614420062693E-2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91.12</v>
      </c>
      <c r="E28" s="35"/>
      <c r="F28" s="36"/>
      <c r="G28" s="48"/>
      <c r="H28" s="49" t="s">
        <v>1</v>
      </c>
      <c r="I28" s="35">
        <v>799</v>
      </c>
      <c r="J28" s="35">
        <v>715</v>
      </c>
      <c r="K28" s="36">
        <f>I28-J28</f>
        <v>84</v>
      </c>
      <c r="M28" s="123" t="s">
        <v>61</v>
      </c>
      <c r="N28" s="124"/>
      <c r="O28" s="50">
        <f>(J9-J13)/J9</f>
        <v>0.76180519254225476</v>
      </c>
      <c r="P28" s="2"/>
    </row>
    <row r="29" spans="1:16" ht="15.75" thickBot="1" x14ac:dyDescent="0.3">
      <c r="A29" s="2"/>
      <c r="B29" s="43"/>
      <c r="C29" s="47" t="s">
        <v>62</v>
      </c>
      <c r="D29" s="35">
        <v>73.849999999999994</v>
      </c>
      <c r="E29" s="35">
        <v>68.92</v>
      </c>
      <c r="F29" s="36">
        <v>93.33</v>
      </c>
      <c r="G29" s="51">
        <v>5.3</v>
      </c>
      <c r="H29" s="28" t="s">
        <v>2</v>
      </c>
      <c r="I29" s="37">
        <v>440</v>
      </c>
      <c r="J29" s="37">
        <v>423</v>
      </c>
      <c r="K29" s="38">
        <f>I29-J29</f>
        <v>17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79.25</v>
      </c>
      <c r="E30" s="35">
        <v>66.489999999999995</v>
      </c>
      <c r="F30" s="36">
        <v>83.91</v>
      </c>
      <c r="P30" s="2"/>
    </row>
    <row r="31" spans="1:16" ht="15" customHeight="1" x14ac:dyDescent="0.25">
      <c r="A31" s="2"/>
      <c r="B31" s="43"/>
      <c r="C31" s="47" t="s">
        <v>64</v>
      </c>
      <c r="D31" s="35">
        <v>74.45</v>
      </c>
      <c r="E31" s="35">
        <v>53.35</v>
      </c>
      <c r="F31" s="36">
        <v>71.66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55.77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90.88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407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408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409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410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411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412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 t="s">
        <v>413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 t="s">
        <v>414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1424</v>
      </c>
      <c r="G64" s="12"/>
      <c r="H64" s="12"/>
      <c r="I64" s="12"/>
      <c r="J64" s="137">
        <f>AVERAGE(F64:I64)</f>
        <v>1424</v>
      </c>
      <c r="K64" s="138"/>
      <c r="M64" s="8">
        <v>2</v>
      </c>
      <c r="N64" s="95">
        <v>10.3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665</v>
      </c>
      <c r="G65" s="12"/>
      <c r="H65" s="12"/>
      <c r="I65" s="12"/>
      <c r="J65" s="137">
        <f t="shared" ref="J65:J70" si="1">AVERAGE(F65:I65)</f>
        <v>665</v>
      </c>
      <c r="K65" s="138"/>
      <c r="M65" s="8">
        <v>3</v>
      </c>
      <c r="N65" s="95">
        <v>8.6999999999999993</v>
      </c>
      <c r="O65" s="96"/>
      <c r="P65" s="2"/>
    </row>
    <row r="66" spans="1:16" ht="15" customHeight="1" x14ac:dyDescent="0.25">
      <c r="A66" s="2"/>
      <c r="C66" s="9" t="s">
        <v>18</v>
      </c>
      <c r="D66" s="11">
        <v>60.87</v>
      </c>
      <c r="E66" s="11">
        <v>8</v>
      </c>
      <c r="F66" s="11">
        <v>1501</v>
      </c>
      <c r="G66" s="11">
        <v>1547</v>
      </c>
      <c r="H66" s="11">
        <v>1488</v>
      </c>
      <c r="I66" s="11">
        <v>1511</v>
      </c>
      <c r="J66" s="137">
        <f t="shared" si="1"/>
        <v>1511.75</v>
      </c>
      <c r="K66" s="138"/>
      <c r="M66" s="8">
        <v>4</v>
      </c>
      <c r="N66" s="95">
        <v>8</v>
      </c>
      <c r="O66" s="96"/>
      <c r="P66" s="2"/>
    </row>
    <row r="67" spans="1:16" ht="15" customHeight="1" x14ac:dyDescent="0.25">
      <c r="A67" s="2"/>
      <c r="C67" s="9" t="s">
        <v>20</v>
      </c>
      <c r="D67" s="11">
        <v>62.04</v>
      </c>
      <c r="E67" s="11">
        <v>7.5</v>
      </c>
      <c r="F67" s="11">
        <v>618</v>
      </c>
      <c r="G67" s="11">
        <v>640</v>
      </c>
      <c r="H67" s="11">
        <v>629</v>
      </c>
      <c r="I67" s="11">
        <v>620</v>
      </c>
      <c r="J67" s="137">
        <f t="shared" si="1"/>
        <v>626.75</v>
      </c>
      <c r="K67" s="138"/>
      <c r="M67" s="8">
        <v>5</v>
      </c>
      <c r="N67" s="95">
        <v>8.4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422</v>
      </c>
      <c r="G68" s="12"/>
      <c r="H68" s="12"/>
      <c r="I68" s="12"/>
      <c r="J68" s="137">
        <f t="shared" si="1"/>
        <v>422</v>
      </c>
      <c r="K68" s="138"/>
      <c r="M68" s="13">
        <v>6</v>
      </c>
      <c r="N68" s="99">
        <v>7.9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308</v>
      </c>
      <c r="G69" s="12"/>
      <c r="H69" s="12"/>
      <c r="I69" s="12"/>
      <c r="J69" s="137">
        <f t="shared" si="1"/>
        <v>308</v>
      </c>
      <c r="K69" s="138"/>
      <c r="P69" s="2"/>
    </row>
    <row r="70" spans="1:16" ht="15.75" thickBot="1" x14ac:dyDescent="0.3">
      <c r="A70" s="2"/>
      <c r="C70" s="14" t="s">
        <v>26</v>
      </c>
      <c r="D70" s="15">
        <v>62.59</v>
      </c>
      <c r="E70" s="15">
        <v>7.4</v>
      </c>
      <c r="F70" s="15">
        <v>325</v>
      </c>
      <c r="G70" s="15">
        <v>319</v>
      </c>
      <c r="H70" s="15">
        <v>298</v>
      </c>
      <c r="I70" s="15">
        <v>303</v>
      </c>
      <c r="J70" s="139">
        <f t="shared" si="1"/>
        <v>311.25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14.01</v>
      </c>
      <c r="E73" s="11">
        <v>10.4</v>
      </c>
      <c r="F73" s="22">
        <v>1275</v>
      </c>
      <c r="G73" s="16"/>
      <c r="H73" s="23" t="s">
        <v>1</v>
      </c>
      <c r="I73" s="147">
        <v>6.17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68.64</v>
      </c>
      <c r="E74" s="11"/>
      <c r="F74" s="22">
        <v>298</v>
      </c>
      <c r="G74" s="16"/>
      <c r="H74" s="27" t="s">
        <v>2</v>
      </c>
      <c r="I74" s="150">
        <v>5.83</v>
      </c>
      <c r="J74" s="151"/>
      <c r="K74" s="152"/>
      <c r="M74" s="28">
        <v>7.1</v>
      </c>
      <c r="N74" s="29">
        <v>57</v>
      </c>
      <c r="O74" s="30">
        <v>0.02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71.349999999999994</v>
      </c>
      <c r="E76" s="11"/>
      <c r="F76" s="22">
        <v>294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70.81</v>
      </c>
      <c r="E77" s="11"/>
      <c r="F77" s="22">
        <v>292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5.4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76.650000000000006</v>
      </c>
      <c r="E78" s="11"/>
      <c r="F78" s="22">
        <v>2060</v>
      </c>
      <c r="G78" s="16"/>
      <c r="H78" s="141">
        <v>3</v>
      </c>
      <c r="I78" s="143">
        <v>615</v>
      </c>
      <c r="J78" s="143">
        <v>394</v>
      </c>
      <c r="K78" s="145">
        <f>((I78-J78)/I78)</f>
        <v>0.35934959349593498</v>
      </c>
      <c r="M78" s="13">
        <v>2</v>
      </c>
      <c r="N78" s="37">
        <v>5.6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77.3</v>
      </c>
      <c r="E79" s="11">
        <v>6.8</v>
      </c>
      <c r="F79" s="22">
        <v>770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755</v>
      </c>
      <c r="G80" s="16"/>
      <c r="H80" s="141">
        <v>5</v>
      </c>
      <c r="I80" s="143">
        <v>410</v>
      </c>
      <c r="J80" s="143">
        <v>213</v>
      </c>
      <c r="K80" s="145">
        <f>((I80-J80)/I80)</f>
        <v>0.48048780487804876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78.48</v>
      </c>
      <c r="E81" s="11">
        <v>6.4</v>
      </c>
      <c r="F81" s="22">
        <v>1370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0.58541425500248057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1353</v>
      </c>
      <c r="G82" s="16"/>
      <c r="M82" s="112" t="s">
        <v>53</v>
      </c>
      <c r="N82" s="113"/>
      <c r="O82" s="39">
        <f>(J67-J68)/J67</f>
        <v>0.32668528121260471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0.27014218009478674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-1.0551948051948052E-2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91.3</v>
      </c>
      <c r="E85" s="35"/>
      <c r="F85" s="36"/>
      <c r="G85" s="48"/>
      <c r="H85" s="49" t="s">
        <v>1</v>
      </c>
      <c r="I85" s="35">
        <v>478</v>
      </c>
      <c r="J85" s="35">
        <v>436</v>
      </c>
      <c r="K85" s="36">
        <f>I85-J85</f>
        <v>42</v>
      </c>
      <c r="M85" s="123" t="s">
        <v>61</v>
      </c>
      <c r="N85" s="124"/>
      <c r="O85" s="50">
        <f>(J66-J70)/J66</f>
        <v>0.79411278319828016</v>
      </c>
      <c r="P85" s="2"/>
    </row>
    <row r="86" spans="1:16" ht="15.75" thickBot="1" x14ac:dyDescent="0.3">
      <c r="A86" s="2"/>
      <c r="B86" s="43"/>
      <c r="C86" s="47" t="s">
        <v>62</v>
      </c>
      <c r="D86" s="35">
        <v>73.150000000000006</v>
      </c>
      <c r="E86" s="35">
        <v>68.34</v>
      </c>
      <c r="F86" s="36">
        <v>93.43</v>
      </c>
      <c r="G86" s="51">
        <v>5.0999999999999996</v>
      </c>
      <c r="H86" s="28" t="s">
        <v>2</v>
      </c>
      <c r="I86" s="37">
        <v>296</v>
      </c>
      <c r="J86" s="37">
        <v>264</v>
      </c>
      <c r="K86" s="38">
        <f>I86-J86</f>
        <v>32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78.849999999999994</v>
      </c>
      <c r="E87" s="35">
        <v>66.25</v>
      </c>
      <c r="F87" s="36">
        <v>84.02</v>
      </c>
      <c r="P87" s="2"/>
    </row>
    <row r="88" spans="1:16" ht="15" customHeight="1" x14ac:dyDescent="0.25">
      <c r="A88" s="2"/>
      <c r="B88" s="43"/>
      <c r="C88" s="47" t="s">
        <v>64</v>
      </c>
      <c r="D88" s="35">
        <v>75.2</v>
      </c>
      <c r="E88" s="35">
        <v>53.75</v>
      </c>
      <c r="F88" s="36">
        <v>71.48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52.8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91.4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415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416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417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418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419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1466</v>
      </c>
      <c r="G119" s="12"/>
      <c r="H119" s="12"/>
      <c r="I119" s="12"/>
      <c r="J119" s="137">
        <f>AVERAGE(F119:I119)</f>
        <v>1466</v>
      </c>
      <c r="K119" s="138"/>
      <c r="M119" s="8">
        <v>2</v>
      </c>
      <c r="N119" s="95">
        <v>9.6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637</v>
      </c>
      <c r="G120" s="12"/>
      <c r="H120" s="12"/>
      <c r="I120" s="12"/>
      <c r="J120" s="137">
        <f t="shared" ref="J120:J125" si="2">AVERAGE(F120:I120)</f>
        <v>637</v>
      </c>
      <c r="K120" s="138"/>
      <c r="M120" s="8">
        <v>3</v>
      </c>
      <c r="N120" s="95">
        <v>8.1999999999999993</v>
      </c>
      <c r="O120" s="96"/>
      <c r="P120" s="2"/>
    </row>
    <row r="121" spans="1:16" x14ac:dyDescent="0.25">
      <c r="A121" s="2"/>
      <c r="C121" s="9" t="s">
        <v>18</v>
      </c>
      <c r="D121" s="11">
        <v>63.77</v>
      </c>
      <c r="E121" s="11">
        <v>8.6999999999999993</v>
      </c>
      <c r="F121" s="11">
        <v>1577</v>
      </c>
      <c r="G121" s="11">
        <v>1505</v>
      </c>
      <c r="H121" s="11">
        <v>1476</v>
      </c>
      <c r="I121" s="11">
        <v>1339</v>
      </c>
      <c r="J121" s="137">
        <f t="shared" si="2"/>
        <v>1474.25</v>
      </c>
      <c r="K121" s="138"/>
      <c r="M121" s="8">
        <v>4</v>
      </c>
      <c r="N121" s="95">
        <v>6.6</v>
      </c>
      <c r="O121" s="96"/>
      <c r="P121" s="2"/>
    </row>
    <row r="122" spans="1:16" x14ac:dyDescent="0.25">
      <c r="A122" s="2"/>
      <c r="C122" s="9" t="s">
        <v>20</v>
      </c>
      <c r="D122" s="11">
        <v>60.65</v>
      </c>
      <c r="E122" s="11">
        <v>7.6</v>
      </c>
      <c r="F122" s="11">
        <v>798</v>
      </c>
      <c r="G122" s="11">
        <v>800</v>
      </c>
      <c r="H122" s="11">
        <v>816</v>
      </c>
      <c r="I122" s="11">
        <v>805</v>
      </c>
      <c r="J122" s="137">
        <f t="shared" si="2"/>
        <v>804.75</v>
      </c>
      <c r="K122" s="138"/>
      <c r="M122" s="8">
        <v>5</v>
      </c>
      <c r="N122" s="95">
        <v>9.4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581</v>
      </c>
      <c r="G123" s="12"/>
      <c r="H123" s="12"/>
      <c r="I123" s="12"/>
      <c r="J123" s="137">
        <f t="shared" si="2"/>
        <v>581</v>
      </c>
      <c r="K123" s="138"/>
      <c r="M123" s="13">
        <v>6</v>
      </c>
      <c r="N123" s="99">
        <v>8.1999999999999993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337</v>
      </c>
      <c r="G124" s="12"/>
      <c r="H124" s="12"/>
      <c r="I124" s="12"/>
      <c r="J124" s="137">
        <f t="shared" si="2"/>
        <v>337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60.14</v>
      </c>
      <c r="E125" s="15">
        <v>7.2</v>
      </c>
      <c r="F125" s="15">
        <v>336</v>
      </c>
      <c r="G125" s="15">
        <v>342</v>
      </c>
      <c r="H125" s="15">
        <v>357</v>
      </c>
      <c r="I125" s="15">
        <v>347</v>
      </c>
      <c r="J125" s="139">
        <f t="shared" si="2"/>
        <v>345.5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12.35</v>
      </c>
      <c r="E128" s="11">
        <v>9.6999999999999993</v>
      </c>
      <c r="F128" s="22">
        <v>1228</v>
      </c>
      <c r="G128" s="16"/>
      <c r="H128" s="23" t="s">
        <v>1</v>
      </c>
      <c r="I128" s="147">
        <v>6.52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68.290000000000006</v>
      </c>
      <c r="E129" s="11"/>
      <c r="F129" s="22">
        <v>329</v>
      </c>
      <c r="G129" s="16"/>
      <c r="H129" s="27" t="s">
        <v>2</v>
      </c>
      <c r="I129" s="150">
        <v>6.19</v>
      </c>
      <c r="J129" s="151"/>
      <c r="K129" s="152"/>
      <c r="M129" s="28">
        <v>6.8</v>
      </c>
      <c r="N129" s="29">
        <v>85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63.37</v>
      </c>
      <c r="E131" s="11"/>
      <c r="F131" s="22">
        <v>315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73.209999999999994</v>
      </c>
      <c r="E132" s="11"/>
      <c r="F132" s="22">
        <v>322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5.5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78.25</v>
      </c>
      <c r="E133" s="11"/>
      <c r="F133" s="22">
        <v>1995</v>
      </c>
      <c r="G133" s="16"/>
      <c r="H133" s="141">
        <v>6</v>
      </c>
      <c r="I133" s="143">
        <v>805</v>
      </c>
      <c r="J133" s="143">
        <v>442</v>
      </c>
      <c r="K133" s="145">
        <f>((I133-J133)/I133)</f>
        <v>0.45093167701863351</v>
      </c>
      <c r="M133" s="13">
        <v>2</v>
      </c>
      <c r="N133" s="37">
        <v>5.6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77.819999999999993</v>
      </c>
      <c r="E134" s="11">
        <v>6.7</v>
      </c>
      <c r="F134" s="22">
        <v>753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749</v>
      </c>
      <c r="G135" s="16"/>
      <c r="H135" s="141"/>
      <c r="I135" s="143"/>
      <c r="J135" s="143"/>
      <c r="K135" s="145" t="e">
        <f>((I135-J135)/I135)</f>
        <v>#DIV/0!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77.69</v>
      </c>
      <c r="E136" s="11">
        <v>6.5</v>
      </c>
      <c r="F136" s="22">
        <v>1154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0.45412921824656605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1179</v>
      </c>
      <c r="G137" s="16"/>
      <c r="M137" s="112" t="s">
        <v>53</v>
      </c>
      <c r="N137" s="113"/>
      <c r="O137" s="39">
        <f>(J122-J123)/J122</f>
        <v>0.27803665734700217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0.41996557659208261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-2.5222551928783383E-2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91.35</v>
      </c>
      <c r="E140" s="35"/>
      <c r="F140" s="36"/>
      <c r="G140" s="48"/>
      <c r="H140" s="49" t="s">
        <v>1</v>
      </c>
      <c r="I140" s="35">
        <v>411</v>
      </c>
      <c r="J140" s="35">
        <v>358</v>
      </c>
      <c r="K140" s="36">
        <f>I140-J140</f>
        <v>53</v>
      </c>
      <c r="M140" s="123" t="s">
        <v>61</v>
      </c>
      <c r="N140" s="124"/>
      <c r="O140" s="50">
        <f>(J121-J125)/J121</f>
        <v>0.76564354756655928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73.150000000000006</v>
      </c>
      <c r="E141" s="35">
        <v>69.069999999999993</v>
      </c>
      <c r="F141" s="36">
        <v>94.42</v>
      </c>
      <c r="G141" s="51">
        <v>5.3</v>
      </c>
      <c r="H141" s="28" t="s">
        <v>2</v>
      </c>
      <c r="I141" s="37">
        <v>259</v>
      </c>
      <c r="J141" s="37">
        <v>237</v>
      </c>
      <c r="K141" s="38">
        <f>I141-J141</f>
        <v>22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78.25</v>
      </c>
      <c r="E142" s="35">
        <v>65.77</v>
      </c>
      <c r="F142" s="36">
        <v>84.05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77.650000000000006</v>
      </c>
      <c r="E143" s="35">
        <v>55.77</v>
      </c>
      <c r="F143" s="36">
        <v>71.819999999999993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52.75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91.25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420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421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422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423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424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 t="s">
        <v>425</v>
      </c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 t="s">
        <v>426</v>
      </c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4C22-6A5E-4B06-B1B5-93CD3D8BFF98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172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1426.4166666666667</v>
      </c>
    </row>
    <row r="7" spans="1:19" x14ac:dyDescent="0.25">
      <c r="A7" s="2"/>
      <c r="C7" s="9" t="s">
        <v>16</v>
      </c>
      <c r="D7" s="10"/>
      <c r="E7" s="10"/>
      <c r="F7" s="11">
        <v>1407</v>
      </c>
      <c r="G7" s="12"/>
      <c r="H7" s="12"/>
      <c r="I7" s="12"/>
      <c r="J7" s="137">
        <f>AVERAGE(F7:I7)</f>
        <v>1407</v>
      </c>
      <c r="K7" s="138"/>
      <c r="M7" s="8">
        <v>2</v>
      </c>
      <c r="N7" s="95">
        <v>9.1999999999999993</v>
      </c>
      <c r="O7" s="96"/>
      <c r="P7" s="2"/>
      <c r="R7" s="60" t="s">
        <v>1</v>
      </c>
      <c r="S7" s="78">
        <f>AVERAGE(J10,J67,J122)</f>
        <v>772.25</v>
      </c>
    </row>
    <row r="8" spans="1:19" x14ac:dyDescent="0.25">
      <c r="A8" s="2"/>
      <c r="C8" s="9" t="s">
        <v>17</v>
      </c>
      <c r="D8" s="10"/>
      <c r="E8" s="10"/>
      <c r="F8" s="11">
        <v>632</v>
      </c>
      <c r="G8" s="12"/>
      <c r="H8" s="12"/>
      <c r="I8" s="12"/>
      <c r="J8" s="137">
        <f t="shared" ref="J8:J13" si="0">AVERAGE(F8:I8)</f>
        <v>632</v>
      </c>
      <c r="K8" s="138"/>
      <c r="M8" s="8">
        <v>3</v>
      </c>
      <c r="N8" s="95">
        <v>9.1</v>
      </c>
      <c r="O8" s="96"/>
      <c r="P8" s="2"/>
      <c r="R8" s="60" t="s">
        <v>2</v>
      </c>
      <c r="S8" s="79">
        <f>AVERAGE(J13,J70,J125)</f>
        <v>310.58333333333331</v>
      </c>
    </row>
    <row r="9" spans="1:19" x14ac:dyDescent="0.25">
      <c r="A9" s="2"/>
      <c r="C9" s="9" t="s">
        <v>18</v>
      </c>
      <c r="D9" s="11">
        <v>65.42</v>
      </c>
      <c r="E9" s="11">
        <v>7.1</v>
      </c>
      <c r="F9" s="11">
        <v>1469</v>
      </c>
      <c r="G9" s="11">
        <v>1448</v>
      </c>
      <c r="H9" s="11">
        <v>1460</v>
      </c>
      <c r="I9" s="11">
        <v>1491</v>
      </c>
      <c r="J9" s="137">
        <f t="shared" si="0"/>
        <v>1467</v>
      </c>
      <c r="K9" s="138"/>
      <c r="M9" s="8">
        <v>4</v>
      </c>
      <c r="N9" s="95">
        <v>7.3</v>
      </c>
      <c r="O9" s="96"/>
      <c r="P9" s="2"/>
      <c r="R9" s="80" t="s">
        <v>19</v>
      </c>
      <c r="S9" s="81">
        <f>S6-S7</f>
        <v>654.16666666666674</v>
      </c>
    </row>
    <row r="10" spans="1:19" x14ac:dyDescent="0.25">
      <c r="A10" s="2"/>
      <c r="C10" s="9" t="s">
        <v>20</v>
      </c>
      <c r="D10" s="11">
        <v>64.069999999999993</v>
      </c>
      <c r="E10" s="11">
        <v>8</v>
      </c>
      <c r="F10" s="11">
        <v>783</v>
      </c>
      <c r="G10" s="11">
        <v>789</v>
      </c>
      <c r="H10" s="11">
        <v>744</v>
      </c>
      <c r="I10" s="11">
        <v>731</v>
      </c>
      <c r="J10" s="137">
        <f t="shared" si="0"/>
        <v>761.75</v>
      </c>
      <c r="K10" s="138"/>
      <c r="M10" s="8">
        <v>5</v>
      </c>
      <c r="N10" s="95">
        <v>9.4</v>
      </c>
      <c r="O10" s="96"/>
      <c r="P10" s="2"/>
      <c r="R10" s="80" t="s">
        <v>21</v>
      </c>
      <c r="S10" s="82">
        <f>S7-S8</f>
        <v>461.66666666666669</v>
      </c>
    </row>
    <row r="11" spans="1:19" ht="15.75" thickBot="1" x14ac:dyDescent="0.3">
      <c r="A11" s="2"/>
      <c r="C11" s="9" t="s">
        <v>22</v>
      </c>
      <c r="D11" s="11"/>
      <c r="E11" s="11"/>
      <c r="F11" s="11">
        <v>592</v>
      </c>
      <c r="G11" s="12"/>
      <c r="H11" s="12"/>
      <c r="I11" s="12"/>
      <c r="J11" s="137">
        <f t="shared" si="0"/>
        <v>592</v>
      </c>
      <c r="K11" s="138"/>
      <c r="M11" s="13">
        <v>6</v>
      </c>
      <c r="N11" s="99">
        <v>7.4</v>
      </c>
      <c r="O11" s="100"/>
      <c r="P11" s="2"/>
      <c r="R11" s="80" t="s">
        <v>23</v>
      </c>
      <c r="S11" s="81">
        <f>S6-S8</f>
        <v>1115.8333333333335</v>
      </c>
    </row>
    <row r="12" spans="1:19" x14ac:dyDescent="0.25">
      <c r="A12" s="2"/>
      <c r="C12" s="9" t="s">
        <v>24</v>
      </c>
      <c r="D12" s="11"/>
      <c r="E12" s="11"/>
      <c r="F12" s="11">
        <v>361</v>
      </c>
      <c r="G12" s="12"/>
      <c r="H12" s="12"/>
      <c r="I12" s="12"/>
      <c r="J12" s="137">
        <f t="shared" si="0"/>
        <v>361</v>
      </c>
      <c r="K12" s="138"/>
      <c r="P12" s="2"/>
      <c r="R12" s="83" t="s">
        <v>25</v>
      </c>
      <c r="S12" s="85">
        <f>S9/S6</f>
        <v>0.45860840100484901</v>
      </c>
    </row>
    <row r="13" spans="1:19" ht="15.75" thickBot="1" x14ac:dyDescent="0.3">
      <c r="A13" s="2"/>
      <c r="C13" s="14" t="s">
        <v>26</v>
      </c>
      <c r="D13" s="15">
        <v>63.22</v>
      </c>
      <c r="E13" s="15">
        <v>7.2</v>
      </c>
      <c r="F13" s="15">
        <v>372</v>
      </c>
      <c r="G13" s="15">
        <v>360</v>
      </c>
      <c r="H13" s="15">
        <v>317</v>
      </c>
      <c r="I13" s="15">
        <v>282</v>
      </c>
      <c r="J13" s="139">
        <f t="shared" si="0"/>
        <v>332.75</v>
      </c>
      <c r="K13" s="140"/>
      <c r="P13" s="2"/>
      <c r="R13" s="83" t="s">
        <v>27</v>
      </c>
      <c r="S13" s="85">
        <f>S10/S7</f>
        <v>0.5978202222941621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0.78226324706432204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11.71</v>
      </c>
      <c r="E16" s="11">
        <v>10.199999999999999</v>
      </c>
      <c r="F16" s="22">
        <v>1070</v>
      </c>
      <c r="G16" s="16"/>
      <c r="H16" s="23" t="s">
        <v>1</v>
      </c>
      <c r="I16" s="147">
        <v>6.61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68.88</v>
      </c>
      <c r="E17" s="11"/>
      <c r="F17" s="22">
        <v>301</v>
      </c>
      <c r="G17" s="16"/>
      <c r="H17" s="27" t="s">
        <v>2</v>
      </c>
      <c r="I17" s="150">
        <v>5.72</v>
      </c>
      <c r="J17" s="151"/>
      <c r="K17" s="152"/>
      <c r="M17" s="28">
        <v>6.8</v>
      </c>
      <c r="N17" s="29">
        <v>56</v>
      </c>
      <c r="O17" s="30">
        <v>0.04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66.77</v>
      </c>
      <c r="E19" s="11"/>
      <c r="F19" s="22">
        <v>295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72.05</v>
      </c>
      <c r="E20" s="11"/>
      <c r="F20" s="22">
        <v>321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5.0999999999999996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75.09</v>
      </c>
      <c r="E21" s="11"/>
      <c r="F21" s="22">
        <v>2228</v>
      </c>
      <c r="G21" s="16"/>
      <c r="H21" s="141">
        <v>4</v>
      </c>
      <c r="I21" s="143">
        <v>684</v>
      </c>
      <c r="J21" s="143">
        <v>370</v>
      </c>
      <c r="K21" s="145">
        <f>((I21-J21)/I21)</f>
        <v>0.45906432748538012</v>
      </c>
      <c r="M21" s="13">
        <v>2</v>
      </c>
      <c r="N21" s="37">
        <v>5.4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77.12</v>
      </c>
      <c r="E22" s="11">
        <v>6.5</v>
      </c>
      <c r="F22" s="22">
        <v>666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644</v>
      </c>
      <c r="G23" s="16"/>
      <c r="H23" s="141">
        <v>7</v>
      </c>
      <c r="I23" s="143">
        <v>474</v>
      </c>
      <c r="J23" s="143">
        <v>166</v>
      </c>
      <c r="K23" s="145">
        <f>((I23-J23)/I23)</f>
        <v>0.64978902953586493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78.92</v>
      </c>
      <c r="E24" s="11">
        <v>6.4</v>
      </c>
      <c r="F24" s="22">
        <v>1216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0.48074301295160193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1188</v>
      </c>
      <c r="G25" s="16"/>
      <c r="M25" s="112" t="s">
        <v>53</v>
      </c>
      <c r="N25" s="113"/>
      <c r="O25" s="39">
        <f>(J10-J11)/J10</f>
        <v>0.22284213980964884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0.39020270270270269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7.8254847645429365E-2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90.56</v>
      </c>
      <c r="E28" s="35"/>
      <c r="F28" s="36"/>
      <c r="G28" s="48"/>
      <c r="H28" s="49" t="s">
        <v>1</v>
      </c>
      <c r="I28" s="35">
        <v>891</v>
      </c>
      <c r="J28" s="35">
        <v>808</v>
      </c>
      <c r="K28" s="36">
        <f>I28-J28</f>
        <v>83</v>
      </c>
      <c r="M28" s="123" t="s">
        <v>61</v>
      </c>
      <c r="N28" s="124"/>
      <c r="O28" s="50">
        <f>(J9-J13)/J9</f>
        <v>0.77317655078391279</v>
      </c>
      <c r="P28" s="2"/>
    </row>
    <row r="29" spans="1:16" ht="15.75" thickBot="1" x14ac:dyDescent="0.3">
      <c r="A29" s="2"/>
      <c r="B29" s="43"/>
      <c r="C29" s="47" t="s">
        <v>62</v>
      </c>
      <c r="D29" s="35">
        <v>72.75</v>
      </c>
      <c r="E29" s="35">
        <v>67.91</v>
      </c>
      <c r="F29" s="36">
        <v>93.36</v>
      </c>
      <c r="G29" s="51">
        <v>5.2</v>
      </c>
      <c r="H29" s="28" t="s">
        <v>2</v>
      </c>
      <c r="I29" s="37">
        <v>402</v>
      </c>
      <c r="J29" s="37">
        <v>385</v>
      </c>
      <c r="K29" s="38">
        <f>I29-J29</f>
        <v>17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80.849999999999994</v>
      </c>
      <c r="E30" s="35">
        <v>67.94</v>
      </c>
      <c r="F30" s="36">
        <v>84.04</v>
      </c>
      <c r="P30" s="2"/>
    </row>
    <row r="31" spans="1:16" ht="15" customHeight="1" x14ac:dyDescent="0.25">
      <c r="A31" s="2"/>
      <c r="B31" s="43"/>
      <c r="C31" s="47" t="s">
        <v>64</v>
      </c>
      <c r="D31" s="35">
        <v>75.599999999999994</v>
      </c>
      <c r="E31" s="35">
        <v>54.46</v>
      </c>
      <c r="F31" s="36">
        <v>72.05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56.04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91.34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427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428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429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430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431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432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 t="s">
        <v>433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 t="s">
        <v>434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1416</v>
      </c>
      <c r="G64" s="12"/>
      <c r="H64" s="12"/>
      <c r="I64" s="12"/>
      <c r="J64" s="137">
        <f>AVERAGE(F64:I64)</f>
        <v>1416</v>
      </c>
      <c r="K64" s="138"/>
      <c r="M64" s="8">
        <v>2</v>
      </c>
      <c r="N64" s="95">
        <v>9.1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611</v>
      </c>
      <c r="G65" s="12"/>
      <c r="H65" s="12"/>
      <c r="I65" s="12"/>
      <c r="J65" s="137">
        <f t="shared" ref="J65:J70" si="1">AVERAGE(F65:I65)</f>
        <v>611</v>
      </c>
      <c r="K65" s="138"/>
      <c r="M65" s="8">
        <v>3</v>
      </c>
      <c r="N65" s="95">
        <v>9</v>
      </c>
      <c r="O65" s="96"/>
      <c r="P65" s="2"/>
    </row>
    <row r="66" spans="1:16" ht="15" customHeight="1" x14ac:dyDescent="0.25">
      <c r="A66" s="2"/>
      <c r="C66" s="9" t="s">
        <v>18</v>
      </c>
      <c r="D66" s="11">
        <v>61.71</v>
      </c>
      <c r="E66" s="11">
        <v>8.1999999999999993</v>
      </c>
      <c r="F66" s="11">
        <v>1460</v>
      </c>
      <c r="G66" s="11">
        <v>1546</v>
      </c>
      <c r="H66" s="11">
        <v>1672</v>
      </c>
      <c r="I66" s="11">
        <v>1387</v>
      </c>
      <c r="J66" s="137">
        <f t="shared" si="1"/>
        <v>1516.25</v>
      </c>
      <c r="K66" s="138"/>
      <c r="M66" s="8">
        <v>4</v>
      </c>
      <c r="N66" s="95">
        <v>7.4</v>
      </c>
      <c r="O66" s="96"/>
      <c r="P66" s="2"/>
    </row>
    <row r="67" spans="1:16" ht="15" customHeight="1" x14ac:dyDescent="0.25">
      <c r="A67" s="2"/>
      <c r="C67" s="9" t="s">
        <v>20</v>
      </c>
      <c r="D67" s="11">
        <v>61.74</v>
      </c>
      <c r="E67" s="11">
        <v>8</v>
      </c>
      <c r="F67" s="11">
        <v>750</v>
      </c>
      <c r="G67" s="11">
        <v>752</v>
      </c>
      <c r="H67" s="11">
        <v>759</v>
      </c>
      <c r="I67" s="11">
        <v>769</v>
      </c>
      <c r="J67" s="137">
        <f t="shared" si="1"/>
        <v>757.5</v>
      </c>
      <c r="K67" s="138"/>
      <c r="M67" s="8">
        <v>5</v>
      </c>
      <c r="N67" s="95">
        <v>9.3000000000000007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501</v>
      </c>
      <c r="G68" s="12"/>
      <c r="H68" s="12"/>
      <c r="I68" s="12"/>
      <c r="J68" s="137">
        <f t="shared" si="1"/>
        <v>501</v>
      </c>
      <c r="K68" s="138"/>
      <c r="M68" s="13">
        <v>6</v>
      </c>
      <c r="N68" s="99">
        <v>7.5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263</v>
      </c>
      <c r="G69" s="12"/>
      <c r="H69" s="12"/>
      <c r="I69" s="12"/>
      <c r="J69" s="137">
        <f t="shared" si="1"/>
        <v>263</v>
      </c>
      <c r="K69" s="138"/>
      <c r="P69" s="2"/>
    </row>
    <row r="70" spans="1:16" ht="15.75" thickBot="1" x14ac:dyDescent="0.3">
      <c r="A70" s="2"/>
      <c r="C70" s="14" t="s">
        <v>26</v>
      </c>
      <c r="D70" s="15">
        <v>64.150000000000006</v>
      </c>
      <c r="E70" s="15">
        <v>7.4</v>
      </c>
      <c r="F70" s="15">
        <v>260</v>
      </c>
      <c r="G70" s="15">
        <v>279</v>
      </c>
      <c r="H70" s="15">
        <v>286</v>
      </c>
      <c r="I70" s="15">
        <v>272</v>
      </c>
      <c r="J70" s="139">
        <f t="shared" si="1"/>
        <v>274.25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/>
      <c r="E72" s="18"/>
      <c r="F72" s="19"/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10.11</v>
      </c>
      <c r="E73" s="11">
        <v>10.7</v>
      </c>
      <c r="F73" s="22">
        <v>1227</v>
      </c>
      <c r="G73" s="16"/>
      <c r="H73" s="23" t="s">
        <v>1</v>
      </c>
      <c r="I73" s="147">
        <v>6.76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67.31</v>
      </c>
      <c r="E74" s="11"/>
      <c r="F74" s="22">
        <v>272</v>
      </c>
      <c r="G74" s="16"/>
      <c r="H74" s="27" t="s">
        <v>2</v>
      </c>
      <c r="I74" s="150">
        <v>4.84</v>
      </c>
      <c r="J74" s="151"/>
      <c r="K74" s="152"/>
      <c r="M74" s="28">
        <v>6.8</v>
      </c>
      <c r="N74" s="29">
        <v>118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72.58</v>
      </c>
      <c r="E76" s="11"/>
      <c r="F76" s="22">
        <v>268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73.44</v>
      </c>
      <c r="E77" s="11"/>
      <c r="F77" s="22">
        <v>265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5.5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75.510000000000005</v>
      </c>
      <c r="E78" s="11"/>
      <c r="F78" s="22">
        <v>2188</v>
      </c>
      <c r="G78" s="16"/>
      <c r="H78" s="141">
        <v>1</v>
      </c>
      <c r="I78" s="143">
        <v>730</v>
      </c>
      <c r="J78" s="143">
        <v>580</v>
      </c>
      <c r="K78" s="145">
        <f>((I78-J78)/I78)</f>
        <v>0.20547945205479451</v>
      </c>
      <c r="M78" s="13">
        <v>2</v>
      </c>
      <c r="N78" s="37">
        <v>5.6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76.95</v>
      </c>
      <c r="E79" s="11">
        <v>6.6</v>
      </c>
      <c r="F79" s="22">
        <v>634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598</v>
      </c>
      <c r="G80" s="16"/>
      <c r="H80" s="141">
        <v>8</v>
      </c>
      <c r="I80" s="143">
        <v>510</v>
      </c>
      <c r="J80" s="143">
        <v>346</v>
      </c>
      <c r="K80" s="145">
        <f>((I80-J80)/I80)</f>
        <v>0.32156862745098042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77.849999999999994</v>
      </c>
      <c r="E81" s="11">
        <v>6.4</v>
      </c>
      <c r="F81" s="22">
        <v>1168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0.50041220115416318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1146</v>
      </c>
      <c r="G82" s="16"/>
      <c r="M82" s="112" t="s">
        <v>53</v>
      </c>
      <c r="N82" s="113"/>
      <c r="O82" s="39">
        <f>(J67-J68)/J67</f>
        <v>0.33861386138613864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0.47504990019960081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-4.2775665399239542E-2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91.4</v>
      </c>
      <c r="E85" s="35"/>
      <c r="F85" s="36"/>
      <c r="G85" s="48"/>
      <c r="H85" s="49" t="s">
        <v>1</v>
      </c>
      <c r="I85" s="35">
        <v>766</v>
      </c>
      <c r="J85" s="35">
        <v>698</v>
      </c>
      <c r="K85" s="36">
        <f>I85-J85</f>
        <v>68</v>
      </c>
      <c r="M85" s="123" t="s">
        <v>61</v>
      </c>
      <c r="N85" s="124"/>
      <c r="O85" s="50">
        <f>(J66-J70)/J66</f>
        <v>0.81912613355317399</v>
      </c>
      <c r="P85" s="2"/>
    </row>
    <row r="86" spans="1:16" ht="15.75" thickBot="1" x14ac:dyDescent="0.3">
      <c r="A86" s="2"/>
      <c r="B86" s="43"/>
      <c r="C86" s="47" t="s">
        <v>62</v>
      </c>
      <c r="D86" s="35">
        <v>73.55</v>
      </c>
      <c r="E86" s="35">
        <v>69.33</v>
      </c>
      <c r="F86" s="36">
        <v>94.27</v>
      </c>
      <c r="G86" s="51">
        <v>5.0999999999999996</v>
      </c>
      <c r="H86" s="28" t="s">
        <v>2</v>
      </c>
      <c r="I86" s="37">
        <v>274</v>
      </c>
      <c r="J86" s="37">
        <v>227</v>
      </c>
      <c r="K86" s="38">
        <f>I86-J86</f>
        <v>47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79.349999999999994</v>
      </c>
      <c r="E87" s="35">
        <v>66.45</v>
      </c>
      <c r="F87" s="36">
        <v>83.75</v>
      </c>
      <c r="P87" s="2"/>
    </row>
    <row r="88" spans="1:16" ht="15" customHeight="1" x14ac:dyDescent="0.25">
      <c r="A88" s="2"/>
      <c r="B88" s="43"/>
      <c r="C88" s="47" t="s">
        <v>64</v>
      </c>
      <c r="D88" s="35">
        <v>75.45</v>
      </c>
      <c r="E88" s="35">
        <v>54.72</v>
      </c>
      <c r="F88" s="36">
        <v>72.53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54.14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91.29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435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436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437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438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439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875</v>
      </c>
      <c r="G119" s="12"/>
      <c r="H119" s="12"/>
      <c r="I119" s="12"/>
      <c r="J119" s="137">
        <f>AVERAGE(F119:I119)</f>
        <v>875</v>
      </c>
      <c r="K119" s="138"/>
      <c r="M119" s="8">
        <v>2</v>
      </c>
      <c r="N119" s="95">
        <v>9.3000000000000007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429</v>
      </c>
      <c r="G120" s="12"/>
      <c r="H120" s="12"/>
      <c r="I120" s="12"/>
      <c r="J120" s="137">
        <f t="shared" ref="J120:J125" si="2">AVERAGE(F120:I120)</f>
        <v>429</v>
      </c>
      <c r="K120" s="138"/>
      <c r="M120" s="8">
        <v>3</v>
      </c>
      <c r="N120" s="95">
        <v>9.3000000000000007</v>
      </c>
      <c r="O120" s="96"/>
      <c r="P120" s="2"/>
    </row>
    <row r="121" spans="1:16" x14ac:dyDescent="0.25">
      <c r="A121" s="2"/>
      <c r="C121" s="9" t="s">
        <v>18</v>
      </c>
      <c r="D121" s="11">
        <v>69.87</v>
      </c>
      <c r="E121" s="11">
        <v>8.5</v>
      </c>
      <c r="F121" s="11">
        <v>1337</v>
      </c>
      <c r="G121" s="11">
        <v>1280</v>
      </c>
      <c r="H121" s="11">
        <v>1215</v>
      </c>
      <c r="I121" s="11">
        <v>1352</v>
      </c>
      <c r="J121" s="137">
        <f t="shared" si="2"/>
        <v>1296</v>
      </c>
      <c r="K121" s="138"/>
      <c r="M121" s="8">
        <v>4</v>
      </c>
      <c r="N121" s="95">
        <v>8.5</v>
      </c>
      <c r="O121" s="96"/>
      <c r="P121" s="2"/>
    </row>
    <row r="122" spans="1:16" x14ac:dyDescent="0.25">
      <c r="A122" s="2"/>
      <c r="C122" s="9" t="s">
        <v>20</v>
      </c>
      <c r="D122" s="11">
        <v>62.57</v>
      </c>
      <c r="E122" s="11">
        <v>8.1</v>
      </c>
      <c r="F122" s="11">
        <v>777</v>
      </c>
      <c r="G122" s="11">
        <v>807</v>
      </c>
      <c r="H122" s="11">
        <v>807</v>
      </c>
      <c r="I122" s="11">
        <v>799</v>
      </c>
      <c r="J122" s="137">
        <f t="shared" si="2"/>
        <v>797.5</v>
      </c>
      <c r="K122" s="138"/>
      <c r="M122" s="8">
        <v>5</v>
      </c>
      <c r="N122" s="95">
        <v>9.1999999999999993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564</v>
      </c>
      <c r="G123" s="12"/>
      <c r="H123" s="12"/>
      <c r="I123" s="12"/>
      <c r="J123" s="137">
        <f t="shared" si="2"/>
        <v>564</v>
      </c>
      <c r="K123" s="138"/>
      <c r="M123" s="13">
        <v>6</v>
      </c>
      <c r="N123" s="99">
        <v>8.8000000000000007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297</v>
      </c>
      <c r="G124" s="12"/>
      <c r="H124" s="12"/>
      <c r="I124" s="12"/>
      <c r="J124" s="137">
        <f t="shared" si="2"/>
        <v>297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61.77</v>
      </c>
      <c r="E125" s="15">
        <v>7.2</v>
      </c>
      <c r="F125" s="15">
        <v>280</v>
      </c>
      <c r="G125" s="15">
        <v>308</v>
      </c>
      <c r="H125" s="15">
        <v>333</v>
      </c>
      <c r="I125" s="15">
        <v>378</v>
      </c>
      <c r="J125" s="139">
        <f t="shared" si="2"/>
        <v>324.75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15.87</v>
      </c>
      <c r="E128" s="11">
        <v>10.6</v>
      </c>
      <c r="F128" s="22">
        <v>1286</v>
      </c>
      <c r="G128" s="16"/>
      <c r="H128" s="23" t="s">
        <v>1</v>
      </c>
      <c r="I128" s="147">
        <v>6.59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66.430000000000007</v>
      </c>
      <c r="E129" s="11"/>
      <c r="F129" s="22">
        <v>270</v>
      </c>
      <c r="G129" s="16"/>
      <c r="H129" s="27" t="s">
        <v>2</v>
      </c>
      <c r="I129" s="150">
        <v>6.27</v>
      </c>
      <c r="J129" s="151"/>
      <c r="K129" s="152"/>
      <c r="M129" s="28">
        <v>7</v>
      </c>
      <c r="N129" s="29">
        <v>152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62.87</v>
      </c>
      <c r="E131" s="11"/>
      <c r="F131" s="22">
        <v>272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71.7</v>
      </c>
      <c r="E132" s="11"/>
      <c r="F132" s="22">
        <v>275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5.5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75.41</v>
      </c>
      <c r="E133" s="11"/>
      <c r="F133" s="22">
        <v>1873</v>
      </c>
      <c r="G133" s="16"/>
      <c r="H133" s="141">
        <v>12</v>
      </c>
      <c r="I133" s="143">
        <v>565</v>
      </c>
      <c r="J133" s="143">
        <v>374</v>
      </c>
      <c r="K133" s="145">
        <f>((I133-J133)/I133)</f>
        <v>0.33805309734513272</v>
      </c>
      <c r="M133" s="13">
        <v>2</v>
      </c>
      <c r="N133" s="37">
        <v>5.6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76.66</v>
      </c>
      <c r="E134" s="11">
        <v>6.8</v>
      </c>
      <c r="F134" s="22">
        <v>581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602</v>
      </c>
      <c r="G135" s="16"/>
      <c r="H135" s="141"/>
      <c r="I135" s="143"/>
      <c r="J135" s="143"/>
      <c r="K135" s="145" t="e">
        <f>((I135-J135)/I135)</f>
        <v>#DIV/0!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77.2</v>
      </c>
      <c r="E136" s="11">
        <v>6.4</v>
      </c>
      <c r="F136" s="22">
        <v>1086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0.38464506172839508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1081</v>
      </c>
      <c r="G137" s="16"/>
      <c r="M137" s="112" t="s">
        <v>53</v>
      </c>
      <c r="N137" s="113"/>
      <c r="O137" s="39">
        <f>(J122-J123)/J122</f>
        <v>0.2927899686520376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0.47340425531914893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-9.3434343434343439E-2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91.45</v>
      </c>
      <c r="E140" s="35"/>
      <c r="F140" s="36"/>
      <c r="G140" s="48"/>
      <c r="H140" s="49" t="s">
        <v>1</v>
      </c>
      <c r="I140" s="35">
        <v>448</v>
      </c>
      <c r="J140" s="35">
        <v>397</v>
      </c>
      <c r="K140" s="36">
        <f>I140-J140</f>
        <v>51</v>
      </c>
      <c r="M140" s="123" t="s">
        <v>61</v>
      </c>
      <c r="N140" s="124"/>
      <c r="O140" s="50">
        <f>(J121-J125)/J121</f>
        <v>0.74942129629629628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72.650000000000006</v>
      </c>
      <c r="E141" s="35">
        <v>67.87</v>
      </c>
      <c r="F141" s="36">
        <v>93.42</v>
      </c>
      <c r="G141" s="51">
        <v>5.3</v>
      </c>
      <c r="H141" s="28" t="s">
        <v>2</v>
      </c>
      <c r="I141" s="37">
        <v>251</v>
      </c>
      <c r="J141" s="37">
        <v>239</v>
      </c>
      <c r="K141" s="38">
        <f>I141-J141</f>
        <v>12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77.849999999999994</v>
      </c>
      <c r="E142" s="35">
        <v>65.36</v>
      </c>
      <c r="F142" s="36">
        <v>83.96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77.2</v>
      </c>
      <c r="E143" s="35">
        <v>55.92</v>
      </c>
      <c r="F143" s="36">
        <v>72.44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52.55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91.75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440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441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442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443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444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B42-A124-461C-AF6E-A97C6DB67850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242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1190.6666666666667</v>
      </c>
    </row>
    <row r="7" spans="1:19" x14ac:dyDescent="0.25">
      <c r="A7" s="2"/>
      <c r="C7" s="9" t="s">
        <v>16</v>
      </c>
      <c r="D7" s="10"/>
      <c r="E7" s="10"/>
      <c r="F7" s="11">
        <v>794</v>
      </c>
      <c r="G7" s="12"/>
      <c r="H7" s="12"/>
      <c r="I7" s="12"/>
      <c r="J7" s="137">
        <f>AVERAGE(F7:I7)</f>
        <v>794</v>
      </c>
      <c r="K7" s="138"/>
      <c r="M7" s="8">
        <v>2</v>
      </c>
      <c r="N7" s="95">
        <v>9.6999999999999993</v>
      </c>
      <c r="O7" s="96"/>
      <c r="P7" s="2"/>
      <c r="R7" s="60" t="s">
        <v>1</v>
      </c>
      <c r="S7" s="78">
        <f>AVERAGE(J10,J67,J122)</f>
        <v>598.08333333333337</v>
      </c>
    </row>
    <row r="8" spans="1:19" x14ac:dyDescent="0.25">
      <c r="A8" s="2"/>
      <c r="C8" s="9" t="s">
        <v>17</v>
      </c>
      <c r="D8" s="10"/>
      <c r="E8" s="10"/>
      <c r="F8" s="11">
        <v>466</v>
      </c>
      <c r="G8" s="12"/>
      <c r="H8" s="12"/>
      <c r="I8" s="12"/>
      <c r="J8" s="137">
        <f t="shared" ref="J8:J13" si="0">AVERAGE(F8:I8)</f>
        <v>466</v>
      </c>
      <c r="K8" s="138"/>
      <c r="M8" s="8">
        <v>3</v>
      </c>
      <c r="N8" s="95">
        <v>9.1999999999999993</v>
      </c>
      <c r="O8" s="96"/>
      <c r="P8" s="2"/>
      <c r="R8" s="60" t="s">
        <v>2</v>
      </c>
      <c r="S8" s="79">
        <f>AVERAGE(J13,J70,J125)</f>
        <v>267.5</v>
      </c>
    </row>
    <row r="9" spans="1:19" x14ac:dyDescent="0.25">
      <c r="A9" s="2"/>
      <c r="C9" s="9" t="s">
        <v>18</v>
      </c>
      <c r="D9" s="11">
        <v>66.94</v>
      </c>
      <c r="E9" s="11">
        <v>8.6</v>
      </c>
      <c r="F9" s="11">
        <v>1318</v>
      </c>
      <c r="G9" s="11">
        <v>1302</v>
      </c>
      <c r="H9" s="11">
        <v>1236</v>
      </c>
      <c r="I9" s="11">
        <v>1211</v>
      </c>
      <c r="J9" s="137">
        <f t="shared" si="0"/>
        <v>1266.75</v>
      </c>
      <c r="K9" s="138"/>
      <c r="M9" s="8">
        <v>4</v>
      </c>
      <c r="N9" s="95">
        <v>7.1</v>
      </c>
      <c r="O9" s="96"/>
      <c r="P9" s="2"/>
      <c r="R9" s="80" t="s">
        <v>19</v>
      </c>
      <c r="S9" s="81">
        <f>S6-S7</f>
        <v>592.58333333333337</v>
      </c>
    </row>
    <row r="10" spans="1:19" x14ac:dyDescent="0.25">
      <c r="A10" s="2"/>
      <c r="C10" s="9" t="s">
        <v>20</v>
      </c>
      <c r="D10" s="11">
        <v>64.010000000000005</v>
      </c>
      <c r="E10" s="11">
        <v>8.6</v>
      </c>
      <c r="F10" s="11">
        <v>670</v>
      </c>
      <c r="G10" s="11">
        <v>639</v>
      </c>
      <c r="H10" s="11">
        <v>564</v>
      </c>
      <c r="I10" s="11">
        <v>545</v>
      </c>
      <c r="J10" s="137">
        <f t="shared" si="0"/>
        <v>604.5</v>
      </c>
      <c r="K10" s="138"/>
      <c r="M10" s="8">
        <v>5</v>
      </c>
      <c r="N10" s="95">
        <v>9</v>
      </c>
      <c r="O10" s="96"/>
      <c r="P10" s="2"/>
      <c r="R10" s="80" t="s">
        <v>21</v>
      </c>
      <c r="S10" s="82">
        <f>S7-S8</f>
        <v>330.58333333333337</v>
      </c>
    </row>
    <row r="11" spans="1:19" ht="15.75" thickBot="1" x14ac:dyDescent="0.3">
      <c r="A11" s="2"/>
      <c r="C11" s="9" t="s">
        <v>22</v>
      </c>
      <c r="D11" s="11"/>
      <c r="E11" s="11"/>
      <c r="F11" s="11">
        <v>445</v>
      </c>
      <c r="G11" s="12"/>
      <c r="H11" s="12"/>
      <c r="I11" s="12"/>
      <c r="J11" s="137">
        <f t="shared" si="0"/>
        <v>445</v>
      </c>
      <c r="K11" s="138"/>
      <c r="M11" s="13">
        <v>6</v>
      </c>
      <c r="N11" s="99">
        <v>8.4</v>
      </c>
      <c r="O11" s="100"/>
      <c r="P11" s="2"/>
      <c r="R11" s="80" t="s">
        <v>23</v>
      </c>
      <c r="S11" s="81">
        <f>S6-S8</f>
        <v>923.16666666666674</v>
      </c>
    </row>
    <row r="12" spans="1:19" x14ac:dyDescent="0.25">
      <c r="A12" s="2"/>
      <c r="C12" s="9" t="s">
        <v>24</v>
      </c>
      <c r="D12" s="11"/>
      <c r="E12" s="11"/>
      <c r="F12" s="11">
        <v>304</v>
      </c>
      <c r="G12" s="12"/>
      <c r="H12" s="12"/>
      <c r="I12" s="12"/>
      <c r="J12" s="137">
        <f t="shared" si="0"/>
        <v>304</v>
      </c>
      <c r="K12" s="138"/>
      <c r="P12" s="2"/>
      <c r="R12" s="83" t="s">
        <v>25</v>
      </c>
      <c r="S12" s="85">
        <f>S9/S6</f>
        <v>0.49769036954087348</v>
      </c>
    </row>
    <row r="13" spans="1:19" ht="15.75" thickBot="1" x14ac:dyDescent="0.3">
      <c r="A13" s="2"/>
      <c r="C13" s="14" t="s">
        <v>26</v>
      </c>
      <c r="D13" s="15">
        <v>64.5</v>
      </c>
      <c r="E13" s="15">
        <v>7.5</v>
      </c>
      <c r="F13" s="15">
        <v>351</v>
      </c>
      <c r="G13" s="15">
        <v>343</v>
      </c>
      <c r="H13" s="15">
        <v>303</v>
      </c>
      <c r="I13" s="15">
        <v>272</v>
      </c>
      <c r="J13" s="139">
        <f t="shared" si="0"/>
        <v>317.25</v>
      </c>
      <c r="K13" s="140"/>
      <c r="P13" s="2"/>
      <c r="R13" s="83" t="s">
        <v>27</v>
      </c>
      <c r="S13" s="85">
        <f>S10/S7</f>
        <v>0.5527379127769263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0.77533594624860025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15.21</v>
      </c>
      <c r="E16" s="11">
        <v>10.7</v>
      </c>
      <c r="F16" s="22">
        <v>1240</v>
      </c>
      <c r="G16" s="16"/>
      <c r="H16" s="23" t="s">
        <v>1</v>
      </c>
      <c r="I16" s="147">
        <v>6.17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67.39</v>
      </c>
      <c r="E17" s="11"/>
      <c r="F17" s="22">
        <v>311</v>
      </c>
      <c r="G17" s="16"/>
      <c r="H17" s="27" t="s">
        <v>2</v>
      </c>
      <c r="I17" s="150">
        <v>5.94</v>
      </c>
      <c r="J17" s="151"/>
      <c r="K17" s="152"/>
      <c r="M17" s="28">
        <v>7</v>
      </c>
      <c r="N17" s="29">
        <v>56</v>
      </c>
      <c r="O17" s="30">
        <v>0.05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71.03</v>
      </c>
      <c r="E19" s="11"/>
      <c r="F19" s="22">
        <v>308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72.12</v>
      </c>
      <c r="E20" s="11"/>
      <c r="F20" s="22">
        <v>306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75.97</v>
      </c>
      <c r="E21" s="11"/>
      <c r="F21" s="22">
        <v>1979</v>
      </c>
      <c r="G21" s="16"/>
      <c r="H21" s="141">
        <v>2</v>
      </c>
      <c r="I21" s="143">
        <v>667</v>
      </c>
      <c r="J21" s="143">
        <v>427</v>
      </c>
      <c r="K21" s="145">
        <f>((I21-J21)/I21)</f>
        <v>0.35982008995502252</v>
      </c>
      <c r="M21" s="13">
        <v>2</v>
      </c>
      <c r="N21" s="37">
        <v>5.7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76.849999999999994</v>
      </c>
      <c r="E22" s="11">
        <v>6.9</v>
      </c>
      <c r="F22" s="22">
        <v>620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609</v>
      </c>
      <c r="G23" s="16"/>
      <c r="H23" s="141"/>
      <c r="I23" s="143"/>
      <c r="J23" s="143"/>
      <c r="K23" s="145" t="e">
        <f>((I23-J23)/I23)</f>
        <v>#DIV/0!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77.900000000000006</v>
      </c>
      <c r="E24" s="11">
        <v>6.6</v>
      </c>
      <c r="F24" s="22">
        <v>1098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0.52279455298993482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1080</v>
      </c>
      <c r="G25" s="16"/>
      <c r="M25" s="112" t="s">
        <v>53</v>
      </c>
      <c r="N25" s="113"/>
      <c r="O25" s="39">
        <f>(J10-J11)/J10</f>
        <v>0.26385442514474772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0.31685393258426964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-4.358552631578947E-2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91.6</v>
      </c>
      <c r="E28" s="35"/>
      <c r="F28" s="36"/>
      <c r="G28" s="48"/>
      <c r="H28" s="49" t="s">
        <v>1</v>
      </c>
      <c r="I28" s="35">
        <v>479</v>
      </c>
      <c r="J28" s="35">
        <v>438</v>
      </c>
      <c r="K28" s="36">
        <f>I28-J28</f>
        <v>41</v>
      </c>
      <c r="M28" s="123" t="s">
        <v>61</v>
      </c>
      <c r="N28" s="124"/>
      <c r="O28" s="50">
        <f>(J9-J13)/J9</f>
        <v>0.74955595026642985</v>
      </c>
      <c r="P28" s="2"/>
    </row>
    <row r="29" spans="1:16" ht="15.75" thickBot="1" x14ac:dyDescent="0.3">
      <c r="A29" s="2"/>
      <c r="B29" s="43"/>
      <c r="C29" s="47" t="s">
        <v>62</v>
      </c>
      <c r="D29" s="35">
        <v>73.2</v>
      </c>
      <c r="E29" s="35">
        <v>68.61</v>
      </c>
      <c r="F29" s="36">
        <v>93.73</v>
      </c>
      <c r="G29" s="51">
        <v>5</v>
      </c>
      <c r="H29" s="28" t="s">
        <v>2</v>
      </c>
      <c r="I29" s="37">
        <v>298</v>
      </c>
      <c r="J29" s="37">
        <v>265</v>
      </c>
      <c r="K29" s="38">
        <f>I29-J29</f>
        <v>33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78.5</v>
      </c>
      <c r="E30" s="35">
        <v>65.650000000000006</v>
      </c>
      <c r="F30" s="36">
        <v>83.63</v>
      </c>
      <c r="P30" s="2"/>
    </row>
    <row r="31" spans="1:16" ht="15" customHeight="1" x14ac:dyDescent="0.25">
      <c r="A31" s="2"/>
      <c r="B31" s="43"/>
      <c r="C31" s="47" t="s">
        <v>64</v>
      </c>
      <c r="D31" s="35">
        <v>76.8</v>
      </c>
      <c r="E31" s="35">
        <v>55.77</v>
      </c>
      <c r="F31" s="36">
        <v>72.62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52.4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91.2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445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446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447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448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449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230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781</v>
      </c>
      <c r="G64" s="12"/>
      <c r="H64" s="12"/>
      <c r="I64" s="12"/>
      <c r="J64" s="137">
        <f>AVERAGE(F64:I64)</f>
        <v>781</v>
      </c>
      <c r="K64" s="138"/>
      <c r="M64" s="8">
        <v>2</v>
      </c>
      <c r="N64" s="95">
        <v>9.4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459</v>
      </c>
      <c r="G65" s="12"/>
      <c r="H65" s="12"/>
      <c r="I65" s="12"/>
      <c r="J65" s="137">
        <f t="shared" ref="J65:J70" si="1">AVERAGE(F65:I65)</f>
        <v>459</v>
      </c>
      <c r="K65" s="138"/>
      <c r="M65" s="8">
        <v>3</v>
      </c>
      <c r="N65" s="95">
        <v>9.1</v>
      </c>
      <c r="O65" s="96"/>
      <c r="P65" s="2"/>
    </row>
    <row r="66" spans="1:16" ht="15" customHeight="1" x14ac:dyDescent="0.25">
      <c r="A66" s="2"/>
      <c r="C66" s="9" t="s">
        <v>18</v>
      </c>
      <c r="D66" s="11">
        <v>67.099999999999994</v>
      </c>
      <c r="E66" s="11">
        <v>9</v>
      </c>
      <c r="F66" s="11">
        <v>1149</v>
      </c>
      <c r="G66" s="11">
        <v>1099</v>
      </c>
      <c r="H66" s="11">
        <v>1180</v>
      </c>
      <c r="I66" s="11">
        <v>1246</v>
      </c>
      <c r="J66" s="137">
        <f t="shared" si="1"/>
        <v>1168.5</v>
      </c>
      <c r="K66" s="138"/>
      <c r="M66" s="8">
        <v>4</v>
      </c>
      <c r="N66" s="95">
        <v>8</v>
      </c>
      <c r="O66" s="96"/>
      <c r="P66" s="2"/>
    </row>
    <row r="67" spans="1:16" ht="15" customHeight="1" x14ac:dyDescent="0.25">
      <c r="A67" s="2"/>
      <c r="C67" s="9" t="s">
        <v>20</v>
      </c>
      <c r="D67" s="11">
        <v>62.78</v>
      </c>
      <c r="E67" s="11">
        <v>8.3000000000000007</v>
      </c>
      <c r="F67" s="11">
        <v>676</v>
      </c>
      <c r="G67" s="11">
        <v>635</v>
      </c>
      <c r="H67" s="11">
        <v>625</v>
      </c>
      <c r="I67" s="11">
        <v>598</v>
      </c>
      <c r="J67" s="137">
        <f t="shared" si="1"/>
        <v>633.5</v>
      </c>
      <c r="K67" s="138"/>
      <c r="M67" s="8">
        <v>5</v>
      </c>
      <c r="N67" s="95">
        <v>8.9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401</v>
      </c>
      <c r="G68" s="12"/>
      <c r="H68" s="12"/>
      <c r="I68" s="12"/>
      <c r="J68" s="137">
        <f t="shared" si="1"/>
        <v>401</v>
      </c>
      <c r="K68" s="138"/>
      <c r="M68" s="13">
        <v>6</v>
      </c>
      <c r="N68" s="99">
        <v>8.4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241</v>
      </c>
      <c r="G69" s="12"/>
      <c r="H69" s="12"/>
      <c r="I69" s="12"/>
      <c r="J69" s="137">
        <f t="shared" si="1"/>
        <v>241</v>
      </c>
      <c r="K69" s="138"/>
      <c r="P69" s="2"/>
    </row>
    <row r="70" spans="1:16" ht="15.75" thickBot="1" x14ac:dyDescent="0.3">
      <c r="A70" s="2"/>
      <c r="C70" s="14" t="s">
        <v>26</v>
      </c>
      <c r="D70" s="15">
        <v>62.53</v>
      </c>
      <c r="E70" s="15">
        <v>7.6</v>
      </c>
      <c r="F70" s="15">
        <v>255</v>
      </c>
      <c r="G70" s="15">
        <v>242</v>
      </c>
      <c r="H70" s="15">
        <v>242</v>
      </c>
      <c r="I70" s="15">
        <v>245</v>
      </c>
      <c r="J70" s="139">
        <f t="shared" si="1"/>
        <v>246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17.18</v>
      </c>
      <c r="E73" s="11">
        <v>10.5</v>
      </c>
      <c r="F73" s="22">
        <v>1389</v>
      </c>
      <c r="G73" s="16"/>
      <c r="H73" s="23" t="s">
        <v>1</v>
      </c>
      <c r="I73" s="147">
        <v>6.28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66.64</v>
      </c>
      <c r="E74" s="11"/>
      <c r="F74" s="22">
        <v>265</v>
      </c>
      <c r="G74" s="16"/>
      <c r="H74" s="27" t="s">
        <v>2</v>
      </c>
      <c r="I74" s="150">
        <v>6.06</v>
      </c>
      <c r="J74" s="151"/>
      <c r="K74" s="152"/>
      <c r="M74" s="28">
        <v>7</v>
      </c>
      <c r="N74" s="29">
        <v>64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71.53</v>
      </c>
      <c r="E76" s="11"/>
      <c r="F76" s="22">
        <v>262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73.41</v>
      </c>
      <c r="E77" s="11"/>
      <c r="F77" s="22">
        <v>260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5.4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76.3</v>
      </c>
      <c r="E78" s="11"/>
      <c r="F78" s="22">
        <v>1890</v>
      </c>
      <c r="G78" s="16"/>
      <c r="H78" s="141">
        <v>3</v>
      </c>
      <c r="I78" s="143">
        <v>673</v>
      </c>
      <c r="J78" s="143">
        <v>424</v>
      </c>
      <c r="K78" s="145">
        <f>((I78-J78)/I78)</f>
        <v>0.36998514115898962</v>
      </c>
      <c r="M78" s="13">
        <v>2</v>
      </c>
      <c r="N78" s="37">
        <v>5.5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75.97</v>
      </c>
      <c r="E79" s="11">
        <v>6.8</v>
      </c>
      <c r="F79" s="22">
        <v>589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575</v>
      </c>
      <c r="G80" s="16"/>
      <c r="H80" s="141">
        <v>6</v>
      </c>
      <c r="I80" s="143">
        <v>389</v>
      </c>
      <c r="J80" s="143">
        <v>210</v>
      </c>
      <c r="K80" s="145">
        <f>((I80-J80)/I80)</f>
        <v>0.46015424164524421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77.37</v>
      </c>
      <c r="E81" s="11">
        <v>6.5</v>
      </c>
      <c r="F81" s="22">
        <v>1035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0.45785194694052206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1019</v>
      </c>
      <c r="G82" s="16"/>
      <c r="M82" s="112" t="s">
        <v>53</v>
      </c>
      <c r="N82" s="113"/>
      <c r="O82" s="39">
        <f>(J67-J68)/J67</f>
        <v>0.36700868192580899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0.39900249376558605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-2.0746887966804978E-2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91.45</v>
      </c>
      <c r="E85" s="35"/>
      <c r="F85" s="36"/>
      <c r="G85" s="48"/>
      <c r="H85" s="49" t="s">
        <v>1</v>
      </c>
      <c r="I85" s="35">
        <v>465</v>
      </c>
      <c r="J85" s="35">
        <v>427</v>
      </c>
      <c r="K85" s="36">
        <f>I85-J85</f>
        <v>38</v>
      </c>
      <c r="M85" s="123" t="s">
        <v>61</v>
      </c>
      <c r="N85" s="124"/>
      <c r="O85" s="50">
        <f>(J66-J70)/J66</f>
        <v>0.78947368421052633</v>
      </c>
      <c r="P85" s="2"/>
    </row>
    <row r="86" spans="1:16" ht="15.75" thickBot="1" x14ac:dyDescent="0.3">
      <c r="A86" s="2"/>
      <c r="B86" s="43"/>
      <c r="C86" s="47" t="s">
        <v>62</v>
      </c>
      <c r="D86" s="35">
        <v>72.900000000000006</v>
      </c>
      <c r="E86" s="35">
        <v>68.48</v>
      </c>
      <c r="F86" s="36">
        <v>93.94</v>
      </c>
      <c r="G86" s="51">
        <v>5.2</v>
      </c>
      <c r="H86" s="28" t="s">
        <v>2</v>
      </c>
      <c r="I86" s="37">
        <v>235</v>
      </c>
      <c r="J86" s="37">
        <v>204</v>
      </c>
      <c r="K86" s="38">
        <f>I86-J86</f>
        <v>31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78.849999999999994</v>
      </c>
      <c r="E87" s="35">
        <v>65.849999999999994</v>
      </c>
      <c r="F87" s="36">
        <v>83.51</v>
      </c>
      <c r="P87" s="2"/>
    </row>
    <row r="88" spans="1:16" ht="15" customHeight="1" x14ac:dyDescent="0.25">
      <c r="A88" s="2"/>
      <c r="B88" s="43"/>
      <c r="C88" s="47" t="s">
        <v>64</v>
      </c>
      <c r="D88" s="35">
        <v>75.8</v>
      </c>
      <c r="E88" s="35">
        <v>55.22</v>
      </c>
      <c r="F88" s="36">
        <v>72.849999999999994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52.75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91.35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450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451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452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453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454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455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456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766</v>
      </c>
      <c r="G119" s="12"/>
      <c r="H119" s="12"/>
      <c r="I119" s="12"/>
      <c r="J119" s="137">
        <f>AVERAGE(F119:I119)</f>
        <v>766</v>
      </c>
      <c r="K119" s="138"/>
      <c r="M119" s="8">
        <v>2</v>
      </c>
      <c r="N119" s="95">
        <v>10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472</v>
      </c>
      <c r="G120" s="12"/>
      <c r="H120" s="12"/>
      <c r="I120" s="12"/>
      <c r="J120" s="137">
        <f t="shared" ref="J120:J125" si="2">AVERAGE(F120:I120)</f>
        <v>472</v>
      </c>
      <c r="K120" s="138"/>
      <c r="M120" s="8">
        <v>3</v>
      </c>
      <c r="N120" s="95">
        <v>9</v>
      </c>
      <c r="O120" s="96"/>
      <c r="P120" s="2"/>
    </row>
    <row r="121" spans="1:16" x14ac:dyDescent="0.25">
      <c r="A121" s="2"/>
      <c r="C121" s="9" t="s">
        <v>18</v>
      </c>
      <c r="D121" s="11">
        <v>59.89</v>
      </c>
      <c r="E121" s="11">
        <v>8</v>
      </c>
      <c r="F121" s="11">
        <v>1078</v>
      </c>
      <c r="G121" s="11">
        <v>1065</v>
      </c>
      <c r="H121" s="11">
        <v>1180</v>
      </c>
      <c r="I121" s="11">
        <v>1224</v>
      </c>
      <c r="J121" s="137">
        <f t="shared" si="2"/>
        <v>1136.75</v>
      </c>
      <c r="K121" s="138"/>
      <c r="M121" s="8">
        <v>4</v>
      </c>
      <c r="N121" s="95">
        <v>8.1999999999999993</v>
      </c>
      <c r="O121" s="96"/>
      <c r="P121" s="2"/>
    </row>
    <row r="122" spans="1:16" x14ac:dyDescent="0.25">
      <c r="A122" s="2"/>
      <c r="C122" s="9" t="s">
        <v>20</v>
      </c>
      <c r="D122" s="11">
        <v>61.68</v>
      </c>
      <c r="E122" s="11">
        <v>8.3000000000000007</v>
      </c>
      <c r="F122" s="11">
        <v>552</v>
      </c>
      <c r="G122" s="11">
        <v>563</v>
      </c>
      <c r="H122" s="11">
        <v>536</v>
      </c>
      <c r="I122" s="11">
        <v>574</v>
      </c>
      <c r="J122" s="137">
        <f t="shared" si="2"/>
        <v>556.25</v>
      </c>
      <c r="K122" s="138"/>
      <c r="M122" s="8">
        <v>5</v>
      </c>
      <c r="N122" s="95">
        <v>9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357</v>
      </c>
      <c r="G123" s="12"/>
      <c r="H123" s="12"/>
      <c r="I123" s="12"/>
      <c r="J123" s="137">
        <f t="shared" si="2"/>
        <v>357</v>
      </c>
      <c r="K123" s="138"/>
      <c r="M123" s="13">
        <v>6</v>
      </c>
      <c r="N123" s="99">
        <v>8.6999999999999993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268</v>
      </c>
      <c r="G124" s="12"/>
      <c r="H124" s="12"/>
      <c r="I124" s="12"/>
      <c r="J124" s="137">
        <f t="shared" si="2"/>
        <v>268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63.48</v>
      </c>
      <c r="E125" s="15">
        <v>7.5</v>
      </c>
      <c r="F125" s="15">
        <v>254</v>
      </c>
      <c r="G125" s="15">
        <v>274</v>
      </c>
      <c r="H125" s="15">
        <v>238</v>
      </c>
      <c r="I125" s="15">
        <v>191</v>
      </c>
      <c r="J125" s="139">
        <f t="shared" si="2"/>
        <v>239.25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12.29</v>
      </c>
      <c r="E128" s="11">
        <v>10.4</v>
      </c>
      <c r="F128" s="22">
        <v>1289</v>
      </c>
      <c r="G128" s="16"/>
      <c r="H128" s="23" t="s">
        <v>1</v>
      </c>
      <c r="I128" s="147">
        <v>5.63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68.48</v>
      </c>
      <c r="E129" s="11"/>
      <c r="F129" s="22">
        <v>259</v>
      </c>
      <c r="G129" s="16"/>
      <c r="H129" s="27" t="s">
        <v>2</v>
      </c>
      <c r="I129" s="150">
        <v>5.24</v>
      </c>
      <c r="J129" s="151"/>
      <c r="K129" s="152"/>
      <c r="M129" s="28">
        <v>7</v>
      </c>
      <c r="N129" s="29">
        <v>140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64.489999999999995</v>
      </c>
      <c r="E131" s="11"/>
      <c r="F131" s="22">
        <v>254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75.61</v>
      </c>
      <c r="E132" s="11"/>
      <c r="F132" s="22">
        <v>252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5.5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78.25</v>
      </c>
      <c r="E133" s="11"/>
      <c r="F133" s="22">
        <v>1921</v>
      </c>
      <c r="G133" s="16"/>
      <c r="H133" s="141">
        <v>10</v>
      </c>
      <c r="I133" s="143">
        <v>603</v>
      </c>
      <c r="J133" s="143">
        <v>507</v>
      </c>
      <c r="K133" s="145">
        <f>((I133-J133)/I133)</f>
        <v>0.15920398009950248</v>
      </c>
      <c r="M133" s="13">
        <v>2</v>
      </c>
      <c r="N133" s="37">
        <v>5.6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77.03</v>
      </c>
      <c r="E134" s="11">
        <v>6.9</v>
      </c>
      <c r="F134" s="22">
        <v>540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539</v>
      </c>
      <c r="G135" s="16"/>
      <c r="H135" s="141"/>
      <c r="I135" s="143"/>
      <c r="J135" s="143"/>
      <c r="K135" s="145" t="e">
        <f>((I135-J135)/I135)</f>
        <v>#DIV/0!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78.72</v>
      </c>
      <c r="E136" s="11">
        <v>5.8</v>
      </c>
      <c r="F136" s="22">
        <v>1052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0.51066637343303278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1025</v>
      </c>
      <c r="G137" s="16"/>
      <c r="M137" s="112" t="s">
        <v>53</v>
      </c>
      <c r="N137" s="113"/>
      <c r="O137" s="39">
        <f>(J122-J123)/J122</f>
        <v>0.35820224719101124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0.24929971988795518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0.10727611940298508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91.75</v>
      </c>
      <c r="E140" s="35"/>
      <c r="F140" s="36"/>
      <c r="G140" s="48"/>
      <c r="H140" s="49" t="s">
        <v>1</v>
      </c>
      <c r="I140" s="35">
        <v>332</v>
      </c>
      <c r="J140" s="35">
        <v>283</v>
      </c>
      <c r="K140" s="36">
        <f>I140-J140</f>
        <v>49</v>
      </c>
      <c r="M140" s="123" t="s">
        <v>61</v>
      </c>
      <c r="N140" s="124"/>
      <c r="O140" s="50">
        <f>(J121-J125)/J121</f>
        <v>0.7895315592698483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72.34</v>
      </c>
      <c r="E141" s="35">
        <v>67.62</v>
      </c>
      <c r="F141" s="36">
        <v>93.48</v>
      </c>
      <c r="G141" s="51">
        <v>5.2</v>
      </c>
      <c r="H141" s="28" t="s">
        <v>2</v>
      </c>
      <c r="I141" s="37">
        <v>236</v>
      </c>
      <c r="J141" s="37">
        <v>222</v>
      </c>
      <c r="K141" s="38">
        <f>I141-J141</f>
        <v>14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78.150000000000006</v>
      </c>
      <c r="E142" s="35">
        <v>65.77</v>
      </c>
      <c r="F142" s="36">
        <v>84.16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77.55</v>
      </c>
      <c r="E143" s="35">
        <v>56.27</v>
      </c>
      <c r="F143" s="36">
        <v>72.56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52.5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91.25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457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458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459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460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461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 t="s">
        <v>462</v>
      </c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E616-BFA6-4338-8AFF-B618DCD1FA8A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242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1140.4166666666667</v>
      </c>
    </row>
    <row r="7" spans="1:19" x14ac:dyDescent="0.25">
      <c r="A7" s="2"/>
      <c r="C7" s="9" t="s">
        <v>16</v>
      </c>
      <c r="D7" s="10"/>
      <c r="E7" s="10"/>
      <c r="F7" s="11">
        <v>778</v>
      </c>
      <c r="G7" s="12"/>
      <c r="H7" s="12"/>
      <c r="I7" s="12"/>
      <c r="J7" s="137">
        <f>AVERAGE(F7:I7)</f>
        <v>778</v>
      </c>
      <c r="K7" s="138"/>
      <c r="M7" s="8">
        <v>2</v>
      </c>
      <c r="N7" s="95">
        <v>10.199999999999999</v>
      </c>
      <c r="O7" s="96"/>
      <c r="P7" s="2"/>
      <c r="R7" s="60" t="s">
        <v>1</v>
      </c>
      <c r="S7" s="78">
        <f>AVERAGE(J10,J67,J122)</f>
        <v>604.58333333333337</v>
      </c>
    </row>
    <row r="8" spans="1:19" x14ac:dyDescent="0.25">
      <c r="A8" s="2"/>
      <c r="C8" s="9" t="s">
        <v>17</v>
      </c>
      <c r="D8" s="10"/>
      <c r="E8" s="10"/>
      <c r="F8" s="11">
        <v>481</v>
      </c>
      <c r="G8" s="12"/>
      <c r="H8" s="12"/>
      <c r="I8" s="12"/>
      <c r="J8" s="137">
        <f t="shared" ref="J8:J13" si="0">AVERAGE(F8:I8)</f>
        <v>481</v>
      </c>
      <c r="K8" s="138"/>
      <c r="M8" s="8">
        <v>3</v>
      </c>
      <c r="N8" s="95">
        <v>9.1</v>
      </c>
      <c r="O8" s="96"/>
      <c r="P8" s="2"/>
      <c r="R8" s="60" t="s">
        <v>2</v>
      </c>
      <c r="S8" s="79">
        <f>AVERAGE(J13,J70,J125)</f>
        <v>205.83333333333334</v>
      </c>
    </row>
    <row r="9" spans="1:19" x14ac:dyDescent="0.25">
      <c r="A9" s="2"/>
      <c r="C9" s="9" t="s">
        <v>18</v>
      </c>
      <c r="D9" s="11">
        <v>67.349999999999994</v>
      </c>
      <c r="E9" s="11">
        <v>8.3000000000000007</v>
      </c>
      <c r="F9" s="11">
        <v>1173</v>
      </c>
      <c r="G9" s="11">
        <v>1145</v>
      </c>
      <c r="H9" s="11">
        <v>1223</v>
      </c>
      <c r="I9" s="11">
        <v>1235</v>
      </c>
      <c r="J9" s="137">
        <f t="shared" si="0"/>
        <v>1194</v>
      </c>
      <c r="K9" s="138"/>
      <c r="M9" s="8">
        <v>4</v>
      </c>
      <c r="N9" s="95">
        <v>7.5</v>
      </c>
      <c r="O9" s="96"/>
      <c r="P9" s="2"/>
      <c r="R9" s="80" t="s">
        <v>19</v>
      </c>
      <c r="S9" s="81">
        <f>S6-S7</f>
        <v>535.83333333333337</v>
      </c>
    </row>
    <row r="10" spans="1:19" x14ac:dyDescent="0.25">
      <c r="A10" s="2"/>
      <c r="C10" s="9" t="s">
        <v>20</v>
      </c>
      <c r="D10" s="11">
        <v>62.72</v>
      </c>
      <c r="E10" s="11">
        <v>8.3000000000000007</v>
      </c>
      <c r="F10" s="11">
        <v>619</v>
      </c>
      <c r="G10" s="11">
        <v>603</v>
      </c>
      <c r="H10" s="11">
        <v>600</v>
      </c>
      <c r="I10" s="11">
        <v>597</v>
      </c>
      <c r="J10" s="137">
        <f t="shared" si="0"/>
        <v>604.75</v>
      </c>
      <c r="K10" s="138"/>
      <c r="M10" s="8">
        <v>5</v>
      </c>
      <c r="N10" s="95">
        <v>8.9</v>
      </c>
      <c r="O10" s="96"/>
      <c r="P10" s="2"/>
      <c r="R10" s="80" t="s">
        <v>21</v>
      </c>
      <c r="S10" s="82">
        <f>S7-S8</f>
        <v>398.75</v>
      </c>
    </row>
    <row r="11" spans="1:19" ht="15.75" thickBot="1" x14ac:dyDescent="0.3">
      <c r="A11" s="2"/>
      <c r="C11" s="9" t="s">
        <v>22</v>
      </c>
      <c r="D11" s="11"/>
      <c r="E11" s="11"/>
      <c r="F11" s="11">
        <v>371</v>
      </c>
      <c r="G11" s="12"/>
      <c r="H11" s="12"/>
      <c r="I11" s="12"/>
      <c r="J11" s="137">
        <f t="shared" si="0"/>
        <v>371</v>
      </c>
      <c r="K11" s="138"/>
      <c r="M11" s="13">
        <v>6</v>
      </c>
      <c r="N11" s="99">
        <v>8.6999999999999993</v>
      </c>
      <c r="O11" s="100"/>
      <c r="P11" s="2"/>
      <c r="R11" s="80" t="s">
        <v>23</v>
      </c>
      <c r="S11" s="81">
        <f>S6-S8</f>
        <v>934.58333333333337</v>
      </c>
    </row>
    <row r="12" spans="1:19" x14ac:dyDescent="0.25">
      <c r="A12" s="2"/>
      <c r="C12" s="9" t="s">
        <v>24</v>
      </c>
      <c r="D12" s="11"/>
      <c r="E12" s="11"/>
      <c r="F12" s="11">
        <v>216</v>
      </c>
      <c r="G12" s="12"/>
      <c r="H12" s="12"/>
      <c r="I12" s="12"/>
      <c r="J12" s="137">
        <f t="shared" si="0"/>
        <v>216</v>
      </c>
      <c r="K12" s="138"/>
      <c r="P12" s="2"/>
      <c r="R12" s="83" t="s">
        <v>25</v>
      </c>
      <c r="S12" s="85">
        <f>S9/S6</f>
        <v>0.46985750822067957</v>
      </c>
    </row>
    <row r="13" spans="1:19" ht="15.75" thickBot="1" x14ac:dyDescent="0.3">
      <c r="A13" s="2"/>
      <c r="C13" s="14" t="s">
        <v>26</v>
      </c>
      <c r="D13" s="15">
        <v>61.9</v>
      </c>
      <c r="E13" s="15">
        <v>7.4</v>
      </c>
      <c r="F13" s="15">
        <v>201</v>
      </c>
      <c r="G13" s="15">
        <v>203</v>
      </c>
      <c r="H13" s="15">
        <v>192</v>
      </c>
      <c r="I13" s="15">
        <v>190</v>
      </c>
      <c r="J13" s="139">
        <f t="shared" si="0"/>
        <v>196.5</v>
      </c>
      <c r="K13" s="140"/>
      <c r="P13" s="2"/>
      <c r="R13" s="83" t="s">
        <v>27</v>
      </c>
      <c r="S13" s="85">
        <f>S10/S7</f>
        <v>0.65954514128187458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0.81951041286079651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19.649999999999999</v>
      </c>
      <c r="E16" s="11">
        <v>10.4</v>
      </c>
      <c r="F16" s="22">
        <v>1191</v>
      </c>
      <c r="G16" s="16"/>
      <c r="H16" s="23" t="s">
        <v>1</v>
      </c>
      <c r="I16" s="147">
        <v>6.06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68.36</v>
      </c>
      <c r="E17" s="11"/>
      <c r="F17" s="22">
        <v>242</v>
      </c>
      <c r="G17" s="16"/>
      <c r="H17" s="27" t="s">
        <v>2</v>
      </c>
      <c r="I17" s="150">
        <v>5.83</v>
      </c>
      <c r="J17" s="151"/>
      <c r="K17" s="152"/>
      <c r="M17" s="28">
        <v>7</v>
      </c>
      <c r="N17" s="29">
        <v>63</v>
      </c>
      <c r="O17" s="30">
        <v>0.04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71.010000000000005</v>
      </c>
      <c r="E19" s="11"/>
      <c r="F19" s="22">
        <v>238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72.14</v>
      </c>
      <c r="E20" s="11"/>
      <c r="F20" s="22">
        <v>235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77.650000000000006</v>
      </c>
      <c r="E21" s="11"/>
      <c r="F21" s="22">
        <v>1898</v>
      </c>
      <c r="G21" s="16"/>
      <c r="H21" s="141">
        <v>4</v>
      </c>
      <c r="I21" s="143">
        <v>615</v>
      </c>
      <c r="J21" s="143">
        <v>344</v>
      </c>
      <c r="K21" s="145">
        <f>((I21-J21)/I21)</f>
        <v>0.44065040650406506</v>
      </c>
      <c r="M21" s="13">
        <v>2</v>
      </c>
      <c r="N21" s="37">
        <v>5.5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76.98</v>
      </c>
      <c r="E22" s="11">
        <v>6.8</v>
      </c>
      <c r="F22" s="22">
        <v>565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549</v>
      </c>
      <c r="G23" s="16"/>
      <c r="H23" s="141">
        <v>7</v>
      </c>
      <c r="I23" s="143">
        <v>389</v>
      </c>
      <c r="J23" s="143">
        <v>202</v>
      </c>
      <c r="K23" s="145">
        <f>((I23-J23)/I23)</f>
        <v>0.48071979434447298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78.2</v>
      </c>
      <c r="E24" s="11">
        <v>6.2</v>
      </c>
      <c r="F24" s="22">
        <v>1040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0.49350921273031828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1023</v>
      </c>
      <c r="G25" s="16"/>
      <c r="M25" s="112" t="s">
        <v>53</v>
      </c>
      <c r="N25" s="113"/>
      <c r="O25" s="39">
        <f>(J10-J11)/J10</f>
        <v>0.3865233567589913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0.41778975741239893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9.0277777777777776E-2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91.6</v>
      </c>
      <c r="E28" s="35"/>
      <c r="F28" s="36"/>
      <c r="G28" s="48"/>
      <c r="H28" s="49" t="s">
        <v>1</v>
      </c>
      <c r="I28" s="35">
        <v>430</v>
      </c>
      <c r="J28" s="35">
        <v>393</v>
      </c>
      <c r="K28" s="36">
        <f>I28-J28</f>
        <v>37</v>
      </c>
      <c r="M28" s="123" t="s">
        <v>61</v>
      </c>
      <c r="N28" s="124"/>
      <c r="O28" s="50">
        <f>(J9-J13)/J9</f>
        <v>0.835427135678392</v>
      </c>
      <c r="P28" s="2"/>
    </row>
    <row r="29" spans="1:16" ht="15.75" thickBot="1" x14ac:dyDescent="0.3">
      <c r="A29" s="2"/>
      <c r="B29" s="43"/>
      <c r="C29" s="47" t="s">
        <v>62</v>
      </c>
      <c r="D29" s="35">
        <v>72.7</v>
      </c>
      <c r="E29" s="35">
        <v>68.16</v>
      </c>
      <c r="F29" s="36">
        <v>93.76</v>
      </c>
      <c r="G29" s="51">
        <v>5.0999999999999996</v>
      </c>
      <c r="H29" s="28" t="s">
        <v>2</v>
      </c>
      <c r="I29" s="37">
        <v>209</v>
      </c>
      <c r="J29" s="37">
        <v>179</v>
      </c>
      <c r="K29" s="38">
        <f>I29-J29</f>
        <v>30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78.599999999999994</v>
      </c>
      <c r="E30" s="35">
        <v>66.22</v>
      </c>
      <c r="F30" s="36">
        <v>84.25</v>
      </c>
      <c r="P30" s="2"/>
    </row>
    <row r="31" spans="1:16" ht="15" customHeight="1" x14ac:dyDescent="0.25">
      <c r="A31" s="2"/>
      <c r="B31" s="43"/>
      <c r="C31" s="47" t="s">
        <v>64</v>
      </c>
      <c r="D31" s="35">
        <v>76.599999999999994</v>
      </c>
      <c r="E31" s="35">
        <v>55.7</v>
      </c>
      <c r="F31" s="36">
        <v>72.72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52.9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91.4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463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464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465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466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467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468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469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 t="s">
        <v>470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 t="s">
        <v>471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230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755</v>
      </c>
      <c r="G64" s="12"/>
      <c r="H64" s="12"/>
      <c r="I64" s="12"/>
      <c r="J64" s="137">
        <f>AVERAGE(F64:I64)</f>
        <v>755</v>
      </c>
      <c r="K64" s="138"/>
      <c r="M64" s="8">
        <v>2</v>
      </c>
      <c r="N64" s="95">
        <v>10.199999999999999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471</v>
      </c>
      <c r="G65" s="12"/>
      <c r="H65" s="12"/>
      <c r="I65" s="12"/>
      <c r="J65" s="137">
        <f t="shared" ref="J65:J70" si="1">AVERAGE(F65:I65)</f>
        <v>471</v>
      </c>
      <c r="K65" s="138"/>
      <c r="M65" s="8">
        <v>3</v>
      </c>
      <c r="N65" s="95">
        <v>8.9</v>
      </c>
      <c r="O65" s="96"/>
      <c r="P65" s="2"/>
    </row>
    <row r="66" spans="1:16" ht="15" customHeight="1" x14ac:dyDescent="0.25">
      <c r="A66" s="2"/>
      <c r="C66" s="9" t="s">
        <v>18</v>
      </c>
      <c r="D66" s="11">
        <v>66.98</v>
      </c>
      <c r="E66" s="11">
        <v>8</v>
      </c>
      <c r="F66" s="11">
        <v>1014</v>
      </c>
      <c r="G66" s="11">
        <v>1029</v>
      </c>
      <c r="H66" s="11">
        <v>1122</v>
      </c>
      <c r="I66" s="11">
        <v>1133</v>
      </c>
      <c r="J66" s="137">
        <f t="shared" si="1"/>
        <v>1074.5</v>
      </c>
      <c r="K66" s="138"/>
      <c r="M66" s="8">
        <v>4</v>
      </c>
      <c r="N66" s="95">
        <v>7.1</v>
      </c>
      <c r="O66" s="96"/>
      <c r="P66" s="2"/>
    </row>
    <row r="67" spans="1:16" ht="15" customHeight="1" x14ac:dyDescent="0.25">
      <c r="A67" s="2"/>
      <c r="C67" s="9" t="s">
        <v>20</v>
      </c>
      <c r="D67" s="11">
        <v>64.17</v>
      </c>
      <c r="E67" s="11">
        <v>8.6</v>
      </c>
      <c r="F67" s="11">
        <v>572</v>
      </c>
      <c r="G67" s="11">
        <v>596</v>
      </c>
      <c r="H67" s="11">
        <v>634</v>
      </c>
      <c r="I67" s="11">
        <v>629</v>
      </c>
      <c r="J67" s="137">
        <f t="shared" si="1"/>
        <v>607.75</v>
      </c>
      <c r="K67" s="138"/>
      <c r="M67" s="8">
        <v>5</v>
      </c>
      <c r="N67" s="95">
        <v>9.1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375</v>
      </c>
      <c r="G68" s="12"/>
      <c r="H68" s="12"/>
      <c r="I68" s="12"/>
      <c r="J68" s="137">
        <f t="shared" si="1"/>
        <v>375</v>
      </c>
      <c r="K68" s="138"/>
      <c r="M68" s="13">
        <v>6</v>
      </c>
      <c r="N68" s="99">
        <v>8.6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211</v>
      </c>
      <c r="G69" s="12"/>
      <c r="H69" s="12"/>
      <c r="I69" s="12"/>
      <c r="J69" s="137">
        <f t="shared" si="1"/>
        <v>211</v>
      </c>
      <c r="K69" s="138"/>
      <c r="P69" s="2"/>
    </row>
    <row r="70" spans="1:16" ht="15.75" thickBot="1" x14ac:dyDescent="0.3">
      <c r="A70" s="2"/>
      <c r="C70" s="14" t="s">
        <v>26</v>
      </c>
      <c r="D70" s="15">
        <v>62.58</v>
      </c>
      <c r="E70" s="15">
        <v>7.5</v>
      </c>
      <c r="F70" s="15">
        <v>206</v>
      </c>
      <c r="G70" s="15">
        <v>203</v>
      </c>
      <c r="H70" s="15">
        <v>217</v>
      </c>
      <c r="I70" s="15">
        <v>226</v>
      </c>
      <c r="J70" s="139">
        <f t="shared" si="1"/>
        <v>213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15.02</v>
      </c>
      <c r="E73" s="11">
        <v>10.8</v>
      </c>
      <c r="F73" s="22">
        <v>1089</v>
      </c>
      <c r="G73" s="16"/>
      <c r="H73" s="23" t="s">
        <v>1</v>
      </c>
      <c r="I73" s="147">
        <v>5.94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65.260000000000005</v>
      </c>
      <c r="E74" s="11"/>
      <c r="F74" s="22">
        <v>225</v>
      </c>
      <c r="G74" s="16"/>
      <c r="H74" s="27" t="s">
        <v>2</v>
      </c>
      <c r="I74" s="150">
        <v>5.72</v>
      </c>
      <c r="J74" s="151"/>
      <c r="K74" s="152"/>
      <c r="M74" s="28">
        <v>6.9</v>
      </c>
      <c r="N74" s="29">
        <v>63</v>
      </c>
      <c r="O74" s="30">
        <v>0.05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68.81</v>
      </c>
      <c r="E76" s="11"/>
      <c r="F76" s="22">
        <v>222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75.22</v>
      </c>
      <c r="E77" s="11"/>
      <c r="F77" s="22">
        <v>220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5.7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75.45</v>
      </c>
      <c r="E78" s="11"/>
      <c r="F78" s="22">
        <v>1820</v>
      </c>
      <c r="G78" s="16"/>
      <c r="H78" s="141">
        <v>11</v>
      </c>
      <c r="I78" s="143">
        <v>569</v>
      </c>
      <c r="J78" s="143">
        <v>341</v>
      </c>
      <c r="K78" s="145">
        <f>((I78-J78)/I78)</f>
        <v>0.40070298769771528</v>
      </c>
      <c r="M78" s="13">
        <v>2</v>
      </c>
      <c r="N78" s="37">
        <v>5.6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76.989999999999995</v>
      </c>
      <c r="E79" s="11">
        <v>6.6</v>
      </c>
      <c r="F79" s="22">
        <v>530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519</v>
      </c>
      <c r="G80" s="16"/>
      <c r="H80" s="141">
        <v>13</v>
      </c>
      <c r="I80" s="143">
        <v>369</v>
      </c>
      <c r="J80" s="143">
        <v>192</v>
      </c>
      <c r="K80" s="145">
        <f>((I80-J80)/I80)</f>
        <v>0.47967479674796748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76.11</v>
      </c>
      <c r="E81" s="11">
        <v>6.4</v>
      </c>
      <c r="F81" s="22">
        <v>998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0.43438808748255003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986</v>
      </c>
      <c r="G82" s="16"/>
      <c r="M82" s="112" t="s">
        <v>53</v>
      </c>
      <c r="N82" s="113"/>
      <c r="O82" s="39">
        <f>(J67-J68)/J67</f>
        <v>0.38296997120526532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0.43733333333333335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-9.4786729857819912E-3</v>
      </c>
      <c r="P84" s="2"/>
    </row>
    <row r="85" spans="1:16" ht="15.75" thickBot="1" x14ac:dyDescent="0.3">
      <c r="A85" s="2"/>
      <c r="B85" s="43"/>
      <c r="C85" s="47" t="s">
        <v>60</v>
      </c>
      <c r="D85" s="35">
        <v>91.4</v>
      </c>
      <c r="E85" s="35"/>
      <c r="F85" s="36"/>
      <c r="G85" s="48"/>
      <c r="H85" s="49" t="s">
        <v>1</v>
      </c>
      <c r="I85" s="35">
        <v>419</v>
      </c>
      <c r="J85" s="35">
        <v>384</v>
      </c>
      <c r="K85" s="36">
        <f>I85-J85</f>
        <v>35</v>
      </c>
      <c r="M85" s="123" t="s">
        <v>61</v>
      </c>
      <c r="N85" s="124"/>
      <c r="O85" s="50">
        <f>(J66-J70)/J66</f>
        <v>0.80176826430898096</v>
      </c>
      <c r="P85" s="2"/>
    </row>
    <row r="86" spans="1:16" ht="15.75" thickBot="1" x14ac:dyDescent="0.3">
      <c r="A86" s="2"/>
      <c r="B86" s="43"/>
      <c r="C86" s="47" t="s">
        <v>62</v>
      </c>
      <c r="D86" s="35">
        <v>72.95</v>
      </c>
      <c r="E86" s="35">
        <v>68.650000000000006</v>
      </c>
      <c r="F86" s="36">
        <v>94.11</v>
      </c>
      <c r="G86" s="51">
        <v>5.4</v>
      </c>
      <c r="H86" s="28" t="s">
        <v>2</v>
      </c>
      <c r="I86" s="37">
        <v>212</v>
      </c>
      <c r="J86" s="37">
        <v>184</v>
      </c>
      <c r="K86" s="38">
        <f>I86-J86</f>
        <v>28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77.900000000000006</v>
      </c>
      <c r="E87" s="35">
        <v>65.75</v>
      </c>
      <c r="F87" s="36">
        <v>84.4</v>
      </c>
      <c r="P87" s="2"/>
    </row>
    <row r="88" spans="1:16" ht="15" customHeight="1" x14ac:dyDescent="0.25">
      <c r="A88" s="2"/>
      <c r="B88" s="43"/>
      <c r="C88" s="47" t="s">
        <v>64</v>
      </c>
      <c r="D88" s="35">
        <v>76.150000000000006</v>
      </c>
      <c r="E88" s="35">
        <v>55.25</v>
      </c>
      <c r="F88" s="36">
        <v>72.55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52.5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91.2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472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473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474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475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476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477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478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 t="s">
        <v>479</v>
      </c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253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802</v>
      </c>
      <c r="G119" s="12"/>
      <c r="H119" s="12"/>
      <c r="I119" s="12"/>
      <c r="J119" s="137">
        <f>AVERAGE(F119:I119)</f>
        <v>802</v>
      </c>
      <c r="K119" s="138"/>
      <c r="M119" s="8">
        <v>2</v>
      </c>
      <c r="N119" s="95">
        <v>9.6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459</v>
      </c>
      <c r="G120" s="12"/>
      <c r="H120" s="12"/>
      <c r="I120" s="12"/>
      <c r="J120" s="137">
        <f t="shared" ref="J120:J125" si="2">AVERAGE(F120:I120)</f>
        <v>459</v>
      </c>
      <c r="K120" s="138"/>
      <c r="M120" s="8">
        <v>3</v>
      </c>
      <c r="N120" s="95">
        <v>9.4</v>
      </c>
      <c r="O120" s="96"/>
      <c r="P120" s="2"/>
    </row>
    <row r="121" spans="1:16" x14ac:dyDescent="0.25">
      <c r="A121" s="2"/>
      <c r="C121" s="9" t="s">
        <v>18</v>
      </c>
      <c r="D121" s="11">
        <v>64.41</v>
      </c>
      <c r="E121" s="11">
        <v>8.6999999999999993</v>
      </c>
      <c r="F121" s="11">
        <v>1149</v>
      </c>
      <c r="G121" s="11">
        <v>1156</v>
      </c>
      <c r="H121" s="11">
        <v>1165</v>
      </c>
      <c r="I121" s="11">
        <v>1141</v>
      </c>
      <c r="J121" s="137">
        <f t="shared" si="2"/>
        <v>1152.75</v>
      </c>
      <c r="K121" s="138"/>
      <c r="M121" s="8">
        <v>4</v>
      </c>
      <c r="N121" s="95">
        <v>7.6</v>
      </c>
      <c r="O121" s="96"/>
      <c r="P121" s="2"/>
    </row>
    <row r="122" spans="1:16" x14ac:dyDescent="0.25">
      <c r="A122" s="2"/>
      <c r="C122" s="9" t="s">
        <v>20</v>
      </c>
      <c r="D122" s="11">
        <v>60.71</v>
      </c>
      <c r="E122" s="11">
        <v>8.4</v>
      </c>
      <c r="F122" s="11">
        <v>635</v>
      </c>
      <c r="G122" s="11">
        <v>616</v>
      </c>
      <c r="H122" s="11">
        <v>604</v>
      </c>
      <c r="I122" s="11">
        <v>550</v>
      </c>
      <c r="J122" s="137">
        <f t="shared" si="2"/>
        <v>601.25</v>
      </c>
      <c r="K122" s="138"/>
      <c r="M122" s="8">
        <v>5</v>
      </c>
      <c r="N122" s="95">
        <v>9.1999999999999993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504</v>
      </c>
      <c r="G123" s="12"/>
      <c r="H123" s="12"/>
      <c r="I123" s="12"/>
      <c r="J123" s="137">
        <f t="shared" si="2"/>
        <v>504</v>
      </c>
      <c r="K123" s="138"/>
      <c r="M123" s="13">
        <v>6</v>
      </c>
      <c r="N123" s="99">
        <v>8.4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212</v>
      </c>
      <c r="G124" s="12"/>
      <c r="H124" s="12"/>
      <c r="I124" s="12"/>
      <c r="J124" s="137">
        <f t="shared" si="2"/>
        <v>212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60.42</v>
      </c>
      <c r="E125" s="15">
        <v>7.8</v>
      </c>
      <c r="F125" s="15">
        <v>224</v>
      </c>
      <c r="G125" s="15">
        <v>216</v>
      </c>
      <c r="H125" s="15">
        <v>204</v>
      </c>
      <c r="I125" s="15">
        <v>188</v>
      </c>
      <c r="J125" s="139">
        <f t="shared" si="2"/>
        <v>208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8.7200000000000006</v>
      </c>
      <c r="E128" s="11">
        <v>10.4</v>
      </c>
      <c r="F128" s="22">
        <v>1097</v>
      </c>
      <c r="G128" s="16"/>
      <c r="H128" s="23" t="s">
        <v>1</v>
      </c>
      <c r="I128" s="147">
        <v>6.39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68.87</v>
      </c>
      <c r="E129" s="11"/>
      <c r="F129" s="22">
        <v>200</v>
      </c>
      <c r="G129" s="16"/>
      <c r="H129" s="27" t="s">
        <v>2</v>
      </c>
      <c r="I129" s="150">
        <v>5.72</v>
      </c>
      <c r="J129" s="151"/>
      <c r="K129" s="152"/>
      <c r="M129" s="28">
        <v>6.8</v>
      </c>
      <c r="N129" s="29">
        <v>60</v>
      </c>
      <c r="O129" s="30">
        <v>0.04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64.61</v>
      </c>
      <c r="E131" s="11"/>
      <c r="F131" s="22">
        <v>197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69.08</v>
      </c>
      <c r="E132" s="11"/>
      <c r="F132" s="22">
        <v>222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5.2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73.33</v>
      </c>
      <c r="E133" s="11"/>
      <c r="F133" s="22">
        <v>1789</v>
      </c>
      <c r="G133" s="16"/>
      <c r="H133" s="141">
        <v>1</v>
      </c>
      <c r="I133" s="143">
        <v>573</v>
      </c>
      <c r="J133" s="143">
        <v>390</v>
      </c>
      <c r="K133" s="145">
        <f>((I133-J133)/I133)</f>
        <v>0.3193717277486911</v>
      </c>
      <c r="M133" s="13">
        <v>2</v>
      </c>
      <c r="N133" s="37">
        <v>5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75.510000000000005</v>
      </c>
      <c r="E134" s="11">
        <v>6.6</v>
      </c>
      <c r="F134" s="22">
        <v>555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521</v>
      </c>
      <c r="G135" s="16"/>
      <c r="H135" s="141">
        <v>14</v>
      </c>
      <c r="I135" s="143">
        <v>319</v>
      </c>
      <c r="J135" s="143">
        <v>126</v>
      </c>
      <c r="K135" s="145">
        <f>((I135-J135)/I135)</f>
        <v>0.60501567398119127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77.06</v>
      </c>
      <c r="E136" s="11">
        <v>6.3</v>
      </c>
      <c r="F136" s="22">
        <v>933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0.47842116677510299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905</v>
      </c>
      <c r="G137" s="16"/>
      <c r="M137" s="112" t="s">
        <v>53</v>
      </c>
      <c r="N137" s="113"/>
      <c r="O137" s="39">
        <f>(J122-J123)/J122</f>
        <v>0.16174636174636176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0.57936507936507942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1.8867924528301886E-2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90.69</v>
      </c>
      <c r="E140" s="35"/>
      <c r="F140" s="36"/>
      <c r="G140" s="48"/>
      <c r="H140" s="49" t="s">
        <v>1</v>
      </c>
      <c r="I140" s="35">
        <v>717</v>
      </c>
      <c r="J140" s="35">
        <v>629</v>
      </c>
      <c r="K140" s="36">
        <f>I140-J140</f>
        <v>88</v>
      </c>
      <c r="M140" s="123" t="s">
        <v>61</v>
      </c>
      <c r="N140" s="124"/>
      <c r="O140" s="50">
        <f>(J121-J125)/J121</f>
        <v>0.81956191715463023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72.75</v>
      </c>
      <c r="E141" s="35">
        <v>68.42</v>
      </c>
      <c r="F141" s="36">
        <v>94.05</v>
      </c>
      <c r="G141" s="51">
        <v>5.2</v>
      </c>
      <c r="H141" s="28" t="s">
        <v>2</v>
      </c>
      <c r="I141" s="37">
        <v>249</v>
      </c>
      <c r="J141" s="37">
        <v>229</v>
      </c>
      <c r="K141" s="38">
        <f>I141-J141</f>
        <v>20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80.599999999999994</v>
      </c>
      <c r="E142" s="35">
        <v>68.53</v>
      </c>
      <c r="F142" s="36">
        <v>85.03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74.650000000000006</v>
      </c>
      <c r="E143" s="35">
        <v>53.65</v>
      </c>
      <c r="F143" s="36">
        <v>71.88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54.49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90.87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480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481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482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483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484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485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3C36-ABF6-4945-8AD6-D794C9F0BFA4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242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1046.9166666666667</v>
      </c>
    </row>
    <row r="7" spans="1:19" x14ac:dyDescent="0.25">
      <c r="A7" s="2"/>
      <c r="C7" s="9" t="s">
        <v>16</v>
      </c>
      <c r="D7" s="10"/>
      <c r="E7" s="10"/>
      <c r="F7" s="11">
        <v>791</v>
      </c>
      <c r="G7" s="12"/>
      <c r="H7" s="12"/>
      <c r="I7" s="12"/>
      <c r="J7" s="137">
        <f>AVERAGE(F7:I7)</f>
        <v>791</v>
      </c>
      <c r="K7" s="138"/>
      <c r="M7" s="8">
        <v>2</v>
      </c>
      <c r="N7" s="95">
        <v>10.1</v>
      </c>
      <c r="O7" s="96"/>
      <c r="P7" s="2"/>
      <c r="R7" s="60" t="s">
        <v>1</v>
      </c>
      <c r="S7" s="78">
        <f>AVERAGE(J10,J67,J122)</f>
        <v>425.91666666666669</v>
      </c>
    </row>
    <row r="8" spans="1:19" x14ac:dyDescent="0.25">
      <c r="A8" s="2"/>
      <c r="C8" s="9" t="s">
        <v>17</v>
      </c>
      <c r="D8" s="10"/>
      <c r="E8" s="10"/>
      <c r="F8" s="11">
        <v>470</v>
      </c>
      <c r="G8" s="12"/>
      <c r="H8" s="12"/>
      <c r="I8" s="12"/>
      <c r="J8" s="137">
        <f t="shared" ref="J8:J13" si="0">AVERAGE(F8:I8)</f>
        <v>470</v>
      </c>
      <c r="K8" s="138"/>
      <c r="M8" s="8">
        <v>3</v>
      </c>
      <c r="N8" s="95">
        <v>8.8000000000000007</v>
      </c>
      <c r="O8" s="96"/>
      <c r="P8" s="2"/>
      <c r="R8" s="60" t="s">
        <v>2</v>
      </c>
      <c r="S8" s="79">
        <f>AVERAGE(J13,J70,J125)</f>
        <v>164</v>
      </c>
    </row>
    <row r="9" spans="1:19" x14ac:dyDescent="0.25">
      <c r="A9" s="2"/>
      <c r="C9" s="9" t="s">
        <v>18</v>
      </c>
      <c r="D9" s="11">
        <v>67.91</v>
      </c>
      <c r="E9" s="11">
        <v>8.4</v>
      </c>
      <c r="F9" s="11">
        <v>909</v>
      </c>
      <c r="G9" s="11">
        <v>920</v>
      </c>
      <c r="H9" s="11">
        <v>998</v>
      </c>
      <c r="I9" s="11">
        <v>985</v>
      </c>
      <c r="J9" s="137">
        <f t="shared" si="0"/>
        <v>953</v>
      </c>
      <c r="K9" s="138"/>
      <c r="M9" s="8">
        <v>4</v>
      </c>
      <c r="N9" s="95">
        <v>7.2</v>
      </c>
      <c r="O9" s="96"/>
      <c r="P9" s="2"/>
      <c r="R9" s="80" t="s">
        <v>19</v>
      </c>
      <c r="S9" s="81">
        <f>S6-S7</f>
        <v>621</v>
      </c>
    </row>
    <row r="10" spans="1:19" x14ac:dyDescent="0.25">
      <c r="A10" s="2"/>
      <c r="C10" s="9" t="s">
        <v>20</v>
      </c>
      <c r="D10" s="11">
        <v>60.43</v>
      </c>
      <c r="E10" s="11">
        <v>7.9</v>
      </c>
      <c r="F10" s="11">
        <v>435</v>
      </c>
      <c r="G10" s="11">
        <v>424</v>
      </c>
      <c r="H10" s="11">
        <v>435</v>
      </c>
      <c r="I10" s="11">
        <v>430</v>
      </c>
      <c r="J10" s="137">
        <f t="shared" si="0"/>
        <v>431</v>
      </c>
      <c r="K10" s="138"/>
      <c r="M10" s="8">
        <v>5</v>
      </c>
      <c r="N10" s="95">
        <v>8.9</v>
      </c>
      <c r="O10" s="96"/>
      <c r="P10" s="2"/>
      <c r="R10" s="80" t="s">
        <v>21</v>
      </c>
      <c r="S10" s="82">
        <f>S7-S8</f>
        <v>261.91666666666669</v>
      </c>
    </row>
    <row r="11" spans="1:19" ht="15.75" thickBot="1" x14ac:dyDescent="0.3">
      <c r="A11" s="2"/>
      <c r="C11" s="9" t="s">
        <v>22</v>
      </c>
      <c r="D11" s="11"/>
      <c r="E11" s="11"/>
      <c r="F11" s="11">
        <v>271</v>
      </c>
      <c r="G11" s="12"/>
      <c r="H11" s="12"/>
      <c r="I11" s="12"/>
      <c r="J11" s="137">
        <f t="shared" si="0"/>
        <v>271</v>
      </c>
      <c r="K11" s="138"/>
      <c r="M11" s="13">
        <v>6</v>
      </c>
      <c r="N11" s="99">
        <v>7.6</v>
      </c>
      <c r="O11" s="100"/>
      <c r="P11" s="2"/>
      <c r="R11" s="80" t="s">
        <v>23</v>
      </c>
      <c r="S11" s="81">
        <f>S6-S8</f>
        <v>882.91666666666674</v>
      </c>
    </row>
    <row r="12" spans="1:19" x14ac:dyDescent="0.25">
      <c r="A12" s="2"/>
      <c r="C12" s="9" t="s">
        <v>24</v>
      </c>
      <c r="D12" s="11"/>
      <c r="E12" s="11"/>
      <c r="F12" s="11">
        <v>151</v>
      </c>
      <c r="G12" s="12"/>
      <c r="H12" s="12"/>
      <c r="I12" s="12"/>
      <c r="J12" s="137">
        <f t="shared" si="0"/>
        <v>151</v>
      </c>
      <c r="K12" s="138"/>
      <c r="P12" s="2"/>
      <c r="R12" s="83" t="s">
        <v>25</v>
      </c>
      <c r="S12" s="85">
        <f>S9/S6</f>
        <v>0.59317042107776796</v>
      </c>
    </row>
    <row r="13" spans="1:19" ht="15.75" thickBot="1" x14ac:dyDescent="0.3">
      <c r="A13" s="2"/>
      <c r="C13" s="14" t="s">
        <v>26</v>
      </c>
      <c r="D13" s="15">
        <v>60.53</v>
      </c>
      <c r="E13" s="15">
        <v>7.9</v>
      </c>
      <c r="F13" s="15">
        <v>154</v>
      </c>
      <c r="G13" s="15">
        <v>152</v>
      </c>
      <c r="H13" s="15">
        <v>146</v>
      </c>
      <c r="I13" s="15">
        <v>144</v>
      </c>
      <c r="J13" s="139">
        <f t="shared" si="0"/>
        <v>149</v>
      </c>
      <c r="K13" s="140"/>
      <c r="P13" s="2"/>
      <c r="R13" s="83" t="s">
        <v>27</v>
      </c>
      <c r="S13" s="85">
        <f>S10/S7</f>
        <v>0.61494815104676193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0.84334951842712724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21.82</v>
      </c>
      <c r="E16" s="11">
        <v>10.4</v>
      </c>
      <c r="F16" s="22">
        <v>1170</v>
      </c>
      <c r="G16" s="16"/>
      <c r="H16" s="23" t="s">
        <v>1</v>
      </c>
      <c r="I16" s="147">
        <v>5.61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66.48</v>
      </c>
      <c r="E17" s="11"/>
      <c r="F17" s="22">
        <v>175</v>
      </c>
      <c r="G17" s="16"/>
      <c r="H17" s="27" t="s">
        <v>2</v>
      </c>
      <c r="I17" s="150">
        <v>5.38</v>
      </c>
      <c r="J17" s="151"/>
      <c r="K17" s="152"/>
      <c r="M17" s="28">
        <v>6.9</v>
      </c>
      <c r="N17" s="29">
        <v>62</v>
      </c>
      <c r="O17" s="30">
        <v>0.02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68.959999999999994</v>
      </c>
      <c r="E19" s="11"/>
      <c r="F19" s="22">
        <v>171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69.989999999999995</v>
      </c>
      <c r="E20" s="11"/>
      <c r="F20" s="22">
        <v>169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5.4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74.8</v>
      </c>
      <c r="E21" s="11"/>
      <c r="F21" s="22">
        <v>1875</v>
      </c>
      <c r="G21" s="16"/>
      <c r="H21" s="141"/>
      <c r="I21" s="143"/>
      <c r="J21" s="143"/>
      <c r="K21" s="145" t="e">
        <f>((I21-J21)/I21)</f>
        <v>#DIV/0!</v>
      </c>
      <c r="M21" s="13">
        <v>2</v>
      </c>
      <c r="N21" s="37">
        <v>5.6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75.599999999999994</v>
      </c>
      <c r="E22" s="11">
        <v>6.7</v>
      </c>
      <c r="F22" s="22">
        <v>540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526</v>
      </c>
      <c r="G23" s="16"/>
      <c r="H23" s="141">
        <v>5</v>
      </c>
      <c r="I23" s="143">
        <v>296</v>
      </c>
      <c r="J23" s="143">
        <v>142</v>
      </c>
      <c r="K23" s="145">
        <f>((I23-J23)/I23)</f>
        <v>0.52027027027027029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77.45</v>
      </c>
      <c r="E24" s="11">
        <v>6.4</v>
      </c>
      <c r="F24" s="22">
        <v>925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0.54774396642182577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910</v>
      </c>
      <c r="G25" s="16"/>
      <c r="M25" s="112" t="s">
        <v>53</v>
      </c>
      <c r="N25" s="113"/>
      <c r="O25" s="39">
        <f>(J10-J11)/J10</f>
        <v>0.37122969837587005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0.44280442804428044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1.3245033112582781E-2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91.35</v>
      </c>
      <c r="E28" s="35"/>
      <c r="F28" s="36"/>
      <c r="G28" s="48"/>
      <c r="H28" s="49" t="s">
        <v>1</v>
      </c>
      <c r="I28" s="35">
        <v>373</v>
      </c>
      <c r="J28" s="35">
        <v>337</v>
      </c>
      <c r="K28" s="36">
        <f>I28-J28</f>
        <v>36</v>
      </c>
      <c r="M28" s="123" t="s">
        <v>61</v>
      </c>
      <c r="N28" s="124"/>
      <c r="O28" s="50">
        <f>(J9-J13)/J9</f>
        <v>0.84365162644281222</v>
      </c>
      <c r="P28" s="2"/>
    </row>
    <row r="29" spans="1:16" ht="15.75" thickBot="1" x14ac:dyDescent="0.3">
      <c r="A29" s="2"/>
      <c r="B29" s="43"/>
      <c r="C29" s="47" t="s">
        <v>62</v>
      </c>
      <c r="D29" s="35">
        <v>73.099999999999994</v>
      </c>
      <c r="E29" s="35">
        <v>68.86</v>
      </c>
      <c r="F29" s="36">
        <v>94.2</v>
      </c>
      <c r="G29" s="51">
        <v>5.4</v>
      </c>
      <c r="H29" s="28" t="s">
        <v>2</v>
      </c>
      <c r="I29" s="37">
        <v>192</v>
      </c>
      <c r="J29" s="37">
        <v>163</v>
      </c>
      <c r="K29" s="38">
        <f>I29-J29</f>
        <v>29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79.599999999999994</v>
      </c>
      <c r="E30" s="35">
        <v>67.58</v>
      </c>
      <c r="F30" s="36">
        <v>84.9</v>
      </c>
      <c r="P30" s="2"/>
    </row>
    <row r="31" spans="1:16" ht="15" customHeight="1" x14ac:dyDescent="0.25">
      <c r="A31" s="2"/>
      <c r="B31" s="43"/>
      <c r="C31" s="47" t="s">
        <v>64</v>
      </c>
      <c r="D31" s="35">
        <v>75.2</v>
      </c>
      <c r="E31" s="35">
        <v>53.85</v>
      </c>
      <c r="F31" s="36">
        <v>71.61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52.4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91.3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486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487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488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489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490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491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492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 t="s">
        <v>493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782</v>
      </c>
      <c r="G64" s="12"/>
      <c r="H64" s="12"/>
      <c r="I64" s="12"/>
      <c r="J64" s="137">
        <f>AVERAGE(F64:I64)</f>
        <v>782</v>
      </c>
      <c r="K64" s="138"/>
      <c r="M64" s="8">
        <v>2</v>
      </c>
      <c r="N64" s="95">
        <v>9.9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456</v>
      </c>
      <c r="G65" s="12"/>
      <c r="H65" s="12"/>
      <c r="I65" s="12"/>
      <c r="J65" s="137">
        <f t="shared" ref="J65:J70" si="1">AVERAGE(F65:I65)</f>
        <v>456</v>
      </c>
      <c r="K65" s="138"/>
      <c r="M65" s="8">
        <v>3</v>
      </c>
      <c r="N65" s="95">
        <v>8.9</v>
      </c>
      <c r="O65" s="96"/>
      <c r="P65" s="2"/>
    </row>
    <row r="66" spans="1:16" ht="15" customHeight="1" x14ac:dyDescent="0.25">
      <c r="A66" s="2"/>
      <c r="C66" s="9" t="s">
        <v>18</v>
      </c>
      <c r="D66" s="11">
        <v>61.18</v>
      </c>
      <c r="E66" s="11">
        <v>8.5</v>
      </c>
      <c r="F66" s="11">
        <v>1111</v>
      </c>
      <c r="G66" s="11">
        <v>1140</v>
      </c>
      <c r="H66" s="11">
        <v>1101</v>
      </c>
      <c r="I66" s="11">
        <v>1099</v>
      </c>
      <c r="J66" s="137">
        <f t="shared" si="1"/>
        <v>1112.75</v>
      </c>
      <c r="K66" s="138"/>
      <c r="M66" s="8">
        <v>4</v>
      </c>
      <c r="N66" s="95">
        <v>7</v>
      </c>
      <c r="O66" s="96"/>
      <c r="P66" s="2"/>
    </row>
    <row r="67" spans="1:16" ht="15" customHeight="1" x14ac:dyDescent="0.25">
      <c r="A67" s="2"/>
      <c r="C67" s="9" t="s">
        <v>20</v>
      </c>
      <c r="D67" s="11">
        <v>61.82</v>
      </c>
      <c r="E67" s="11">
        <v>7.8</v>
      </c>
      <c r="F67" s="11">
        <v>409</v>
      </c>
      <c r="G67" s="11">
        <v>416</v>
      </c>
      <c r="H67" s="11">
        <v>394</v>
      </c>
      <c r="I67" s="11">
        <v>362</v>
      </c>
      <c r="J67" s="137">
        <f t="shared" si="1"/>
        <v>395.25</v>
      </c>
      <c r="K67" s="138"/>
      <c r="M67" s="8">
        <v>5</v>
      </c>
      <c r="N67" s="95">
        <v>8.9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231</v>
      </c>
      <c r="G68" s="12"/>
      <c r="H68" s="12"/>
      <c r="I68" s="12"/>
      <c r="J68" s="137">
        <f t="shared" si="1"/>
        <v>231</v>
      </c>
      <c r="K68" s="138"/>
      <c r="M68" s="13">
        <v>6</v>
      </c>
      <c r="N68" s="99">
        <v>7.3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168</v>
      </c>
      <c r="G69" s="12"/>
      <c r="H69" s="12"/>
      <c r="I69" s="12"/>
      <c r="J69" s="137">
        <f t="shared" si="1"/>
        <v>168</v>
      </c>
      <c r="K69" s="138"/>
      <c r="P69" s="2"/>
    </row>
    <row r="70" spans="1:16" ht="15.75" thickBot="1" x14ac:dyDescent="0.3">
      <c r="A70" s="2"/>
      <c r="C70" s="14" t="s">
        <v>26</v>
      </c>
      <c r="D70" s="15">
        <v>62.15</v>
      </c>
      <c r="E70" s="15">
        <v>7.6</v>
      </c>
      <c r="F70" s="15">
        <v>177</v>
      </c>
      <c r="G70" s="15">
        <v>170</v>
      </c>
      <c r="H70" s="15">
        <v>167</v>
      </c>
      <c r="I70" s="15">
        <v>161</v>
      </c>
      <c r="J70" s="139">
        <f t="shared" si="1"/>
        <v>168.75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/>
      <c r="E72" s="18"/>
      <c r="F72" s="19"/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31.13</v>
      </c>
      <c r="E73" s="11">
        <v>10.199999999999999</v>
      </c>
      <c r="F73" s="22">
        <v>1052</v>
      </c>
      <c r="G73" s="16"/>
      <c r="H73" s="23" t="s">
        <v>1</v>
      </c>
      <c r="I73" s="147">
        <v>5.24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67.739999999999995</v>
      </c>
      <c r="E74" s="11"/>
      <c r="F74" s="22">
        <v>160</v>
      </c>
      <c r="G74" s="16"/>
      <c r="H74" s="27" t="s">
        <v>2</v>
      </c>
      <c r="I74" s="150">
        <v>4.91</v>
      </c>
      <c r="J74" s="151"/>
      <c r="K74" s="152"/>
      <c r="M74" s="28">
        <v>7.1</v>
      </c>
      <c r="N74" s="29">
        <v>148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65.41</v>
      </c>
      <c r="E76" s="11"/>
      <c r="F76" s="22">
        <v>165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69.23</v>
      </c>
      <c r="E77" s="11"/>
      <c r="F77" s="22">
        <v>161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5.6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76.489999999999995</v>
      </c>
      <c r="E78" s="11"/>
      <c r="F78" s="22">
        <v>1825</v>
      </c>
      <c r="G78" s="16"/>
      <c r="H78" s="141">
        <v>2</v>
      </c>
      <c r="I78" s="143">
        <v>458</v>
      </c>
      <c r="J78" s="143">
        <v>357</v>
      </c>
      <c r="K78" s="145">
        <f>((I78-J78)/I78)</f>
        <v>0.2205240174672489</v>
      </c>
      <c r="M78" s="13">
        <v>2</v>
      </c>
      <c r="N78" s="37">
        <v>5.5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75.599999999999994</v>
      </c>
      <c r="E79" s="11">
        <v>7.4</v>
      </c>
      <c r="F79" s="22">
        <v>465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460</v>
      </c>
      <c r="G80" s="16"/>
      <c r="H80" s="141">
        <v>6</v>
      </c>
      <c r="I80" s="143">
        <v>319</v>
      </c>
      <c r="J80" s="143">
        <v>124</v>
      </c>
      <c r="K80" s="145">
        <f>((I80-J80)/I80)</f>
        <v>0.61128526645768022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73.8</v>
      </c>
      <c r="E81" s="11">
        <v>7.1</v>
      </c>
      <c r="F81" s="22">
        <v>728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0.64479892159065377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722</v>
      </c>
      <c r="G82" s="16"/>
      <c r="M82" s="112" t="s">
        <v>53</v>
      </c>
      <c r="N82" s="113"/>
      <c r="O82" s="39">
        <f>(J67-J68)/J67</f>
        <v>0.41555977229601521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0.27272727272727271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-4.464285714285714E-3</v>
      </c>
      <c r="P84" s="2"/>
    </row>
    <row r="85" spans="1:16" ht="15.75" thickBot="1" x14ac:dyDescent="0.3">
      <c r="A85" s="2"/>
      <c r="B85" s="43"/>
      <c r="C85" s="47" t="s">
        <v>60</v>
      </c>
      <c r="D85" s="35">
        <v>91.25</v>
      </c>
      <c r="E85" s="35"/>
      <c r="F85" s="36"/>
      <c r="G85" s="48"/>
      <c r="H85" s="49" t="s">
        <v>1</v>
      </c>
      <c r="I85" s="35">
        <v>282</v>
      </c>
      <c r="J85" s="35">
        <v>237</v>
      </c>
      <c r="K85" s="36">
        <f>I85-J85</f>
        <v>45</v>
      </c>
      <c r="M85" s="123" t="s">
        <v>61</v>
      </c>
      <c r="N85" s="124"/>
      <c r="O85" s="50">
        <f>(J66-J70)/J66</f>
        <v>0.84834868568860933</v>
      </c>
      <c r="P85" s="2"/>
    </row>
    <row r="86" spans="1:16" ht="15.75" thickBot="1" x14ac:dyDescent="0.3">
      <c r="A86" s="2"/>
      <c r="B86" s="43"/>
      <c r="C86" s="47" t="s">
        <v>62</v>
      </c>
      <c r="D86" s="35">
        <v>72.45</v>
      </c>
      <c r="E86" s="35">
        <v>67.510000000000005</v>
      </c>
      <c r="F86" s="36">
        <v>93.18</v>
      </c>
      <c r="G86" s="51">
        <v>5.3</v>
      </c>
      <c r="H86" s="28" t="s">
        <v>2</v>
      </c>
      <c r="I86" s="37">
        <v>201</v>
      </c>
      <c r="J86" s="37">
        <v>182</v>
      </c>
      <c r="K86" s="38">
        <f>I86-J86</f>
        <v>19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78.150000000000006</v>
      </c>
      <c r="E87" s="35">
        <v>65.849999999999994</v>
      </c>
      <c r="F87" s="36">
        <v>84.26</v>
      </c>
      <c r="P87" s="2"/>
    </row>
    <row r="88" spans="1:16" ht="15" customHeight="1" x14ac:dyDescent="0.25">
      <c r="A88" s="2"/>
      <c r="B88" s="43"/>
      <c r="C88" s="47" t="s">
        <v>64</v>
      </c>
      <c r="D88" s="35">
        <v>77.849999999999994</v>
      </c>
      <c r="E88" s="35">
        <v>55.77</v>
      </c>
      <c r="F88" s="36">
        <v>71.64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52.55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91.45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494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495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496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497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498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253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808</v>
      </c>
      <c r="G119" s="12"/>
      <c r="H119" s="12"/>
      <c r="I119" s="12"/>
      <c r="J119" s="137">
        <f>AVERAGE(F119:I119)</f>
        <v>808</v>
      </c>
      <c r="K119" s="138"/>
      <c r="M119" s="8">
        <v>2</v>
      </c>
      <c r="N119" s="95">
        <v>9.5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449</v>
      </c>
      <c r="G120" s="12"/>
      <c r="H120" s="12"/>
      <c r="I120" s="12"/>
      <c r="J120" s="137">
        <f t="shared" ref="J120:J125" si="2">AVERAGE(F120:I120)</f>
        <v>449</v>
      </c>
      <c r="K120" s="138"/>
      <c r="M120" s="8">
        <v>3</v>
      </c>
      <c r="N120" s="95">
        <v>9.1999999999999993</v>
      </c>
      <c r="O120" s="96"/>
      <c r="P120" s="2"/>
    </row>
    <row r="121" spans="1:16" x14ac:dyDescent="0.25">
      <c r="A121" s="2"/>
      <c r="C121" s="9" t="s">
        <v>18</v>
      </c>
      <c r="D121" s="11">
        <v>63.44</v>
      </c>
      <c r="E121" s="11">
        <v>8.3000000000000007</v>
      </c>
      <c r="F121" s="11">
        <v>1119</v>
      </c>
      <c r="G121" s="11">
        <v>1059</v>
      </c>
      <c r="H121" s="11">
        <v>1063</v>
      </c>
      <c r="I121" s="11">
        <v>1059</v>
      </c>
      <c r="J121" s="137">
        <f t="shared" si="2"/>
        <v>1075</v>
      </c>
      <c r="K121" s="138"/>
      <c r="M121" s="8">
        <v>4</v>
      </c>
      <c r="N121" s="95">
        <v>7.5</v>
      </c>
      <c r="O121" s="96"/>
      <c r="P121" s="2"/>
    </row>
    <row r="122" spans="1:16" x14ac:dyDescent="0.25">
      <c r="A122" s="2"/>
      <c r="C122" s="9" t="s">
        <v>20</v>
      </c>
      <c r="D122" s="11">
        <v>59.68</v>
      </c>
      <c r="E122" s="11">
        <v>7.5</v>
      </c>
      <c r="F122" s="11">
        <v>459</v>
      </c>
      <c r="G122" s="11">
        <v>448</v>
      </c>
      <c r="H122" s="11">
        <v>444</v>
      </c>
      <c r="I122" s="11">
        <v>455</v>
      </c>
      <c r="J122" s="137">
        <f t="shared" si="2"/>
        <v>451.5</v>
      </c>
      <c r="K122" s="138"/>
      <c r="M122" s="8">
        <v>5</v>
      </c>
      <c r="N122" s="95">
        <v>8.8000000000000007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250</v>
      </c>
      <c r="G123" s="12"/>
      <c r="H123" s="12"/>
      <c r="I123" s="12"/>
      <c r="J123" s="137">
        <f t="shared" si="2"/>
        <v>250</v>
      </c>
      <c r="K123" s="138"/>
      <c r="M123" s="13">
        <v>6</v>
      </c>
      <c r="N123" s="99">
        <v>7.4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149</v>
      </c>
      <c r="G124" s="12"/>
      <c r="H124" s="12"/>
      <c r="I124" s="12"/>
      <c r="J124" s="137">
        <f t="shared" si="2"/>
        <v>149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59.44</v>
      </c>
      <c r="E125" s="15">
        <v>7.6</v>
      </c>
      <c r="F125" s="15">
        <v>166</v>
      </c>
      <c r="G125" s="15">
        <v>172</v>
      </c>
      <c r="H125" s="15">
        <v>181</v>
      </c>
      <c r="I125" s="15">
        <v>178</v>
      </c>
      <c r="J125" s="139">
        <f t="shared" si="2"/>
        <v>174.25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11.22</v>
      </c>
      <c r="E128" s="11">
        <v>10.7</v>
      </c>
      <c r="F128" s="22">
        <v>1118</v>
      </c>
      <c r="G128" s="16"/>
      <c r="H128" s="23" t="s">
        <v>1</v>
      </c>
      <c r="I128" s="147">
        <v>6.16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67.78</v>
      </c>
      <c r="E129" s="11"/>
      <c r="F129" s="22">
        <v>171</v>
      </c>
      <c r="G129" s="16"/>
      <c r="H129" s="27" t="s">
        <v>2</v>
      </c>
      <c r="I129" s="150">
        <v>5.49</v>
      </c>
      <c r="J129" s="151"/>
      <c r="K129" s="152"/>
      <c r="M129" s="28">
        <v>7.1</v>
      </c>
      <c r="N129" s="29">
        <v>58</v>
      </c>
      <c r="O129" s="30">
        <v>0.04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64.650000000000006</v>
      </c>
      <c r="E131" s="11"/>
      <c r="F131" s="22">
        <v>186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72.09</v>
      </c>
      <c r="E132" s="11"/>
      <c r="F132" s="22">
        <v>169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5.0999999999999996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74.75</v>
      </c>
      <c r="E133" s="11"/>
      <c r="F133" s="22">
        <v>1907</v>
      </c>
      <c r="G133" s="16"/>
      <c r="H133" s="141">
        <v>3</v>
      </c>
      <c r="I133" s="143">
        <v>499</v>
      </c>
      <c r="J133" s="143">
        <v>377</v>
      </c>
      <c r="K133" s="145">
        <f>((I133-J133)/I133)</f>
        <v>0.24448897795591182</v>
      </c>
      <c r="M133" s="13">
        <v>2</v>
      </c>
      <c r="N133" s="37">
        <v>5.3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75.540000000000006</v>
      </c>
      <c r="E134" s="11">
        <v>6.7</v>
      </c>
      <c r="F134" s="22">
        <v>442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444</v>
      </c>
      <c r="G135" s="16"/>
      <c r="H135" s="141">
        <v>7</v>
      </c>
      <c r="I135" s="143">
        <v>299</v>
      </c>
      <c r="J135" s="143">
        <v>90</v>
      </c>
      <c r="K135" s="145">
        <f>((I135-J135)/I135)</f>
        <v>0.69899665551839463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77.91</v>
      </c>
      <c r="E136" s="11">
        <v>6.4</v>
      </c>
      <c r="F136" s="22">
        <v>719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0.57999999999999996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708</v>
      </c>
      <c r="G137" s="16"/>
      <c r="M137" s="112" t="s">
        <v>53</v>
      </c>
      <c r="N137" s="113"/>
      <c r="O137" s="39">
        <f>(J122-J123)/J122</f>
        <v>0.44629014396456257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0.40400000000000003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-0.16946308724832215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91.07</v>
      </c>
      <c r="E140" s="35"/>
      <c r="F140" s="36"/>
      <c r="G140" s="48"/>
      <c r="H140" s="49" t="s">
        <v>1</v>
      </c>
      <c r="I140" s="35">
        <v>492</v>
      </c>
      <c r="J140" s="35">
        <v>420</v>
      </c>
      <c r="K140" s="36">
        <f>I140-J140</f>
        <v>72</v>
      </c>
      <c r="M140" s="123" t="s">
        <v>61</v>
      </c>
      <c r="N140" s="124"/>
      <c r="O140" s="50">
        <f>(J121-J125)/J121</f>
        <v>0.83790697674418602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73.05</v>
      </c>
      <c r="E141" s="35">
        <v>68.489999999999995</v>
      </c>
      <c r="F141" s="36">
        <v>93.77</v>
      </c>
      <c r="G141" s="51">
        <v>5.3</v>
      </c>
      <c r="H141" s="28" t="s">
        <v>2</v>
      </c>
      <c r="I141" s="37">
        <v>196</v>
      </c>
      <c r="J141" s="37">
        <v>174</v>
      </c>
      <c r="K141" s="38">
        <f>I141-J141</f>
        <v>22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79.650000000000006</v>
      </c>
      <c r="E142" s="35">
        <v>66.930000000000007</v>
      </c>
      <c r="F142" s="36">
        <v>84.04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75.55</v>
      </c>
      <c r="E143" s="35">
        <v>53.38</v>
      </c>
      <c r="F143" s="36">
        <v>70.66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57.07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90.77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499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500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501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502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503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3D5F-FDD5-4814-958F-BADE0DA5B12D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1080.1666666666667</v>
      </c>
    </row>
    <row r="7" spans="1:19" x14ac:dyDescent="0.25">
      <c r="A7" s="2"/>
      <c r="C7" s="9" t="s">
        <v>16</v>
      </c>
      <c r="D7" s="10"/>
      <c r="E7" s="10"/>
      <c r="F7" s="11">
        <v>798</v>
      </c>
      <c r="G7" s="12"/>
      <c r="H7" s="12"/>
      <c r="I7" s="12"/>
      <c r="J7" s="137">
        <f>AVERAGE(F7:I7)</f>
        <v>798</v>
      </c>
      <c r="K7" s="138"/>
      <c r="M7" s="8">
        <v>2</v>
      </c>
      <c r="N7" s="95">
        <v>9.4</v>
      </c>
      <c r="O7" s="96"/>
      <c r="P7" s="2"/>
      <c r="R7" s="60" t="s">
        <v>1</v>
      </c>
      <c r="S7" s="78">
        <f>AVERAGE(J10,J67,J122)</f>
        <v>480.66666666666669</v>
      </c>
    </row>
    <row r="8" spans="1:19" x14ac:dyDescent="0.25">
      <c r="A8" s="2"/>
      <c r="C8" s="9" t="s">
        <v>17</v>
      </c>
      <c r="D8" s="10"/>
      <c r="E8" s="10"/>
      <c r="F8" s="11">
        <v>465</v>
      </c>
      <c r="G8" s="12"/>
      <c r="H8" s="12"/>
      <c r="I8" s="12"/>
      <c r="J8" s="137">
        <f t="shared" ref="J8:J13" si="0">AVERAGE(F8:I8)</f>
        <v>465</v>
      </c>
      <c r="K8" s="138"/>
      <c r="M8" s="8">
        <v>3</v>
      </c>
      <c r="N8" s="95">
        <v>9.1</v>
      </c>
      <c r="O8" s="96"/>
      <c r="P8" s="2"/>
      <c r="R8" s="60" t="s">
        <v>2</v>
      </c>
      <c r="S8" s="79">
        <f>AVERAGE(J13,J70,J125)</f>
        <v>181</v>
      </c>
    </row>
    <row r="9" spans="1:19" x14ac:dyDescent="0.25">
      <c r="A9" s="2"/>
      <c r="C9" s="9" t="s">
        <v>18</v>
      </c>
      <c r="D9" s="11">
        <v>61.96</v>
      </c>
      <c r="E9" s="11">
        <v>7.8</v>
      </c>
      <c r="F9" s="11">
        <v>923</v>
      </c>
      <c r="G9" s="11">
        <v>962</v>
      </c>
      <c r="H9" s="11">
        <v>1052</v>
      </c>
      <c r="I9" s="11">
        <v>1068</v>
      </c>
      <c r="J9" s="137">
        <f t="shared" si="0"/>
        <v>1001.25</v>
      </c>
      <c r="K9" s="138"/>
      <c r="M9" s="8">
        <v>4</v>
      </c>
      <c r="N9" s="95">
        <v>7.5</v>
      </c>
      <c r="O9" s="96"/>
      <c r="P9" s="2"/>
      <c r="R9" s="80" t="s">
        <v>19</v>
      </c>
      <c r="S9" s="81">
        <f>S6-S7</f>
        <v>599.5</v>
      </c>
    </row>
    <row r="10" spans="1:19" x14ac:dyDescent="0.25">
      <c r="A10" s="2"/>
      <c r="C10" s="9" t="s">
        <v>20</v>
      </c>
      <c r="D10" s="11">
        <v>62.12</v>
      </c>
      <c r="E10" s="11">
        <v>7.3</v>
      </c>
      <c r="F10" s="11">
        <v>432</v>
      </c>
      <c r="G10" s="11">
        <v>405</v>
      </c>
      <c r="H10" s="11">
        <v>370</v>
      </c>
      <c r="I10" s="11">
        <v>429</v>
      </c>
      <c r="J10" s="137">
        <f t="shared" si="0"/>
        <v>409</v>
      </c>
      <c r="K10" s="138"/>
      <c r="M10" s="8">
        <v>5</v>
      </c>
      <c r="N10" s="95">
        <v>8.6999999999999993</v>
      </c>
      <c r="O10" s="96"/>
      <c r="P10" s="2"/>
      <c r="R10" s="80" t="s">
        <v>21</v>
      </c>
      <c r="S10" s="82">
        <f>S7-S8</f>
        <v>299.66666666666669</v>
      </c>
    </row>
    <row r="11" spans="1:19" ht="15.75" thickBot="1" x14ac:dyDescent="0.3">
      <c r="A11" s="2"/>
      <c r="C11" s="9" t="s">
        <v>22</v>
      </c>
      <c r="D11" s="11"/>
      <c r="E11" s="11"/>
      <c r="F11" s="11">
        <v>317</v>
      </c>
      <c r="G11" s="12"/>
      <c r="H11" s="12"/>
      <c r="I11" s="12"/>
      <c r="J11" s="137">
        <f t="shared" si="0"/>
        <v>317</v>
      </c>
      <c r="K11" s="138"/>
      <c r="M11" s="13">
        <v>6</v>
      </c>
      <c r="N11" s="99">
        <v>7.5</v>
      </c>
      <c r="O11" s="100"/>
      <c r="P11" s="2"/>
      <c r="R11" s="80" t="s">
        <v>23</v>
      </c>
      <c r="S11" s="81">
        <f>S6-S8</f>
        <v>899.16666666666674</v>
      </c>
    </row>
    <row r="12" spans="1:19" x14ac:dyDescent="0.25">
      <c r="A12" s="2"/>
      <c r="C12" s="9" t="s">
        <v>24</v>
      </c>
      <c r="D12" s="11"/>
      <c r="E12" s="11"/>
      <c r="F12" s="11">
        <v>160</v>
      </c>
      <c r="G12" s="12"/>
      <c r="H12" s="12"/>
      <c r="I12" s="12"/>
      <c r="J12" s="137">
        <f t="shared" si="0"/>
        <v>160</v>
      </c>
      <c r="K12" s="138"/>
      <c r="P12" s="2"/>
      <c r="R12" s="83" t="s">
        <v>25</v>
      </c>
      <c r="S12" s="85">
        <f>S9/S6</f>
        <v>0.55500694337293621</v>
      </c>
    </row>
    <row r="13" spans="1:19" ht="15.75" thickBot="1" x14ac:dyDescent="0.3">
      <c r="A13" s="2"/>
      <c r="C13" s="14" t="s">
        <v>26</v>
      </c>
      <c r="D13" s="15">
        <v>63.09</v>
      </c>
      <c r="E13" s="15">
        <v>7.4</v>
      </c>
      <c r="F13" s="15">
        <v>156</v>
      </c>
      <c r="G13" s="15">
        <v>164</v>
      </c>
      <c r="H13" s="15">
        <v>149</v>
      </c>
      <c r="I13" s="15">
        <v>138</v>
      </c>
      <c r="J13" s="139">
        <f t="shared" si="0"/>
        <v>151.75</v>
      </c>
      <c r="K13" s="140"/>
      <c r="P13" s="2"/>
      <c r="R13" s="83" t="s">
        <v>27</v>
      </c>
      <c r="S13" s="85">
        <f>S10/S7</f>
        <v>0.62343966712898757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0.83243326647122362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10.62</v>
      </c>
      <c r="E16" s="11">
        <v>10.7</v>
      </c>
      <c r="F16" s="22">
        <v>866</v>
      </c>
      <c r="G16" s="16"/>
      <c r="H16" s="23" t="s">
        <v>1</v>
      </c>
      <c r="I16" s="147">
        <v>4.55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66.42</v>
      </c>
      <c r="E17" s="11"/>
      <c r="F17" s="22">
        <v>166</v>
      </c>
      <c r="G17" s="16"/>
      <c r="H17" s="27" t="s">
        <v>2</v>
      </c>
      <c r="I17" s="150">
        <v>3.38</v>
      </c>
      <c r="J17" s="151"/>
      <c r="K17" s="152"/>
      <c r="M17" s="28">
        <v>6.8</v>
      </c>
      <c r="N17" s="29">
        <v>88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71.540000000000006</v>
      </c>
      <c r="E19" s="11"/>
      <c r="F19" s="22">
        <v>164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73.33</v>
      </c>
      <c r="E20" s="11"/>
      <c r="F20" s="22">
        <v>162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5.8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75.16</v>
      </c>
      <c r="E21" s="11"/>
      <c r="F21" s="22">
        <v>1795</v>
      </c>
      <c r="G21" s="16"/>
      <c r="H21" s="141">
        <v>4</v>
      </c>
      <c r="I21" s="143">
        <v>384</v>
      </c>
      <c r="J21" s="143">
        <v>232</v>
      </c>
      <c r="K21" s="145">
        <f>((I21-J21)/I21)</f>
        <v>0.39583333333333331</v>
      </c>
      <c r="M21" s="13">
        <v>2</v>
      </c>
      <c r="N21" s="37">
        <v>5.7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75.81</v>
      </c>
      <c r="E22" s="11">
        <v>6.8</v>
      </c>
      <c r="F22" s="22">
        <v>432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420</v>
      </c>
      <c r="G23" s="16"/>
      <c r="H23" s="141">
        <v>8</v>
      </c>
      <c r="I23" s="143">
        <v>238</v>
      </c>
      <c r="J23" s="143">
        <v>187</v>
      </c>
      <c r="K23" s="145">
        <f>((I23-J23)/I23)</f>
        <v>0.21428571428571427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76.92</v>
      </c>
      <c r="E24" s="11">
        <v>6.5</v>
      </c>
      <c r="F24" s="22">
        <v>735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0.59151061173533082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715</v>
      </c>
      <c r="G25" s="16"/>
      <c r="M25" s="112" t="s">
        <v>53</v>
      </c>
      <c r="N25" s="113"/>
      <c r="O25" s="39">
        <f>(J10-J11)/J10</f>
        <v>0.22493887530562348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0.4952681388012618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5.1562499999999997E-2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91.15</v>
      </c>
      <c r="E28" s="35"/>
      <c r="F28" s="36"/>
      <c r="G28" s="48"/>
      <c r="H28" s="49" t="s">
        <v>1</v>
      </c>
      <c r="I28" s="35">
        <v>455</v>
      </c>
      <c r="J28" s="35">
        <v>411</v>
      </c>
      <c r="K28" s="36">
        <f>I28-J28</f>
        <v>44</v>
      </c>
      <c r="M28" s="123" t="s">
        <v>61</v>
      </c>
      <c r="N28" s="124"/>
      <c r="O28" s="50">
        <f>(J9-J13)/J9</f>
        <v>0.84843945068664173</v>
      </c>
      <c r="P28" s="2"/>
    </row>
    <row r="29" spans="1:16" ht="15.75" thickBot="1" x14ac:dyDescent="0.3">
      <c r="A29" s="2"/>
      <c r="B29" s="43"/>
      <c r="C29" s="47" t="s">
        <v>62</v>
      </c>
      <c r="D29" s="35">
        <v>73.849999999999994</v>
      </c>
      <c r="E29" s="35">
        <v>69.66</v>
      </c>
      <c r="F29" s="36">
        <v>94.33</v>
      </c>
      <c r="G29" s="51">
        <v>5.2</v>
      </c>
      <c r="H29" s="28" t="s">
        <v>2</v>
      </c>
      <c r="I29" s="37">
        <v>170</v>
      </c>
      <c r="J29" s="37">
        <v>140</v>
      </c>
      <c r="K29" s="38">
        <f>I29-J29</f>
        <v>30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78.849999999999994</v>
      </c>
      <c r="E30" s="35">
        <v>65.72</v>
      </c>
      <c r="F30" s="36">
        <v>83.35</v>
      </c>
      <c r="P30" s="2"/>
    </row>
    <row r="31" spans="1:16" ht="15" customHeight="1" x14ac:dyDescent="0.25">
      <c r="A31" s="2"/>
      <c r="B31" s="43"/>
      <c r="C31" s="47" t="s">
        <v>64</v>
      </c>
      <c r="D31" s="35">
        <v>75.849999999999994</v>
      </c>
      <c r="E31" s="35">
        <v>54.05</v>
      </c>
      <c r="F31" s="36">
        <v>71.27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54.11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91.44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504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505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506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507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508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509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510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 t="s">
        <v>511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 t="s">
        <v>512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 t="s">
        <v>513</v>
      </c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816</v>
      </c>
      <c r="G64" s="12"/>
      <c r="H64" s="12"/>
      <c r="I64" s="12"/>
      <c r="J64" s="137">
        <f>AVERAGE(F64:I64)</f>
        <v>816</v>
      </c>
      <c r="K64" s="138"/>
      <c r="M64" s="8">
        <v>2</v>
      </c>
      <c r="N64" s="95">
        <v>9.3000000000000007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482</v>
      </c>
      <c r="G65" s="12"/>
      <c r="H65" s="12"/>
      <c r="I65" s="12"/>
      <c r="J65" s="137">
        <f t="shared" ref="J65:J70" si="1">AVERAGE(F65:I65)</f>
        <v>482</v>
      </c>
      <c r="K65" s="138"/>
      <c r="M65" s="8">
        <v>3</v>
      </c>
      <c r="N65" s="95">
        <v>9</v>
      </c>
      <c r="O65" s="96"/>
      <c r="P65" s="2"/>
    </row>
    <row r="66" spans="1:16" ht="15" customHeight="1" x14ac:dyDescent="0.25">
      <c r="A66" s="2"/>
      <c r="C66" s="9" t="s">
        <v>18</v>
      </c>
      <c r="D66" s="11">
        <v>65.64</v>
      </c>
      <c r="E66" s="11">
        <v>8.1999999999999993</v>
      </c>
      <c r="F66" s="11">
        <v>1010</v>
      </c>
      <c r="G66" s="11">
        <v>1194</v>
      </c>
      <c r="H66" s="11">
        <v>1136</v>
      </c>
      <c r="I66" s="11">
        <v>1125</v>
      </c>
      <c r="J66" s="137">
        <f t="shared" si="1"/>
        <v>1116.25</v>
      </c>
      <c r="K66" s="138"/>
      <c r="M66" s="8">
        <v>4</v>
      </c>
      <c r="N66" s="95">
        <v>7.6</v>
      </c>
      <c r="O66" s="96"/>
      <c r="P66" s="2"/>
    </row>
    <row r="67" spans="1:16" ht="15" customHeight="1" x14ac:dyDescent="0.25">
      <c r="A67" s="2"/>
      <c r="C67" s="9" t="s">
        <v>20</v>
      </c>
      <c r="D67" s="11">
        <v>61.1</v>
      </c>
      <c r="E67" s="11">
        <v>7.9</v>
      </c>
      <c r="F67" s="11">
        <v>474</v>
      </c>
      <c r="G67" s="11">
        <v>479</v>
      </c>
      <c r="H67" s="11">
        <v>486</v>
      </c>
      <c r="I67" s="11">
        <v>482</v>
      </c>
      <c r="J67" s="137">
        <f t="shared" si="1"/>
        <v>480.25</v>
      </c>
      <c r="K67" s="138"/>
      <c r="M67" s="8">
        <v>5</v>
      </c>
      <c r="N67" s="95">
        <v>8.6999999999999993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304</v>
      </c>
      <c r="G68" s="12"/>
      <c r="H68" s="12"/>
      <c r="I68" s="12"/>
      <c r="J68" s="137">
        <f t="shared" si="1"/>
        <v>304</v>
      </c>
      <c r="K68" s="138"/>
      <c r="M68" s="13">
        <v>6</v>
      </c>
      <c r="N68" s="99">
        <v>7.5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162</v>
      </c>
      <c r="G69" s="12"/>
      <c r="H69" s="12"/>
      <c r="I69" s="12"/>
      <c r="J69" s="137">
        <f t="shared" si="1"/>
        <v>162</v>
      </c>
      <c r="K69" s="138"/>
      <c r="P69" s="2"/>
    </row>
    <row r="70" spans="1:16" ht="15.75" thickBot="1" x14ac:dyDescent="0.3">
      <c r="A70" s="2"/>
      <c r="C70" s="14" t="s">
        <v>26</v>
      </c>
      <c r="D70" s="15">
        <v>61.72</v>
      </c>
      <c r="E70" s="15">
        <v>7.3</v>
      </c>
      <c r="F70" s="15">
        <v>141</v>
      </c>
      <c r="G70" s="15">
        <v>170</v>
      </c>
      <c r="H70" s="15">
        <v>165</v>
      </c>
      <c r="I70" s="15">
        <v>159</v>
      </c>
      <c r="J70" s="139">
        <f t="shared" si="1"/>
        <v>158.75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/>
      <c r="E72" s="18"/>
      <c r="F72" s="19"/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8.32</v>
      </c>
      <c r="E73" s="11">
        <v>10.7</v>
      </c>
      <c r="F73" s="22">
        <v>658</v>
      </c>
      <c r="G73" s="16"/>
      <c r="H73" s="23" t="s">
        <v>1</v>
      </c>
      <c r="I73" s="147">
        <v>4.4800000000000004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64.42</v>
      </c>
      <c r="E74" s="11"/>
      <c r="F74" s="22">
        <v>154</v>
      </c>
      <c r="G74" s="16"/>
      <c r="H74" s="27" t="s">
        <v>2</v>
      </c>
      <c r="I74" s="150">
        <v>3.35</v>
      </c>
      <c r="J74" s="151"/>
      <c r="K74" s="152"/>
      <c r="M74" s="28">
        <v>6.8</v>
      </c>
      <c r="N74" s="29">
        <v>98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66.31</v>
      </c>
      <c r="E76" s="11"/>
      <c r="F76" s="22">
        <v>151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74.73</v>
      </c>
      <c r="E77" s="11"/>
      <c r="F77" s="22">
        <v>150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5.9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74.52</v>
      </c>
      <c r="E78" s="11"/>
      <c r="F78" s="22">
        <v>1766</v>
      </c>
      <c r="G78" s="16"/>
      <c r="H78" s="141">
        <v>11</v>
      </c>
      <c r="I78" s="143">
        <v>464</v>
      </c>
      <c r="J78" s="143">
        <v>201</v>
      </c>
      <c r="K78" s="145">
        <f>((I78-J78)/I78)</f>
        <v>0.56681034482758619</v>
      </c>
      <c r="M78" s="13">
        <v>2</v>
      </c>
      <c r="N78" s="37">
        <v>5.7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74.150000000000006</v>
      </c>
      <c r="E79" s="11">
        <v>7.5</v>
      </c>
      <c r="F79" s="22">
        <v>241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230</v>
      </c>
      <c r="G80" s="16"/>
      <c r="H80" s="141">
        <v>12</v>
      </c>
      <c r="I80" s="143">
        <v>260</v>
      </c>
      <c r="J80" s="143">
        <v>198</v>
      </c>
      <c r="K80" s="145">
        <f>((I80-J80)/I80)</f>
        <v>0.23846153846153847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77.900000000000006</v>
      </c>
      <c r="E81" s="11">
        <v>7.1</v>
      </c>
      <c r="F81" s="22">
        <v>411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0.56976483762597985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398</v>
      </c>
      <c r="G82" s="16"/>
      <c r="M82" s="112" t="s">
        <v>53</v>
      </c>
      <c r="N82" s="113"/>
      <c r="O82" s="39">
        <f>(J67-J68)/J67</f>
        <v>0.36699635606454972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0.46710526315789475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2.0061728395061727E-2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91.25</v>
      </c>
      <c r="E85" s="35"/>
      <c r="F85" s="36"/>
      <c r="G85" s="48"/>
      <c r="H85" s="49" t="s">
        <v>1</v>
      </c>
      <c r="I85" s="35">
        <v>488</v>
      </c>
      <c r="J85" s="35">
        <v>441</v>
      </c>
      <c r="K85" s="36">
        <f>I85-J85</f>
        <v>47</v>
      </c>
      <c r="M85" s="123" t="s">
        <v>61</v>
      </c>
      <c r="N85" s="124"/>
      <c r="O85" s="50">
        <f>(J66-J70)/J66</f>
        <v>0.85778275475923849</v>
      </c>
      <c r="P85" s="2"/>
    </row>
    <row r="86" spans="1:16" ht="15.75" thickBot="1" x14ac:dyDescent="0.3">
      <c r="A86" s="2"/>
      <c r="B86" s="43"/>
      <c r="C86" s="47" t="s">
        <v>62</v>
      </c>
      <c r="D86" s="35">
        <v>73.55</v>
      </c>
      <c r="E86" s="35">
        <v>69.37</v>
      </c>
      <c r="F86" s="36">
        <v>94.32</v>
      </c>
      <c r="G86" s="51">
        <v>5.2</v>
      </c>
      <c r="H86" s="28" t="s">
        <v>2</v>
      </c>
      <c r="I86" s="37">
        <v>154</v>
      </c>
      <c r="J86" s="37">
        <v>128</v>
      </c>
      <c r="K86" s="38">
        <f>I86-J86</f>
        <v>26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78.45</v>
      </c>
      <c r="E87" s="35">
        <v>65.510000000000005</v>
      </c>
      <c r="F87" s="36">
        <v>83.51</v>
      </c>
      <c r="P87" s="2"/>
    </row>
    <row r="88" spans="1:16" ht="15" customHeight="1" x14ac:dyDescent="0.25">
      <c r="A88" s="2"/>
      <c r="B88" s="43"/>
      <c r="C88" s="47" t="s">
        <v>64</v>
      </c>
      <c r="D88" s="35">
        <v>76.650000000000006</v>
      </c>
      <c r="E88" s="35">
        <v>54.7</v>
      </c>
      <c r="F88" s="36">
        <v>71.37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53.01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91.07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514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515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516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517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518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144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769</v>
      </c>
      <c r="G119" s="12"/>
      <c r="H119" s="12"/>
      <c r="I119" s="12"/>
      <c r="J119" s="137">
        <f>AVERAGE(F119:I119)</f>
        <v>769</v>
      </c>
      <c r="K119" s="138"/>
      <c r="M119" s="8">
        <v>2</v>
      </c>
      <c r="N119" s="95">
        <v>9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456</v>
      </c>
      <c r="G120" s="12"/>
      <c r="H120" s="12"/>
      <c r="I120" s="12"/>
      <c r="J120" s="137">
        <f t="shared" ref="J120:J125" si="2">AVERAGE(F120:I120)</f>
        <v>456</v>
      </c>
      <c r="K120" s="138"/>
      <c r="M120" s="8">
        <v>3</v>
      </c>
      <c r="N120" s="95">
        <v>9.5</v>
      </c>
      <c r="O120" s="96"/>
      <c r="P120" s="2"/>
    </row>
    <row r="121" spans="1:16" x14ac:dyDescent="0.25">
      <c r="A121" s="2"/>
      <c r="C121" s="9" t="s">
        <v>18</v>
      </c>
      <c r="D121" s="11">
        <v>63.52</v>
      </c>
      <c r="E121" s="11">
        <v>8</v>
      </c>
      <c r="F121" s="11">
        <v>1221</v>
      </c>
      <c r="G121" s="11">
        <v>1092</v>
      </c>
      <c r="H121" s="11">
        <v>1094</v>
      </c>
      <c r="I121" s="11">
        <v>1085</v>
      </c>
      <c r="J121" s="137">
        <f t="shared" si="2"/>
        <v>1123</v>
      </c>
      <c r="K121" s="138"/>
      <c r="M121" s="8">
        <v>4</v>
      </c>
      <c r="N121" s="95">
        <v>9.1</v>
      </c>
      <c r="O121" s="96"/>
      <c r="P121" s="2"/>
    </row>
    <row r="122" spans="1:16" x14ac:dyDescent="0.25">
      <c r="A122" s="2"/>
      <c r="C122" s="9" t="s">
        <v>20</v>
      </c>
      <c r="D122" s="11">
        <v>62.55</v>
      </c>
      <c r="E122" s="11">
        <v>7.7</v>
      </c>
      <c r="F122" s="11">
        <v>545</v>
      </c>
      <c r="G122" s="11">
        <v>621</v>
      </c>
      <c r="H122" s="11">
        <v>554</v>
      </c>
      <c r="I122" s="11">
        <v>491</v>
      </c>
      <c r="J122" s="137">
        <f t="shared" si="2"/>
        <v>552.75</v>
      </c>
      <c r="K122" s="138"/>
      <c r="M122" s="8">
        <v>5</v>
      </c>
      <c r="N122" s="95">
        <v>9.1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291</v>
      </c>
      <c r="G123" s="12"/>
      <c r="H123" s="12"/>
      <c r="I123" s="12"/>
      <c r="J123" s="137">
        <f t="shared" si="2"/>
        <v>291</v>
      </c>
      <c r="K123" s="138"/>
      <c r="M123" s="13">
        <v>6</v>
      </c>
      <c r="N123" s="99">
        <v>7.3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240</v>
      </c>
      <c r="G124" s="12"/>
      <c r="H124" s="12"/>
      <c r="I124" s="12"/>
      <c r="J124" s="137">
        <f t="shared" si="2"/>
        <v>240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63.19</v>
      </c>
      <c r="E125" s="15">
        <v>7.2</v>
      </c>
      <c r="F125" s="15">
        <v>221</v>
      </c>
      <c r="G125" s="15">
        <v>244</v>
      </c>
      <c r="H125" s="15">
        <v>241</v>
      </c>
      <c r="I125" s="15">
        <v>224</v>
      </c>
      <c r="J125" s="139">
        <f t="shared" si="2"/>
        <v>232.5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6.52</v>
      </c>
      <c r="E128" s="11">
        <v>10.3</v>
      </c>
      <c r="F128" s="22">
        <v>886</v>
      </c>
      <c r="G128" s="16"/>
      <c r="H128" s="23" t="s">
        <v>1</v>
      </c>
      <c r="I128" s="147">
        <v>5.77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65.239999999999995</v>
      </c>
      <c r="E129" s="11"/>
      <c r="F129" s="22">
        <v>208</v>
      </c>
      <c r="G129" s="16"/>
      <c r="H129" s="27" t="s">
        <v>2</v>
      </c>
      <c r="I129" s="150">
        <v>5.41</v>
      </c>
      <c r="J129" s="151"/>
      <c r="K129" s="152"/>
      <c r="M129" s="28">
        <v>7.1</v>
      </c>
      <c r="N129" s="29">
        <v>121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64.59</v>
      </c>
      <c r="E131" s="11"/>
      <c r="F131" s="22">
        <v>195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72.12</v>
      </c>
      <c r="E132" s="11"/>
      <c r="F132" s="22">
        <v>214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5.6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77.63</v>
      </c>
      <c r="E133" s="11"/>
      <c r="F133" s="22">
        <v>1829</v>
      </c>
      <c r="G133" s="16"/>
      <c r="H133" s="141">
        <v>1</v>
      </c>
      <c r="I133" s="143">
        <v>647</v>
      </c>
      <c r="J133" s="143">
        <v>318</v>
      </c>
      <c r="K133" s="145">
        <f>((I133-J133)/I133)</f>
        <v>0.50850077279752703</v>
      </c>
      <c r="M133" s="13">
        <v>2</v>
      </c>
      <c r="N133" s="37">
        <v>5.5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77.42</v>
      </c>
      <c r="E134" s="11">
        <v>7.4</v>
      </c>
      <c r="F134" s="22">
        <v>433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456</v>
      </c>
      <c r="G135" s="16"/>
      <c r="H135" s="141">
        <v>9</v>
      </c>
      <c r="I135" s="143">
        <v>657</v>
      </c>
      <c r="J135" s="143">
        <v>152</v>
      </c>
      <c r="K135" s="145">
        <f>((I135-J135)/I135)</f>
        <v>0.76864535768645359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78.150000000000006</v>
      </c>
      <c r="E136" s="11">
        <v>7.2</v>
      </c>
      <c r="F136" s="22">
        <v>593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0.50779162956366874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612</v>
      </c>
      <c r="G137" s="16"/>
      <c r="M137" s="112" t="s">
        <v>53</v>
      </c>
      <c r="N137" s="113"/>
      <c r="O137" s="39">
        <f>(J122-J123)/J122</f>
        <v>0.47354138398914519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0.17525773195876287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3.125E-2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91.25</v>
      </c>
      <c r="E140" s="35"/>
      <c r="F140" s="36"/>
      <c r="G140" s="48"/>
      <c r="H140" s="49" t="s">
        <v>1</v>
      </c>
      <c r="I140" s="35">
        <v>356</v>
      </c>
      <c r="J140" s="35">
        <v>304</v>
      </c>
      <c r="K140" s="36">
        <f>I140-J140</f>
        <v>52</v>
      </c>
      <c r="M140" s="123" t="s">
        <v>61</v>
      </c>
      <c r="N140" s="124"/>
      <c r="O140" s="50">
        <f>(J121-J125)/J121</f>
        <v>0.79296527159394481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72.650000000000006</v>
      </c>
      <c r="E141" s="35">
        <v>67.87</v>
      </c>
      <c r="F141" s="36">
        <v>93.42</v>
      </c>
      <c r="G141" s="51">
        <v>5.2</v>
      </c>
      <c r="H141" s="28" t="s">
        <v>2</v>
      </c>
      <c r="I141" s="37">
        <v>233</v>
      </c>
      <c r="J141" s="37">
        <v>215</v>
      </c>
      <c r="K141" s="38">
        <f>I141-J141</f>
        <v>18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77.400000000000006</v>
      </c>
      <c r="E142" s="35">
        <v>64.83</v>
      </c>
      <c r="F142" s="36">
        <v>83.76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77.150000000000006</v>
      </c>
      <c r="E143" s="35">
        <v>55.22</v>
      </c>
      <c r="F143" s="36">
        <v>71.58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52.55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91.25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519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520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521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522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 t="s">
        <v>523</v>
      </c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 t="s">
        <v>524</v>
      </c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9E96-EDF5-4944-93FC-5DC8D353FC1D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6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1096.5833333333333</v>
      </c>
    </row>
    <row r="7" spans="1:19" x14ac:dyDescent="0.25">
      <c r="A7" s="2"/>
      <c r="C7" s="9" t="s">
        <v>16</v>
      </c>
      <c r="D7" s="10"/>
      <c r="E7" s="10"/>
      <c r="F7" s="11">
        <v>788</v>
      </c>
      <c r="G7" s="12"/>
      <c r="H7" s="12"/>
      <c r="I7" s="12"/>
      <c r="J7" s="137">
        <f>AVERAGE(F7:I7)</f>
        <v>788</v>
      </c>
      <c r="K7" s="138"/>
      <c r="M7" s="8">
        <v>2</v>
      </c>
      <c r="N7" s="95">
        <v>9</v>
      </c>
      <c r="O7" s="96"/>
      <c r="P7" s="2"/>
      <c r="R7" s="60" t="s">
        <v>1</v>
      </c>
      <c r="S7" s="78">
        <f>AVERAGE(J10,J67,J122)</f>
        <v>488.25</v>
      </c>
    </row>
    <row r="8" spans="1:19" x14ac:dyDescent="0.25">
      <c r="A8" s="2"/>
      <c r="C8" s="9" t="s">
        <v>17</v>
      </c>
      <c r="D8" s="10"/>
      <c r="E8" s="10"/>
      <c r="F8" s="11">
        <v>484</v>
      </c>
      <c r="G8" s="12"/>
      <c r="H8" s="12"/>
      <c r="I8" s="12"/>
      <c r="J8" s="137">
        <f t="shared" ref="J8:J13" si="0">AVERAGE(F8:I8)</f>
        <v>484</v>
      </c>
      <c r="K8" s="138"/>
      <c r="M8" s="8">
        <v>3</v>
      </c>
      <c r="N8" s="95">
        <v>9.4</v>
      </c>
      <c r="O8" s="96"/>
      <c r="P8" s="2"/>
      <c r="R8" s="60" t="s">
        <v>2</v>
      </c>
      <c r="S8" s="79">
        <f>AVERAGE(J13,J70,J125)</f>
        <v>199.41666666666666</v>
      </c>
    </row>
    <row r="9" spans="1:19" x14ac:dyDescent="0.25">
      <c r="A9" s="2"/>
      <c r="C9" s="9" t="s">
        <v>18</v>
      </c>
      <c r="D9" s="11">
        <v>63.77</v>
      </c>
      <c r="E9" s="11">
        <v>9.1999999999999993</v>
      </c>
      <c r="F9" s="11">
        <v>1033</v>
      </c>
      <c r="G9" s="11">
        <v>1115</v>
      </c>
      <c r="H9" s="11">
        <v>1068</v>
      </c>
      <c r="I9" s="11">
        <v>1218</v>
      </c>
      <c r="J9" s="137">
        <f t="shared" si="0"/>
        <v>1108.5</v>
      </c>
      <c r="K9" s="138"/>
      <c r="M9" s="8">
        <v>4</v>
      </c>
      <c r="N9" s="95">
        <v>9</v>
      </c>
      <c r="O9" s="96"/>
      <c r="P9" s="2"/>
      <c r="R9" s="80" t="s">
        <v>19</v>
      </c>
      <c r="S9" s="81">
        <f>S6-S7</f>
        <v>608.33333333333326</v>
      </c>
    </row>
    <row r="10" spans="1:19" x14ac:dyDescent="0.25">
      <c r="A10" s="2"/>
      <c r="C10" s="9" t="s">
        <v>20</v>
      </c>
      <c r="D10" s="11">
        <v>62.09</v>
      </c>
      <c r="E10" s="11">
        <v>8</v>
      </c>
      <c r="F10" s="11">
        <v>520</v>
      </c>
      <c r="G10" s="11">
        <v>496</v>
      </c>
      <c r="H10" s="11">
        <v>504</v>
      </c>
      <c r="I10" s="11">
        <v>649</v>
      </c>
      <c r="J10" s="137">
        <f t="shared" si="0"/>
        <v>542.25</v>
      </c>
      <c r="K10" s="138"/>
      <c r="M10" s="8">
        <v>5</v>
      </c>
      <c r="N10" s="95">
        <v>9.1</v>
      </c>
      <c r="O10" s="96"/>
      <c r="P10" s="2"/>
      <c r="R10" s="80" t="s">
        <v>21</v>
      </c>
      <c r="S10" s="82">
        <f>S7-S8</f>
        <v>288.83333333333337</v>
      </c>
    </row>
    <row r="11" spans="1:19" ht="15.75" thickBot="1" x14ac:dyDescent="0.3">
      <c r="A11" s="2"/>
      <c r="C11" s="9" t="s">
        <v>22</v>
      </c>
      <c r="D11" s="11"/>
      <c r="E11" s="11"/>
      <c r="F11" s="11">
        <v>329</v>
      </c>
      <c r="G11" s="12"/>
      <c r="H11" s="12"/>
      <c r="I11" s="12"/>
      <c r="J11" s="137">
        <f t="shared" si="0"/>
        <v>329</v>
      </c>
      <c r="K11" s="138"/>
      <c r="M11" s="13">
        <v>6</v>
      </c>
      <c r="N11" s="99">
        <v>7.4</v>
      </c>
      <c r="O11" s="100"/>
      <c r="P11" s="2"/>
      <c r="R11" s="80" t="s">
        <v>23</v>
      </c>
      <c r="S11" s="81">
        <f>S6-S8</f>
        <v>897.16666666666663</v>
      </c>
    </row>
    <row r="12" spans="1:19" x14ac:dyDescent="0.25">
      <c r="A12" s="2"/>
      <c r="C12" s="9" t="s">
        <v>24</v>
      </c>
      <c r="D12" s="11"/>
      <c r="E12" s="11"/>
      <c r="F12" s="11">
        <v>198</v>
      </c>
      <c r="G12" s="12"/>
      <c r="H12" s="12"/>
      <c r="I12" s="12"/>
      <c r="J12" s="137">
        <f t="shared" si="0"/>
        <v>198</v>
      </c>
      <c r="K12" s="138"/>
      <c r="P12" s="2"/>
      <c r="R12" s="83" t="s">
        <v>25</v>
      </c>
      <c r="S12" s="85">
        <f>S9/S6</f>
        <v>0.55475340071433998</v>
      </c>
    </row>
    <row r="13" spans="1:19" ht="15.75" thickBot="1" x14ac:dyDescent="0.3">
      <c r="A13" s="2"/>
      <c r="C13" s="14" t="s">
        <v>26</v>
      </c>
      <c r="D13" s="15">
        <v>61.43</v>
      </c>
      <c r="E13" s="15">
        <v>7.3</v>
      </c>
      <c r="F13" s="15">
        <v>191</v>
      </c>
      <c r="G13" s="15">
        <v>200</v>
      </c>
      <c r="H13" s="15">
        <v>196</v>
      </c>
      <c r="I13" s="15">
        <v>352</v>
      </c>
      <c r="J13" s="139">
        <f t="shared" si="0"/>
        <v>234.75</v>
      </c>
      <c r="K13" s="140"/>
      <c r="P13" s="2"/>
      <c r="R13" s="83" t="s">
        <v>27</v>
      </c>
      <c r="S13" s="85">
        <f>S10/S7</f>
        <v>0.59156852705239815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0.81814727562884715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14.04</v>
      </c>
      <c r="E16" s="11">
        <v>9.9</v>
      </c>
      <c r="F16" s="22">
        <v>626</v>
      </c>
      <c r="G16" s="16"/>
      <c r="H16" s="23" t="s">
        <v>1</v>
      </c>
      <c r="I16" s="147">
        <v>4.9800000000000004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78.349999999999994</v>
      </c>
      <c r="E17" s="11"/>
      <c r="F17" s="22">
        <v>202</v>
      </c>
      <c r="G17" s="16"/>
      <c r="H17" s="27" t="s">
        <v>2</v>
      </c>
      <c r="I17" s="150">
        <v>3.25</v>
      </c>
      <c r="J17" s="151"/>
      <c r="K17" s="152"/>
      <c r="M17" s="28">
        <v>6.8</v>
      </c>
      <c r="N17" s="29">
        <v>115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70.17</v>
      </c>
      <c r="E19" s="11"/>
      <c r="F19" s="22">
        <v>198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64.849999999999994</v>
      </c>
      <c r="E20" s="11"/>
      <c r="F20" s="22">
        <v>196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5.8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76.47</v>
      </c>
      <c r="E21" s="11"/>
      <c r="F21" s="22">
        <v>1895</v>
      </c>
      <c r="G21" s="16"/>
      <c r="H21" s="141">
        <v>2</v>
      </c>
      <c r="I21" s="143">
        <v>512</v>
      </c>
      <c r="J21" s="143">
        <v>392</v>
      </c>
      <c r="K21" s="145">
        <f>((I21-J21)/I21)</f>
        <v>0.234375</v>
      </c>
      <c r="M21" s="13">
        <v>2</v>
      </c>
      <c r="N21" s="37">
        <v>5.7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76.510000000000005</v>
      </c>
      <c r="E22" s="11">
        <v>7.3</v>
      </c>
      <c r="F22" s="22">
        <v>455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427</v>
      </c>
      <c r="G23" s="16"/>
      <c r="H23" s="141">
        <v>5</v>
      </c>
      <c r="I23" s="143">
        <v>320</v>
      </c>
      <c r="J23" s="143">
        <v>211</v>
      </c>
      <c r="K23" s="145">
        <f>((I23-J23)/I23)</f>
        <v>0.34062500000000001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77.45</v>
      </c>
      <c r="E24" s="11">
        <v>7.1</v>
      </c>
      <c r="F24" s="22">
        <v>603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0.51082543978349115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588</v>
      </c>
      <c r="G25" s="16"/>
      <c r="M25" s="112" t="s">
        <v>53</v>
      </c>
      <c r="N25" s="113"/>
      <c r="O25" s="39">
        <f>(J10-J11)/J10</f>
        <v>0.39326878745965882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0.3981762917933131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-0.18560606060606061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91.22</v>
      </c>
      <c r="E28" s="35"/>
      <c r="F28" s="36"/>
      <c r="G28" s="48"/>
      <c r="H28" s="49" t="s">
        <v>1</v>
      </c>
      <c r="I28" s="35">
        <v>535</v>
      </c>
      <c r="J28" s="35">
        <v>491</v>
      </c>
      <c r="K28" s="36">
        <f>I28-J28</f>
        <v>44</v>
      </c>
      <c r="M28" s="123" t="s">
        <v>61</v>
      </c>
      <c r="N28" s="124"/>
      <c r="O28" s="50">
        <f>(J9-J13)/J9</f>
        <v>0.78822733423545333</v>
      </c>
      <c r="P28" s="2"/>
    </row>
    <row r="29" spans="1:16" ht="15.75" thickBot="1" x14ac:dyDescent="0.3">
      <c r="A29" s="2"/>
      <c r="B29" s="43"/>
      <c r="C29" s="47" t="s">
        <v>62</v>
      </c>
      <c r="D29" s="35">
        <v>73.849999999999994</v>
      </c>
      <c r="E29" s="35">
        <v>69.790000000000006</v>
      </c>
      <c r="F29" s="36">
        <v>94.51</v>
      </c>
      <c r="G29" s="51">
        <v>5.0999999999999996</v>
      </c>
      <c r="H29" s="28" t="s">
        <v>2</v>
      </c>
      <c r="I29" s="37">
        <v>211</v>
      </c>
      <c r="J29" s="37">
        <v>176</v>
      </c>
      <c r="K29" s="38">
        <f>I29-J29</f>
        <v>35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78.349999999999994</v>
      </c>
      <c r="E30" s="35">
        <v>64.739999999999995</v>
      </c>
      <c r="F30" s="36">
        <v>82.64</v>
      </c>
      <c r="P30" s="2"/>
    </row>
    <row r="31" spans="1:16" ht="15" customHeight="1" x14ac:dyDescent="0.25">
      <c r="A31" s="2"/>
      <c r="B31" s="43"/>
      <c r="C31" s="47" t="s">
        <v>64</v>
      </c>
      <c r="D31" s="35">
        <v>76.150000000000006</v>
      </c>
      <c r="E31" s="35">
        <v>55.17</v>
      </c>
      <c r="F31" s="36">
        <v>72.45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53.71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91.42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525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526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527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528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529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530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77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787</v>
      </c>
      <c r="G64" s="12"/>
      <c r="H64" s="12"/>
      <c r="I64" s="12"/>
      <c r="J64" s="137">
        <f>AVERAGE(F64:I64)</f>
        <v>787</v>
      </c>
      <c r="K64" s="138"/>
      <c r="M64" s="8">
        <v>2</v>
      </c>
      <c r="N64" s="95">
        <v>8.9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428</v>
      </c>
      <c r="G65" s="12"/>
      <c r="H65" s="12"/>
      <c r="I65" s="12"/>
      <c r="J65" s="137">
        <f t="shared" ref="J65:J70" si="1">AVERAGE(F65:I65)</f>
        <v>428</v>
      </c>
      <c r="K65" s="138"/>
      <c r="M65" s="8">
        <v>3</v>
      </c>
      <c r="N65" s="95">
        <v>8.9</v>
      </c>
      <c r="O65" s="96"/>
      <c r="P65" s="2"/>
    </row>
    <row r="66" spans="1:16" ht="15" customHeight="1" x14ac:dyDescent="0.25">
      <c r="A66" s="2"/>
      <c r="C66" s="9" t="s">
        <v>18</v>
      </c>
      <c r="D66" s="11">
        <v>65.08</v>
      </c>
      <c r="E66" s="11">
        <v>8.5</v>
      </c>
      <c r="F66" s="11">
        <v>1145</v>
      </c>
      <c r="G66" s="11">
        <v>1180</v>
      </c>
      <c r="H66" s="11">
        <v>1110</v>
      </c>
      <c r="I66" s="11">
        <v>1061</v>
      </c>
      <c r="J66" s="137">
        <f t="shared" si="1"/>
        <v>1124</v>
      </c>
      <c r="K66" s="138"/>
      <c r="M66" s="8">
        <v>4</v>
      </c>
      <c r="N66" s="95">
        <v>7.2</v>
      </c>
      <c r="O66" s="96"/>
      <c r="P66" s="2"/>
    </row>
    <row r="67" spans="1:16" ht="15" customHeight="1" x14ac:dyDescent="0.25">
      <c r="A67" s="2"/>
      <c r="C67" s="9" t="s">
        <v>20</v>
      </c>
      <c r="D67" s="11">
        <v>59.66</v>
      </c>
      <c r="E67" s="11">
        <v>7.9</v>
      </c>
      <c r="F67" s="11">
        <v>473</v>
      </c>
      <c r="G67" s="11">
        <v>392</v>
      </c>
      <c r="H67" s="11">
        <v>481</v>
      </c>
      <c r="I67" s="11">
        <v>538</v>
      </c>
      <c r="J67" s="137">
        <f t="shared" si="1"/>
        <v>471</v>
      </c>
      <c r="K67" s="138"/>
      <c r="M67" s="8">
        <v>5</v>
      </c>
      <c r="N67" s="95">
        <v>7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284</v>
      </c>
      <c r="G68" s="12"/>
      <c r="H68" s="12"/>
      <c r="I68" s="12"/>
      <c r="J68" s="137">
        <f t="shared" si="1"/>
        <v>284</v>
      </c>
      <c r="K68" s="138"/>
      <c r="M68" s="13">
        <v>6</v>
      </c>
      <c r="N68" s="99">
        <v>8.6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181</v>
      </c>
      <c r="G69" s="12"/>
      <c r="H69" s="12"/>
      <c r="I69" s="12"/>
      <c r="J69" s="137">
        <f t="shared" si="1"/>
        <v>181</v>
      </c>
      <c r="K69" s="138"/>
      <c r="P69" s="2"/>
    </row>
    <row r="70" spans="1:16" ht="15.75" thickBot="1" x14ac:dyDescent="0.3">
      <c r="A70" s="2"/>
      <c r="C70" s="14" t="s">
        <v>26</v>
      </c>
      <c r="D70" s="15">
        <v>57.94</v>
      </c>
      <c r="E70" s="15">
        <v>7.1</v>
      </c>
      <c r="F70" s="15">
        <v>190</v>
      </c>
      <c r="G70" s="15">
        <v>185</v>
      </c>
      <c r="H70" s="15">
        <v>186</v>
      </c>
      <c r="I70" s="15">
        <v>185</v>
      </c>
      <c r="J70" s="139">
        <f t="shared" si="1"/>
        <v>186.5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8</v>
      </c>
      <c r="E72" s="18" t="s">
        <v>9</v>
      </c>
      <c r="F72" s="19" t="s">
        <v>29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13.75</v>
      </c>
      <c r="E73" s="11">
        <v>10.6</v>
      </c>
      <c r="F73" s="22">
        <v>1004</v>
      </c>
      <c r="G73" s="16"/>
      <c r="H73" s="23" t="s">
        <v>1</v>
      </c>
      <c r="I73" s="147">
        <v>5.41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65.72</v>
      </c>
      <c r="E74" s="11"/>
      <c r="F74" s="22">
        <v>187</v>
      </c>
      <c r="G74" s="16"/>
      <c r="H74" s="27" t="s">
        <v>2</v>
      </c>
      <c r="I74" s="150">
        <v>5.09</v>
      </c>
      <c r="J74" s="151"/>
      <c r="K74" s="152"/>
      <c r="M74" s="28">
        <v>7.1</v>
      </c>
      <c r="N74" s="29">
        <v>162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60.36</v>
      </c>
      <c r="E76" s="11"/>
      <c r="F76" s="22">
        <v>192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61.16</v>
      </c>
      <c r="E77" s="11"/>
      <c r="F77" s="22">
        <v>189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5.7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78.010000000000005</v>
      </c>
      <c r="E78" s="11"/>
      <c r="F78" s="22">
        <v>1724</v>
      </c>
      <c r="G78" s="16"/>
      <c r="H78" s="141">
        <v>14</v>
      </c>
      <c r="I78" s="143">
        <v>215</v>
      </c>
      <c r="J78" s="143">
        <v>149</v>
      </c>
      <c r="K78" s="145">
        <f>((I78-J78)/I78)</f>
        <v>0.30697674418604654</v>
      </c>
      <c r="M78" s="13">
        <v>2</v>
      </c>
      <c r="N78" s="37">
        <v>5.6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75.92</v>
      </c>
      <c r="E79" s="11">
        <v>6.8</v>
      </c>
      <c r="F79" s="22">
        <v>468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455</v>
      </c>
      <c r="G80" s="16"/>
      <c r="H80" s="141"/>
      <c r="I80" s="143"/>
      <c r="J80" s="143"/>
      <c r="K80" s="145" t="e">
        <f>((I80-J80)/I80)</f>
        <v>#DIV/0!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77.28</v>
      </c>
      <c r="E81" s="11">
        <v>6.6</v>
      </c>
      <c r="F81" s="22">
        <v>726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0.58096085409252674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699</v>
      </c>
      <c r="G82" s="16"/>
      <c r="M82" s="112" t="s">
        <v>53</v>
      </c>
      <c r="N82" s="113"/>
      <c r="O82" s="39">
        <f>(J67-J68)/J67</f>
        <v>0.39702760084925692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0.36267605633802819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-3.0386740331491711E-2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91.45</v>
      </c>
      <c r="E85" s="35"/>
      <c r="F85" s="36"/>
      <c r="G85" s="48"/>
      <c r="H85" s="49" t="s">
        <v>1</v>
      </c>
      <c r="I85" s="35">
        <v>309</v>
      </c>
      <c r="J85" s="35">
        <v>257</v>
      </c>
      <c r="K85" s="36">
        <f>I85-J85</f>
        <v>52</v>
      </c>
      <c r="M85" s="123" t="s">
        <v>61</v>
      </c>
      <c r="N85" s="124"/>
      <c r="O85" s="50">
        <f>(J66-J70)/J66</f>
        <v>0.83407473309608537</v>
      </c>
      <c r="P85" s="2"/>
    </row>
    <row r="86" spans="1:16" ht="15.75" thickBot="1" x14ac:dyDescent="0.3">
      <c r="A86" s="2"/>
      <c r="B86" s="43"/>
      <c r="C86" s="47" t="s">
        <v>62</v>
      </c>
      <c r="D86" s="35">
        <v>72.599999999999994</v>
      </c>
      <c r="E86" s="35">
        <v>68.05</v>
      </c>
      <c r="F86" s="36">
        <v>93.74</v>
      </c>
      <c r="G86" s="51">
        <v>5.3</v>
      </c>
      <c r="H86" s="28" t="s">
        <v>2</v>
      </c>
      <c r="I86" s="37">
        <v>211</v>
      </c>
      <c r="J86" s="37">
        <v>194</v>
      </c>
      <c r="K86" s="38">
        <f>I86-J86</f>
        <v>17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78.05</v>
      </c>
      <c r="E87" s="35">
        <v>65.12</v>
      </c>
      <c r="F87" s="36">
        <v>83.43</v>
      </c>
      <c r="P87" s="2"/>
    </row>
    <row r="88" spans="1:16" ht="15" customHeight="1" x14ac:dyDescent="0.25">
      <c r="A88" s="2"/>
      <c r="B88" s="43"/>
      <c r="C88" s="47" t="s">
        <v>64</v>
      </c>
      <c r="D88" s="35">
        <v>77.55</v>
      </c>
      <c r="E88" s="35">
        <v>56.11</v>
      </c>
      <c r="F88" s="36">
        <v>72.349999999999994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53.2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91.25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531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532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533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534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535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779</v>
      </c>
      <c r="G119" s="12"/>
      <c r="H119" s="12"/>
      <c r="I119" s="12"/>
      <c r="J119" s="137">
        <f>AVERAGE(F119:I119)</f>
        <v>779</v>
      </c>
      <c r="K119" s="138"/>
      <c r="M119" s="8">
        <v>2</v>
      </c>
      <c r="N119" s="95">
        <v>8.6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448</v>
      </c>
      <c r="G120" s="12"/>
      <c r="H120" s="12"/>
      <c r="I120" s="12"/>
      <c r="J120" s="137">
        <f t="shared" ref="J120:J125" si="2">AVERAGE(F120:I120)</f>
        <v>448</v>
      </c>
      <c r="K120" s="138"/>
      <c r="M120" s="8">
        <v>3</v>
      </c>
      <c r="N120" s="95">
        <v>8.9</v>
      </c>
      <c r="O120" s="96"/>
      <c r="P120" s="2"/>
    </row>
    <row r="121" spans="1:16" x14ac:dyDescent="0.25">
      <c r="A121" s="2"/>
      <c r="C121" s="9" t="s">
        <v>18</v>
      </c>
      <c r="D121" s="11">
        <v>63.93</v>
      </c>
      <c r="E121" s="11">
        <v>8.1999999999999993</v>
      </c>
      <c r="F121" s="11">
        <v>1075</v>
      </c>
      <c r="G121" s="11">
        <v>1059</v>
      </c>
      <c r="H121" s="11">
        <v>1040</v>
      </c>
      <c r="I121" s="11">
        <v>1055</v>
      </c>
      <c r="J121" s="137">
        <f t="shared" si="2"/>
        <v>1057.25</v>
      </c>
      <c r="K121" s="138"/>
      <c r="M121" s="8">
        <v>4</v>
      </c>
      <c r="N121" s="95">
        <v>7.1</v>
      </c>
      <c r="O121" s="96"/>
      <c r="P121" s="2"/>
    </row>
    <row r="122" spans="1:16" x14ac:dyDescent="0.25">
      <c r="A122" s="2"/>
      <c r="C122" s="9" t="s">
        <v>20</v>
      </c>
      <c r="D122" s="11">
        <v>62.35</v>
      </c>
      <c r="E122" s="11">
        <v>7.8</v>
      </c>
      <c r="F122" s="11">
        <v>494</v>
      </c>
      <c r="G122" s="11">
        <v>471</v>
      </c>
      <c r="H122" s="11">
        <v>411</v>
      </c>
      <c r="I122" s="11">
        <v>430</v>
      </c>
      <c r="J122" s="137">
        <f t="shared" si="2"/>
        <v>451.5</v>
      </c>
      <c r="K122" s="138"/>
      <c r="M122" s="8">
        <v>5</v>
      </c>
      <c r="N122" s="95">
        <v>7.7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296</v>
      </c>
      <c r="G123" s="12"/>
      <c r="H123" s="12"/>
      <c r="I123" s="12"/>
      <c r="J123" s="137">
        <f t="shared" si="2"/>
        <v>296</v>
      </c>
      <c r="K123" s="138"/>
      <c r="M123" s="13">
        <v>6</v>
      </c>
      <c r="N123" s="99">
        <v>7.5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175</v>
      </c>
      <c r="G124" s="12"/>
      <c r="H124" s="12"/>
      <c r="I124" s="12"/>
      <c r="J124" s="137">
        <f t="shared" si="2"/>
        <v>175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60.9</v>
      </c>
      <c r="E125" s="15">
        <v>7.2</v>
      </c>
      <c r="F125" s="15">
        <v>179</v>
      </c>
      <c r="G125" s="15">
        <v>176</v>
      </c>
      <c r="H125" s="15">
        <v>181</v>
      </c>
      <c r="I125" s="15">
        <v>172</v>
      </c>
      <c r="J125" s="139">
        <f t="shared" si="2"/>
        <v>177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14.74</v>
      </c>
      <c r="E128" s="11">
        <v>10.4</v>
      </c>
      <c r="F128" s="22">
        <v>989</v>
      </c>
      <c r="G128" s="16"/>
      <c r="H128" s="23" t="s">
        <v>1</v>
      </c>
      <c r="I128" s="147">
        <v>5.5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63.85</v>
      </c>
      <c r="E129" s="11"/>
      <c r="F129" s="22">
        <v>189</v>
      </c>
      <c r="G129" s="16"/>
      <c r="H129" s="27" t="s">
        <v>2</v>
      </c>
      <c r="I129" s="150">
        <v>5.16</v>
      </c>
      <c r="J129" s="151"/>
      <c r="K129" s="152"/>
      <c r="M129" s="28">
        <v>7</v>
      </c>
      <c r="N129" s="29">
        <v>60</v>
      </c>
      <c r="O129" s="30">
        <v>0.05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64.56</v>
      </c>
      <c r="E131" s="11"/>
      <c r="F131" s="22">
        <v>185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65.17</v>
      </c>
      <c r="E132" s="11"/>
      <c r="F132" s="22">
        <v>186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5.5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76.959999999999994</v>
      </c>
      <c r="E133" s="11"/>
      <c r="F133" s="22">
        <v>1798</v>
      </c>
      <c r="G133" s="16"/>
      <c r="H133" s="141"/>
      <c r="I133" s="143"/>
      <c r="J133" s="143"/>
      <c r="K133" s="145" t="e">
        <f>((I133-J133)/I133)</f>
        <v>#DIV/0!</v>
      </c>
      <c r="M133" s="13">
        <v>2</v>
      </c>
      <c r="N133" s="37">
        <v>5.6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76.19</v>
      </c>
      <c r="E134" s="11">
        <v>6.9</v>
      </c>
      <c r="F134" s="22">
        <v>474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459</v>
      </c>
      <c r="G135" s="16"/>
      <c r="H135" s="141">
        <v>13</v>
      </c>
      <c r="I135" s="143">
        <v>301</v>
      </c>
      <c r="J135" s="143">
        <v>154</v>
      </c>
      <c r="K135" s="145">
        <f>((I135-J135)/I135)</f>
        <v>0.48837209302325579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76.959999999999994</v>
      </c>
      <c r="E136" s="11">
        <v>6.5</v>
      </c>
      <c r="F136" s="22">
        <v>755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0.57294868763301021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737</v>
      </c>
      <c r="G137" s="16"/>
      <c r="M137" s="112" t="s">
        <v>53</v>
      </c>
      <c r="N137" s="113"/>
      <c r="O137" s="39">
        <f>(J122-J123)/J122</f>
        <v>0.3444075304540421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0.40878378378378377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-1.1428571428571429E-2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91.3</v>
      </c>
      <c r="E140" s="35"/>
      <c r="F140" s="36"/>
      <c r="G140" s="48"/>
      <c r="H140" s="49" t="s">
        <v>1</v>
      </c>
      <c r="I140" s="35">
        <v>389</v>
      </c>
      <c r="J140" s="35">
        <v>356</v>
      </c>
      <c r="K140" s="36">
        <f>I140-J140</f>
        <v>33</v>
      </c>
      <c r="M140" s="123" t="s">
        <v>61</v>
      </c>
      <c r="N140" s="124"/>
      <c r="O140" s="50">
        <f>(J121-J125)/J121</f>
        <v>0.83258453535114685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72.849999999999994</v>
      </c>
      <c r="E141" s="35">
        <v>68.45</v>
      </c>
      <c r="F141" s="36">
        <v>93.96</v>
      </c>
      <c r="G141" s="51">
        <v>5.0999999999999996</v>
      </c>
      <c r="H141" s="28" t="s">
        <v>2</v>
      </c>
      <c r="I141" s="37">
        <v>199</v>
      </c>
      <c r="J141" s="37">
        <v>173</v>
      </c>
      <c r="K141" s="38">
        <f>I141-J141</f>
        <v>26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78.599999999999994</v>
      </c>
      <c r="E142" s="35">
        <v>65.47</v>
      </c>
      <c r="F142" s="36">
        <v>83.3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76.8</v>
      </c>
      <c r="E143" s="35">
        <v>55.65</v>
      </c>
      <c r="F143" s="36">
        <v>72.459999999999994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52.75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91.4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536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537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538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539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540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541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DC1D-BA69-4BB1-92FE-334DDAC66AFA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542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1196</v>
      </c>
    </row>
    <row r="7" spans="1:19" x14ac:dyDescent="0.25">
      <c r="A7" s="2"/>
      <c r="C7" s="9" t="s">
        <v>16</v>
      </c>
      <c r="D7" s="10"/>
      <c r="E7" s="10"/>
      <c r="F7" s="11">
        <v>784</v>
      </c>
      <c r="G7" s="12"/>
      <c r="H7" s="12"/>
      <c r="I7" s="12"/>
      <c r="J7" s="137">
        <f>AVERAGE(F7:I7)</f>
        <v>784</v>
      </c>
      <c r="K7" s="138"/>
      <c r="M7" s="8">
        <v>2</v>
      </c>
      <c r="N7" s="95">
        <v>8.5</v>
      </c>
      <c r="O7" s="96"/>
      <c r="P7" s="2"/>
      <c r="R7" s="60" t="s">
        <v>1</v>
      </c>
      <c r="S7" s="78">
        <f>AVERAGE(J10,J67,J122)</f>
        <v>491.75</v>
      </c>
    </row>
    <row r="8" spans="1:19" x14ac:dyDescent="0.25">
      <c r="A8" s="2"/>
      <c r="C8" s="9" t="s">
        <v>17</v>
      </c>
      <c r="D8" s="10"/>
      <c r="E8" s="10"/>
      <c r="F8" s="11">
        <v>482</v>
      </c>
      <c r="G8" s="12"/>
      <c r="H8" s="12"/>
      <c r="I8" s="12"/>
      <c r="J8" s="137">
        <f t="shared" ref="J8:J13" si="0">AVERAGE(F8:I8)</f>
        <v>482</v>
      </c>
      <c r="K8" s="138"/>
      <c r="M8" s="8">
        <v>3</v>
      </c>
      <c r="N8" s="95">
        <v>8.8000000000000007</v>
      </c>
      <c r="O8" s="96"/>
      <c r="P8" s="2"/>
      <c r="R8" s="60" t="s">
        <v>2</v>
      </c>
      <c r="S8" s="79">
        <f>AVERAGE(J13,J70,J125)</f>
        <v>183.25</v>
      </c>
    </row>
    <row r="9" spans="1:19" x14ac:dyDescent="0.25">
      <c r="A9" s="2"/>
      <c r="C9" s="9" t="s">
        <v>18</v>
      </c>
      <c r="D9" s="11">
        <v>63.62</v>
      </c>
      <c r="E9" s="11">
        <v>7.9</v>
      </c>
      <c r="F9" s="11">
        <v>1222</v>
      </c>
      <c r="G9" s="11">
        <v>1259</v>
      </c>
      <c r="H9" s="11">
        <v>1140</v>
      </c>
      <c r="I9" s="11">
        <v>1168</v>
      </c>
      <c r="J9" s="137">
        <f t="shared" si="0"/>
        <v>1197.25</v>
      </c>
      <c r="K9" s="138"/>
      <c r="M9" s="8">
        <v>4</v>
      </c>
      <c r="N9" s="95">
        <v>7.1</v>
      </c>
      <c r="O9" s="96"/>
      <c r="P9" s="2"/>
      <c r="R9" s="80" t="s">
        <v>19</v>
      </c>
      <c r="S9" s="81">
        <f>S6-S7</f>
        <v>704.25</v>
      </c>
    </row>
    <row r="10" spans="1:19" x14ac:dyDescent="0.25">
      <c r="A10" s="2"/>
      <c r="C10" s="9" t="s">
        <v>20</v>
      </c>
      <c r="D10" s="11">
        <v>58.05</v>
      </c>
      <c r="E10" s="11">
        <v>7.5</v>
      </c>
      <c r="F10" s="11">
        <v>513</v>
      </c>
      <c r="G10" s="11">
        <v>533</v>
      </c>
      <c r="H10" s="11">
        <v>532</v>
      </c>
      <c r="I10" s="11">
        <v>433</v>
      </c>
      <c r="J10" s="137">
        <f t="shared" si="0"/>
        <v>502.75</v>
      </c>
      <c r="K10" s="138"/>
      <c r="M10" s="8">
        <v>5</v>
      </c>
      <c r="N10" s="95">
        <v>7.6</v>
      </c>
      <c r="O10" s="96"/>
      <c r="P10" s="2"/>
      <c r="R10" s="80" t="s">
        <v>21</v>
      </c>
      <c r="S10" s="82">
        <f>S7-S8</f>
        <v>308.5</v>
      </c>
    </row>
    <row r="11" spans="1:19" ht="15.75" thickBot="1" x14ac:dyDescent="0.3">
      <c r="A11" s="2"/>
      <c r="C11" s="9" t="s">
        <v>22</v>
      </c>
      <c r="D11" s="11"/>
      <c r="E11" s="11"/>
      <c r="F11" s="11">
        <v>328</v>
      </c>
      <c r="G11" s="71"/>
      <c r="H11" s="71"/>
      <c r="I11" s="71"/>
      <c r="J11" s="137">
        <f t="shared" si="0"/>
        <v>328</v>
      </c>
      <c r="K11" s="138"/>
      <c r="M11" s="13">
        <v>6</v>
      </c>
      <c r="N11" s="99">
        <v>7.5</v>
      </c>
      <c r="O11" s="100"/>
      <c r="P11" s="2"/>
      <c r="R11" s="80" t="s">
        <v>23</v>
      </c>
      <c r="S11" s="81">
        <f>S6-S8</f>
        <v>1012.75</v>
      </c>
    </row>
    <row r="12" spans="1:19" x14ac:dyDescent="0.25">
      <c r="A12" s="2"/>
      <c r="C12" s="9" t="s">
        <v>24</v>
      </c>
      <c r="D12" s="11"/>
      <c r="E12" s="11"/>
      <c r="F12" s="11">
        <v>188</v>
      </c>
      <c r="G12" s="71"/>
      <c r="H12" s="71"/>
      <c r="I12" s="71"/>
      <c r="J12" s="137">
        <f t="shared" si="0"/>
        <v>188</v>
      </c>
      <c r="K12" s="138"/>
      <c r="P12" s="2"/>
      <c r="R12" s="83" t="s">
        <v>25</v>
      </c>
      <c r="S12" s="85">
        <f>S9/S6</f>
        <v>0.58883779264214042</v>
      </c>
    </row>
    <row r="13" spans="1:19" ht="15.75" thickBot="1" x14ac:dyDescent="0.3">
      <c r="A13" s="2"/>
      <c r="C13" s="14" t="s">
        <v>26</v>
      </c>
      <c r="D13" s="15">
        <v>58.97</v>
      </c>
      <c r="E13" s="15">
        <v>7</v>
      </c>
      <c r="F13" s="15">
        <v>176</v>
      </c>
      <c r="G13" s="15">
        <v>182</v>
      </c>
      <c r="H13" s="15">
        <v>188</v>
      </c>
      <c r="I13" s="15">
        <v>179</v>
      </c>
      <c r="J13" s="139">
        <f t="shared" si="0"/>
        <v>181.25</v>
      </c>
      <c r="K13" s="140"/>
      <c r="P13" s="2"/>
      <c r="R13" s="83" t="s">
        <v>27</v>
      </c>
      <c r="S13" s="85">
        <f>S10/S7</f>
        <v>0.62735129639044229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0.84678093645484953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9.7799999999999994</v>
      </c>
      <c r="E16" s="11">
        <v>10.4</v>
      </c>
      <c r="F16" s="22">
        <v>988</v>
      </c>
      <c r="G16" s="16"/>
      <c r="H16" s="23" t="s">
        <v>1</v>
      </c>
      <c r="I16" s="147">
        <v>4.76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62.71</v>
      </c>
      <c r="E17" s="11"/>
      <c r="F17" s="22">
        <v>187</v>
      </c>
      <c r="G17" s="16"/>
      <c r="H17" s="27" t="s">
        <v>2</v>
      </c>
      <c r="I17" s="150">
        <v>3.88</v>
      </c>
      <c r="J17" s="151"/>
      <c r="K17" s="152"/>
      <c r="M17" s="28">
        <v>6.9</v>
      </c>
      <c r="N17" s="29">
        <v>108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69.48</v>
      </c>
      <c r="E19" s="11"/>
      <c r="F19" s="22">
        <v>184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60.72</v>
      </c>
      <c r="E20" s="11"/>
      <c r="F20" s="22">
        <v>181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5.8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74.540000000000006</v>
      </c>
      <c r="E21" s="11"/>
      <c r="F21" s="22">
        <v>1852</v>
      </c>
      <c r="G21" s="16"/>
      <c r="H21" s="141">
        <v>3</v>
      </c>
      <c r="I21" s="143">
        <v>484</v>
      </c>
      <c r="J21" s="143">
        <v>227</v>
      </c>
      <c r="K21" s="145">
        <f>((I21-J21)/I21)</f>
        <v>0.53099173553719003</v>
      </c>
      <c r="M21" s="13">
        <v>2</v>
      </c>
      <c r="N21" s="37">
        <v>5.9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76.319999999999993</v>
      </c>
      <c r="E22" s="11">
        <v>7.1</v>
      </c>
      <c r="F22" s="22">
        <v>436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420</v>
      </c>
      <c r="G23" s="16"/>
      <c r="H23" s="141">
        <v>7</v>
      </c>
      <c r="I23" s="143">
        <v>300</v>
      </c>
      <c r="J23" s="143">
        <v>132</v>
      </c>
      <c r="K23" s="145">
        <f>((I23-J23)/I23)</f>
        <v>0.56000000000000005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77.17</v>
      </c>
      <c r="E24" s="11">
        <v>6.6</v>
      </c>
      <c r="F24" s="22">
        <v>698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0.58007934850699516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676</v>
      </c>
      <c r="G25" s="16"/>
      <c r="M25" s="112" t="s">
        <v>53</v>
      </c>
      <c r="N25" s="113"/>
      <c r="O25" s="39">
        <f>(J10-J11)/J10</f>
        <v>0.34758826454500247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0.42682926829268292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3.5904255319148939E-2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91.46</v>
      </c>
      <c r="E28" s="35"/>
      <c r="F28" s="36"/>
      <c r="G28" s="48"/>
      <c r="H28" s="49" t="s">
        <v>1</v>
      </c>
      <c r="I28" s="35">
        <v>526</v>
      </c>
      <c r="J28" s="35">
        <v>474</v>
      </c>
      <c r="K28" s="36">
        <f>I28-J28</f>
        <v>52</v>
      </c>
      <c r="M28" s="123" t="s">
        <v>61</v>
      </c>
      <c r="N28" s="124"/>
      <c r="O28" s="50">
        <f>(J9-J13)/J9</f>
        <v>0.84861140112758404</v>
      </c>
      <c r="P28" s="2"/>
    </row>
    <row r="29" spans="1:16" ht="15.75" thickBot="1" x14ac:dyDescent="0.3">
      <c r="A29" s="2"/>
      <c r="B29" s="43"/>
      <c r="C29" s="47" t="s">
        <v>62</v>
      </c>
      <c r="D29" s="35">
        <v>74.25</v>
      </c>
      <c r="E29" s="35">
        <v>70.72</v>
      </c>
      <c r="F29" s="36">
        <v>95.25</v>
      </c>
      <c r="G29" s="51">
        <v>5.2</v>
      </c>
      <c r="H29" s="28" t="s">
        <v>2</v>
      </c>
      <c r="I29" s="37">
        <v>186</v>
      </c>
      <c r="J29" s="37">
        <v>154</v>
      </c>
      <c r="K29" s="38">
        <f>I29-J29</f>
        <v>32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8.25</v>
      </c>
      <c r="E30" s="35">
        <v>65.5</v>
      </c>
      <c r="F30" s="36">
        <v>83.71</v>
      </c>
      <c r="P30" s="2"/>
    </row>
    <row r="31" spans="1:16" ht="15" customHeight="1" x14ac:dyDescent="0.25">
      <c r="A31" s="2"/>
      <c r="B31" s="43"/>
      <c r="C31" s="47" t="s">
        <v>64</v>
      </c>
      <c r="D31" s="35">
        <v>75.849999999999994</v>
      </c>
      <c r="E31" s="35">
        <v>54.95</v>
      </c>
      <c r="F31" s="36">
        <v>72.45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53.08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91.57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 t="s">
        <v>543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544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 t="s">
        <v>545</v>
      </c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546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547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792</v>
      </c>
      <c r="G64" s="12"/>
      <c r="H64" s="12"/>
      <c r="I64" s="12"/>
      <c r="J64" s="137">
        <f>AVERAGE(F64:I64)</f>
        <v>792</v>
      </c>
      <c r="K64" s="138"/>
      <c r="M64" s="8">
        <v>2</v>
      </c>
      <c r="N64" s="95">
        <v>9.5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469</v>
      </c>
      <c r="G65" s="12"/>
      <c r="H65" s="12"/>
      <c r="I65" s="12"/>
      <c r="J65" s="137">
        <f t="shared" ref="J65:J70" si="1">AVERAGE(F65:I65)</f>
        <v>469</v>
      </c>
      <c r="K65" s="138"/>
      <c r="M65" s="8">
        <v>3</v>
      </c>
      <c r="N65" s="95">
        <v>8.8000000000000007</v>
      </c>
      <c r="O65" s="96"/>
      <c r="P65" s="2"/>
    </row>
    <row r="66" spans="1:16" ht="15" customHeight="1" x14ac:dyDescent="0.25">
      <c r="A66" s="2"/>
      <c r="C66" s="9" t="s">
        <v>18</v>
      </c>
      <c r="D66" s="11">
        <v>64.56</v>
      </c>
      <c r="E66" s="11">
        <v>8.1999999999999993</v>
      </c>
      <c r="F66" s="11">
        <v>1244</v>
      </c>
      <c r="G66" s="11">
        <v>1266</v>
      </c>
      <c r="H66" s="11">
        <v>1291</v>
      </c>
      <c r="I66" s="11">
        <v>1261</v>
      </c>
      <c r="J66" s="137">
        <f t="shared" si="1"/>
        <v>1265.5</v>
      </c>
      <c r="K66" s="138"/>
      <c r="M66" s="8">
        <v>4</v>
      </c>
      <c r="N66" s="95">
        <v>7</v>
      </c>
      <c r="O66" s="96"/>
      <c r="P66" s="2"/>
    </row>
    <row r="67" spans="1:16" ht="15" customHeight="1" x14ac:dyDescent="0.25">
      <c r="A67" s="2"/>
      <c r="C67" s="9" t="s">
        <v>20</v>
      </c>
      <c r="D67" s="11">
        <v>62.26</v>
      </c>
      <c r="E67" s="11">
        <v>7.3</v>
      </c>
      <c r="F67" s="11">
        <v>550</v>
      </c>
      <c r="G67" s="11">
        <v>555</v>
      </c>
      <c r="H67" s="11">
        <v>569</v>
      </c>
      <c r="I67" s="11">
        <v>519</v>
      </c>
      <c r="J67" s="137">
        <f t="shared" si="1"/>
        <v>548.25</v>
      </c>
      <c r="K67" s="138"/>
      <c r="M67" s="8">
        <v>5</v>
      </c>
      <c r="N67" s="95">
        <v>8.6999999999999993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292</v>
      </c>
      <c r="G68" s="71">
        <v>269</v>
      </c>
      <c r="H68" s="71">
        <v>299</v>
      </c>
      <c r="I68" s="71">
        <v>298</v>
      </c>
      <c r="J68" s="137">
        <f t="shared" si="1"/>
        <v>289.5</v>
      </c>
      <c r="K68" s="138"/>
      <c r="M68" s="13">
        <v>6</v>
      </c>
      <c r="N68" s="99">
        <v>7.6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171</v>
      </c>
      <c r="G69" s="71">
        <v>180</v>
      </c>
      <c r="H69" s="71">
        <v>201</v>
      </c>
      <c r="I69" s="71">
        <v>197</v>
      </c>
      <c r="J69" s="137">
        <f t="shared" si="1"/>
        <v>187.25</v>
      </c>
      <c r="K69" s="138"/>
      <c r="P69" s="2"/>
    </row>
    <row r="70" spans="1:16" ht="15.75" thickBot="1" x14ac:dyDescent="0.3">
      <c r="A70" s="2"/>
      <c r="C70" s="14" t="s">
        <v>26</v>
      </c>
      <c r="D70" s="15">
        <v>61.77</v>
      </c>
      <c r="E70" s="15">
        <v>7.1</v>
      </c>
      <c r="F70" s="15">
        <v>187</v>
      </c>
      <c r="G70" s="15">
        <v>184</v>
      </c>
      <c r="H70" s="15">
        <v>211</v>
      </c>
      <c r="I70" s="15">
        <v>206</v>
      </c>
      <c r="J70" s="139">
        <f t="shared" si="1"/>
        <v>197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302</v>
      </c>
      <c r="E72" s="18" t="s">
        <v>303</v>
      </c>
      <c r="F72" s="19" t="s">
        <v>304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11.24</v>
      </c>
      <c r="E73" s="11">
        <v>10.199999999999999</v>
      </c>
      <c r="F73" s="22">
        <v>1307</v>
      </c>
      <c r="G73" s="16"/>
      <c r="H73" s="23" t="s">
        <v>1</v>
      </c>
      <c r="I73" s="147">
        <v>6.5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64.03</v>
      </c>
      <c r="E74" s="11"/>
      <c r="F74" s="22">
        <v>169</v>
      </c>
      <c r="G74" s="16"/>
      <c r="H74" s="27" t="s">
        <v>2</v>
      </c>
      <c r="I74" s="150">
        <v>5.83</v>
      </c>
      <c r="J74" s="151"/>
      <c r="K74" s="152"/>
      <c r="M74" s="28">
        <v>7.1</v>
      </c>
      <c r="N74" s="29">
        <v>50</v>
      </c>
      <c r="O74" s="30">
        <v>0.04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65.22</v>
      </c>
      <c r="E76" s="11"/>
      <c r="F76" s="22">
        <v>177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63.69</v>
      </c>
      <c r="E77" s="11"/>
      <c r="F77" s="22">
        <v>171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5.0999999999999996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74.45</v>
      </c>
      <c r="E78" s="11"/>
      <c r="F78" s="22">
        <v>2029</v>
      </c>
      <c r="G78" s="16"/>
      <c r="H78" s="141">
        <v>4</v>
      </c>
      <c r="I78" s="143">
        <v>502</v>
      </c>
      <c r="J78" s="143">
        <v>366</v>
      </c>
      <c r="K78" s="145">
        <f>((I78-J78)/I78)</f>
        <v>0.27091633466135456</v>
      </c>
      <c r="M78" s="13">
        <v>2</v>
      </c>
      <c r="N78" s="37">
        <v>5.2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71.66</v>
      </c>
      <c r="E79" s="11">
        <v>6.7</v>
      </c>
      <c r="F79" s="22">
        <v>348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344</v>
      </c>
      <c r="G80" s="16"/>
      <c r="H80" s="141">
        <v>14</v>
      </c>
      <c r="I80" s="143">
        <v>333</v>
      </c>
      <c r="J80" s="143">
        <v>183</v>
      </c>
      <c r="K80" s="145">
        <f>((I80-J80)/I80)</f>
        <v>0.45045045045045046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74.489999999999995</v>
      </c>
      <c r="E81" s="11">
        <v>6.5</v>
      </c>
      <c r="F81" s="22">
        <v>698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0.56677202686685102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677</v>
      </c>
      <c r="G82" s="16"/>
      <c r="M82" s="112" t="s">
        <v>53</v>
      </c>
      <c r="N82" s="113"/>
      <c r="O82" s="39">
        <f>(J67-J68)/J67</f>
        <v>0.47195622435020518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0.35319516407599311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-5.2069425901201602E-2</v>
      </c>
      <c r="P84" s="2"/>
    </row>
    <row r="85" spans="1:16" ht="15.75" thickBot="1" x14ac:dyDescent="0.3">
      <c r="A85" s="2"/>
      <c r="B85" s="43"/>
      <c r="C85" s="47" t="s">
        <v>60</v>
      </c>
      <c r="D85" s="35">
        <v>90.88</v>
      </c>
      <c r="E85" s="35"/>
      <c r="F85" s="36"/>
      <c r="G85" s="48"/>
      <c r="H85" s="49" t="s">
        <v>1</v>
      </c>
      <c r="I85" s="35">
        <v>602</v>
      </c>
      <c r="J85" s="35">
        <v>544</v>
      </c>
      <c r="K85" s="36">
        <f>I85-J85</f>
        <v>58</v>
      </c>
      <c r="M85" s="123" t="s">
        <v>61</v>
      </c>
      <c r="N85" s="124"/>
      <c r="O85" s="50">
        <f>(J66-J70)/J66</f>
        <v>0.84433030422757804</v>
      </c>
      <c r="P85" s="2"/>
    </row>
    <row r="86" spans="1:16" ht="15.75" thickBot="1" x14ac:dyDescent="0.3">
      <c r="A86" s="2"/>
      <c r="B86" s="43"/>
      <c r="C86" s="47" t="s">
        <v>62</v>
      </c>
      <c r="D86" s="35">
        <v>72.75</v>
      </c>
      <c r="E86" s="35">
        <v>68.86</v>
      </c>
      <c r="F86" s="36">
        <v>94.66</v>
      </c>
      <c r="G86" s="51">
        <v>5.3</v>
      </c>
      <c r="H86" s="28" t="s">
        <v>2</v>
      </c>
      <c r="I86" s="37">
        <v>222</v>
      </c>
      <c r="J86" s="37">
        <v>205</v>
      </c>
      <c r="K86" s="38">
        <f>I86-J86</f>
        <v>17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80.05</v>
      </c>
      <c r="E87" s="35">
        <v>67.33</v>
      </c>
      <c r="F87" s="36">
        <v>84.11</v>
      </c>
      <c r="P87" s="2"/>
    </row>
    <row r="88" spans="1:16" ht="15" customHeight="1" x14ac:dyDescent="0.25">
      <c r="A88" s="2"/>
      <c r="B88" s="43"/>
      <c r="C88" s="47" t="s">
        <v>64</v>
      </c>
      <c r="D88" s="35">
        <v>76.05</v>
      </c>
      <c r="E88" s="35">
        <v>54.12</v>
      </c>
      <c r="F88" s="36">
        <v>71.17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55.56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91.06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548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549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550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551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552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787</v>
      </c>
      <c r="G119" s="12"/>
      <c r="H119" s="12"/>
      <c r="I119" s="12"/>
      <c r="J119" s="137">
        <f>AVERAGE(F119:I119)</f>
        <v>787</v>
      </c>
      <c r="K119" s="138"/>
      <c r="M119" s="8">
        <v>2</v>
      </c>
      <c r="N119" s="95">
        <v>9.1999999999999993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481</v>
      </c>
      <c r="G120" s="12"/>
      <c r="H120" s="12"/>
      <c r="I120" s="12"/>
      <c r="J120" s="137">
        <f t="shared" ref="J120:J125" si="2">AVERAGE(F120:I120)</f>
        <v>481</v>
      </c>
      <c r="K120" s="138"/>
      <c r="M120" s="8">
        <v>3</v>
      </c>
      <c r="N120" s="95">
        <v>8.1</v>
      </c>
      <c r="O120" s="96"/>
      <c r="P120" s="2"/>
    </row>
    <row r="121" spans="1:16" x14ac:dyDescent="0.25">
      <c r="A121" s="2"/>
      <c r="C121" s="9" t="s">
        <v>18</v>
      </c>
      <c r="D121" s="11">
        <v>62.39</v>
      </c>
      <c r="E121" s="11">
        <v>8.5</v>
      </c>
      <c r="F121" s="11">
        <v>1175</v>
      </c>
      <c r="G121" s="11">
        <v>1149</v>
      </c>
      <c r="H121" s="11">
        <v>1098</v>
      </c>
      <c r="I121" s="11">
        <v>1079</v>
      </c>
      <c r="J121" s="137">
        <f t="shared" si="2"/>
        <v>1125.25</v>
      </c>
      <c r="K121" s="138"/>
      <c r="M121" s="8">
        <v>4</v>
      </c>
      <c r="N121" s="95">
        <v>8</v>
      </c>
      <c r="O121" s="96"/>
      <c r="P121" s="2"/>
    </row>
    <row r="122" spans="1:16" x14ac:dyDescent="0.25">
      <c r="A122" s="2"/>
      <c r="C122" s="9" t="s">
        <v>20</v>
      </c>
      <c r="D122" s="11">
        <v>59.97</v>
      </c>
      <c r="E122" s="11">
        <v>7.3</v>
      </c>
      <c r="F122" s="11">
        <v>464</v>
      </c>
      <c r="G122" s="11">
        <v>441</v>
      </c>
      <c r="H122" s="11">
        <v>403</v>
      </c>
      <c r="I122" s="11">
        <v>389</v>
      </c>
      <c r="J122" s="137">
        <f t="shared" si="2"/>
        <v>424.25</v>
      </c>
      <c r="K122" s="138"/>
      <c r="M122" s="8">
        <v>5</v>
      </c>
      <c r="N122" s="95">
        <v>8.3000000000000007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260</v>
      </c>
      <c r="G123" s="71">
        <v>251</v>
      </c>
      <c r="H123" s="71">
        <v>211</v>
      </c>
      <c r="I123" s="71">
        <v>185</v>
      </c>
      <c r="J123" s="137">
        <f t="shared" si="2"/>
        <v>226.75</v>
      </c>
      <c r="K123" s="138"/>
      <c r="M123" s="13">
        <v>6</v>
      </c>
      <c r="N123" s="99">
        <v>7.9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199</v>
      </c>
      <c r="G124" s="71">
        <v>195</v>
      </c>
      <c r="H124" s="71">
        <v>155</v>
      </c>
      <c r="I124" s="71">
        <v>139</v>
      </c>
      <c r="J124" s="137">
        <f t="shared" si="2"/>
        <v>172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61.57</v>
      </c>
      <c r="E125" s="15">
        <v>7.2</v>
      </c>
      <c r="F125" s="15">
        <v>197</v>
      </c>
      <c r="G125" s="15">
        <v>194</v>
      </c>
      <c r="H125" s="15">
        <v>159</v>
      </c>
      <c r="I125" s="15">
        <v>136</v>
      </c>
      <c r="J125" s="139">
        <f t="shared" si="2"/>
        <v>171.5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17.98</v>
      </c>
      <c r="E128" s="11">
        <v>10.7</v>
      </c>
      <c r="F128" s="22">
        <v>1298</v>
      </c>
      <c r="G128" s="16"/>
      <c r="H128" s="23" t="s">
        <v>1</v>
      </c>
      <c r="I128" s="147">
        <v>5.49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66.040000000000006</v>
      </c>
      <c r="E129" s="11"/>
      <c r="F129" s="22">
        <v>181</v>
      </c>
      <c r="G129" s="16"/>
      <c r="H129" s="27" t="s">
        <v>2</v>
      </c>
      <c r="I129" s="150">
        <v>5.05</v>
      </c>
      <c r="J129" s="151"/>
      <c r="K129" s="152"/>
      <c r="M129" s="28">
        <v>6.7</v>
      </c>
      <c r="N129" s="29">
        <v>53</v>
      </c>
      <c r="O129" s="30">
        <v>0.06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69.17</v>
      </c>
      <c r="E131" s="11"/>
      <c r="F131" s="22">
        <v>178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65.63</v>
      </c>
      <c r="E132" s="11"/>
      <c r="F132" s="22">
        <v>175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5.6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75.45</v>
      </c>
      <c r="E133" s="11"/>
      <c r="F133" s="22">
        <v>1989</v>
      </c>
      <c r="G133" s="16"/>
      <c r="H133" s="141">
        <v>11</v>
      </c>
      <c r="I133" s="143">
        <v>529</v>
      </c>
      <c r="J133" s="143">
        <v>167</v>
      </c>
      <c r="K133" s="145">
        <f>((I133-J133)/I133)</f>
        <v>0.68431001890359167</v>
      </c>
      <c r="M133" s="13">
        <v>2</v>
      </c>
      <c r="N133" s="37">
        <v>5.4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72.599999999999994</v>
      </c>
      <c r="E134" s="11">
        <v>6.8</v>
      </c>
      <c r="F134" s="22">
        <v>360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349</v>
      </c>
      <c r="G135" s="16"/>
      <c r="H135" s="141">
        <v>5</v>
      </c>
      <c r="I135" s="143">
        <v>232</v>
      </c>
      <c r="J135" s="143">
        <v>166</v>
      </c>
      <c r="K135" s="145">
        <f>((I135-J135)/I135)</f>
        <v>0.28448275862068967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75.55</v>
      </c>
      <c r="E136" s="11">
        <v>6.4</v>
      </c>
      <c r="F136" s="22">
        <v>686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0.62297267273939128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670</v>
      </c>
      <c r="G137" s="16"/>
      <c r="M137" s="112" t="s">
        <v>53</v>
      </c>
      <c r="N137" s="113"/>
      <c r="O137" s="39">
        <f>(J122-J123)/J122</f>
        <v>0.46552740129640541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0.2414553472987872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2.9069767441860465E-3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91.3</v>
      </c>
      <c r="E140" s="35"/>
      <c r="F140" s="36"/>
      <c r="G140" s="48"/>
      <c r="H140" s="49" t="s">
        <v>1</v>
      </c>
      <c r="I140" s="35">
        <v>313</v>
      </c>
      <c r="J140" s="35">
        <v>282</v>
      </c>
      <c r="K140" s="36">
        <f>I140-J140</f>
        <v>31</v>
      </c>
      <c r="M140" s="123" t="s">
        <v>61</v>
      </c>
      <c r="N140" s="124"/>
      <c r="O140" s="50">
        <f>(J121-J125)/J121</f>
        <v>0.84758942457231723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72.95</v>
      </c>
      <c r="E141" s="35">
        <v>68.97</v>
      </c>
      <c r="F141" s="36">
        <v>94.55</v>
      </c>
      <c r="G141" s="51">
        <v>5.5</v>
      </c>
      <c r="H141" s="28" t="s">
        <v>2</v>
      </c>
      <c r="I141" s="37">
        <v>191</v>
      </c>
      <c r="J141" s="37">
        <v>170</v>
      </c>
      <c r="K141" s="38">
        <f>I141-J141</f>
        <v>21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79.599999999999994</v>
      </c>
      <c r="E142" s="35">
        <v>67.099999999999994</v>
      </c>
      <c r="F142" s="36">
        <v>84.3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75.8</v>
      </c>
      <c r="E143" s="35">
        <v>54.04</v>
      </c>
      <c r="F143" s="36">
        <v>71.290000000000006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52.9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91.25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553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554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555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556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557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36D1-B003-4759-AC2E-31B7CDE25225}">
  <dimension ref="A1:S171"/>
  <sheetViews>
    <sheetView topLeftCell="B1"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932.66666666666663</v>
      </c>
    </row>
    <row r="7" spans="1:19" x14ac:dyDescent="0.25">
      <c r="A7" s="2"/>
      <c r="C7" s="9" t="s">
        <v>16</v>
      </c>
      <c r="D7" s="10"/>
      <c r="E7" s="10"/>
      <c r="F7" s="11">
        <v>759</v>
      </c>
      <c r="G7" s="12"/>
      <c r="H7" s="12"/>
      <c r="I7" s="12"/>
      <c r="J7" s="137">
        <f>AVERAGE(F7:I7)</f>
        <v>759</v>
      </c>
      <c r="K7" s="138"/>
      <c r="M7" s="8">
        <v>2</v>
      </c>
      <c r="N7" s="95">
        <v>9.6</v>
      </c>
      <c r="O7" s="96"/>
      <c r="P7" s="2"/>
      <c r="R7" s="60" t="s">
        <v>1</v>
      </c>
      <c r="S7" s="78">
        <f>AVERAGE(J10,J67,J122)</f>
        <v>444</v>
      </c>
    </row>
    <row r="8" spans="1:19" x14ac:dyDescent="0.25">
      <c r="A8" s="2"/>
      <c r="C8" s="9" t="s">
        <v>17</v>
      </c>
      <c r="D8" s="10"/>
      <c r="E8" s="10"/>
      <c r="F8" s="11">
        <v>436</v>
      </c>
      <c r="G8" s="12"/>
      <c r="H8" s="12"/>
      <c r="I8" s="12"/>
      <c r="J8" s="137">
        <f t="shared" ref="J8:J13" si="0">AVERAGE(F8:I8)</f>
        <v>436</v>
      </c>
      <c r="K8" s="138"/>
      <c r="M8" s="8">
        <v>3</v>
      </c>
      <c r="N8" s="95">
        <v>8.5</v>
      </c>
      <c r="O8" s="96"/>
      <c r="P8" s="2"/>
      <c r="R8" s="60" t="s">
        <v>2</v>
      </c>
      <c r="S8" s="79">
        <f>AVERAGE(J13,J70,J125)</f>
        <v>132.16666666666666</v>
      </c>
    </row>
    <row r="9" spans="1:19" x14ac:dyDescent="0.25">
      <c r="A9" s="2"/>
      <c r="C9" s="9" t="s">
        <v>18</v>
      </c>
      <c r="D9" s="11">
        <v>59.8</v>
      </c>
      <c r="E9" s="11">
        <v>8.1999999999999993</v>
      </c>
      <c r="F9" s="11">
        <v>1075</v>
      </c>
      <c r="G9" s="11">
        <v>1055</v>
      </c>
      <c r="H9" s="11">
        <v>947</v>
      </c>
      <c r="I9" s="11">
        <v>892</v>
      </c>
      <c r="J9" s="137">
        <f t="shared" si="0"/>
        <v>992.25</v>
      </c>
      <c r="K9" s="138"/>
      <c r="M9" s="8">
        <v>4</v>
      </c>
      <c r="N9" s="95">
        <v>6.6</v>
      </c>
      <c r="O9" s="96"/>
      <c r="P9" s="2"/>
      <c r="R9" s="80" t="s">
        <v>19</v>
      </c>
      <c r="S9" s="81">
        <f>S6-S7</f>
        <v>488.66666666666663</v>
      </c>
    </row>
    <row r="10" spans="1:19" x14ac:dyDescent="0.25">
      <c r="A10" s="2"/>
      <c r="C10" s="9" t="s">
        <v>20</v>
      </c>
      <c r="D10" s="11">
        <v>58.95</v>
      </c>
      <c r="E10" s="11">
        <v>7.4</v>
      </c>
      <c r="F10" s="11">
        <v>373</v>
      </c>
      <c r="G10" s="11">
        <v>371</v>
      </c>
      <c r="H10" s="11">
        <v>380</v>
      </c>
      <c r="I10" s="11">
        <v>416</v>
      </c>
      <c r="J10" s="137">
        <f t="shared" si="0"/>
        <v>385</v>
      </c>
      <c r="K10" s="138"/>
      <c r="M10" s="8">
        <v>5</v>
      </c>
      <c r="N10" s="95">
        <v>8.9</v>
      </c>
      <c r="O10" s="96"/>
      <c r="P10" s="2"/>
      <c r="R10" s="80" t="s">
        <v>21</v>
      </c>
      <c r="S10" s="82">
        <f>S7-S8</f>
        <v>311.83333333333337</v>
      </c>
    </row>
    <row r="11" spans="1:19" ht="15.75" thickBot="1" x14ac:dyDescent="0.3">
      <c r="A11" s="2"/>
      <c r="C11" s="9" t="s">
        <v>22</v>
      </c>
      <c r="D11" s="11"/>
      <c r="E11" s="11"/>
      <c r="F11" s="11">
        <v>194</v>
      </c>
      <c r="G11" s="71">
        <v>190</v>
      </c>
      <c r="H11" s="71">
        <v>273</v>
      </c>
      <c r="I11" s="71">
        <v>287</v>
      </c>
      <c r="J11" s="137">
        <f t="shared" si="0"/>
        <v>236</v>
      </c>
      <c r="K11" s="138"/>
      <c r="M11" s="13">
        <v>6</v>
      </c>
      <c r="N11" s="99">
        <v>7.1</v>
      </c>
      <c r="O11" s="100"/>
      <c r="P11" s="2"/>
      <c r="R11" s="80" t="s">
        <v>23</v>
      </c>
      <c r="S11" s="81">
        <f>S6-S8</f>
        <v>800.5</v>
      </c>
    </row>
    <row r="12" spans="1:19" x14ac:dyDescent="0.25">
      <c r="A12" s="2"/>
      <c r="C12" s="9" t="s">
        <v>24</v>
      </c>
      <c r="D12" s="11"/>
      <c r="E12" s="11"/>
      <c r="F12" s="11">
        <v>121</v>
      </c>
      <c r="G12" s="71">
        <v>117</v>
      </c>
      <c r="H12" s="71">
        <v>131</v>
      </c>
      <c r="I12" s="71">
        <v>129</v>
      </c>
      <c r="J12" s="137">
        <f t="shared" si="0"/>
        <v>124.5</v>
      </c>
      <c r="K12" s="138"/>
      <c r="P12" s="2"/>
      <c r="R12" s="83" t="s">
        <v>25</v>
      </c>
      <c r="S12" s="85">
        <f>S9/S6</f>
        <v>0.52394567548248749</v>
      </c>
    </row>
    <row r="13" spans="1:19" ht="15.75" thickBot="1" x14ac:dyDescent="0.3">
      <c r="A13" s="2"/>
      <c r="C13" s="14" t="s">
        <v>26</v>
      </c>
      <c r="D13" s="15">
        <v>59.62</v>
      </c>
      <c r="E13" s="15">
        <v>7</v>
      </c>
      <c r="F13" s="15">
        <v>124</v>
      </c>
      <c r="G13" s="15">
        <v>119</v>
      </c>
      <c r="H13" s="15">
        <v>132</v>
      </c>
      <c r="I13" s="15">
        <v>139</v>
      </c>
      <c r="J13" s="139">
        <f t="shared" si="0"/>
        <v>128.5</v>
      </c>
      <c r="K13" s="140"/>
      <c r="P13" s="2"/>
      <c r="R13" s="83" t="s">
        <v>27</v>
      </c>
      <c r="S13" s="85">
        <f>S10/S7</f>
        <v>0.70232732732732739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0.8582916368834882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12.05</v>
      </c>
      <c r="E16" s="11">
        <v>10.9</v>
      </c>
      <c r="F16" s="22">
        <v>756</v>
      </c>
      <c r="G16" s="16"/>
      <c r="H16" s="23" t="s">
        <v>1</v>
      </c>
      <c r="I16" s="147">
        <v>5.22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62.56</v>
      </c>
      <c r="E17" s="11"/>
      <c r="F17" s="22">
        <v>121</v>
      </c>
      <c r="G17" s="16"/>
      <c r="H17" s="27" t="s">
        <v>2</v>
      </c>
      <c r="I17" s="150">
        <v>4.96</v>
      </c>
      <c r="J17" s="151"/>
      <c r="K17" s="152"/>
      <c r="M17" s="28">
        <v>6.8</v>
      </c>
      <c r="N17" s="29">
        <v>94</v>
      </c>
      <c r="O17" s="30">
        <v>0.02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60.69</v>
      </c>
      <c r="E19" s="11"/>
      <c r="F19" s="22">
        <v>122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62.92</v>
      </c>
      <c r="E20" s="11"/>
      <c r="F20" s="22">
        <v>123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75.319999999999993</v>
      </c>
      <c r="E21" s="11"/>
      <c r="F21" s="22">
        <v>1547</v>
      </c>
      <c r="G21" s="16"/>
      <c r="H21" s="141">
        <v>12</v>
      </c>
      <c r="I21" s="143">
        <v>263</v>
      </c>
      <c r="J21" s="143">
        <v>54</v>
      </c>
      <c r="K21" s="145">
        <f>((I21-J21)/I21)</f>
        <v>0.79467680608365021</v>
      </c>
      <c r="M21" s="13">
        <v>2</v>
      </c>
      <c r="N21" s="37">
        <v>5.7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77.31</v>
      </c>
      <c r="E22" s="11">
        <v>6.9</v>
      </c>
      <c r="F22" s="22">
        <v>360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352</v>
      </c>
      <c r="G23" s="16"/>
      <c r="H23" s="141"/>
      <c r="I23" s="143"/>
      <c r="J23" s="143"/>
      <c r="K23" s="145" t="e">
        <f>((I23-J23)/I23)</f>
        <v>#DIV/0!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77.75</v>
      </c>
      <c r="E24" s="11">
        <v>6.2</v>
      </c>
      <c r="F24" s="22">
        <v>755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0.61199294532627868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714</v>
      </c>
      <c r="G25" s="16"/>
      <c r="M25" s="112" t="s">
        <v>53</v>
      </c>
      <c r="N25" s="113"/>
      <c r="O25" s="39">
        <f>(J10-J11)/J10</f>
        <v>0.38701298701298703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0.47245762711864409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-3.2128514056224897E-2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91.45</v>
      </c>
      <c r="E28" s="35"/>
      <c r="F28" s="36"/>
      <c r="G28" s="48"/>
      <c r="H28" s="49" t="s">
        <v>1</v>
      </c>
      <c r="I28" s="35">
        <v>274</v>
      </c>
      <c r="J28" s="35">
        <v>226</v>
      </c>
      <c r="K28" s="36">
        <f>I28-J28</f>
        <v>48</v>
      </c>
      <c r="M28" s="123" t="s">
        <v>61</v>
      </c>
      <c r="N28" s="124"/>
      <c r="O28" s="50">
        <f>(J9-J13)/J9</f>
        <v>0.87049634668682285</v>
      </c>
      <c r="P28" s="2"/>
    </row>
    <row r="29" spans="1:16" ht="15.75" thickBot="1" x14ac:dyDescent="0.3">
      <c r="A29" s="2"/>
      <c r="B29" s="43"/>
      <c r="C29" s="47" t="s">
        <v>62</v>
      </c>
      <c r="D29" s="35">
        <v>72.400000000000006</v>
      </c>
      <c r="E29" s="35">
        <v>67.849999999999994</v>
      </c>
      <c r="F29" s="36">
        <v>93.72</v>
      </c>
      <c r="G29" s="51">
        <v>5.2</v>
      </c>
      <c r="H29" s="28" t="s">
        <v>2</v>
      </c>
      <c r="I29" s="37">
        <v>171</v>
      </c>
      <c r="J29" s="37">
        <v>159</v>
      </c>
      <c r="K29" s="38">
        <f>I29-J29</f>
        <v>12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78.099999999999994</v>
      </c>
      <c r="E30" s="35">
        <v>65.81</v>
      </c>
      <c r="F30" s="36">
        <v>84.27</v>
      </c>
      <c r="P30" s="2"/>
    </row>
    <row r="31" spans="1:16" ht="15" customHeight="1" x14ac:dyDescent="0.25">
      <c r="A31" s="2"/>
      <c r="B31" s="43"/>
      <c r="C31" s="47" t="s">
        <v>64</v>
      </c>
      <c r="D31" s="35">
        <v>77.650000000000006</v>
      </c>
      <c r="E31" s="35">
        <v>55.85</v>
      </c>
      <c r="F31" s="36">
        <v>71.930000000000007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52.5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91.5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558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559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560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561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562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 t="s">
        <v>563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736</v>
      </c>
      <c r="G64" s="12"/>
      <c r="H64" s="12"/>
      <c r="I64" s="12"/>
      <c r="J64" s="137">
        <f>AVERAGE(F64:I64)</f>
        <v>736</v>
      </c>
      <c r="K64" s="138"/>
      <c r="M64" s="8">
        <v>2</v>
      </c>
      <c r="N64" s="95">
        <v>9.1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449</v>
      </c>
      <c r="G65" s="12"/>
      <c r="H65" s="12"/>
      <c r="I65" s="12"/>
      <c r="J65" s="137">
        <f t="shared" ref="J65:J70" si="1">AVERAGE(F65:I65)</f>
        <v>449</v>
      </c>
      <c r="K65" s="138"/>
      <c r="M65" s="8">
        <v>3</v>
      </c>
      <c r="N65" s="95">
        <v>9.1999999999999993</v>
      </c>
      <c r="O65" s="96"/>
      <c r="P65" s="2"/>
    </row>
    <row r="66" spans="1:16" ht="15" customHeight="1" x14ac:dyDescent="0.25">
      <c r="A66" s="2"/>
      <c r="C66" s="9" t="s">
        <v>18</v>
      </c>
      <c r="D66" s="11">
        <v>65.11</v>
      </c>
      <c r="E66" s="11">
        <v>8.5</v>
      </c>
      <c r="F66" s="11">
        <v>901</v>
      </c>
      <c r="G66" s="11">
        <v>922</v>
      </c>
      <c r="H66" s="11">
        <v>929</v>
      </c>
      <c r="I66" s="11">
        <v>939</v>
      </c>
      <c r="J66" s="137">
        <f t="shared" si="1"/>
        <v>922.75</v>
      </c>
      <c r="K66" s="138"/>
      <c r="M66" s="8">
        <v>4</v>
      </c>
      <c r="N66" s="95">
        <v>8</v>
      </c>
      <c r="O66" s="96"/>
      <c r="P66" s="2"/>
    </row>
    <row r="67" spans="1:16" ht="15" customHeight="1" x14ac:dyDescent="0.25">
      <c r="A67" s="2"/>
      <c r="C67" s="9" t="s">
        <v>20</v>
      </c>
      <c r="D67" s="11">
        <v>63.02</v>
      </c>
      <c r="E67" s="11">
        <v>8.4</v>
      </c>
      <c r="F67" s="11">
        <v>519</v>
      </c>
      <c r="G67" s="11">
        <v>514</v>
      </c>
      <c r="H67" s="11">
        <v>522</v>
      </c>
      <c r="I67" s="11">
        <v>518</v>
      </c>
      <c r="J67" s="137">
        <f t="shared" si="1"/>
        <v>518.25</v>
      </c>
      <c r="K67" s="138"/>
      <c r="M67" s="8">
        <v>5</v>
      </c>
      <c r="N67" s="95">
        <v>9.1999999999999993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349</v>
      </c>
      <c r="G68" s="71">
        <v>333</v>
      </c>
      <c r="H68" s="71">
        <v>337</v>
      </c>
      <c r="I68" s="71">
        <v>333</v>
      </c>
      <c r="J68" s="137">
        <f t="shared" si="1"/>
        <v>338</v>
      </c>
      <c r="K68" s="138"/>
      <c r="M68" s="13">
        <v>6</v>
      </c>
      <c r="N68" s="99">
        <v>8.5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144</v>
      </c>
      <c r="G69" s="71">
        <v>143</v>
      </c>
      <c r="H69" s="71">
        <v>140</v>
      </c>
      <c r="I69" s="71">
        <v>131</v>
      </c>
      <c r="J69" s="137">
        <f t="shared" si="1"/>
        <v>139.5</v>
      </c>
      <c r="K69" s="138"/>
      <c r="P69" s="2"/>
    </row>
    <row r="70" spans="1:16" ht="15.75" thickBot="1" x14ac:dyDescent="0.3">
      <c r="A70" s="2"/>
      <c r="C70" s="14" t="s">
        <v>26</v>
      </c>
      <c r="D70" s="15">
        <v>59.11</v>
      </c>
      <c r="E70" s="15">
        <v>7.3</v>
      </c>
      <c r="F70" s="15">
        <v>151</v>
      </c>
      <c r="G70" s="15">
        <v>149</v>
      </c>
      <c r="H70" s="15">
        <v>147</v>
      </c>
      <c r="I70" s="15">
        <v>135</v>
      </c>
      <c r="J70" s="139">
        <f t="shared" si="1"/>
        <v>145.5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302</v>
      </c>
      <c r="E72" s="18" t="s">
        <v>303</v>
      </c>
      <c r="F72" s="19" t="s">
        <v>304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8.61</v>
      </c>
      <c r="E73" s="11">
        <v>10.199999999999999</v>
      </c>
      <c r="F73" s="22">
        <v>1098</v>
      </c>
      <c r="G73" s="16"/>
      <c r="H73" s="23" t="s">
        <v>1</v>
      </c>
      <c r="I73" s="147">
        <v>6.16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64.41</v>
      </c>
      <c r="E74" s="11"/>
      <c r="F74" s="22">
        <v>141</v>
      </c>
      <c r="G74" s="16"/>
      <c r="H74" s="27" t="s">
        <v>2</v>
      </c>
      <c r="I74" s="150">
        <v>5.49</v>
      </c>
      <c r="J74" s="151"/>
      <c r="K74" s="152"/>
      <c r="M74" s="28">
        <v>7.1</v>
      </c>
      <c r="N74" s="29">
        <v>49</v>
      </c>
      <c r="O74" s="30">
        <v>0.04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60.09</v>
      </c>
      <c r="E76" s="11"/>
      <c r="F76" s="22">
        <v>130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61.33</v>
      </c>
      <c r="E77" s="11"/>
      <c r="F77" s="22">
        <v>149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5.2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79.12</v>
      </c>
      <c r="E78" s="11"/>
      <c r="F78" s="22">
        <v>1488</v>
      </c>
      <c r="G78" s="16"/>
      <c r="H78" s="141">
        <v>1</v>
      </c>
      <c r="I78" s="143">
        <v>560</v>
      </c>
      <c r="J78" s="143">
        <v>444</v>
      </c>
      <c r="K78" s="145">
        <f>((I78-J78)/I78)</f>
        <v>0.20714285714285716</v>
      </c>
      <c r="M78" s="13">
        <v>2</v>
      </c>
      <c r="N78" s="37">
        <v>5.3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74.12</v>
      </c>
      <c r="E79" s="11">
        <v>6.7</v>
      </c>
      <c r="F79" s="22">
        <v>340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332</v>
      </c>
      <c r="G80" s="16"/>
      <c r="H80" s="141"/>
      <c r="I80" s="143"/>
      <c r="J80" s="143"/>
      <c r="K80" s="145" t="e">
        <f>((I80-J80)/I80)</f>
        <v>#DIV/0!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76.63</v>
      </c>
      <c r="E81" s="11">
        <v>6.5</v>
      </c>
      <c r="F81" s="22">
        <v>688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0.43836358710376594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656</v>
      </c>
      <c r="G82" s="16"/>
      <c r="M82" s="112" t="s">
        <v>53</v>
      </c>
      <c r="N82" s="113"/>
      <c r="O82" s="39">
        <f>(J67-J68)/J67</f>
        <v>0.34780511336227687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0.58727810650887569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-4.3010752688172046E-2</v>
      </c>
      <c r="P84" s="2"/>
    </row>
    <row r="85" spans="1:16" ht="15.75" thickBot="1" x14ac:dyDescent="0.3">
      <c r="A85" s="2"/>
      <c r="B85" s="43"/>
      <c r="C85" s="47" t="s">
        <v>60</v>
      </c>
      <c r="D85" s="35">
        <v>90.87</v>
      </c>
      <c r="E85" s="35"/>
      <c r="F85" s="36"/>
      <c r="G85" s="48"/>
      <c r="H85" s="49" t="s">
        <v>1</v>
      </c>
      <c r="I85" s="35">
        <v>558</v>
      </c>
      <c r="J85" s="35">
        <v>479</v>
      </c>
      <c r="K85" s="36">
        <f>I85-J85</f>
        <v>79</v>
      </c>
      <c r="M85" s="123" t="s">
        <v>61</v>
      </c>
      <c r="N85" s="124"/>
      <c r="O85" s="50">
        <f>(J66-J70)/J66</f>
        <v>0.84231915470062313</v>
      </c>
      <c r="P85" s="2"/>
    </row>
    <row r="86" spans="1:16" ht="15.75" thickBot="1" x14ac:dyDescent="0.3">
      <c r="A86" s="2"/>
      <c r="B86" s="43"/>
      <c r="C86" s="47" t="s">
        <v>62</v>
      </c>
      <c r="D86" s="35">
        <v>73.05</v>
      </c>
      <c r="E86" s="35">
        <v>68.680000000000007</v>
      </c>
      <c r="F86" s="36">
        <v>94.03</v>
      </c>
      <c r="G86" s="51">
        <v>5.2</v>
      </c>
      <c r="H86" s="28" t="s">
        <v>2</v>
      </c>
      <c r="I86" s="37">
        <v>169</v>
      </c>
      <c r="J86" s="37">
        <v>152</v>
      </c>
      <c r="K86" s="38">
        <f>I86-J86</f>
        <v>17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79.650000000000006</v>
      </c>
      <c r="E87" s="35">
        <v>67.72</v>
      </c>
      <c r="F87" s="36">
        <v>85.03</v>
      </c>
      <c r="P87" s="2"/>
    </row>
    <row r="88" spans="1:16" ht="15" customHeight="1" x14ac:dyDescent="0.25">
      <c r="A88" s="2"/>
      <c r="B88" s="43"/>
      <c r="C88" s="47" t="s">
        <v>64</v>
      </c>
      <c r="D88" s="35">
        <v>74.25</v>
      </c>
      <c r="E88" s="35">
        <v>53.47</v>
      </c>
      <c r="F88" s="36">
        <v>72.02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56.09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91.24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564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565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566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567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568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83</v>
      </c>
      <c r="C115" s="4" t="s">
        <v>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6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6" x14ac:dyDescent="0.25">
      <c r="A119" s="2"/>
      <c r="C119" s="9" t="s">
        <v>16</v>
      </c>
      <c r="D119" s="10"/>
      <c r="E119" s="10"/>
      <c r="F119" s="11">
        <v>747</v>
      </c>
      <c r="G119" s="12"/>
      <c r="H119" s="12"/>
      <c r="I119" s="12"/>
      <c r="J119" s="137">
        <f>AVERAGE(F119:I119)</f>
        <v>747</v>
      </c>
      <c r="K119" s="138"/>
      <c r="M119" s="8">
        <v>2</v>
      </c>
      <c r="N119" s="95">
        <v>9.5</v>
      </c>
      <c r="O119" s="96"/>
      <c r="P119" s="2"/>
    </row>
    <row r="120" spans="1:16" x14ac:dyDescent="0.25">
      <c r="A120" s="2"/>
      <c r="C120" s="9" t="s">
        <v>17</v>
      </c>
      <c r="D120" s="10"/>
      <c r="E120" s="10"/>
      <c r="F120" s="11">
        <v>465</v>
      </c>
      <c r="G120" s="12"/>
      <c r="H120" s="12"/>
      <c r="I120" s="12"/>
      <c r="J120" s="137">
        <f t="shared" ref="J120:J125" si="2">AVERAGE(F120:I120)</f>
        <v>465</v>
      </c>
      <c r="K120" s="138"/>
      <c r="M120" s="8">
        <v>3</v>
      </c>
      <c r="N120" s="95">
        <v>9</v>
      </c>
      <c r="O120" s="96"/>
      <c r="P120" s="2"/>
    </row>
    <row r="121" spans="1:16" x14ac:dyDescent="0.25">
      <c r="A121" s="2"/>
      <c r="C121" s="9" t="s">
        <v>18</v>
      </c>
      <c r="D121" s="11">
        <v>71.349999999999994</v>
      </c>
      <c r="E121" s="11">
        <v>9.1999999999999993</v>
      </c>
      <c r="F121" s="11">
        <v>884</v>
      </c>
      <c r="G121" s="11">
        <v>860</v>
      </c>
      <c r="H121" s="11">
        <v>898</v>
      </c>
      <c r="I121" s="11">
        <v>890</v>
      </c>
      <c r="J121" s="137">
        <f t="shared" si="2"/>
        <v>883</v>
      </c>
      <c r="K121" s="138"/>
      <c r="M121" s="8">
        <v>4</v>
      </c>
      <c r="N121" s="95">
        <v>7.4</v>
      </c>
      <c r="O121" s="96"/>
      <c r="P121" s="2"/>
    </row>
    <row r="122" spans="1:16" x14ac:dyDescent="0.25">
      <c r="A122" s="2"/>
      <c r="C122" s="9" t="s">
        <v>20</v>
      </c>
      <c r="D122" s="11">
        <v>65.34</v>
      </c>
      <c r="E122" s="11">
        <v>8.5</v>
      </c>
      <c r="F122" s="11">
        <v>428</v>
      </c>
      <c r="G122" s="11">
        <v>411</v>
      </c>
      <c r="H122" s="11">
        <v>442</v>
      </c>
      <c r="I122" s="11">
        <v>434</v>
      </c>
      <c r="J122" s="137">
        <f t="shared" si="2"/>
        <v>428.75</v>
      </c>
      <c r="K122" s="138"/>
      <c r="M122" s="8">
        <v>5</v>
      </c>
      <c r="N122" s="95">
        <v>8.6999999999999993</v>
      </c>
      <c r="O122" s="96"/>
      <c r="P122" s="2"/>
    </row>
    <row r="123" spans="1:16" ht="15.75" thickBot="1" x14ac:dyDescent="0.3">
      <c r="A123" s="2"/>
      <c r="C123" s="9" t="s">
        <v>22</v>
      </c>
      <c r="D123" s="11"/>
      <c r="E123" s="11"/>
      <c r="F123" s="11">
        <v>226</v>
      </c>
      <c r="G123" s="71">
        <v>210</v>
      </c>
      <c r="H123" s="71">
        <v>232</v>
      </c>
      <c r="I123" s="71">
        <v>229</v>
      </c>
      <c r="J123" s="137">
        <f t="shared" si="2"/>
        <v>224.25</v>
      </c>
      <c r="K123" s="138"/>
      <c r="M123" s="13">
        <v>6</v>
      </c>
      <c r="N123" s="99">
        <v>8.1</v>
      </c>
      <c r="O123" s="100"/>
      <c r="P123" s="2"/>
    </row>
    <row r="124" spans="1:16" x14ac:dyDescent="0.25">
      <c r="A124" s="2"/>
      <c r="C124" s="9" t="s">
        <v>24</v>
      </c>
      <c r="D124" s="11"/>
      <c r="E124" s="11"/>
      <c r="F124" s="11">
        <v>118</v>
      </c>
      <c r="G124" s="71">
        <v>115</v>
      </c>
      <c r="H124" s="71">
        <v>120</v>
      </c>
      <c r="I124" s="71">
        <v>119</v>
      </c>
      <c r="J124" s="137">
        <f t="shared" si="2"/>
        <v>118</v>
      </c>
      <c r="K124" s="138"/>
      <c r="P124" s="2"/>
    </row>
    <row r="125" spans="1:16" ht="15.75" thickBot="1" x14ac:dyDescent="0.3">
      <c r="A125" s="2"/>
      <c r="C125" s="14" t="s">
        <v>26</v>
      </c>
      <c r="D125" s="15">
        <v>64.44</v>
      </c>
      <c r="E125" s="15">
        <v>8.6</v>
      </c>
      <c r="F125" s="15">
        <v>123</v>
      </c>
      <c r="G125" s="15">
        <v>121</v>
      </c>
      <c r="H125" s="15">
        <v>124</v>
      </c>
      <c r="I125" s="15">
        <v>122</v>
      </c>
      <c r="J125" s="139">
        <f t="shared" si="2"/>
        <v>122.5</v>
      </c>
      <c r="K125" s="140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6" x14ac:dyDescent="0.25">
      <c r="A128" s="2"/>
      <c r="C128" s="21" t="s">
        <v>32</v>
      </c>
      <c r="D128" s="11">
        <v>40.49</v>
      </c>
      <c r="E128" s="11">
        <v>10.1</v>
      </c>
      <c r="F128" s="22">
        <v>1045</v>
      </c>
      <c r="G128" s="16"/>
      <c r="H128" s="23" t="s">
        <v>1</v>
      </c>
      <c r="I128" s="147">
        <v>5.38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68.56</v>
      </c>
      <c r="E129" s="11"/>
      <c r="F129" s="22">
        <v>130</v>
      </c>
      <c r="G129" s="16"/>
      <c r="H129" s="27" t="s">
        <v>2</v>
      </c>
      <c r="I129" s="150">
        <v>5.16</v>
      </c>
      <c r="J129" s="151"/>
      <c r="K129" s="152"/>
      <c r="M129" s="28">
        <v>6.9</v>
      </c>
      <c r="N129" s="29">
        <v>49</v>
      </c>
      <c r="O129" s="30">
        <v>0.02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71.05</v>
      </c>
      <c r="E131" s="11"/>
      <c r="F131" s="22">
        <v>126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69.959999999999994</v>
      </c>
      <c r="E132" s="11"/>
      <c r="F132" s="22">
        <v>124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5.4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77.849999999999994</v>
      </c>
      <c r="E133" s="11"/>
      <c r="F133" s="22">
        <v>1503</v>
      </c>
      <c r="G133" s="16"/>
      <c r="H133" s="141">
        <v>9</v>
      </c>
      <c r="I133" s="143">
        <v>476</v>
      </c>
      <c r="J133" s="143">
        <v>136</v>
      </c>
      <c r="K133" s="145">
        <f>((I133-J133)/I133)</f>
        <v>0.7142857142857143</v>
      </c>
      <c r="M133" s="13">
        <v>2</v>
      </c>
      <c r="N133" s="37">
        <v>5.6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75.11</v>
      </c>
      <c r="E134" s="11">
        <v>6.6</v>
      </c>
      <c r="F134" s="22">
        <v>335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323</v>
      </c>
      <c r="G135" s="16"/>
      <c r="H135" s="141">
        <v>7</v>
      </c>
      <c r="I135" s="143">
        <v>277</v>
      </c>
      <c r="J135" s="143">
        <v>96</v>
      </c>
      <c r="K135" s="145">
        <f>((I135-J135)/I135)</f>
        <v>0.6534296028880866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76.900000000000006</v>
      </c>
      <c r="E136" s="11">
        <v>6.4</v>
      </c>
      <c r="F136" s="22">
        <v>680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0.51443941109852775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667</v>
      </c>
      <c r="G137" s="16"/>
      <c r="M137" s="112" t="s">
        <v>53</v>
      </c>
      <c r="N137" s="113"/>
      <c r="O137" s="39">
        <f>(J122-J123)/J122</f>
        <v>0.4769679300291545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0.4738015607580825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-3.8135593220338986E-2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91.3</v>
      </c>
      <c r="E140" s="35"/>
      <c r="F140" s="36"/>
      <c r="G140" s="48"/>
      <c r="H140" s="49" t="s">
        <v>1</v>
      </c>
      <c r="I140" s="35">
        <v>349</v>
      </c>
      <c r="J140" s="35">
        <v>318</v>
      </c>
      <c r="K140" s="36">
        <f>I140-J140</f>
        <v>31</v>
      </c>
      <c r="M140" s="123" t="s">
        <v>61</v>
      </c>
      <c r="N140" s="124"/>
      <c r="O140" s="50">
        <f>(J121-J125)/J121</f>
        <v>0.86126840317100795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72.8</v>
      </c>
      <c r="E141" s="35">
        <v>68.680000000000007</v>
      </c>
      <c r="F141" s="36">
        <v>94.34</v>
      </c>
      <c r="G141" s="51">
        <v>5</v>
      </c>
      <c r="H141" s="28" t="s">
        <v>2</v>
      </c>
      <c r="I141" s="37">
        <v>105</v>
      </c>
      <c r="J141" s="37">
        <v>84</v>
      </c>
      <c r="K141" s="38">
        <f>I141-J141</f>
        <v>21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79.150000000000006</v>
      </c>
      <c r="E142" s="35">
        <v>67.47</v>
      </c>
      <c r="F142" s="36">
        <v>85.24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75.150000000000006</v>
      </c>
      <c r="E143" s="35">
        <v>54.04</v>
      </c>
      <c r="F143" s="36">
        <v>71.91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52.85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91.2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569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570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571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572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573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574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6A12-E0DE-41E5-9C03-3C4B79AF1C57}">
  <dimension ref="A1:S171"/>
  <sheetViews>
    <sheetView zoomScale="85" zoomScaleNormal="85" workbookViewId="0">
      <selection activeCell="R6" sqref="R6:S14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927.66666666666663</v>
      </c>
    </row>
    <row r="7" spans="1:19" x14ac:dyDescent="0.25">
      <c r="A7" s="2"/>
      <c r="C7" s="9" t="s">
        <v>16</v>
      </c>
      <c r="D7" s="10"/>
      <c r="E7" s="10"/>
      <c r="F7" s="11">
        <v>714</v>
      </c>
      <c r="G7" s="12"/>
      <c r="H7" s="12"/>
      <c r="I7" s="12"/>
      <c r="J7" s="137">
        <f>AVERAGE(F7:I7)</f>
        <v>714</v>
      </c>
      <c r="K7" s="138"/>
      <c r="M7" s="8">
        <v>2</v>
      </c>
      <c r="N7" s="95">
        <v>9.4</v>
      </c>
      <c r="O7" s="96"/>
      <c r="P7" s="2"/>
      <c r="R7" s="60" t="s">
        <v>1</v>
      </c>
      <c r="S7" s="78">
        <f>AVERAGE(J10,J67,J122)</f>
        <v>460.5</v>
      </c>
    </row>
    <row r="8" spans="1:19" x14ac:dyDescent="0.25">
      <c r="A8" s="2"/>
      <c r="C8" s="9" t="s">
        <v>17</v>
      </c>
      <c r="D8" s="10"/>
      <c r="E8" s="10"/>
      <c r="F8" s="11">
        <v>390</v>
      </c>
      <c r="G8" s="12"/>
      <c r="H8" s="12"/>
      <c r="I8" s="12"/>
      <c r="J8" s="137">
        <f t="shared" ref="J8:J13" si="0">AVERAGE(F8:I8)</f>
        <v>390</v>
      </c>
      <c r="K8" s="138"/>
      <c r="M8" s="8">
        <v>3</v>
      </c>
      <c r="N8" s="95">
        <v>8.5</v>
      </c>
      <c r="O8" s="96"/>
      <c r="P8" s="2"/>
      <c r="R8" s="60" t="s">
        <v>2</v>
      </c>
      <c r="S8" s="79">
        <f>AVERAGE(J13,J70,J125)</f>
        <v>143.58333333333334</v>
      </c>
    </row>
    <row r="9" spans="1:19" x14ac:dyDescent="0.25">
      <c r="A9" s="2"/>
      <c r="C9" s="9" t="s">
        <v>18</v>
      </c>
      <c r="D9" s="11">
        <v>65.28</v>
      </c>
      <c r="E9" s="11">
        <v>8.8000000000000007</v>
      </c>
      <c r="F9" s="11">
        <v>823</v>
      </c>
      <c r="G9" s="11">
        <v>826</v>
      </c>
      <c r="H9" s="11">
        <v>727</v>
      </c>
      <c r="I9" s="11">
        <v>1012</v>
      </c>
      <c r="J9" s="137">
        <f t="shared" si="0"/>
        <v>847</v>
      </c>
      <c r="K9" s="138"/>
      <c r="M9" s="8">
        <v>4</v>
      </c>
      <c r="N9" s="95">
        <v>6.7</v>
      </c>
      <c r="O9" s="96"/>
      <c r="P9" s="2"/>
      <c r="R9" s="80" t="s">
        <v>19</v>
      </c>
      <c r="S9" s="81">
        <f>S6-S7</f>
        <v>467.16666666666663</v>
      </c>
    </row>
    <row r="10" spans="1:19" x14ac:dyDescent="0.25">
      <c r="A10" s="2"/>
      <c r="C10" s="9" t="s">
        <v>20</v>
      </c>
      <c r="D10" s="11">
        <v>63.38</v>
      </c>
      <c r="E10" s="11">
        <v>8.5</v>
      </c>
      <c r="F10" s="11">
        <v>424</v>
      </c>
      <c r="G10" s="11">
        <v>419</v>
      </c>
      <c r="H10" s="11">
        <v>396</v>
      </c>
      <c r="I10" s="11">
        <v>481</v>
      </c>
      <c r="J10" s="137">
        <f t="shared" si="0"/>
        <v>430</v>
      </c>
      <c r="K10" s="138"/>
      <c r="M10" s="8">
        <v>5</v>
      </c>
      <c r="N10" s="95">
        <v>9.1999999999999993</v>
      </c>
      <c r="O10" s="96"/>
      <c r="P10" s="2"/>
      <c r="R10" s="80" t="s">
        <v>21</v>
      </c>
      <c r="S10" s="82">
        <f>S7-S8</f>
        <v>316.91666666666663</v>
      </c>
    </row>
    <row r="11" spans="1:19" ht="15.75" thickBot="1" x14ac:dyDescent="0.3">
      <c r="A11" s="2"/>
      <c r="C11" s="9" t="s">
        <v>22</v>
      </c>
      <c r="D11" s="11"/>
      <c r="E11" s="11"/>
      <c r="F11" s="11">
        <v>293</v>
      </c>
      <c r="G11" s="12">
        <v>288</v>
      </c>
      <c r="H11" s="12">
        <v>253</v>
      </c>
      <c r="I11" s="12">
        <v>288</v>
      </c>
      <c r="J11" s="137">
        <f t="shared" si="0"/>
        <v>280.5</v>
      </c>
      <c r="K11" s="138"/>
      <c r="M11" s="13">
        <v>6</v>
      </c>
      <c r="N11" s="99">
        <v>7.8</v>
      </c>
      <c r="O11" s="100"/>
      <c r="P11" s="2"/>
      <c r="R11" s="80" t="s">
        <v>23</v>
      </c>
      <c r="S11" s="81">
        <f>S6-S8</f>
        <v>784.08333333333326</v>
      </c>
    </row>
    <row r="12" spans="1:19" x14ac:dyDescent="0.25">
      <c r="A12" s="2"/>
      <c r="C12" s="9" t="s">
        <v>24</v>
      </c>
      <c r="D12" s="11"/>
      <c r="E12" s="11"/>
      <c r="F12" s="11">
        <v>142</v>
      </c>
      <c r="G12" s="12">
        <v>145</v>
      </c>
      <c r="H12" s="12">
        <v>139</v>
      </c>
      <c r="I12" s="12">
        <v>159</v>
      </c>
      <c r="J12" s="137">
        <f t="shared" si="0"/>
        <v>146.25</v>
      </c>
      <c r="K12" s="138"/>
      <c r="P12" s="2"/>
      <c r="R12" s="83" t="s">
        <v>25</v>
      </c>
      <c r="S12" s="85">
        <f>S9/S6</f>
        <v>0.50359324469996403</v>
      </c>
    </row>
    <row r="13" spans="1:19" ht="15.75" thickBot="1" x14ac:dyDescent="0.3">
      <c r="A13" s="2"/>
      <c r="C13" s="14" t="s">
        <v>26</v>
      </c>
      <c r="D13" s="15">
        <v>66.180000000000007</v>
      </c>
      <c r="E13" s="15">
        <v>7.8</v>
      </c>
      <c r="F13" s="15">
        <v>152</v>
      </c>
      <c r="G13" s="15">
        <v>152</v>
      </c>
      <c r="H13" s="15">
        <v>146</v>
      </c>
      <c r="I13" s="15">
        <v>160</v>
      </c>
      <c r="J13" s="139">
        <f t="shared" si="0"/>
        <v>152.5</v>
      </c>
      <c r="K13" s="140"/>
      <c r="P13" s="2"/>
      <c r="R13" s="83" t="s">
        <v>27</v>
      </c>
      <c r="S13" s="85">
        <f>S10/S7</f>
        <v>0.68820123054650739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0.8452209845490477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45.44</v>
      </c>
      <c r="E16" s="11">
        <v>10.3</v>
      </c>
      <c r="F16" s="22">
        <v>1214</v>
      </c>
      <c r="G16" s="16"/>
      <c r="H16" s="23" t="s">
        <v>1</v>
      </c>
      <c r="I16" s="147">
        <v>5.33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68.95</v>
      </c>
      <c r="E17" s="11"/>
      <c r="F17" s="22">
        <v>156</v>
      </c>
      <c r="G17" s="16"/>
      <c r="H17" s="27" t="s">
        <v>2</v>
      </c>
      <c r="I17" s="150">
        <v>4.9400000000000004</v>
      </c>
      <c r="J17" s="151"/>
      <c r="K17" s="152"/>
      <c r="M17" s="28">
        <v>6.8</v>
      </c>
      <c r="N17" s="29">
        <v>96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68.28</v>
      </c>
      <c r="E19" s="11"/>
      <c r="F19" s="22">
        <v>149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72.099999999999994</v>
      </c>
      <c r="E20" s="11"/>
      <c r="F20" s="22">
        <v>152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5.6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77.150000000000006</v>
      </c>
      <c r="E21" s="11"/>
      <c r="F21" s="22">
        <v>1511</v>
      </c>
      <c r="G21" s="16"/>
      <c r="H21" s="141">
        <v>2</v>
      </c>
      <c r="I21" s="143">
        <v>461</v>
      </c>
      <c r="J21" s="143">
        <v>362</v>
      </c>
      <c r="K21" s="145">
        <f>((I21-J21)/I21)</f>
        <v>0.21475054229934923</v>
      </c>
      <c r="M21" s="13">
        <v>2</v>
      </c>
      <c r="N21" s="37">
        <v>5.5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75.44</v>
      </c>
      <c r="E22" s="11">
        <v>7.2</v>
      </c>
      <c r="F22" s="22">
        <v>315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302</v>
      </c>
      <c r="G23" s="16"/>
      <c r="H23" s="141">
        <v>8</v>
      </c>
      <c r="I23" s="143">
        <v>306</v>
      </c>
      <c r="J23" s="143">
        <v>209</v>
      </c>
      <c r="K23" s="145">
        <f>((I23-J23)/I23)</f>
        <v>0.31699346405228757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77.099999999999994</v>
      </c>
      <c r="E24" s="11">
        <v>6.7</v>
      </c>
      <c r="F24" s="22">
        <v>619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0.49232585596221962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595</v>
      </c>
      <c r="G25" s="16"/>
      <c r="M25" s="112" t="s">
        <v>53</v>
      </c>
      <c r="N25" s="113"/>
      <c r="O25" s="39">
        <f>(J10-J11)/J10</f>
        <v>0.34767441860465115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0.47860962566844922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-4.2735042735042736E-2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91.5</v>
      </c>
      <c r="E28" s="35"/>
      <c r="F28" s="36"/>
      <c r="G28" s="48"/>
      <c r="H28" s="49" t="s">
        <v>1</v>
      </c>
      <c r="I28" s="35">
        <v>292</v>
      </c>
      <c r="J28" s="35">
        <v>246</v>
      </c>
      <c r="K28" s="36">
        <f>I28-J28</f>
        <v>46</v>
      </c>
      <c r="M28" s="123" t="s">
        <v>61</v>
      </c>
      <c r="N28" s="124"/>
      <c r="O28" s="50">
        <f>(J9-J13)/J9</f>
        <v>0.81995277449822901</v>
      </c>
      <c r="P28" s="2"/>
    </row>
    <row r="29" spans="1:16" ht="15.75" thickBot="1" x14ac:dyDescent="0.3">
      <c r="A29" s="2"/>
      <c r="B29" s="43"/>
      <c r="C29" s="47" t="s">
        <v>62</v>
      </c>
      <c r="D29" s="35">
        <v>72.45</v>
      </c>
      <c r="E29" s="35">
        <v>67.91</v>
      </c>
      <c r="F29" s="36">
        <v>93.74</v>
      </c>
      <c r="G29" s="51">
        <v>5.5</v>
      </c>
      <c r="H29" s="28" t="s">
        <v>2</v>
      </c>
      <c r="I29" s="37">
        <v>179</v>
      </c>
      <c r="J29" s="37">
        <v>167</v>
      </c>
      <c r="K29" s="38">
        <f>I29-J29</f>
        <v>12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78.150000000000006</v>
      </c>
      <c r="E30" s="35">
        <v>65.81</v>
      </c>
      <c r="F30" s="36">
        <v>84.21</v>
      </c>
      <c r="P30" s="2"/>
    </row>
    <row r="31" spans="1:16" ht="15" customHeight="1" x14ac:dyDescent="0.25">
      <c r="A31" s="2"/>
      <c r="B31" s="43"/>
      <c r="C31" s="47" t="s">
        <v>64</v>
      </c>
      <c r="D31" s="35">
        <v>77.75</v>
      </c>
      <c r="E31" s="35">
        <v>56.04</v>
      </c>
      <c r="F31" s="36">
        <v>72.08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53.65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91.5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575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576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577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578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579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762</v>
      </c>
      <c r="G64" s="12"/>
      <c r="H64" s="12"/>
      <c r="I64" s="12"/>
      <c r="J64" s="137">
        <f>AVERAGE(F64:I64)</f>
        <v>762</v>
      </c>
      <c r="K64" s="138"/>
      <c r="M64" s="8">
        <v>2</v>
      </c>
      <c r="N64" s="95">
        <v>9.1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405</v>
      </c>
      <c r="G65" s="12"/>
      <c r="H65" s="12"/>
      <c r="I65" s="12"/>
      <c r="J65" s="137">
        <f t="shared" ref="J65:J70" si="1">AVERAGE(F65:I65)</f>
        <v>405</v>
      </c>
      <c r="K65" s="138"/>
      <c r="M65" s="8">
        <v>3</v>
      </c>
      <c r="N65" s="95">
        <v>9</v>
      </c>
      <c r="O65" s="96"/>
      <c r="P65" s="2"/>
    </row>
    <row r="66" spans="1:16" ht="15" customHeight="1" x14ac:dyDescent="0.25">
      <c r="A66" s="2"/>
      <c r="C66" s="9" t="s">
        <v>18</v>
      </c>
      <c r="D66" s="11">
        <v>63.41</v>
      </c>
      <c r="E66" s="11">
        <v>8</v>
      </c>
      <c r="F66" s="11">
        <v>946</v>
      </c>
      <c r="G66" s="11">
        <v>957</v>
      </c>
      <c r="H66" s="11">
        <v>966</v>
      </c>
      <c r="I66" s="11">
        <v>942</v>
      </c>
      <c r="J66" s="137">
        <f t="shared" si="1"/>
        <v>952.75</v>
      </c>
      <c r="K66" s="138"/>
      <c r="M66" s="8">
        <v>4</v>
      </c>
      <c r="N66" s="95">
        <v>7.5</v>
      </c>
      <c r="O66" s="96"/>
      <c r="P66" s="2"/>
    </row>
    <row r="67" spans="1:16" ht="15" customHeight="1" x14ac:dyDescent="0.25">
      <c r="A67" s="2"/>
      <c r="C67" s="9" t="s">
        <v>20</v>
      </c>
      <c r="D67" s="11">
        <v>60.09</v>
      </c>
      <c r="E67" s="11">
        <v>8.5</v>
      </c>
      <c r="F67" s="11">
        <v>491</v>
      </c>
      <c r="G67" s="11">
        <v>488</v>
      </c>
      <c r="H67" s="11">
        <v>479</v>
      </c>
      <c r="I67" s="11">
        <v>470</v>
      </c>
      <c r="J67" s="137">
        <f t="shared" si="1"/>
        <v>482</v>
      </c>
      <c r="K67" s="138"/>
      <c r="M67" s="8">
        <v>5</v>
      </c>
      <c r="N67" s="95">
        <v>9.1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309</v>
      </c>
      <c r="G68" s="71">
        <v>311</v>
      </c>
      <c r="H68" s="71">
        <v>318</v>
      </c>
      <c r="I68" s="71">
        <v>301</v>
      </c>
      <c r="J68" s="137">
        <f t="shared" si="1"/>
        <v>309.75</v>
      </c>
      <c r="K68" s="138"/>
      <c r="M68" s="13">
        <v>6</v>
      </c>
      <c r="N68" s="99">
        <v>8.1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145</v>
      </c>
      <c r="G69" s="71">
        <v>141</v>
      </c>
      <c r="H69" s="71">
        <v>140</v>
      </c>
      <c r="I69" s="71">
        <v>130</v>
      </c>
      <c r="J69" s="137">
        <f t="shared" si="1"/>
        <v>139</v>
      </c>
      <c r="K69" s="138"/>
      <c r="P69" s="2"/>
    </row>
    <row r="70" spans="1:16" ht="15.75" thickBot="1" x14ac:dyDescent="0.3">
      <c r="A70" s="2"/>
      <c r="C70" s="14" t="s">
        <v>26</v>
      </c>
      <c r="D70" s="15">
        <v>60.33</v>
      </c>
      <c r="E70" s="15">
        <v>7.7</v>
      </c>
      <c r="F70" s="15">
        <v>156</v>
      </c>
      <c r="G70" s="15">
        <v>152</v>
      </c>
      <c r="H70" s="15">
        <v>150</v>
      </c>
      <c r="I70" s="15">
        <v>135</v>
      </c>
      <c r="J70" s="139">
        <f t="shared" si="1"/>
        <v>148.25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 t="s">
        <v>302</v>
      </c>
      <c r="E72" s="18" t="s">
        <v>303</v>
      </c>
      <c r="F72" s="19" t="s">
        <v>304</v>
      </c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14.11</v>
      </c>
      <c r="E73" s="11">
        <v>10.6</v>
      </c>
      <c r="F73" s="22">
        <v>1396</v>
      </c>
      <c r="G73" s="16"/>
      <c r="H73" s="23" t="s">
        <v>1</v>
      </c>
      <c r="I73" s="147">
        <v>6.72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65.59</v>
      </c>
      <c r="E74" s="11"/>
      <c r="F74" s="22">
        <v>159</v>
      </c>
      <c r="G74" s="16"/>
      <c r="H74" s="27" t="s">
        <v>2</v>
      </c>
      <c r="I74" s="150">
        <v>5.83</v>
      </c>
      <c r="J74" s="151"/>
      <c r="K74" s="152"/>
      <c r="M74" s="28">
        <v>6.9</v>
      </c>
      <c r="N74" s="29">
        <v>54</v>
      </c>
      <c r="O74" s="30">
        <v>0.04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64.88</v>
      </c>
      <c r="E76" s="11"/>
      <c r="F76" s="22">
        <v>133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68.06</v>
      </c>
      <c r="E77" s="11"/>
      <c r="F77" s="22">
        <v>148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5.2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78.78</v>
      </c>
      <c r="E78" s="11"/>
      <c r="F78" s="22">
        <v>1611</v>
      </c>
      <c r="G78" s="16"/>
      <c r="H78" s="141">
        <v>3</v>
      </c>
      <c r="I78" s="143">
        <v>483</v>
      </c>
      <c r="J78" s="143">
        <v>292</v>
      </c>
      <c r="K78" s="145">
        <f>((I78-J78)/I78)</f>
        <v>0.39544513457556935</v>
      </c>
      <c r="M78" s="13">
        <v>2</v>
      </c>
      <c r="N78" s="37">
        <v>5.0999999999999996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71.959999999999994</v>
      </c>
      <c r="E79" s="11">
        <v>7.2</v>
      </c>
      <c r="F79" s="22">
        <v>389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380</v>
      </c>
      <c r="G80" s="16"/>
      <c r="H80" s="141">
        <v>13</v>
      </c>
      <c r="I80" s="143">
        <v>333</v>
      </c>
      <c r="J80" s="143">
        <v>133</v>
      </c>
      <c r="K80" s="145">
        <f>((I80-J80)/I80)</f>
        <v>0.60060060060060061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74.790000000000006</v>
      </c>
      <c r="E81" s="11">
        <v>7</v>
      </c>
      <c r="F81" s="22">
        <v>591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0.49409603778535816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577</v>
      </c>
      <c r="G82" s="16"/>
      <c r="M82" s="112" t="s">
        <v>53</v>
      </c>
      <c r="N82" s="113"/>
      <c r="O82" s="39">
        <f>(J67-J68)/J67</f>
        <v>0.35736514522821577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0.5512510088781275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-6.654676258992806E-2</v>
      </c>
      <c r="P84" s="2"/>
    </row>
    <row r="85" spans="1:16" ht="15.75" thickBot="1" x14ac:dyDescent="0.3">
      <c r="A85" s="2"/>
      <c r="B85" s="43"/>
      <c r="C85" s="47" t="s">
        <v>60</v>
      </c>
      <c r="D85" s="35">
        <v>90.72</v>
      </c>
      <c r="E85" s="35"/>
      <c r="F85" s="36"/>
      <c r="G85" s="48"/>
      <c r="H85" s="49" t="s">
        <v>1</v>
      </c>
      <c r="I85" s="35">
        <v>594</v>
      </c>
      <c r="J85" s="35">
        <v>522</v>
      </c>
      <c r="K85" s="36">
        <f>I85-J85</f>
        <v>72</v>
      </c>
      <c r="M85" s="123" t="s">
        <v>61</v>
      </c>
      <c r="N85" s="124"/>
      <c r="O85" s="50">
        <f>(J66-J70)/J66</f>
        <v>0.84439779585410657</v>
      </c>
      <c r="P85" s="2"/>
    </row>
    <row r="86" spans="1:16" ht="15.75" thickBot="1" x14ac:dyDescent="0.3">
      <c r="A86" s="2"/>
      <c r="B86" s="43"/>
      <c r="C86" s="47" t="s">
        <v>62</v>
      </c>
      <c r="D86" s="35">
        <v>73.25</v>
      </c>
      <c r="E86" s="35">
        <v>68.400000000000006</v>
      </c>
      <c r="F86" s="36">
        <v>93.39</v>
      </c>
      <c r="G86" s="51">
        <v>5.2</v>
      </c>
      <c r="H86" s="28" t="s">
        <v>2</v>
      </c>
      <c r="I86" s="37">
        <v>224</v>
      </c>
      <c r="J86" s="37">
        <v>208</v>
      </c>
      <c r="K86" s="38">
        <f>I86-J86</f>
        <v>16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77.650000000000006</v>
      </c>
      <c r="E87" s="35">
        <v>66.25</v>
      </c>
      <c r="F87" s="36">
        <v>85.32</v>
      </c>
      <c r="P87" s="2"/>
    </row>
    <row r="88" spans="1:16" ht="15" customHeight="1" x14ac:dyDescent="0.25">
      <c r="A88" s="2"/>
      <c r="B88" s="43"/>
      <c r="C88" s="47" t="s">
        <v>64</v>
      </c>
      <c r="D88" s="35">
        <v>72.95</v>
      </c>
      <c r="E88" s="35">
        <v>51.89</v>
      </c>
      <c r="F88" s="36">
        <v>71.14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55.06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91.19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 t="s">
        <v>580</v>
      </c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 t="s">
        <v>581</v>
      </c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582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583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584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7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7" x14ac:dyDescent="0.25">
      <c r="A114" s="2"/>
      <c r="P114" s="3"/>
    </row>
    <row r="115" spans="1:17" x14ac:dyDescent="0.25">
      <c r="A115" s="72" t="s">
        <v>83</v>
      </c>
      <c r="C115" s="4" t="s">
        <v>144</v>
      </c>
      <c r="D115" s="5"/>
      <c r="E115" s="5"/>
      <c r="P115" s="2"/>
    </row>
    <row r="116" spans="1:17" ht="15" customHeight="1" thickBot="1" x14ac:dyDescent="0.3">
      <c r="A116" s="2"/>
      <c r="P116" s="2"/>
    </row>
    <row r="117" spans="1:17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7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7" x14ac:dyDescent="0.25">
      <c r="A119" s="2"/>
      <c r="C119" s="9" t="s">
        <v>16</v>
      </c>
      <c r="D119" s="10"/>
      <c r="E119" s="10"/>
      <c r="F119" s="11">
        <v>778</v>
      </c>
      <c r="G119" s="12"/>
      <c r="H119" s="12"/>
      <c r="I119" s="12"/>
      <c r="J119" s="137">
        <f>AVERAGE(F119:I119)</f>
        <v>778</v>
      </c>
      <c r="K119" s="138"/>
      <c r="M119" s="8">
        <v>2</v>
      </c>
      <c r="N119" s="95">
        <v>9</v>
      </c>
      <c r="O119" s="96"/>
      <c r="P119" s="2"/>
    </row>
    <row r="120" spans="1:17" x14ac:dyDescent="0.25">
      <c r="A120" s="2"/>
      <c r="C120" s="9" t="s">
        <v>17</v>
      </c>
      <c r="D120" s="10"/>
      <c r="E120" s="10"/>
      <c r="F120" s="11">
        <v>434</v>
      </c>
      <c r="G120" s="12"/>
      <c r="H120" s="12"/>
      <c r="I120" s="12"/>
      <c r="J120" s="137">
        <f t="shared" ref="J120:J125" si="2">AVERAGE(F120:I120)</f>
        <v>434</v>
      </c>
      <c r="K120" s="138"/>
      <c r="M120" s="8">
        <v>3</v>
      </c>
      <c r="N120" s="95">
        <v>8.9</v>
      </c>
      <c r="O120" s="96"/>
      <c r="P120" s="2"/>
      <c r="Q120" s="74"/>
    </row>
    <row r="121" spans="1:17" x14ac:dyDescent="0.25">
      <c r="A121" s="2"/>
      <c r="C121" s="9" t="s">
        <v>18</v>
      </c>
      <c r="D121" s="11">
        <v>59.64</v>
      </c>
      <c r="E121" s="11">
        <v>8.8000000000000007</v>
      </c>
      <c r="F121" s="11">
        <v>896</v>
      </c>
      <c r="G121" s="11">
        <v>888</v>
      </c>
      <c r="H121" s="11">
        <v>1044</v>
      </c>
      <c r="I121" s="11">
        <v>1105</v>
      </c>
      <c r="J121" s="137">
        <f t="shared" si="2"/>
        <v>983.25</v>
      </c>
      <c r="K121" s="138"/>
      <c r="M121" s="8">
        <v>4</v>
      </c>
      <c r="N121" s="95">
        <v>7.4</v>
      </c>
      <c r="O121" s="96"/>
      <c r="P121" s="2"/>
    </row>
    <row r="122" spans="1:17" x14ac:dyDescent="0.25">
      <c r="A122" s="2"/>
      <c r="C122" s="9" t="s">
        <v>20</v>
      </c>
      <c r="D122" s="11">
        <v>61.44</v>
      </c>
      <c r="E122" s="11">
        <v>8.6999999999999993</v>
      </c>
      <c r="F122" s="11">
        <v>468</v>
      </c>
      <c r="G122" s="11">
        <v>476</v>
      </c>
      <c r="H122" s="11">
        <v>464</v>
      </c>
      <c r="I122" s="11">
        <v>470</v>
      </c>
      <c r="J122" s="137">
        <f t="shared" si="2"/>
        <v>469.5</v>
      </c>
      <c r="K122" s="138"/>
      <c r="M122" s="8">
        <v>5</v>
      </c>
      <c r="N122" s="95">
        <v>9</v>
      </c>
      <c r="O122" s="96"/>
      <c r="P122" s="2"/>
      <c r="Q122" s="75"/>
    </row>
    <row r="123" spans="1:17" ht="15.75" thickBot="1" x14ac:dyDescent="0.3">
      <c r="A123" s="2"/>
      <c r="C123" s="9" t="s">
        <v>22</v>
      </c>
      <c r="D123" s="11"/>
      <c r="E123" s="11"/>
      <c r="F123" s="11">
        <v>293</v>
      </c>
      <c r="G123" s="76">
        <v>303</v>
      </c>
      <c r="H123" s="76">
        <v>346</v>
      </c>
      <c r="I123" s="76">
        <v>348</v>
      </c>
      <c r="J123" s="137">
        <f t="shared" si="2"/>
        <v>322.5</v>
      </c>
      <c r="K123" s="138"/>
      <c r="M123" s="13">
        <v>6</v>
      </c>
      <c r="N123" s="99">
        <v>8.1</v>
      </c>
      <c r="O123" s="100"/>
      <c r="P123" s="2"/>
    </row>
    <row r="124" spans="1:17" x14ac:dyDescent="0.25">
      <c r="A124" s="2"/>
      <c r="C124" s="9" t="s">
        <v>24</v>
      </c>
      <c r="D124" s="11"/>
      <c r="E124" s="11"/>
      <c r="F124" s="11">
        <v>141</v>
      </c>
      <c r="G124" s="76">
        <v>148</v>
      </c>
      <c r="H124" s="76">
        <v>143</v>
      </c>
      <c r="I124" s="76">
        <v>158</v>
      </c>
      <c r="J124" s="137">
        <f t="shared" si="2"/>
        <v>147.5</v>
      </c>
      <c r="K124" s="138"/>
      <c r="P124" s="2"/>
    </row>
    <row r="125" spans="1:17" ht="15.75" thickBot="1" x14ac:dyDescent="0.3">
      <c r="A125" s="2"/>
      <c r="C125" s="14" t="s">
        <v>26</v>
      </c>
      <c r="D125" s="15">
        <v>61.74</v>
      </c>
      <c r="E125" s="15">
        <v>8.5</v>
      </c>
      <c r="F125" s="15">
        <v>127</v>
      </c>
      <c r="G125" s="15">
        <v>132</v>
      </c>
      <c r="H125" s="15">
        <v>128</v>
      </c>
      <c r="I125" s="15">
        <v>133</v>
      </c>
      <c r="J125" s="139">
        <f t="shared" si="2"/>
        <v>130</v>
      </c>
      <c r="K125" s="140"/>
      <c r="P125" s="2"/>
    </row>
    <row r="126" spans="1:17" ht="15" customHeight="1" thickBot="1" x14ac:dyDescent="0.3">
      <c r="A126" s="2"/>
      <c r="C126" s="16"/>
      <c r="D126" s="16"/>
      <c r="E126" s="16"/>
      <c r="F126" s="16"/>
      <c r="G126" s="73"/>
      <c r="H126" s="16"/>
      <c r="I126" s="16"/>
      <c r="J126" s="16"/>
      <c r="P126" s="2"/>
    </row>
    <row r="127" spans="1:17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7" x14ac:dyDescent="0.25">
      <c r="A128" s="2"/>
      <c r="C128" s="21" t="s">
        <v>32</v>
      </c>
      <c r="D128" s="11">
        <v>12.24</v>
      </c>
      <c r="E128" s="11">
        <v>11</v>
      </c>
      <c r="F128" s="22">
        <v>846</v>
      </c>
      <c r="G128" s="16"/>
      <c r="H128" s="23" t="s">
        <v>1</v>
      </c>
      <c r="I128" s="147">
        <v>4.96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68.61</v>
      </c>
      <c r="E129" s="11"/>
      <c r="F129" s="22">
        <v>138</v>
      </c>
      <c r="G129" s="16"/>
      <c r="H129" s="27" t="s">
        <v>2</v>
      </c>
      <c r="I129" s="150">
        <v>3.16</v>
      </c>
      <c r="J129" s="151"/>
      <c r="K129" s="152"/>
      <c r="M129" s="28">
        <v>6.8</v>
      </c>
      <c r="N129" s="29">
        <v>88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73.45</v>
      </c>
      <c r="E131" s="11"/>
      <c r="F131" s="22">
        <v>135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68.73</v>
      </c>
      <c r="E132" s="11"/>
      <c r="F132" s="22">
        <v>131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5.8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71.45</v>
      </c>
      <c r="E133" s="11"/>
      <c r="F133" s="22">
        <v>1645</v>
      </c>
      <c r="G133" s="16"/>
      <c r="H133" s="141">
        <v>4</v>
      </c>
      <c r="I133" s="143">
        <v>467</v>
      </c>
      <c r="J133" s="157">
        <v>227</v>
      </c>
      <c r="K133" s="145">
        <f>((I133-J133)/I133)</f>
        <v>0.51391862955032119</v>
      </c>
      <c r="M133" s="13">
        <v>2</v>
      </c>
      <c r="N133" s="37">
        <v>5.9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72.58</v>
      </c>
      <c r="E134" s="11">
        <v>7.3</v>
      </c>
      <c r="F134" s="22">
        <v>365</v>
      </c>
      <c r="G134" s="16"/>
      <c r="H134" s="154"/>
      <c r="I134" s="155"/>
      <c r="J134" s="158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338</v>
      </c>
      <c r="G135" s="16"/>
      <c r="H135" s="141">
        <v>10</v>
      </c>
      <c r="I135" s="143">
        <v>448</v>
      </c>
      <c r="J135" s="143">
        <v>281</v>
      </c>
      <c r="K135" s="145">
        <f>((I135-J135)/I135)</f>
        <v>0.37276785714285715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74.650000000000006</v>
      </c>
      <c r="E136" s="11">
        <v>6.9</v>
      </c>
      <c r="F136" s="22">
        <v>535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0.52250190694126619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516</v>
      </c>
      <c r="G137" s="16"/>
      <c r="M137" s="112" t="s">
        <v>53</v>
      </c>
      <c r="N137" s="113"/>
      <c r="O137" s="39">
        <f>(J122-J123)/J122</f>
        <v>0.31309904153354634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0.54263565891472865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0.11864406779661017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91.45</v>
      </c>
      <c r="E140" s="35"/>
      <c r="F140" s="36"/>
      <c r="G140" s="48"/>
      <c r="H140" s="49" t="s">
        <v>1</v>
      </c>
      <c r="I140" s="35">
        <v>476</v>
      </c>
      <c r="J140" s="35">
        <v>442</v>
      </c>
      <c r="K140" s="36">
        <f>I140-J140</f>
        <v>34</v>
      </c>
      <c r="M140" s="123" t="s">
        <v>61</v>
      </c>
      <c r="N140" s="124"/>
      <c r="O140" s="50">
        <f>(J121-J125)/J121</f>
        <v>0.86778540554284256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74.55</v>
      </c>
      <c r="E141" s="35">
        <v>71.08</v>
      </c>
      <c r="F141" s="36">
        <v>95.35</v>
      </c>
      <c r="G141" s="51">
        <v>5.0999999999999996</v>
      </c>
      <c r="H141" s="28" t="s">
        <v>2</v>
      </c>
      <c r="I141" s="37">
        <v>135</v>
      </c>
      <c r="J141" s="37">
        <v>118</v>
      </c>
      <c r="K141" s="38">
        <f>I141-J141</f>
        <v>17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73.25</v>
      </c>
      <c r="E142" s="35">
        <v>66.31</v>
      </c>
      <c r="F142" s="36">
        <v>84.75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76.55</v>
      </c>
      <c r="E143" s="35">
        <v>53.26</v>
      </c>
      <c r="F143" s="36">
        <v>71.45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53.17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91.27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585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586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587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588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589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 t="s">
        <v>590</v>
      </c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dimension ref="A1"/>
  <sheetViews>
    <sheetView zoomScale="86" zoomScaleNormal="86" workbookViewId="0"/>
  </sheetViews>
  <sheetFormatPr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4C4E-4BBD-42A6-A576-73F3D2E69FFE}">
  <dimension ref="A1:S171"/>
  <sheetViews>
    <sheetView zoomScale="85" zoomScaleNormal="85" workbookViewId="0">
      <selection activeCell="M36" sqref="M36"/>
    </sheetView>
  </sheetViews>
  <sheetFormatPr defaultRowHeight="15" x14ac:dyDescent="0.25"/>
  <cols>
    <col min="3" max="3" width="17" customWidth="1"/>
    <col min="6" max="11" width="11.85546875" customWidth="1"/>
    <col min="12" max="12" width="9.85546875" customWidth="1"/>
    <col min="13" max="13" width="15" customWidth="1"/>
    <col min="14" max="14" width="12.5703125" customWidth="1"/>
    <col min="15" max="15" width="13.42578125" customWidth="1"/>
    <col min="16" max="16" width="12.5703125" customWidth="1"/>
    <col min="17" max="17" width="9.140625" customWidth="1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113</v>
      </c>
      <c r="D3" s="5"/>
      <c r="E3" s="5"/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28" t="s">
        <v>7</v>
      </c>
      <c r="D5" s="130" t="s">
        <v>8</v>
      </c>
      <c r="E5" s="130" t="s">
        <v>9</v>
      </c>
      <c r="F5" s="132" t="s">
        <v>10</v>
      </c>
      <c r="G5" s="133"/>
      <c r="H5" s="133"/>
      <c r="I5" s="133"/>
      <c r="J5" s="133"/>
      <c r="K5" s="134"/>
      <c r="M5" s="6" t="s">
        <v>11</v>
      </c>
      <c r="N5" s="92" t="s">
        <v>9</v>
      </c>
      <c r="O5" s="93"/>
      <c r="P5" s="2"/>
    </row>
    <row r="6" spans="1:19" x14ac:dyDescent="0.25">
      <c r="A6" s="2"/>
      <c r="C6" s="129"/>
      <c r="D6" s="131"/>
      <c r="E6" s="131"/>
      <c r="F6" s="7" t="s">
        <v>12</v>
      </c>
      <c r="G6" s="7" t="s">
        <v>13</v>
      </c>
      <c r="H6" s="7" t="s">
        <v>14</v>
      </c>
      <c r="I6" s="7" t="s">
        <v>15</v>
      </c>
      <c r="J6" s="135" t="s">
        <v>3</v>
      </c>
      <c r="K6" s="136"/>
      <c r="M6" s="8">
        <v>1</v>
      </c>
      <c r="N6" s="95"/>
      <c r="O6" s="96"/>
      <c r="P6" s="2"/>
      <c r="R6" s="60" t="s">
        <v>0</v>
      </c>
      <c r="S6" s="60">
        <f>AVERAGE(J9,J66,J121)</f>
        <v>1111.3333333333333</v>
      </c>
    </row>
    <row r="7" spans="1:19" x14ac:dyDescent="0.25">
      <c r="A7" s="2"/>
      <c r="C7" s="9" t="s">
        <v>16</v>
      </c>
      <c r="D7" s="10"/>
      <c r="E7" s="10"/>
      <c r="F7" s="11">
        <v>780</v>
      </c>
      <c r="G7" s="12"/>
      <c r="H7" s="12"/>
      <c r="I7" s="12"/>
      <c r="J7" s="137">
        <f>AVERAGE(F7:I7)</f>
        <v>780</v>
      </c>
      <c r="K7" s="138"/>
      <c r="M7" s="8">
        <v>2</v>
      </c>
      <c r="N7" s="95">
        <v>9.5</v>
      </c>
      <c r="O7" s="96"/>
      <c r="P7" s="2"/>
      <c r="R7" s="60" t="s">
        <v>1</v>
      </c>
      <c r="S7" s="78">
        <f>AVERAGE(J10,J67,J122)</f>
        <v>647.83333333333337</v>
      </c>
    </row>
    <row r="8" spans="1:19" x14ac:dyDescent="0.25">
      <c r="A8" s="2"/>
      <c r="C8" s="9" t="s">
        <v>17</v>
      </c>
      <c r="D8" s="10"/>
      <c r="E8" s="10"/>
      <c r="F8" s="11">
        <v>411</v>
      </c>
      <c r="G8" s="12"/>
      <c r="H8" s="12"/>
      <c r="I8" s="12"/>
      <c r="J8" s="137">
        <f t="shared" ref="J8:J13" si="0">AVERAGE(F8:I8)</f>
        <v>411</v>
      </c>
      <c r="K8" s="138"/>
      <c r="M8" s="8">
        <v>3</v>
      </c>
      <c r="N8" s="95">
        <v>8.1</v>
      </c>
      <c r="O8" s="96"/>
      <c r="P8" s="2"/>
      <c r="R8" s="60" t="s">
        <v>2</v>
      </c>
      <c r="S8" s="79">
        <f>AVERAGE(J13,J70,J125)</f>
        <v>167.16666666666666</v>
      </c>
    </row>
    <row r="9" spans="1:19" x14ac:dyDescent="0.25">
      <c r="A9" s="2"/>
      <c r="C9" s="9" t="s">
        <v>18</v>
      </c>
      <c r="D9" s="11">
        <v>63.12</v>
      </c>
      <c r="E9" s="11">
        <v>8.4</v>
      </c>
      <c r="F9" s="11">
        <v>1255</v>
      </c>
      <c r="G9" s="11">
        <v>1245</v>
      </c>
      <c r="H9" s="11">
        <v>1020</v>
      </c>
      <c r="I9" s="11">
        <v>1184</v>
      </c>
      <c r="J9" s="137">
        <f t="shared" si="0"/>
        <v>1176</v>
      </c>
      <c r="K9" s="138"/>
      <c r="M9" s="8">
        <v>4</v>
      </c>
      <c r="N9" s="95">
        <v>6.7</v>
      </c>
      <c r="O9" s="96"/>
      <c r="P9" s="2"/>
      <c r="R9" s="80" t="s">
        <v>19</v>
      </c>
      <c r="S9" s="81">
        <f>S6-S7</f>
        <v>463.49999999999989</v>
      </c>
    </row>
    <row r="10" spans="1:19" x14ac:dyDescent="0.25">
      <c r="A10" s="2"/>
      <c r="C10" s="9" t="s">
        <v>20</v>
      </c>
      <c r="D10" s="11">
        <v>61.26</v>
      </c>
      <c r="E10" s="11">
        <v>8.1999999999999993</v>
      </c>
      <c r="F10" s="11">
        <v>551</v>
      </c>
      <c r="G10" s="11">
        <v>537</v>
      </c>
      <c r="H10" s="11">
        <v>630</v>
      </c>
      <c r="I10" s="11">
        <v>728</v>
      </c>
      <c r="J10" s="137">
        <f t="shared" si="0"/>
        <v>611.5</v>
      </c>
      <c r="K10" s="138"/>
      <c r="M10" s="8">
        <v>5</v>
      </c>
      <c r="N10" s="95">
        <v>9.1</v>
      </c>
      <c r="O10" s="96"/>
      <c r="P10" s="2"/>
      <c r="R10" s="80" t="s">
        <v>21</v>
      </c>
      <c r="S10" s="82">
        <f>S7-S8</f>
        <v>480.66666666666674</v>
      </c>
    </row>
    <row r="11" spans="1:19" ht="15.75" thickBot="1" x14ac:dyDescent="0.3">
      <c r="A11" s="2"/>
      <c r="C11" s="9" t="s">
        <v>22</v>
      </c>
      <c r="D11" s="11"/>
      <c r="E11" s="11"/>
      <c r="F11" s="11">
        <v>252</v>
      </c>
      <c r="G11" s="12">
        <v>271</v>
      </c>
      <c r="H11" s="12">
        <v>350</v>
      </c>
      <c r="I11" s="12">
        <v>334</v>
      </c>
      <c r="J11" s="137">
        <f t="shared" si="0"/>
        <v>301.75</v>
      </c>
      <c r="K11" s="138"/>
      <c r="M11" s="13">
        <v>6</v>
      </c>
      <c r="N11" s="99">
        <v>7.5</v>
      </c>
      <c r="O11" s="100"/>
      <c r="P11" s="2"/>
      <c r="R11" s="80" t="s">
        <v>23</v>
      </c>
      <c r="S11" s="81">
        <f>S6-S8</f>
        <v>944.16666666666663</v>
      </c>
    </row>
    <row r="12" spans="1:19" x14ac:dyDescent="0.25">
      <c r="A12" s="2"/>
      <c r="C12" s="9" t="s">
        <v>24</v>
      </c>
      <c r="D12" s="11"/>
      <c r="E12" s="11"/>
      <c r="F12" s="11">
        <v>114</v>
      </c>
      <c r="G12" s="12">
        <v>111</v>
      </c>
      <c r="H12" s="12">
        <v>118</v>
      </c>
      <c r="I12" s="12">
        <v>142</v>
      </c>
      <c r="J12" s="137">
        <f t="shared" si="0"/>
        <v>121.25</v>
      </c>
      <c r="K12" s="138"/>
      <c r="P12" s="2"/>
      <c r="R12" s="83" t="s">
        <v>25</v>
      </c>
      <c r="S12" s="85">
        <f>S9/S6</f>
        <v>0.41706658668266339</v>
      </c>
    </row>
    <row r="13" spans="1:19" ht="15.75" thickBot="1" x14ac:dyDescent="0.3">
      <c r="A13" s="2"/>
      <c r="C13" s="14" t="s">
        <v>26</v>
      </c>
      <c r="D13" s="15">
        <v>60.33</v>
      </c>
      <c r="E13" s="15">
        <v>8</v>
      </c>
      <c r="F13" s="15">
        <v>125</v>
      </c>
      <c r="G13" s="15">
        <v>128</v>
      </c>
      <c r="H13" s="15">
        <v>114</v>
      </c>
      <c r="I13" s="15">
        <v>144</v>
      </c>
      <c r="J13" s="139">
        <f t="shared" si="0"/>
        <v>127.75</v>
      </c>
      <c r="K13" s="140"/>
      <c r="P13" s="2"/>
      <c r="R13" s="83" t="s">
        <v>27</v>
      </c>
      <c r="S13" s="85">
        <f>S10/S7</f>
        <v>0.7419603807563675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83" t="s">
        <v>28</v>
      </c>
      <c r="S14" s="84">
        <f>S11/S6</f>
        <v>0.84958008398320339</v>
      </c>
    </row>
    <row r="15" spans="1:19" ht="15" customHeight="1" x14ac:dyDescent="0.25">
      <c r="A15" s="2"/>
      <c r="C15" s="17" t="s">
        <v>7</v>
      </c>
      <c r="D15" s="18" t="s">
        <v>8</v>
      </c>
      <c r="E15" s="18" t="s">
        <v>9</v>
      </c>
      <c r="F15" s="19" t="s">
        <v>29</v>
      </c>
      <c r="G15" s="20"/>
      <c r="H15" s="17" t="s">
        <v>7</v>
      </c>
      <c r="I15" s="132" t="s">
        <v>30</v>
      </c>
      <c r="J15" s="133"/>
      <c r="K15" s="134"/>
      <c r="M15" s="114" t="s">
        <v>31</v>
      </c>
      <c r="N15" s="115"/>
      <c r="O15" s="93"/>
      <c r="P15" s="2"/>
    </row>
    <row r="16" spans="1:19" x14ac:dyDescent="0.25">
      <c r="A16" s="2"/>
      <c r="C16" s="21" t="s">
        <v>32</v>
      </c>
      <c r="D16" s="11">
        <v>15.74</v>
      </c>
      <c r="E16" s="11">
        <v>9.1</v>
      </c>
      <c r="F16" s="22">
        <v>1269</v>
      </c>
      <c r="G16" s="16"/>
      <c r="H16" s="23" t="s">
        <v>1</v>
      </c>
      <c r="I16" s="147">
        <v>5.59</v>
      </c>
      <c r="J16" s="148"/>
      <c r="K16" s="149"/>
      <c r="M16" s="24" t="s">
        <v>9</v>
      </c>
      <c r="N16" s="25" t="s">
        <v>33</v>
      </c>
      <c r="O16" s="26" t="s">
        <v>34</v>
      </c>
      <c r="P16" s="2"/>
    </row>
    <row r="17" spans="1:16" ht="15.75" thickBot="1" x14ac:dyDescent="0.3">
      <c r="A17" s="2"/>
      <c r="C17" s="21" t="s">
        <v>35</v>
      </c>
      <c r="D17" s="11">
        <v>63.58</v>
      </c>
      <c r="E17" s="11"/>
      <c r="F17" s="22">
        <v>126</v>
      </c>
      <c r="G17" s="16"/>
      <c r="H17" s="27" t="s">
        <v>2</v>
      </c>
      <c r="I17" s="150">
        <v>5.27</v>
      </c>
      <c r="J17" s="151"/>
      <c r="K17" s="152"/>
      <c r="M17" s="28">
        <v>7</v>
      </c>
      <c r="N17" s="29">
        <v>86</v>
      </c>
      <c r="O17" s="30">
        <v>0.03</v>
      </c>
      <c r="P17" s="2"/>
    </row>
    <row r="18" spans="1:16" ht="15.75" thickBot="1" x14ac:dyDescent="0.3">
      <c r="A18" s="2"/>
      <c r="C18" s="21" t="s">
        <v>36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37</v>
      </c>
      <c r="D19" s="11">
        <v>70.23</v>
      </c>
      <c r="E19" s="11"/>
      <c r="F19" s="22">
        <v>122</v>
      </c>
      <c r="G19" s="16"/>
      <c r="H19" s="153" t="s">
        <v>38</v>
      </c>
      <c r="I19" s="133"/>
      <c r="J19" s="133"/>
      <c r="K19" s="134"/>
      <c r="M19" s="6" t="s">
        <v>39</v>
      </c>
      <c r="N19" s="31" t="s">
        <v>9</v>
      </c>
      <c r="O19" s="32" t="s">
        <v>40</v>
      </c>
      <c r="P19" s="2"/>
    </row>
    <row r="20" spans="1:16" x14ac:dyDescent="0.25">
      <c r="A20" s="2"/>
      <c r="C20" s="21" t="s">
        <v>41</v>
      </c>
      <c r="D20" s="11">
        <v>67.23</v>
      </c>
      <c r="E20" s="11"/>
      <c r="F20" s="22">
        <v>125</v>
      </c>
      <c r="G20" s="16"/>
      <c r="H20" s="33" t="s">
        <v>42</v>
      </c>
      <c r="I20" s="7" t="s">
        <v>43</v>
      </c>
      <c r="J20" s="7" t="s">
        <v>44</v>
      </c>
      <c r="K20" s="34" t="s">
        <v>45</v>
      </c>
      <c r="M20" s="8">
        <v>1</v>
      </c>
      <c r="N20" s="35">
        <v>5.7</v>
      </c>
      <c r="O20" s="36">
        <v>100</v>
      </c>
      <c r="P20" s="2"/>
    </row>
    <row r="21" spans="1:16" ht="15.75" thickBot="1" x14ac:dyDescent="0.3">
      <c r="A21" s="2"/>
      <c r="C21" s="21" t="s">
        <v>46</v>
      </c>
      <c r="D21" s="11">
        <v>77.239999999999995</v>
      </c>
      <c r="E21" s="11"/>
      <c r="F21" s="22">
        <v>1552</v>
      </c>
      <c r="G21" s="16"/>
      <c r="H21" s="141">
        <v>6</v>
      </c>
      <c r="I21" s="143">
        <v>258</v>
      </c>
      <c r="J21" s="143">
        <v>90</v>
      </c>
      <c r="K21" s="145">
        <f>((I21-J21)/I21)</f>
        <v>0.65116279069767447</v>
      </c>
      <c r="M21" s="13">
        <v>2</v>
      </c>
      <c r="N21" s="37">
        <v>5.6</v>
      </c>
      <c r="O21" s="38">
        <v>100</v>
      </c>
      <c r="P21" s="2"/>
    </row>
    <row r="22" spans="1:16" ht="15.75" customHeight="1" thickBot="1" x14ac:dyDescent="0.3">
      <c r="A22" s="2"/>
      <c r="C22" s="21" t="s">
        <v>47</v>
      </c>
      <c r="D22" s="11">
        <v>77.56</v>
      </c>
      <c r="E22" s="11">
        <v>7.1</v>
      </c>
      <c r="F22" s="22">
        <v>311</v>
      </c>
      <c r="G22" s="16"/>
      <c r="H22" s="154"/>
      <c r="I22" s="155"/>
      <c r="J22" s="155"/>
      <c r="K22" s="156"/>
      <c r="P22" s="2"/>
    </row>
    <row r="23" spans="1:16" ht="15" customHeight="1" x14ac:dyDescent="0.25">
      <c r="A23" s="2"/>
      <c r="C23" s="21" t="s">
        <v>48</v>
      </c>
      <c r="D23" s="11"/>
      <c r="E23" s="11"/>
      <c r="F23" s="22">
        <v>302</v>
      </c>
      <c r="G23" s="16"/>
      <c r="H23" s="141"/>
      <c r="I23" s="143"/>
      <c r="J23" s="143"/>
      <c r="K23" s="145" t="e">
        <f>((I23-J23)/I23)</f>
        <v>#DIV/0!</v>
      </c>
      <c r="M23" s="109" t="s">
        <v>49</v>
      </c>
      <c r="N23" s="110"/>
      <c r="O23" s="111"/>
      <c r="P23" s="2"/>
    </row>
    <row r="24" spans="1:16" ht="15.75" thickBot="1" x14ac:dyDescent="0.3">
      <c r="A24" s="2"/>
      <c r="C24" s="21" t="s">
        <v>50</v>
      </c>
      <c r="D24" s="11">
        <v>77.819999999999993</v>
      </c>
      <c r="E24" s="11">
        <v>6.7</v>
      </c>
      <c r="F24" s="22">
        <v>529</v>
      </c>
      <c r="G24" s="16"/>
      <c r="H24" s="142"/>
      <c r="I24" s="144"/>
      <c r="J24" s="144"/>
      <c r="K24" s="146"/>
      <c r="M24" s="112" t="s">
        <v>51</v>
      </c>
      <c r="N24" s="113"/>
      <c r="O24" s="39">
        <f>(J9-J10)/J9</f>
        <v>0.48001700680272108</v>
      </c>
      <c r="P24" s="2"/>
    </row>
    <row r="25" spans="1:16" ht="15.75" thickBot="1" x14ac:dyDescent="0.3">
      <c r="A25" s="2"/>
      <c r="C25" s="40" t="s">
        <v>52</v>
      </c>
      <c r="D25" s="15"/>
      <c r="E25" s="15"/>
      <c r="F25" s="41">
        <v>511</v>
      </c>
      <c r="G25" s="16"/>
      <c r="M25" s="112" t="s">
        <v>53</v>
      </c>
      <c r="N25" s="113"/>
      <c r="O25" s="39">
        <f>(J10-J11)/J10</f>
        <v>0.50654129190515129</v>
      </c>
      <c r="P25" s="2"/>
    </row>
    <row r="26" spans="1:16" ht="15.75" customHeight="1" thickBot="1" x14ac:dyDescent="0.3">
      <c r="A26" s="2"/>
      <c r="C26" s="42"/>
      <c r="D26" s="42"/>
      <c r="E26" s="42"/>
      <c r="F26" s="42"/>
      <c r="H26" s="114" t="s">
        <v>54</v>
      </c>
      <c r="I26" s="115"/>
      <c r="J26" s="115"/>
      <c r="K26" s="93"/>
      <c r="M26" s="112" t="s">
        <v>55</v>
      </c>
      <c r="N26" s="113"/>
      <c r="O26" s="39">
        <f>(J11-J12)/J11</f>
        <v>0.59817729908864958</v>
      </c>
      <c r="P26" s="2"/>
    </row>
    <row r="27" spans="1:16" ht="15.75" customHeight="1" x14ac:dyDescent="0.25">
      <c r="A27" s="2"/>
      <c r="B27" s="43"/>
      <c r="C27" s="44" t="s">
        <v>7</v>
      </c>
      <c r="D27" s="45" t="s">
        <v>8</v>
      </c>
      <c r="E27" s="45" t="s">
        <v>5</v>
      </c>
      <c r="F27" s="19" t="s">
        <v>4</v>
      </c>
      <c r="G27" s="46" t="s">
        <v>9</v>
      </c>
      <c r="H27" s="24" t="s">
        <v>7</v>
      </c>
      <c r="I27" s="25" t="s">
        <v>56</v>
      </c>
      <c r="J27" s="25" t="s">
        <v>57</v>
      </c>
      <c r="K27" s="26" t="s">
        <v>58</v>
      </c>
      <c r="M27" s="112" t="s">
        <v>59</v>
      </c>
      <c r="N27" s="113"/>
      <c r="O27" s="39">
        <f>(J12-J13)/J12</f>
        <v>-5.3608247422680409E-2</v>
      </c>
      <c r="P27" s="2"/>
    </row>
    <row r="28" spans="1:16" ht="15" customHeight="1" thickBot="1" x14ac:dyDescent="0.3">
      <c r="A28" s="2"/>
      <c r="B28" s="43"/>
      <c r="C28" s="47" t="s">
        <v>60</v>
      </c>
      <c r="D28" s="35">
        <v>91.25</v>
      </c>
      <c r="E28" s="35"/>
      <c r="F28" s="36"/>
      <c r="G28" s="48"/>
      <c r="H28" s="49" t="s">
        <v>1</v>
      </c>
      <c r="I28" s="35">
        <v>331</v>
      </c>
      <c r="J28" s="35">
        <v>282</v>
      </c>
      <c r="K28" s="36">
        <f>I28-J28</f>
        <v>49</v>
      </c>
      <c r="M28" s="123" t="s">
        <v>61</v>
      </c>
      <c r="N28" s="124"/>
      <c r="O28" s="50">
        <f>(J9-J13)/J9</f>
        <v>0.89136904761904767</v>
      </c>
      <c r="P28" s="2"/>
    </row>
    <row r="29" spans="1:16" ht="15.75" thickBot="1" x14ac:dyDescent="0.3">
      <c r="A29" s="2"/>
      <c r="B29" s="43"/>
      <c r="C29" s="47" t="s">
        <v>62</v>
      </c>
      <c r="D29" s="35">
        <v>72.55</v>
      </c>
      <c r="E29" s="35">
        <v>67.819999999999993</v>
      </c>
      <c r="F29" s="36">
        <v>93.48</v>
      </c>
      <c r="G29" s="51">
        <v>5.5</v>
      </c>
      <c r="H29" s="28" t="s">
        <v>2</v>
      </c>
      <c r="I29" s="37">
        <v>175</v>
      </c>
      <c r="J29" s="37">
        <v>161</v>
      </c>
      <c r="K29" s="38">
        <f>I29-J29</f>
        <v>14</v>
      </c>
      <c r="L29" s="52"/>
      <c r="M29" s="52"/>
      <c r="N29" s="52"/>
      <c r="P29" s="2"/>
    </row>
    <row r="30" spans="1:16" ht="15" customHeight="1" x14ac:dyDescent="0.25">
      <c r="A30" s="2"/>
      <c r="B30" s="43"/>
      <c r="C30" s="47" t="s">
        <v>63</v>
      </c>
      <c r="D30" s="35">
        <v>78.45</v>
      </c>
      <c r="E30" s="35">
        <v>65.95</v>
      </c>
      <c r="F30" s="36">
        <v>84.06</v>
      </c>
      <c r="P30" s="2"/>
    </row>
    <row r="31" spans="1:16" ht="15" customHeight="1" x14ac:dyDescent="0.25">
      <c r="A31" s="2"/>
      <c r="B31" s="43"/>
      <c r="C31" s="47" t="s">
        <v>64</v>
      </c>
      <c r="D31" s="35">
        <v>77.400000000000006</v>
      </c>
      <c r="E31" s="35">
        <v>55.56</v>
      </c>
      <c r="F31" s="36">
        <v>71.78</v>
      </c>
      <c r="H31" s="53"/>
      <c r="P31" s="2"/>
    </row>
    <row r="32" spans="1:16" ht="15.75" customHeight="1" thickBot="1" x14ac:dyDescent="0.3">
      <c r="A32" s="2"/>
      <c r="B32" s="43"/>
      <c r="C32" s="54" t="s">
        <v>65</v>
      </c>
      <c r="D32" s="55">
        <v>53.45</v>
      </c>
      <c r="E32" s="55"/>
      <c r="F32" s="36"/>
      <c r="G32" s="56"/>
      <c r="P32" s="2"/>
    </row>
    <row r="33" spans="1:16" ht="15" customHeight="1" thickBot="1" x14ac:dyDescent="0.3">
      <c r="A33" s="2"/>
      <c r="B33" s="43"/>
      <c r="C33" s="47" t="s">
        <v>66</v>
      </c>
      <c r="D33" s="35">
        <v>91.6</v>
      </c>
      <c r="E33" s="35"/>
      <c r="F33" s="57"/>
      <c r="G33" s="58" t="s">
        <v>67</v>
      </c>
      <c r="P33" s="2"/>
    </row>
    <row r="34" spans="1:16" ht="15" customHeight="1" x14ac:dyDescent="0.25">
      <c r="A34" s="2"/>
      <c r="B34" s="43"/>
      <c r="C34" s="47" t="s">
        <v>68</v>
      </c>
      <c r="D34" s="35"/>
      <c r="E34" s="35"/>
      <c r="F34" s="35"/>
      <c r="G34" s="59"/>
      <c r="P34" s="2"/>
    </row>
    <row r="35" spans="1:16" ht="15.75" customHeight="1" x14ac:dyDescent="0.25">
      <c r="A35" s="2"/>
      <c r="B35" s="43"/>
      <c r="C35" s="47" t="s">
        <v>69</v>
      </c>
      <c r="D35" s="60"/>
      <c r="E35" s="60"/>
      <c r="F35" s="60"/>
      <c r="G35" s="61"/>
      <c r="P35" s="2"/>
    </row>
    <row r="36" spans="1:16" ht="15.75" thickBot="1" x14ac:dyDescent="0.3">
      <c r="A36" s="2"/>
      <c r="B36" s="43"/>
      <c r="C36" s="62" t="s">
        <v>69</v>
      </c>
      <c r="D36" s="37"/>
      <c r="E36" s="37"/>
      <c r="F36" s="37"/>
      <c r="G36" s="63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4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54"/>
      <c r="P39" s="2"/>
    </row>
    <row r="40" spans="1:16" ht="15" customHeight="1" x14ac:dyDescent="0.25">
      <c r="A40" s="2"/>
      <c r="B40" s="86"/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2"/>
      <c r="P40" s="2"/>
    </row>
    <row r="41" spans="1:16" x14ac:dyDescent="0.25">
      <c r="A41" s="2"/>
      <c r="C41" s="120" t="s">
        <v>591</v>
      </c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  <c r="P41" s="2"/>
    </row>
    <row r="42" spans="1:16" x14ac:dyDescent="0.25">
      <c r="A42" s="2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2"/>
      <c r="P42" s="2"/>
    </row>
    <row r="43" spans="1:16" x14ac:dyDescent="0.25">
      <c r="A43" s="2"/>
      <c r="C43" s="120" t="s">
        <v>592</v>
      </c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2"/>
      <c r="P43" s="2"/>
    </row>
    <row r="44" spans="1:16" x14ac:dyDescent="0.25">
      <c r="A44" s="2"/>
      <c r="C44" s="120" t="s">
        <v>593</v>
      </c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2"/>
      <c r="P44" s="2"/>
    </row>
    <row r="45" spans="1:16" x14ac:dyDescent="0.25">
      <c r="A45" s="2"/>
      <c r="C45" s="120" t="s">
        <v>594</v>
      </c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2"/>
      <c r="P45" s="2"/>
    </row>
    <row r="46" spans="1:16" x14ac:dyDescent="0.25">
      <c r="A46" s="2"/>
      <c r="C46" s="120" t="s">
        <v>595</v>
      </c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2"/>
    </row>
    <row r="47" spans="1:16" x14ac:dyDescent="0.25">
      <c r="A47" s="2"/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2"/>
      <c r="P47" s="2"/>
    </row>
    <row r="48" spans="1:16" x14ac:dyDescent="0.25">
      <c r="A48" s="2"/>
      <c r="C48" s="120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2"/>
      <c r="P48" s="2"/>
    </row>
    <row r="49" spans="1:16" x14ac:dyDescent="0.25">
      <c r="A49" s="2"/>
      <c r="C49" s="120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2"/>
      <c r="P49" s="2"/>
    </row>
    <row r="50" spans="1:16" ht="15" customHeight="1" x14ac:dyDescent="0.25">
      <c r="A50" s="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2"/>
    </row>
    <row r="51" spans="1:16" x14ac:dyDescent="0.25">
      <c r="A51" s="2"/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2"/>
    </row>
    <row r="52" spans="1:16" x14ac:dyDescent="0.25">
      <c r="A52" s="2"/>
      <c r="C52" s="120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2"/>
      <c r="P52" s="2"/>
    </row>
    <row r="53" spans="1:16" x14ac:dyDescent="0.25">
      <c r="A53" s="2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6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157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28" t="s">
        <v>7</v>
      </c>
      <c r="D62" s="130" t="s">
        <v>8</v>
      </c>
      <c r="E62" s="130" t="s">
        <v>9</v>
      </c>
      <c r="F62" s="132" t="s">
        <v>10</v>
      </c>
      <c r="G62" s="133"/>
      <c r="H62" s="133"/>
      <c r="I62" s="133"/>
      <c r="J62" s="133"/>
      <c r="K62" s="134"/>
      <c r="M62" s="6" t="s">
        <v>11</v>
      </c>
      <c r="N62" s="92" t="s">
        <v>9</v>
      </c>
      <c r="O62" s="93"/>
      <c r="P62" s="2"/>
    </row>
    <row r="63" spans="1:16" x14ac:dyDescent="0.25">
      <c r="A63" s="2"/>
      <c r="C63" s="129"/>
      <c r="D63" s="131"/>
      <c r="E63" s="131"/>
      <c r="F63" s="7" t="s">
        <v>12</v>
      </c>
      <c r="G63" s="7" t="s">
        <v>13</v>
      </c>
      <c r="H63" s="7" t="s">
        <v>14</v>
      </c>
      <c r="I63" s="7" t="s">
        <v>15</v>
      </c>
      <c r="J63" s="135" t="s">
        <v>3</v>
      </c>
      <c r="K63" s="136"/>
      <c r="M63" s="8">
        <v>1</v>
      </c>
      <c r="N63" s="95"/>
      <c r="O63" s="96"/>
      <c r="P63" s="2"/>
    </row>
    <row r="64" spans="1:16" ht="15" customHeight="1" x14ac:dyDescent="0.25">
      <c r="A64" s="2"/>
      <c r="C64" s="9" t="s">
        <v>16</v>
      </c>
      <c r="D64" s="10"/>
      <c r="E64" s="10"/>
      <c r="F64" s="11">
        <v>748</v>
      </c>
      <c r="G64" s="12"/>
      <c r="H64" s="12"/>
      <c r="I64" s="12"/>
      <c r="J64" s="137">
        <f>AVERAGE(F64:I64)</f>
        <v>748</v>
      </c>
      <c r="K64" s="138"/>
      <c r="M64" s="8">
        <v>2</v>
      </c>
      <c r="N64" s="95">
        <v>9.9</v>
      </c>
      <c r="O64" s="96"/>
      <c r="P64" s="2"/>
    </row>
    <row r="65" spans="1:16" x14ac:dyDescent="0.25">
      <c r="A65" s="2"/>
      <c r="C65" s="9" t="s">
        <v>17</v>
      </c>
      <c r="D65" s="10"/>
      <c r="E65" s="10"/>
      <c r="F65" s="11">
        <v>397</v>
      </c>
      <c r="G65" s="12"/>
      <c r="H65" s="12"/>
      <c r="I65" s="12"/>
      <c r="J65" s="137">
        <f t="shared" ref="J65:J70" si="1">AVERAGE(F65:I65)</f>
        <v>397</v>
      </c>
      <c r="K65" s="138"/>
      <c r="M65" s="8">
        <v>3</v>
      </c>
      <c r="N65" s="95">
        <v>8.9</v>
      </c>
      <c r="O65" s="96"/>
      <c r="P65" s="2"/>
    </row>
    <row r="66" spans="1:16" ht="15" customHeight="1" x14ac:dyDescent="0.25">
      <c r="A66" s="2"/>
      <c r="C66" s="9" t="s">
        <v>18</v>
      </c>
      <c r="D66" s="11">
        <v>59.41</v>
      </c>
      <c r="E66" s="11">
        <v>8.1999999999999993</v>
      </c>
      <c r="F66" s="11">
        <v>1147</v>
      </c>
      <c r="G66" s="11">
        <v>1092</v>
      </c>
      <c r="H66" s="11">
        <v>1088</v>
      </c>
      <c r="I66" s="11">
        <v>1075</v>
      </c>
      <c r="J66" s="137">
        <f t="shared" si="1"/>
        <v>1100.5</v>
      </c>
      <c r="K66" s="138"/>
      <c r="M66" s="8">
        <v>4</v>
      </c>
      <c r="N66" s="95">
        <v>6.8</v>
      </c>
      <c r="O66" s="96"/>
      <c r="P66" s="2"/>
    </row>
    <row r="67" spans="1:16" ht="15" customHeight="1" x14ac:dyDescent="0.25">
      <c r="A67" s="2"/>
      <c r="C67" s="9" t="s">
        <v>20</v>
      </c>
      <c r="D67" s="11">
        <v>55.23</v>
      </c>
      <c r="E67" s="11">
        <v>8.1</v>
      </c>
      <c r="F67" s="11">
        <v>712</v>
      </c>
      <c r="G67" s="11">
        <v>559</v>
      </c>
      <c r="H67" s="11">
        <v>660</v>
      </c>
      <c r="I67" s="11">
        <v>666</v>
      </c>
      <c r="J67" s="137">
        <f t="shared" si="1"/>
        <v>649.25</v>
      </c>
      <c r="K67" s="138"/>
      <c r="M67" s="8">
        <v>5</v>
      </c>
      <c r="N67" s="95">
        <v>9.4</v>
      </c>
      <c r="O67" s="96"/>
      <c r="P67" s="2"/>
    </row>
    <row r="68" spans="1:16" ht="15.75" customHeight="1" thickBot="1" x14ac:dyDescent="0.3">
      <c r="A68" s="2"/>
      <c r="C68" s="9" t="s">
        <v>22</v>
      </c>
      <c r="D68" s="11"/>
      <c r="E68" s="11"/>
      <c r="F68" s="11">
        <v>356</v>
      </c>
      <c r="G68" s="71">
        <v>195</v>
      </c>
      <c r="H68" s="71">
        <v>361</v>
      </c>
      <c r="I68" s="71">
        <v>366</v>
      </c>
      <c r="J68" s="137">
        <f t="shared" si="1"/>
        <v>319.5</v>
      </c>
      <c r="K68" s="138"/>
      <c r="M68" s="13">
        <v>6</v>
      </c>
      <c r="N68" s="99">
        <v>9.5</v>
      </c>
      <c r="O68" s="100"/>
      <c r="P68" s="2"/>
    </row>
    <row r="69" spans="1:16" x14ac:dyDescent="0.25">
      <c r="A69" s="2"/>
      <c r="C69" s="9" t="s">
        <v>24</v>
      </c>
      <c r="D69" s="11"/>
      <c r="E69" s="11"/>
      <c r="F69" s="11">
        <v>139</v>
      </c>
      <c r="G69" s="71">
        <v>148</v>
      </c>
      <c r="H69" s="71">
        <v>152</v>
      </c>
      <c r="I69" s="71">
        <v>163</v>
      </c>
      <c r="J69" s="137">
        <f t="shared" si="1"/>
        <v>150.5</v>
      </c>
      <c r="K69" s="138"/>
      <c r="P69" s="2"/>
    </row>
    <row r="70" spans="1:16" ht="15.75" thickBot="1" x14ac:dyDescent="0.3">
      <c r="A70" s="2"/>
      <c r="C70" s="14" t="s">
        <v>26</v>
      </c>
      <c r="D70" s="15">
        <v>58.03</v>
      </c>
      <c r="E70" s="15">
        <v>7.6</v>
      </c>
      <c r="F70" s="15">
        <v>141</v>
      </c>
      <c r="G70" s="15">
        <v>157</v>
      </c>
      <c r="H70" s="15">
        <v>168</v>
      </c>
      <c r="I70" s="15">
        <v>172</v>
      </c>
      <c r="J70" s="139">
        <f t="shared" si="1"/>
        <v>159.5</v>
      </c>
      <c r="K70" s="140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7</v>
      </c>
      <c r="D72" s="18"/>
      <c r="E72" s="18"/>
      <c r="F72" s="19"/>
      <c r="G72" s="20"/>
      <c r="H72" s="17" t="s">
        <v>7</v>
      </c>
      <c r="I72" s="132" t="s">
        <v>30</v>
      </c>
      <c r="J72" s="133"/>
      <c r="K72" s="134"/>
      <c r="M72" s="114" t="s">
        <v>31</v>
      </c>
      <c r="N72" s="115"/>
      <c r="O72" s="93"/>
      <c r="P72" s="2"/>
    </row>
    <row r="73" spans="1:16" ht="15" customHeight="1" x14ac:dyDescent="0.25">
      <c r="A73" s="2"/>
      <c r="C73" s="21" t="s">
        <v>32</v>
      </c>
      <c r="D73" s="11">
        <v>17.54</v>
      </c>
      <c r="E73" s="11">
        <v>10.6</v>
      </c>
      <c r="F73" s="22">
        <v>1143</v>
      </c>
      <c r="G73" s="16"/>
      <c r="H73" s="23" t="s">
        <v>1</v>
      </c>
      <c r="I73" s="147">
        <v>6.12</v>
      </c>
      <c r="J73" s="148"/>
      <c r="K73" s="149"/>
      <c r="M73" s="24" t="s">
        <v>9</v>
      </c>
      <c r="N73" s="25" t="s">
        <v>33</v>
      </c>
      <c r="O73" s="26" t="s">
        <v>34</v>
      </c>
      <c r="P73" s="2"/>
    </row>
    <row r="74" spans="1:16" ht="15.75" thickBot="1" x14ac:dyDescent="0.3">
      <c r="A74" s="2"/>
      <c r="C74" s="21" t="s">
        <v>35</v>
      </c>
      <c r="D74" s="11">
        <v>67.41</v>
      </c>
      <c r="E74" s="11"/>
      <c r="F74" s="22">
        <v>139</v>
      </c>
      <c r="G74" s="16"/>
      <c r="H74" s="27" t="s">
        <v>2</v>
      </c>
      <c r="I74" s="150">
        <v>5.94</v>
      </c>
      <c r="J74" s="151"/>
      <c r="K74" s="152"/>
      <c r="M74" s="28">
        <v>7.1</v>
      </c>
      <c r="N74" s="29">
        <v>112</v>
      </c>
      <c r="O74" s="30">
        <v>0.03</v>
      </c>
      <c r="P74" s="2"/>
    </row>
    <row r="75" spans="1:16" ht="15" customHeight="1" thickBot="1" x14ac:dyDescent="0.3">
      <c r="A75" s="2"/>
      <c r="C75" s="21" t="s">
        <v>36</v>
      </c>
      <c r="D75" s="11"/>
      <c r="E75" s="11"/>
      <c r="F75" s="22"/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37</v>
      </c>
      <c r="D76" s="11">
        <v>72.319999999999993</v>
      </c>
      <c r="E76" s="11"/>
      <c r="F76" s="22">
        <v>142</v>
      </c>
      <c r="G76" s="16"/>
      <c r="H76" s="153" t="s">
        <v>38</v>
      </c>
      <c r="I76" s="133"/>
      <c r="J76" s="133"/>
      <c r="K76" s="134"/>
      <c r="M76" s="6" t="s">
        <v>39</v>
      </c>
      <c r="N76" s="31" t="s">
        <v>9</v>
      </c>
      <c r="O76" s="32" t="s">
        <v>40</v>
      </c>
      <c r="P76" s="2"/>
    </row>
    <row r="77" spans="1:16" x14ac:dyDescent="0.25">
      <c r="A77" s="2"/>
      <c r="C77" s="21" t="s">
        <v>41</v>
      </c>
      <c r="D77" s="11">
        <v>67.290000000000006</v>
      </c>
      <c r="E77" s="11"/>
      <c r="F77" s="22">
        <v>149</v>
      </c>
      <c r="G77" s="16"/>
      <c r="H77" s="33" t="s">
        <v>42</v>
      </c>
      <c r="I77" s="7" t="s">
        <v>43</v>
      </c>
      <c r="J77" s="7" t="s">
        <v>44</v>
      </c>
      <c r="K77" s="34" t="s">
        <v>45</v>
      </c>
      <c r="M77" s="8">
        <v>1</v>
      </c>
      <c r="N77" s="35">
        <v>5.5</v>
      </c>
      <c r="O77" s="36">
        <v>100</v>
      </c>
      <c r="P77" s="2"/>
    </row>
    <row r="78" spans="1:16" ht="15.75" thickBot="1" x14ac:dyDescent="0.3">
      <c r="A78" s="2"/>
      <c r="C78" s="21" t="s">
        <v>46</v>
      </c>
      <c r="D78" s="11">
        <v>74.489999999999995</v>
      </c>
      <c r="E78" s="11"/>
      <c r="F78" s="22">
        <v>1609</v>
      </c>
      <c r="G78" s="16"/>
      <c r="H78" s="141">
        <v>7</v>
      </c>
      <c r="I78" s="143">
        <v>259</v>
      </c>
      <c r="J78" s="143">
        <v>91</v>
      </c>
      <c r="K78" s="145">
        <f>((I78-J78)/I78)</f>
        <v>0.64864864864864868</v>
      </c>
      <c r="M78" s="13">
        <v>2</v>
      </c>
      <c r="N78" s="37">
        <v>5.2</v>
      </c>
      <c r="O78" s="38">
        <v>100</v>
      </c>
      <c r="P78" s="2"/>
    </row>
    <row r="79" spans="1:16" ht="15.75" thickBot="1" x14ac:dyDescent="0.3">
      <c r="A79" s="2"/>
      <c r="C79" s="21" t="s">
        <v>47</v>
      </c>
      <c r="D79" s="11">
        <v>77.25</v>
      </c>
      <c r="E79" s="11">
        <v>7.2</v>
      </c>
      <c r="F79" s="22">
        <v>309</v>
      </c>
      <c r="G79" s="16"/>
      <c r="H79" s="154"/>
      <c r="I79" s="155"/>
      <c r="J79" s="155"/>
      <c r="K79" s="156"/>
      <c r="P79" s="2"/>
    </row>
    <row r="80" spans="1:16" ht="15" customHeight="1" x14ac:dyDescent="0.25">
      <c r="A80" s="2"/>
      <c r="C80" s="21" t="s">
        <v>48</v>
      </c>
      <c r="D80" s="11"/>
      <c r="E80" s="11"/>
      <c r="F80" s="22">
        <v>318</v>
      </c>
      <c r="G80" s="16"/>
      <c r="H80" s="141"/>
      <c r="I80" s="143"/>
      <c r="J80" s="143"/>
      <c r="K80" s="145" t="e">
        <f>((I80-J80)/I80)</f>
        <v>#DIV/0!</v>
      </c>
      <c r="M80" s="109" t="s">
        <v>49</v>
      </c>
      <c r="N80" s="110"/>
      <c r="O80" s="111"/>
      <c r="P80" s="2"/>
    </row>
    <row r="81" spans="1:16" ht="15.75" thickBot="1" x14ac:dyDescent="0.3">
      <c r="A81" s="2"/>
      <c r="C81" s="21" t="s">
        <v>50</v>
      </c>
      <c r="D81" s="11">
        <v>78.02</v>
      </c>
      <c r="E81" s="11">
        <v>6.7</v>
      </c>
      <c r="F81" s="22">
        <v>523</v>
      </c>
      <c r="G81" s="16"/>
      <c r="H81" s="142"/>
      <c r="I81" s="144"/>
      <c r="J81" s="144"/>
      <c r="K81" s="146"/>
      <c r="M81" s="112" t="s">
        <v>51</v>
      </c>
      <c r="N81" s="113"/>
      <c r="O81" s="39">
        <f>(J66-J67)/J66</f>
        <v>0.41004089050431625</v>
      </c>
      <c r="P81" s="2"/>
    </row>
    <row r="82" spans="1:16" ht="15.75" thickBot="1" x14ac:dyDescent="0.3">
      <c r="A82" s="2"/>
      <c r="C82" s="40" t="s">
        <v>52</v>
      </c>
      <c r="D82" s="15"/>
      <c r="E82" s="15"/>
      <c r="F82" s="41">
        <v>516</v>
      </c>
      <c r="G82" s="16"/>
      <c r="M82" s="112" t="s">
        <v>53</v>
      </c>
      <c r="N82" s="113"/>
      <c r="O82" s="39">
        <f>(J67-J68)/J67</f>
        <v>0.50789372352714668</v>
      </c>
      <c r="P82" s="2"/>
    </row>
    <row r="83" spans="1:16" ht="15" customHeight="1" thickBot="1" x14ac:dyDescent="0.3">
      <c r="A83" s="2"/>
      <c r="C83" s="42"/>
      <c r="D83" s="42"/>
      <c r="E83" s="42"/>
      <c r="F83" s="42"/>
      <c r="H83" s="114" t="s">
        <v>54</v>
      </c>
      <c r="I83" s="115"/>
      <c r="J83" s="115"/>
      <c r="K83" s="93"/>
      <c r="M83" s="112" t="s">
        <v>55</v>
      </c>
      <c r="N83" s="113"/>
      <c r="O83" s="39">
        <f>(J68-J69)/J68</f>
        <v>0.52895148669796554</v>
      </c>
      <c r="P83" s="2"/>
    </row>
    <row r="84" spans="1:16" ht="15.75" customHeight="1" x14ac:dyDescent="0.25">
      <c r="A84" s="2"/>
      <c r="B84" s="43"/>
      <c r="C84" s="44" t="s">
        <v>7</v>
      </c>
      <c r="D84" s="45" t="s">
        <v>8</v>
      </c>
      <c r="E84" s="45" t="s">
        <v>5</v>
      </c>
      <c r="F84" s="19" t="s">
        <v>4</v>
      </c>
      <c r="G84" s="46" t="s">
        <v>9</v>
      </c>
      <c r="H84" s="24" t="s">
        <v>7</v>
      </c>
      <c r="I84" s="25" t="s">
        <v>56</v>
      </c>
      <c r="J84" s="25" t="s">
        <v>57</v>
      </c>
      <c r="K84" s="26" t="s">
        <v>58</v>
      </c>
      <c r="M84" s="112" t="s">
        <v>59</v>
      </c>
      <c r="N84" s="113"/>
      <c r="O84" s="39">
        <f>(J69-J70)/J69</f>
        <v>-5.9800664451827246E-2</v>
      </c>
      <c r="P84" s="2"/>
    </row>
    <row r="85" spans="1:16" ht="15.75" thickBot="1" x14ac:dyDescent="0.3">
      <c r="A85" s="2"/>
      <c r="B85" s="43"/>
      <c r="C85" s="47" t="s">
        <v>60</v>
      </c>
      <c r="D85" s="35">
        <v>91.55</v>
      </c>
      <c r="E85" s="35"/>
      <c r="F85" s="36"/>
      <c r="G85" s="48"/>
      <c r="H85" s="49" t="s">
        <v>1</v>
      </c>
      <c r="I85" s="35">
        <v>494</v>
      </c>
      <c r="J85" s="35">
        <v>446</v>
      </c>
      <c r="K85" s="36">
        <f>I85-J85</f>
        <v>48</v>
      </c>
      <c r="M85" s="123" t="s">
        <v>61</v>
      </c>
      <c r="N85" s="124"/>
      <c r="O85" s="50">
        <f>(J66-J70)/J66</f>
        <v>0.85506587914584276</v>
      </c>
      <c r="P85" s="2"/>
    </row>
    <row r="86" spans="1:16" ht="15.75" thickBot="1" x14ac:dyDescent="0.3">
      <c r="A86" s="2"/>
      <c r="B86" s="43"/>
      <c r="C86" s="47" t="s">
        <v>62</v>
      </c>
      <c r="D86" s="35">
        <v>72.650000000000006</v>
      </c>
      <c r="E86" s="35">
        <v>67.900000000000006</v>
      </c>
      <c r="F86" s="36">
        <v>93.46</v>
      </c>
      <c r="G86" s="51">
        <v>5.5</v>
      </c>
      <c r="H86" s="28" t="s">
        <v>2</v>
      </c>
      <c r="I86" s="37">
        <v>286</v>
      </c>
      <c r="J86" s="37">
        <v>270</v>
      </c>
      <c r="K86" s="38">
        <f>I86-J86</f>
        <v>16</v>
      </c>
      <c r="L86" s="52"/>
      <c r="M86" s="52"/>
      <c r="N86" s="52"/>
      <c r="P86" s="2"/>
    </row>
    <row r="87" spans="1:16" ht="15" customHeight="1" x14ac:dyDescent="0.25">
      <c r="A87" s="2"/>
      <c r="B87" s="43"/>
      <c r="C87" s="47" t="s">
        <v>63</v>
      </c>
      <c r="D87" s="35">
        <v>80.25</v>
      </c>
      <c r="E87" s="35">
        <v>66.87</v>
      </c>
      <c r="F87" s="36">
        <v>83.33</v>
      </c>
      <c r="P87" s="2"/>
    </row>
    <row r="88" spans="1:16" ht="15" customHeight="1" x14ac:dyDescent="0.25">
      <c r="A88" s="2"/>
      <c r="B88" s="43"/>
      <c r="C88" s="47" t="s">
        <v>64</v>
      </c>
      <c r="D88" s="35">
        <v>75.849999999999994</v>
      </c>
      <c r="E88" s="35">
        <v>54.67</v>
      </c>
      <c r="F88" s="36">
        <v>72.08</v>
      </c>
      <c r="P88" s="2"/>
    </row>
    <row r="89" spans="1:16" ht="15" customHeight="1" thickBot="1" x14ac:dyDescent="0.3">
      <c r="A89" s="2"/>
      <c r="B89" s="43"/>
      <c r="C89" s="54" t="s">
        <v>65</v>
      </c>
      <c r="D89" s="55">
        <v>56.06</v>
      </c>
      <c r="E89" s="55"/>
      <c r="F89" s="36"/>
      <c r="G89" s="56"/>
      <c r="P89" s="2"/>
    </row>
    <row r="90" spans="1:16" ht="15" customHeight="1" thickBot="1" x14ac:dyDescent="0.3">
      <c r="A90" s="2"/>
      <c r="B90" s="43"/>
      <c r="C90" s="47" t="s">
        <v>66</v>
      </c>
      <c r="D90" s="35">
        <v>90.87</v>
      </c>
      <c r="E90" s="35"/>
      <c r="F90" s="57"/>
      <c r="G90" s="58" t="s">
        <v>67</v>
      </c>
      <c r="P90" s="2"/>
    </row>
    <row r="91" spans="1:16" ht="15.75" customHeight="1" x14ac:dyDescent="0.25">
      <c r="A91" s="2"/>
      <c r="B91" s="43"/>
      <c r="C91" s="47" t="s">
        <v>68</v>
      </c>
      <c r="D91" s="35"/>
      <c r="E91" s="35"/>
      <c r="F91" s="35"/>
      <c r="G91" s="67"/>
      <c r="P91" s="2"/>
    </row>
    <row r="92" spans="1:16" ht="15.75" customHeight="1" x14ac:dyDescent="0.25">
      <c r="A92" s="2"/>
      <c r="B92" s="43"/>
      <c r="C92" s="47" t="s">
        <v>69</v>
      </c>
      <c r="D92" s="68"/>
      <c r="E92" s="68"/>
      <c r="F92" s="68"/>
      <c r="G92" s="69"/>
      <c r="P92" s="2"/>
    </row>
    <row r="93" spans="1:16" ht="15.75" thickBot="1" x14ac:dyDescent="0.3">
      <c r="A93" s="2"/>
      <c r="B93" s="43"/>
      <c r="C93" s="62" t="s">
        <v>69</v>
      </c>
      <c r="D93" s="37"/>
      <c r="E93" s="37"/>
      <c r="F93" s="37"/>
      <c r="G93" s="30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4" t="s">
        <v>70</v>
      </c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54"/>
      <c r="P96" s="2"/>
    </row>
    <row r="97" spans="1:16" x14ac:dyDescent="0.25">
      <c r="A97" s="2"/>
      <c r="B97" s="86"/>
      <c r="C97" s="120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2"/>
      <c r="P97" s="2"/>
    </row>
    <row r="98" spans="1:16" ht="15" customHeight="1" x14ac:dyDescent="0.25">
      <c r="A98" s="2"/>
      <c r="C98" s="120" t="s">
        <v>596</v>
      </c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2"/>
      <c r="P98" s="2"/>
    </row>
    <row r="99" spans="1:16" ht="15" customHeight="1" x14ac:dyDescent="0.25">
      <c r="A99" s="2"/>
      <c r="C99" s="120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2"/>
      <c r="P99" s="2"/>
    </row>
    <row r="100" spans="1:16" ht="15.75" customHeight="1" x14ac:dyDescent="0.25">
      <c r="A100" s="2"/>
      <c r="C100" s="120" t="s">
        <v>597</v>
      </c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2"/>
      <c r="P100" s="2"/>
    </row>
    <row r="101" spans="1:16" x14ac:dyDescent="0.25">
      <c r="A101" s="2"/>
      <c r="C101" s="120" t="s">
        <v>598</v>
      </c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2"/>
      <c r="P101" s="2"/>
    </row>
    <row r="102" spans="1:16" x14ac:dyDescent="0.25">
      <c r="A102" s="2"/>
      <c r="C102" s="120" t="s">
        <v>599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2"/>
      <c r="P102" s="2"/>
    </row>
    <row r="103" spans="1:16" x14ac:dyDescent="0.25">
      <c r="A103" s="2"/>
      <c r="C103" s="120" t="s">
        <v>600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2"/>
      <c r="P103" s="2"/>
    </row>
    <row r="104" spans="1:16" x14ac:dyDescent="0.25">
      <c r="A104" s="2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2"/>
      <c r="P104" s="2"/>
    </row>
    <row r="105" spans="1:16" x14ac:dyDescent="0.25">
      <c r="A105" s="2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2"/>
      <c r="P105" s="2"/>
    </row>
    <row r="106" spans="1:16" x14ac:dyDescent="0.25">
      <c r="A106" s="2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2"/>
      <c r="P106" s="2"/>
    </row>
    <row r="107" spans="1:16" x14ac:dyDescent="0.25">
      <c r="A107" s="2"/>
      <c r="C107" s="120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2"/>
      <c r="P107" s="2"/>
    </row>
    <row r="108" spans="1:16" x14ac:dyDescent="0.25">
      <c r="A108" s="2"/>
      <c r="C108" s="120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2"/>
      <c r="P108" s="2"/>
    </row>
    <row r="109" spans="1:16" x14ac:dyDescent="0.25">
      <c r="A109" s="2"/>
      <c r="C109" s="120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2"/>
      <c r="P109" s="2"/>
    </row>
    <row r="110" spans="1:16" x14ac:dyDescent="0.25">
      <c r="A110" s="2"/>
      <c r="C110" s="125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7"/>
      <c r="P110" s="2"/>
    </row>
    <row r="111" spans="1:16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6"/>
    </row>
    <row r="113" spans="1:18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8" x14ac:dyDescent="0.25">
      <c r="A114" s="2"/>
      <c r="P114" s="3"/>
    </row>
    <row r="115" spans="1:18" x14ac:dyDescent="0.25">
      <c r="A115" s="2" t="s">
        <v>83</v>
      </c>
      <c r="C115" s="4" t="s">
        <v>144</v>
      </c>
      <c r="D115" s="5"/>
      <c r="E115" s="5"/>
      <c r="P115" s="2"/>
    </row>
    <row r="116" spans="1:18" ht="15" customHeight="1" thickBot="1" x14ac:dyDescent="0.3">
      <c r="A116" s="2"/>
      <c r="P116" s="2"/>
    </row>
    <row r="117" spans="1:18" ht="15" customHeight="1" x14ac:dyDescent="0.25">
      <c r="A117" s="2"/>
      <c r="C117" s="128" t="s">
        <v>7</v>
      </c>
      <c r="D117" s="130" t="s">
        <v>8</v>
      </c>
      <c r="E117" s="130" t="s">
        <v>9</v>
      </c>
      <c r="F117" s="132" t="s">
        <v>10</v>
      </c>
      <c r="G117" s="133"/>
      <c r="H117" s="133"/>
      <c r="I117" s="133"/>
      <c r="J117" s="133"/>
      <c r="K117" s="134"/>
      <c r="M117" s="6" t="s">
        <v>11</v>
      </c>
      <c r="N117" s="92" t="s">
        <v>9</v>
      </c>
      <c r="O117" s="93"/>
      <c r="P117" s="2"/>
    </row>
    <row r="118" spans="1:18" x14ac:dyDescent="0.25">
      <c r="A118" s="2"/>
      <c r="C118" s="129"/>
      <c r="D118" s="131"/>
      <c r="E118" s="131"/>
      <c r="F118" s="7" t="s">
        <v>12</v>
      </c>
      <c r="G118" s="7" t="s">
        <v>13</v>
      </c>
      <c r="H118" s="7" t="s">
        <v>14</v>
      </c>
      <c r="I118" s="7" t="s">
        <v>15</v>
      </c>
      <c r="J118" s="135" t="s">
        <v>3</v>
      </c>
      <c r="K118" s="136"/>
      <c r="M118" s="8">
        <v>1</v>
      </c>
      <c r="N118" s="95"/>
      <c r="O118" s="96"/>
      <c r="P118" s="2"/>
    </row>
    <row r="119" spans="1:18" x14ac:dyDescent="0.25">
      <c r="A119" s="2"/>
      <c r="C119" s="9" t="s">
        <v>16</v>
      </c>
      <c r="D119" s="10"/>
      <c r="E119" s="10"/>
      <c r="F119" s="11">
        <v>756</v>
      </c>
      <c r="G119" s="12"/>
      <c r="H119" s="12"/>
      <c r="I119" s="12"/>
      <c r="J119" s="137">
        <f>AVERAGE(F119:I119)</f>
        <v>756</v>
      </c>
      <c r="K119" s="138"/>
      <c r="M119" s="8">
        <v>2</v>
      </c>
      <c r="N119" s="95">
        <v>9.6999999999999993</v>
      </c>
      <c r="O119" s="96"/>
      <c r="P119" s="2"/>
      <c r="R119" s="86"/>
    </row>
    <row r="120" spans="1:18" x14ac:dyDescent="0.25">
      <c r="A120" s="2"/>
      <c r="C120" s="9" t="s">
        <v>17</v>
      </c>
      <c r="D120" s="10"/>
      <c r="E120" s="10"/>
      <c r="F120" s="11">
        <v>456</v>
      </c>
      <c r="G120" s="12"/>
      <c r="H120" s="12"/>
      <c r="I120" s="12"/>
      <c r="J120" s="137">
        <f t="shared" ref="J120:J125" si="2">AVERAGE(F120:I120)</f>
        <v>456</v>
      </c>
      <c r="K120" s="138"/>
      <c r="M120" s="8">
        <v>3</v>
      </c>
      <c r="N120" s="95">
        <v>8.8000000000000007</v>
      </c>
      <c r="O120" s="96"/>
      <c r="P120" s="2"/>
    </row>
    <row r="121" spans="1:18" x14ac:dyDescent="0.25">
      <c r="A121" s="2"/>
      <c r="C121" s="9" t="s">
        <v>18</v>
      </c>
      <c r="D121" s="11">
        <v>61.33</v>
      </c>
      <c r="E121" s="11">
        <v>7.3</v>
      </c>
      <c r="F121" s="11">
        <v>989</v>
      </c>
      <c r="G121" s="11">
        <v>1020</v>
      </c>
      <c r="H121" s="11">
        <v>1110</v>
      </c>
      <c r="I121" s="11">
        <v>1111</v>
      </c>
      <c r="J121" s="137">
        <f t="shared" si="2"/>
        <v>1057.5</v>
      </c>
      <c r="K121" s="138"/>
      <c r="M121" s="8">
        <v>4</v>
      </c>
      <c r="N121" s="95">
        <v>6.9</v>
      </c>
      <c r="O121" s="96"/>
      <c r="P121" s="2"/>
    </row>
    <row r="122" spans="1:18" x14ac:dyDescent="0.25">
      <c r="A122" s="2"/>
      <c r="C122" s="9" t="s">
        <v>20</v>
      </c>
      <c r="D122" s="11">
        <v>62.15</v>
      </c>
      <c r="E122" s="11">
        <v>8.9</v>
      </c>
      <c r="F122" s="11">
        <v>736</v>
      </c>
      <c r="G122" s="11">
        <v>704</v>
      </c>
      <c r="H122" s="11">
        <v>661</v>
      </c>
      <c r="I122" s="11">
        <v>630</v>
      </c>
      <c r="J122" s="137">
        <f t="shared" si="2"/>
        <v>682.75</v>
      </c>
      <c r="K122" s="138"/>
      <c r="M122" s="8">
        <v>5</v>
      </c>
      <c r="N122" s="95">
        <v>9.3000000000000007</v>
      </c>
      <c r="O122" s="96"/>
      <c r="P122" s="2"/>
    </row>
    <row r="123" spans="1:18" ht="15.75" thickBot="1" x14ac:dyDescent="0.3">
      <c r="A123" s="2"/>
      <c r="C123" s="9" t="s">
        <v>22</v>
      </c>
      <c r="D123" s="11"/>
      <c r="E123" s="11"/>
      <c r="F123" s="11">
        <v>414</v>
      </c>
      <c r="G123" s="77">
        <v>420</v>
      </c>
      <c r="H123" s="77">
        <v>415</v>
      </c>
      <c r="I123" s="77">
        <v>406</v>
      </c>
      <c r="J123" s="137">
        <f t="shared" si="2"/>
        <v>413.75</v>
      </c>
      <c r="K123" s="138"/>
      <c r="M123" s="13">
        <v>6</v>
      </c>
      <c r="N123" s="99">
        <v>9.4</v>
      </c>
      <c r="O123" s="100"/>
      <c r="P123" s="2"/>
    </row>
    <row r="124" spans="1:18" x14ac:dyDescent="0.25">
      <c r="A124" s="2"/>
      <c r="C124" s="9" t="s">
        <v>24</v>
      </c>
      <c r="D124" s="11"/>
      <c r="E124" s="11"/>
      <c r="F124" s="11">
        <v>209</v>
      </c>
      <c r="G124" s="77">
        <v>226</v>
      </c>
      <c r="H124" s="77">
        <v>219</v>
      </c>
      <c r="I124" s="77">
        <v>201</v>
      </c>
      <c r="J124" s="137">
        <f t="shared" si="2"/>
        <v>213.75</v>
      </c>
      <c r="K124" s="138"/>
      <c r="P124" s="2"/>
    </row>
    <row r="125" spans="1:18" ht="15.75" thickBot="1" x14ac:dyDescent="0.3">
      <c r="A125" s="2"/>
      <c r="C125" s="14" t="s">
        <v>26</v>
      </c>
      <c r="D125" s="15">
        <v>60.76</v>
      </c>
      <c r="E125" s="15">
        <v>7.9</v>
      </c>
      <c r="F125" s="15">
        <v>205</v>
      </c>
      <c r="G125" s="15">
        <v>221</v>
      </c>
      <c r="H125" s="15">
        <v>215</v>
      </c>
      <c r="I125" s="15">
        <v>216</v>
      </c>
      <c r="J125" s="139">
        <f t="shared" si="2"/>
        <v>214.25</v>
      </c>
      <c r="K125" s="140"/>
      <c r="P125" s="2"/>
    </row>
    <row r="126" spans="1:18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8" ht="15" customHeight="1" x14ac:dyDescent="0.25">
      <c r="A127" s="2"/>
      <c r="C127" s="17" t="s">
        <v>7</v>
      </c>
      <c r="D127" s="18" t="s">
        <v>8</v>
      </c>
      <c r="E127" s="18" t="s">
        <v>9</v>
      </c>
      <c r="F127" s="19" t="s">
        <v>29</v>
      </c>
      <c r="G127" s="20"/>
      <c r="H127" s="17" t="s">
        <v>7</v>
      </c>
      <c r="I127" s="132" t="s">
        <v>30</v>
      </c>
      <c r="J127" s="133"/>
      <c r="K127" s="134"/>
      <c r="M127" s="114" t="s">
        <v>31</v>
      </c>
      <c r="N127" s="115"/>
      <c r="O127" s="93"/>
      <c r="P127" s="2"/>
    </row>
    <row r="128" spans="1:18" x14ac:dyDescent="0.25">
      <c r="A128" s="2"/>
      <c r="C128" s="21" t="s">
        <v>32</v>
      </c>
      <c r="D128" s="11">
        <v>5.33</v>
      </c>
      <c r="E128" s="11">
        <v>11</v>
      </c>
      <c r="F128" s="22">
        <v>846</v>
      </c>
      <c r="G128" s="16"/>
      <c r="H128" s="23" t="s">
        <v>1</v>
      </c>
      <c r="I128" s="147">
        <v>6.76</v>
      </c>
      <c r="J128" s="148"/>
      <c r="K128" s="149"/>
      <c r="M128" s="24" t="s">
        <v>9</v>
      </c>
      <c r="N128" s="25" t="s">
        <v>33</v>
      </c>
      <c r="O128" s="26" t="s">
        <v>34</v>
      </c>
      <c r="P128" s="2"/>
    </row>
    <row r="129" spans="1:16" ht="15.75" thickBot="1" x14ac:dyDescent="0.3">
      <c r="A129" s="2"/>
      <c r="C129" s="21" t="s">
        <v>35</v>
      </c>
      <c r="D129" s="11">
        <v>62.03</v>
      </c>
      <c r="E129" s="11"/>
      <c r="F129" s="22">
        <v>211</v>
      </c>
      <c r="G129" s="16"/>
      <c r="H129" s="27" t="s">
        <v>2</v>
      </c>
      <c r="I129" s="150">
        <v>4.88</v>
      </c>
      <c r="J129" s="151"/>
      <c r="K129" s="152"/>
      <c r="M129" s="28">
        <v>6.8</v>
      </c>
      <c r="N129" s="29">
        <v>108</v>
      </c>
      <c r="O129" s="30">
        <v>0.03</v>
      </c>
      <c r="P129" s="2"/>
    </row>
    <row r="130" spans="1:16" ht="15" customHeight="1" thickBot="1" x14ac:dyDescent="0.3">
      <c r="A130" s="2"/>
      <c r="C130" s="21" t="s">
        <v>36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37</v>
      </c>
      <c r="D131" s="11">
        <v>66.61</v>
      </c>
      <c r="E131" s="11"/>
      <c r="F131" s="22">
        <v>208</v>
      </c>
      <c r="G131" s="16"/>
      <c r="H131" s="153" t="s">
        <v>38</v>
      </c>
      <c r="I131" s="133"/>
      <c r="J131" s="133"/>
      <c r="K131" s="134"/>
      <c r="M131" s="6" t="s">
        <v>39</v>
      </c>
      <c r="N131" s="31" t="s">
        <v>9</v>
      </c>
      <c r="O131" s="32" t="s">
        <v>40</v>
      </c>
      <c r="P131" s="2"/>
    </row>
    <row r="132" spans="1:16" x14ac:dyDescent="0.25">
      <c r="A132" s="2"/>
      <c r="C132" s="21" t="s">
        <v>41</v>
      </c>
      <c r="D132" s="11">
        <v>67.47</v>
      </c>
      <c r="E132" s="11"/>
      <c r="F132" s="22">
        <v>205</v>
      </c>
      <c r="G132" s="16"/>
      <c r="H132" s="33" t="s">
        <v>42</v>
      </c>
      <c r="I132" s="7" t="s">
        <v>43</v>
      </c>
      <c r="J132" s="7" t="s">
        <v>44</v>
      </c>
      <c r="K132" s="34" t="s">
        <v>45</v>
      </c>
      <c r="M132" s="8">
        <v>1</v>
      </c>
      <c r="N132" s="35">
        <v>5.8</v>
      </c>
      <c r="O132" s="36">
        <v>100</v>
      </c>
      <c r="P132" s="2"/>
    </row>
    <row r="133" spans="1:16" ht="15.75" thickBot="1" x14ac:dyDescent="0.3">
      <c r="A133" s="2"/>
      <c r="C133" s="21" t="s">
        <v>46</v>
      </c>
      <c r="D133" s="11">
        <v>72.58</v>
      </c>
      <c r="E133" s="11"/>
      <c r="F133" s="22">
        <v>1725</v>
      </c>
      <c r="G133" s="16"/>
      <c r="H133" s="141">
        <v>1</v>
      </c>
      <c r="I133" s="143">
        <v>704</v>
      </c>
      <c r="J133" s="143">
        <v>632</v>
      </c>
      <c r="K133" s="145">
        <f>((I133-J133)/I133)</f>
        <v>0.10227272727272728</v>
      </c>
      <c r="M133" s="13">
        <v>2</v>
      </c>
      <c r="N133" s="37">
        <v>5.8</v>
      </c>
      <c r="O133" s="38">
        <v>100</v>
      </c>
      <c r="P133" s="2"/>
    </row>
    <row r="134" spans="1:16" ht="15.75" thickBot="1" x14ac:dyDescent="0.3">
      <c r="A134" s="2"/>
      <c r="C134" s="21" t="s">
        <v>47</v>
      </c>
      <c r="D134" s="11">
        <v>71.27</v>
      </c>
      <c r="E134" s="11">
        <v>6.9</v>
      </c>
      <c r="F134" s="22">
        <v>277</v>
      </c>
      <c r="G134" s="16"/>
      <c r="H134" s="154"/>
      <c r="I134" s="155"/>
      <c r="J134" s="155"/>
      <c r="K134" s="156"/>
      <c r="P134" s="2"/>
    </row>
    <row r="135" spans="1:16" ht="15" customHeight="1" x14ac:dyDescent="0.25">
      <c r="A135" s="2"/>
      <c r="C135" s="21" t="s">
        <v>48</v>
      </c>
      <c r="D135" s="11"/>
      <c r="E135" s="11"/>
      <c r="F135" s="22">
        <v>256</v>
      </c>
      <c r="G135" s="16"/>
      <c r="H135" s="141">
        <v>8</v>
      </c>
      <c r="I135" s="143">
        <v>464</v>
      </c>
      <c r="J135" s="143">
        <v>322</v>
      </c>
      <c r="K135" s="145">
        <f>((I135-J135)/I135)</f>
        <v>0.30603448275862066</v>
      </c>
      <c r="M135" s="109" t="s">
        <v>49</v>
      </c>
      <c r="N135" s="110"/>
      <c r="O135" s="111"/>
      <c r="P135" s="2"/>
    </row>
    <row r="136" spans="1:16" ht="15.75" thickBot="1" x14ac:dyDescent="0.3">
      <c r="A136" s="2"/>
      <c r="C136" s="21" t="s">
        <v>50</v>
      </c>
      <c r="D136" s="11">
        <v>73.91</v>
      </c>
      <c r="E136" s="11">
        <v>6.2</v>
      </c>
      <c r="F136" s="22">
        <v>764</v>
      </c>
      <c r="G136" s="16"/>
      <c r="H136" s="142"/>
      <c r="I136" s="144"/>
      <c r="J136" s="144"/>
      <c r="K136" s="146"/>
      <c r="M136" s="112" t="s">
        <v>51</v>
      </c>
      <c r="N136" s="113"/>
      <c r="O136" s="39">
        <f>(J121-J122)/J121</f>
        <v>0.35437352245862885</v>
      </c>
      <c r="P136" s="2"/>
    </row>
    <row r="137" spans="1:16" ht="15.75" thickBot="1" x14ac:dyDescent="0.3">
      <c r="A137" s="2"/>
      <c r="C137" s="40" t="s">
        <v>52</v>
      </c>
      <c r="D137" s="15"/>
      <c r="E137" s="15"/>
      <c r="F137" s="41">
        <v>748</v>
      </c>
      <c r="G137" s="16"/>
      <c r="M137" s="112" t="s">
        <v>53</v>
      </c>
      <c r="N137" s="113"/>
      <c r="O137" s="39">
        <f>(J122-J123)/J122</f>
        <v>0.39399487367264741</v>
      </c>
      <c r="P137" s="2"/>
    </row>
    <row r="138" spans="1:16" ht="15.75" customHeight="1" thickBot="1" x14ac:dyDescent="0.3">
      <c r="A138" s="2"/>
      <c r="C138" s="42"/>
      <c r="D138" s="42"/>
      <c r="E138" s="42"/>
      <c r="F138" s="42"/>
      <c r="H138" s="114" t="s">
        <v>54</v>
      </c>
      <c r="I138" s="115"/>
      <c r="J138" s="115"/>
      <c r="K138" s="93"/>
      <c r="M138" s="112" t="s">
        <v>55</v>
      </c>
      <c r="N138" s="113"/>
      <c r="O138" s="39">
        <f>(J123-J124)/J123</f>
        <v>0.48338368580060426</v>
      </c>
      <c r="P138" s="2"/>
    </row>
    <row r="139" spans="1:16" ht="15.75" customHeight="1" x14ac:dyDescent="0.25">
      <c r="A139" s="2"/>
      <c r="B139" s="43"/>
      <c r="C139" s="44" t="s">
        <v>7</v>
      </c>
      <c r="D139" s="45" t="s">
        <v>8</v>
      </c>
      <c r="E139" s="45" t="s">
        <v>5</v>
      </c>
      <c r="F139" s="19" t="s">
        <v>4</v>
      </c>
      <c r="G139" s="46" t="s">
        <v>9</v>
      </c>
      <c r="H139" s="24" t="s">
        <v>7</v>
      </c>
      <c r="I139" s="25" t="s">
        <v>56</v>
      </c>
      <c r="J139" s="25" t="s">
        <v>57</v>
      </c>
      <c r="K139" s="26" t="s">
        <v>58</v>
      </c>
      <c r="M139" s="112" t="s">
        <v>59</v>
      </c>
      <c r="N139" s="113"/>
      <c r="O139" s="39">
        <f>(J124-J125)/J124</f>
        <v>-2.3391812865497076E-3</v>
      </c>
      <c r="P139" s="2"/>
    </row>
    <row r="140" spans="1:16" ht="15.75" thickBot="1" x14ac:dyDescent="0.3">
      <c r="A140" s="2"/>
      <c r="B140" s="43"/>
      <c r="C140" s="47" t="s">
        <v>60</v>
      </c>
      <c r="D140" s="35">
        <v>91.46</v>
      </c>
      <c r="E140" s="35"/>
      <c r="F140" s="36"/>
      <c r="G140" s="48"/>
      <c r="H140" s="49" t="s">
        <v>1</v>
      </c>
      <c r="I140" s="35">
        <v>746</v>
      </c>
      <c r="J140" s="35">
        <v>678</v>
      </c>
      <c r="K140" s="36">
        <f>I140-J140</f>
        <v>68</v>
      </c>
      <c r="M140" s="123" t="s">
        <v>61</v>
      </c>
      <c r="N140" s="124"/>
      <c r="O140" s="50">
        <f>(J121-J125)/J121</f>
        <v>0.79739952718676121</v>
      </c>
      <c r="P140" s="2"/>
    </row>
    <row r="141" spans="1:16" ht="15.75" thickBot="1" x14ac:dyDescent="0.3">
      <c r="A141" s="2"/>
      <c r="B141" s="43"/>
      <c r="C141" s="47" t="s">
        <v>62</v>
      </c>
      <c r="D141" s="35">
        <v>73.650000000000006</v>
      </c>
      <c r="E141" s="35">
        <v>69.56</v>
      </c>
      <c r="F141" s="36">
        <v>94.45</v>
      </c>
      <c r="G141" s="51">
        <v>5.0999999999999996</v>
      </c>
      <c r="H141" s="28" t="s">
        <v>2</v>
      </c>
      <c r="I141" s="37">
        <v>215</v>
      </c>
      <c r="J141" s="37">
        <v>184</v>
      </c>
      <c r="K141" s="38">
        <f>I141-J141</f>
        <v>31</v>
      </c>
      <c r="L141" s="52"/>
      <c r="M141" s="52"/>
      <c r="N141" s="52"/>
      <c r="P141" s="2"/>
    </row>
    <row r="142" spans="1:16" ht="15" customHeight="1" x14ac:dyDescent="0.25">
      <c r="A142" s="2"/>
      <c r="B142" s="43"/>
      <c r="C142" s="47" t="s">
        <v>63</v>
      </c>
      <c r="D142" s="35">
        <v>78.75</v>
      </c>
      <c r="E142" s="35">
        <v>65.680000000000007</v>
      </c>
      <c r="F142" s="36">
        <v>83.41</v>
      </c>
      <c r="P142" s="2"/>
    </row>
    <row r="143" spans="1:16" ht="15" customHeight="1" x14ac:dyDescent="0.25">
      <c r="A143" s="2"/>
      <c r="B143" s="43"/>
      <c r="C143" s="47" t="s">
        <v>64</v>
      </c>
      <c r="D143" s="35">
        <v>76.45</v>
      </c>
      <c r="E143" s="35">
        <v>55.31</v>
      </c>
      <c r="F143" s="36">
        <v>72.349999999999994</v>
      </c>
      <c r="P143" s="2"/>
    </row>
    <row r="144" spans="1:16" ht="15" customHeight="1" thickBot="1" x14ac:dyDescent="0.3">
      <c r="A144" s="2"/>
      <c r="B144" s="43"/>
      <c r="C144" s="54" t="s">
        <v>65</v>
      </c>
      <c r="D144" s="55">
        <v>53.27</v>
      </c>
      <c r="E144" s="55"/>
      <c r="F144" s="36"/>
      <c r="G144" s="56"/>
      <c r="P144" s="2"/>
    </row>
    <row r="145" spans="1:16" ht="15" customHeight="1" thickBot="1" x14ac:dyDescent="0.3">
      <c r="A145" s="2"/>
      <c r="B145" s="43"/>
      <c r="C145" s="47" t="s">
        <v>66</v>
      </c>
      <c r="D145" s="35">
        <v>91.42</v>
      </c>
      <c r="E145" s="35"/>
      <c r="F145" s="57"/>
      <c r="G145" s="58" t="s">
        <v>67</v>
      </c>
      <c r="P145" s="2"/>
    </row>
    <row r="146" spans="1:16" ht="15.75" customHeight="1" x14ac:dyDescent="0.25">
      <c r="A146" s="2"/>
      <c r="B146" s="43"/>
      <c r="C146" s="47" t="s">
        <v>68</v>
      </c>
      <c r="D146" s="35"/>
      <c r="E146" s="35"/>
      <c r="F146" s="35"/>
      <c r="G146" s="59"/>
      <c r="P146" s="2"/>
    </row>
    <row r="147" spans="1:16" ht="15.75" customHeight="1" x14ac:dyDescent="0.25">
      <c r="A147" s="2"/>
      <c r="B147" s="43"/>
      <c r="C147" s="47" t="s">
        <v>69</v>
      </c>
      <c r="D147" s="60"/>
      <c r="E147" s="60"/>
      <c r="F147" s="60"/>
      <c r="G147" s="61"/>
      <c r="P147" s="2"/>
    </row>
    <row r="148" spans="1:16" ht="15.75" thickBot="1" x14ac:dyDescent="0.3">
      <c r="A148" s="2"/>
      <c r="B148" s="43"/>
      <c r="C148" s="62" t="s">
        <v>69</v>
      </c>
      <c r="D148" s="37"/>
      <c r="E148" s="37"/>
      <c r="F148" s="37"/>
      <c r="G148" s="63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4" t="s">
        <v>70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54"/>
      <c r="P151" s="2"/>
    </row>
    <row r="152" spans="1:16" x14ac:dyDescent="0.25">
      <c r="A152" s="2"/>
      <c r="B152" s="86"/>
      <c r="C152" s="120" t="s">
        <v>601</v>
      </c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2"/>
      <c r="P152" s="2"/>
    </row>
    <row r="153" spans="1:16" x14ac:dyDescent="0.25">
      <c r="A153" s="2"/>
      <c r="C153" s="120" t="s">
        <v>602</v>
      </c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2"/>
      <c r="P153" s="2"/>
    </row>
    <row r="154" spans="1:16" x14ac:dyDescent="0.25">
      <c r="A154" s="2"/>
      <c r="C154" s="120" t="s">
        <v>603</v>
      </c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2"/>
      <c r="P154" s="2"/>
    </row>
    <row r="155" spans="1:16" x14ac:dyDescent="0.25">
      <c r="A155" s="2"/>
      <c r="C155" s="120" t="s">
        <v>604</v>
      </c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2"/>
      <c r="P155" s="2"/>
    </row>
    <row r="156" spans="1:16" x14ac:dyDescent="0.25">
      <c r="A156" s="2"/>
      <c r="C156" s="120" t="s">
        <v>605</v>
      </c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2"/>
      <c r="P156" s="2"/>
    </row>
    <row r="157" spans="1:16" x14ac:dyDescent="0.25">
      <c r="A157" s="2"/>
      <c r="C157" s="120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2"/>
      <c r="P157" s="2"/>
    </row>
    <row r="158" spans="1:16" x14ac:dyDescent="0.25">
      <c r="A158" s="2"/>
      <c r="C158" s="120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2"/>
      <c r="P158" s="2"/>
    </row>
    <row r="159" spans="1:16" x14ac:dyDescent="0.25">
      <c r="A159" s="2"/>
      <c r="C159" s="120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2"/>
      <c r="P159" s="2"/>
    </row>
    <row r="160" spans="1:16" x14ac:dyDescent="0.25">
      <c r="A160" s="2"/>
      <c r="C160" s="120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2"/>
      <c r="P160" s="2"/>
    </row>
    <row r="161" spans="1:16" x14ac:dyDescent="0.25">
      <c r="A161" s="2"/>
      <c r="C161" s="120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2"/>
      <c r="P161" s="2"/>
    </row>
    <row r="162" spans="1:16" x14ac:dyDescent="0.25">
      <c r="A162" s="2"/>
      <c r="C162" s="120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2"/>
      <c r="P162" s="2"/>
    </row>
    <row r="163" spans="1:16" x14ac:dyDescent="0.25">
      <c r="A163" s="2"/>
      <c r="C163" s="120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2"/>
      <c r="P163" s="2"/>
    </row>
    <row r="164" spans="1:16" x14ac:dyDescent="0.25">
      <c r="A164" s="2"/>
      <c r="C164" s="120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2"/>
      <c r="P164" s="2"/>
    </row>
    <row r="165" spans="1:16" x14ac:dyDescent="0.25">
      <c r="A165" s="2"/>
      <c r="C165" s="125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7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6"/>
    </row>
    <row r="168" spans="1:16" hidden="1" x14ac:dyDescent="0.25">
      <c r="D168" s="7" t="s">
        <v>8</v>
      </c>
      <c r="E168" s="7" t="s">
        <v>5</v>
      </c>
      <c r="F168" s="7" t="s">
        <v>4</v>
      </c>
    </row>
    <row r="169" spans="1:16" hidden="1" x14ac:dyDescent="0.25">
      <c r="C169" s="60" t="s">
        <v>68</v>
      </c>
      <c r="D169" s="35" t="str">
        <f>IFERROR((AVERAGE(D34,D91,D146))," ")</f>
        <v xml:space="preserve"> </v>
      </c>
      <c r="E169" s="35" t="str">
        <f t="shared" ref="E169:F169" si="3">IFERROR((AVERAGE(E34,E91,E146))," ")</f>
        <v xml:space="preserve"> </v>
      </c>
      <c r="F169" s="35" t="str">
        <f t="shared" si="3"/>
        <v xml:space="preserve"> </v>
      </c>
    </row>
    <row r="170" spans="1:16" hidden="1" x14ac:dyDescent="0.25">
      <c r="C170" s="60" t="s">
        <v>69</v>
      </c>
      <c r="D170" s="35" t="str">
        <f t="shared" ref="D170:F171" si="4">IFERROR((AVERAGE(D35,D92,D147))," ")</f>
        <v xml:space="preserve"> </v>
      </c>
      <c r="E170" s="35" t="str">
        <f t="shared" si="4"/>
        <v xml:space="preserve"> </v>
      </c>
      <c r="F170" s="35" t="str">
        <f t="shared" si="4"/>
        <v xml:space="preserve"> </v>
      </c>
    </row>
    <row r="171" spans="1:16" hidden="1" x14ac:dyDescent="0.25">
      <c r="C171" s="60" t="s">
        <v>69</v>
      </c>
      <c r="D171" s="35" t="str">
        <f t="shared" si="4"/>
        <v xml:space="preserve"> </v>
      </c>
      <c r="E171" s="35" t="str">
        <f t="shared" si="4"/>
        <v xml:space="preserve"> </v>
      </c>
      <c r="F171" s="35" t="str">
        <f t="shared" si="4"/>
        <v xml:space="preserve"> </v>
      </c>
    </row>
  </sheetData>
  <mergeCells count="159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E7147B-A6C7-415D-831E-04ED9A1479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f5dcea-c448-41ca-a734-66bd8405f415"/>
    <ds:schemaRef ds:uri="5dce81ae-c154-4bd7-90f9-1208034f4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40F88E-B169-4FBB-948C-B74CB98A7D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70AD870-A150-4F05-94A3-721EE66253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1</vt:lpstr>
      <vt:lpstr>2</vt:lpstr>
      <vt:lpstr>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Sheet2</vt:lpstr>
      <vt:lpstr>Sheet17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Sheet1</vt:lpstr>
      <vt:lpstr>29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Jaclyn Kelly Tay Shin Ying</dc:creator>
  <cp:keywords/>
  <dc:description/>
  <cp:lastModifiedBy>Muhammad Saifuddin Bin Shahar</cp:lastModifiedBy>
  <cp:revision/>
  <dcterms:created xsi:type="dcterms:W3CDTF">2020-02-01T01:12:25Z</dcterms:created>
  <dcterms:modified xsi:type="dcterms:W3CDTF">2021-01-05T00:15:13Z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