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\operations\Production\Clarification\Production Lab\2020\"/>
    </mc:Choice>
  </mc:AlternateContent>
  <xr:revisionPtr revIDLastSave="0" documentId="13_ncr:1_{CAC34E20-EDBA-4C40-AF64-7BF0ECC9ABAE}" xr6:coauthVersionLast="45" xr6:coauthVersionMax="45" xr10:uidLastSave="{00000000-0000-0000-0000-000000000000}"/>
  <bookViews>
    <workbookView xWindow="-120" yWindow="-120" windowWidth="24240" windowHeight="13140" activeTab="22" xr2:uid="{6090090C-2027-4910-B89A-9EABFD12AF16}"/>
  </bookViews>
  <sheets>
    <sheet name="Sheet 1" sheetId="71" r:id="rId1"/>
    <sheet name="1" sheetId="1" r:id="rId2"/>
    <sheet name="Sheet3" sheetId="41" state="hidden" r:id="rId3"/>
    <sheet name="Sheet4" sheetId="42" state="hidden" r:id="rId4"/>
    <sheet name="Sheet5" sheetId="43" state="hidden" r:id="rId5"/>
    <sheet name="Sheet6" sheetId="44" state="hidden" r:id="rId6"/>
    <sheet name="Sheet7" sheetId="45" state="hidden" r:id="rId7"/>
    <sheet name="Sheet8" sheetId="46" state="hidden" r:id="rId8"/>
    <sheet name="Sheet9" sheetId="47" state="hidden" r:id="rId9"/>
    <sheet name="Sheet10" sheetId="48" state="hidden" r:id="rId10"/>
    <sheet name="Sheet11" sheetId="49" state="hidden" r:id="rId11"/>
    <sheet name="Sheet12" sheetId="50" state="hidden" r:id="rId12"/>
    <sheet name="Sheet13" sheetId="51" state="hidden" r:id="rId13"/>
    <sheet name="Sheet14" sheetId="52" state="hidden" r:id="rId14"/>
    <sheet name="Sheet15" sheetId="53" state="hidden" r:id="rId15"/>
    <sheet name="Sheet16" sheetId="54" state="hidden" r:id="rId16"/>
    <sheet name="Sheet2" sheetId="55" state="hidden" r:id="rId17"/>
    <sheet name="Sheet17" sheetId="56" state="hidden" r:id="rId18"/>
    <sheet name="Sheet1" sheetId="11" state="hidden" r:id="rId19"/>
    <sheet name="2" sheetId="63" r:id="rId20"/>
    <sheet name="3" sheetId="64" r:id="rId21"/>
    <sheet name="4" sheetId="65" r:id="rId22"/>
    <sheet name="5" sheetId="66" r:id="rId23"/>
    <sheet name="6" sheetId="67" r:id="rId24"/>
    <sheet name="7" sheetId="68" r:id="rId25"/>
    <sheet name="8" sheetId="69" r:id="rId26"/>
    <sheet name="9" sheetId="70" r:id="rId27"/>
    <sheet name="10" sheetId="72" r:id="rId28"/>
    <sheet name="11" sheetId="73" r:id="rId29"/>
    <sheet name="12" sheetId="74" r:id="rId30"/>
    <sheet name="13" sheetId="75" r:id="rId31"/>
    <sheet name="14" sheetId="76" r:id="rId32"/>
    <sheet name="15" sheetId="77" r:id="rId33"/>
    <sheet name="16" sheetId="78" r:id="rId34"/>
    <sheet name="17" sheetId="79" r:id="rId35"/>
    <sheet name="18" sheetId="80" r:id="rId36"/>
    <sheet name="19" sheetId="81" r:id="rId37"/>
    <sheet name="20" sheetId="82" r:id="rId38"/>
    <sheet name="21" sheetId="83" r:id="rId39"/>
    <sheet name="22" sheetId="84" r:id="rId40"/>
    <sheet name="23" sheetId="85" r:id="rId41"/>
    <sheet name="24" sheetId="86" r:id="rId42"/>
    <sheet name="Sheet18" sheetId="93" state="hidden" r:id="rId43"/>
    <sheet name="25" sheetId="87" r:id="rId44"/>
    <sheet name="26" sheetId="88" r:id="rId45"/>
    <sheet name="27" sheetId="89" r:id="rId46"/>
    <sheet name="28" sheetId="90" r:id="rId47"/>
    <sheet name="30" sheetId="92" r:id="rId48"/>
    <sheet name="29" sheetId="91" r:id="rId49"/>
    <sheet name="Sheet19" sheetId="94" state="hidden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6" i="77" l="1"/>
  <c r="O85" i="77"/>
  <c r="O84" i="77"/>
  <c r="O83" i="77"/>
  <c r="O82" i="77"/>
  <c r="O81" i="77"/>
  <c r="O29" i="91"/>
  <c r="O28" i="91"/>
  <c r="O27" i="91"/>
  <c r="O26" i="91"/>
  <c r="O25" i="91"/>
  <c r="O24" i="91"/>
  <c r="O29" i="90"/>
  <c r="O28" i="90"/>
  <c r="O27" i="90"/>
  <c r="O26" i="90"/>
  <c r="O25" i="90"/>
  <c r="O24" i="90"/>
  <c r="O29" i="89"/>
  <c r="O28" i="89"/>
  <c r="O27" i="89"/>
  <c r="O26" i="89"/>
  <c r="O25" i="89"/>
  <c r="O24" i="89"/>
  <c r="O29" i="88"/>
  <c r="O28" i="88"/>
  <c r="O27" i="88"/>
  <c r="O26" i="88"/>
  <c r="O25" i="88"/>
  <c r="O24" i="88"/>
  <c r="O29" i="87"/>
  <c r="O28" i="87"/>
  <c r="O27" i="87"/>
  <c r="O26" i="87"/>
  <c r="O25" i="87"/>
  <c r="O24" i="87"/>
  <c r="O29" i="86"/>
  <c r="O28" i="86"/>
  <c r="O27" i="86"/>
  <c r="O26" i="86"/>
  <c r="O25" i="86"/>
  <c r="O24" i="86"/>
  <c r="O29" i="85"/>
  <c r="O28" i="85"/>
  <c r="O27" i="85"/>
  <c r="O26" i="85"/>
  <c r="O25" i="85"/>
  <c r="O24" i="85"/>
  <c r="O29" i="84"/>
  <c r="O28" i="84"/>
  <c r="O27" i="84"/>
  <c r="O26" i="84"/>
  <c r="O25" i="84"/>
  <c r="O24" i="84"/>
  <c r="O29" i="83"/>
  <c r="O28" i="83"/>
  <c r="O27" i="83"/>
  <c r="O26" i="83"/>
  <c r="O25" i="83"/>
  <c r="O24" i="83"/>
  <c r="O29" i="82"/>
  <c r="O28" i="82"/>
  <c r="O27" i="82"/>
  <c r="O26" i="82"/>
  <c r="O25" i="82"/>
  <c r="O24" i="82"/>
  <c r="O29" i="81"/>
  <c r="O28" i="81"/>
  <c r="O27" i="81"/>
  <c r="O26" i="81"/>
  <c r="O25" i="81"/>
  <c r="O24" i="81"/>
  <c r="O29" i="80"/>
  <c r="O28" i="80"/>
  <c r="O27" i="80"/>
  <c r="O26" i="80"/>
  <c r="O25" i="80"/>
  <c r="O24" i="80"/>
  <c r="O29" i="79"/>
  <c r="O28" i="79"/>
  <c r="O27" i="79"/>
  <c r="O26" i="79"/>
  <c r="O25" i="79"/>
  <c r="O24" i="79"/>
  <c r="O29" i="78"/>
  <c r="O28" i="78"/>
  <c r="O27" i="78"/>
  <c r="O26" i="78"/>
  <c r="O25" i="78"/>
  <c r="O24" i="78"/>
  <c r="S10" i="92" l="1"/>
  <c r="S12" i="92" s="1"/>
  <c r="S8" i="92"/>
  <c r="S7" i="92"/>
  <c r="S6" i="92"/>
  <c r="S9" i="92" s="1"/>
  <c r="S11" i="92" s="1"/>
  <c r="S8" i="91"/>
  <c r="S9" i="91" s="1"/>
  <c r="S11" i="91" s="1"/>
  <c r="S7" i="91"/>
  <c r="S6" i="91"/>
  <c r="S10" i="90"/>
  <c r="S12" i="90" s="1"/>
  <c r="S8" i="90"/>
  <c r="S7" i="90"/>
  <c r="S6" i="90"/>
  <c r="S9" i="90" s="1"/>
  <c r="S11" i="90" s="1"/>
  <c r="S8" i="89"/>
  <c r="S7" i="89"/>
  <c r="S10" i="89" s="1"/>
  <c r="S12" i="89" s="1"/>
  <c r="S6" i="89"/>
  <c r="S9" i="89" s="1"/>
  <c r="S11" i="89" s="1"/>
  <c r="S10" i="88"/>
  <c r="S12" i="88" s="1"/>
  <c r="S9" i="88"/>
  <c r="S11" i="88" s="1"/>
  <c r="S8" i="88"/>
  <c r="S7" i="88"/>
  <c r="S6" i="88"/>
  <c r="S8" i="87"/>
  <c r="S9" i="87" s="1"/>
  <c r="S11" i="87" s="1"/>
  <c r="S7" i="87"/>
  <c r="S6" i="87"/>
  <c r="S8" i="86"/>
  <c r="S7" i="86"/>
  <c r="S10" i="86" s="1"/>
  <c r="S12" i="86" s="1"/>
  <c r="S6" i="86"/>
  <c r="S9" i="86" s="1"/>
  <c r="S11" i="86" s="1"/>
  <c r="S8" i="85"/>
  <c r="S7" i="85"/>
  <c r="S10" i="85" s="1"/>
  <c r="S12" i="85" s="1"/>
  <c r="S6" i="85"/>
  <c r="S9" i="85" s="1"/>
  <c r="S11" i="85" s="1"/>
  <c r="S8" i="84"/>
  <c r="S7" i="84"/>
  <c r="S10" i="84" s="1"/>
  <c r="S12" i="84" s="1"/>
  <c r="S6" i="84"/>
  <c r="S9" i="84" s="1"/>
  <c r="S11" i="84" s="1"/>
  <c r="S8" i="83"/>
  <c r="S7" i="83"/>
  <c r="S10" i="83" s="1"/>
  <c r="S12" i="83" s="1"/>
  <c r="S6" i="83"/>
  <c r="S9" i="83" s="1"/>
  <c r="S11" i="83" s="1"/>
  <c r="S8" i="82"/>
  <c r="S7" i="82"/>
  <c r="S10" i="82" s="1"/>
  <c r="S12" i="82" s="1"/>
  <c r="S6" i="82"/>
  <c r="S9" i="82" s="1"/>
  <c r="S11" i="82" s="1"/>
  <c r="S10" i="81"/>
  <c r="S12" i="81" s="1"/>
  <c r="S8" i="81"/>
  <c r="S7" i="81"/>
  <c r="S6" i="81"/>
  <c r="S9" i="81" s="1"/>
  <c r="S11" i="81" s="1"/>
  <c r="S8" i="80"/>
  <c r="S7" i="80"/>
  <c r="S10" i="80" s="1"/>
  <c r="S12" i="80" s="1"/>
  <c r="S6" i="80"/>
  <c r="S9" i="80" s="1"/>
  <c r="S11" i="80" s="1"/>
  <c r="S8" i="79"/>
  <c r="S10" i="79" s="1"/>
  <c r="S12" i="79" s="1"/>
  <c r="S7" i="79"/>
  <c r="S6" i="79"/>
  <c r="S8" i="78"/>
  <c r="S7" i="78"/>
  <c r="S10" i="78" s="1"/>
  <c r="S12" i="78" s="1"/>
  <c r="S6" i="78"/>
  <c r="S9" i="78" s="1"/>
  <c r="S11" i="78" s="1"/>
  <c r="S10" i="77"/>
  <c r="S12" i="77" s="1"/>
  <c r="S9" i="77"/>
  <c r="S11" i="77" s="1"/>
  <c r="S8" i="77"/>
  <c r="S7" i="77"/>
  <c r="S6" i="77"/>
  <c r="S10" i="76"/>
  <c r="S12" i="76" s="1"/>
  <c r="S9" i="76"/>
  <c r="S11" i="76" s="1"/>
  <c r="S8" i="76"/>
  <c r="S7" i="76"/>
  <c r="S6" i="76"/>
  <c r="S8" i="75"/>
  <c r="S7" i="75"/>
  <c r="S10" i="75" s="1"/>
  <c r="S12" i="75" s="1"/>
  <c r="S6" i="75"/>
  <c r="S9" i="75" s="1"/>
  <c r="S11" i="75" s="1"/>
  <c r="S8" i="74"/>
  <c r="S7" i="74"/>
  <c r="S10" i="74" s="1"/>
  <c r="S12" i="74" s="1"/>
  <c r="S6" i="74"/>
  <c r="S9" i="74" s="1"/>
  <c r="S11" i="74" s="1"/>
  <c r="S8" i="73"/>
  <c r="S7" i="73"/>
  <c r="S10" i="73" s="1"/>
  <c r="S12" i="73" s="1"/>
  <c r="S6" i="73"/>
  <c r="S9" i="73" s="1"/>
  <c r="S11" i="73" s="1"/>
  <c r="S8" i="72"/>
  <c r="S10" i="72" s="1"/>
  <c r="S12" i="72" s="1"/>
  <c r="S7" i="72"/>
  <c r="S6" i="72"/>
  <c r="S10" i="70"/>
  <c r="S12" i="70" s="1"/>
  <c r="S8" i="70"/>
  <c r="S7" i="70"/>
  <c r="S6" i="70"/>
  <c r="S9" i="70" s="1"/>
  <c r="S11" i="70" s="1"/>
  <c r="S8" i="69"/>
  <c r="S7" i="69"/>
  <c r="S10" i="69" s="1"/>
  <c r="S12" i="69" s="1"/>
  <c r="S6" i="69"/>
  <c r="S9" i="69" s="1"/>
  <c r="S11" i="69" s="1"/>
  <c r="S10" i="68"/>
  <c r="S12" i="68" s="1"/>
  <c r="S9" i="68"/>
  <c r="S11" i="68" s="1"/>
  <c r="S8" i="68"/>
  <c r="S7" i="68"/>
  <c r="S6" i="68"/>
  <c r="S8" i="67"/>
  <c r="S7" i="67"/>
  <c r="S10" i="67" s="1"/>
  <c r="S12" i="67" s="1"/>
  <c r="S6" i="67"/>
  <c r="S9" i="67" s="1"/>
  <c r="S11" i="67" s="1"/>
  <c r="S8" i="66"/>
  <c r="S7" i="66"/>
  <c r="S10" i="66" s="1"/>
  <c r="S12" i="66" s="1"/>
  <c r="S6" i="66"/>
  <c r="S9" i="66" s="1"/>
  <c r="S11" i="66" s="1"/>
  <c r="S8" i="65"/>
  <c r="S7" i="65"/>
  <c r="S10" i="65" s="1"/>
  <c r="S12" i="65" s="1"/>
  <c r="S6" i="65"/>
  <c r="S9" i="65" s="1"/>
  <c r="S11" i="65" s="1"/>
  <c r="S8" i="64"/>
  <c r="S7" i="64"/>
  <c r="S10" i="64" s="1"/>
  <c r="S12" i="64" s="1"/>
  <c r="S6" i="64"/>
  <c r="S9" i="64" s="1"/>
  <c r="S11" i="64" s="1"/>
  <c r="S8" i="63"/>
  <c r="S7" i="63"/>
  <c r="S10" i="63" s="1"/>
  <c r="S12" i="63" s="1"/>
  <c r="S6" i="63"/>
  <c r="S9" i="63" s="1"/>
  <c r="S11" i="63" s="1"/>
  <c r="S10" i="1"/>
  <c r="S12" i="1" s="1"/>
  <c r="S9" i="1"/>
  <c r="S11" i="1" s="1"/>
  <c r="S8" i="1"/>
  <c r="S7" i="1"/>
  <c r="S6" i="1"/>
  <c r="S10" i="91" l="1"/>
  <c r="S12" i="91" s="1"/>
  <c r="S10" i="87"/>
  <c r="S12" i="87" s="1"/>
  <c r="S9" i="79"/>
  <c r="S11" i="79" s="1"/>
  <c r="S9" i="72"/>
  <c r="S11" i="72" s="1"/>
  <c r="K29" i="86"/>
  <c r="K28" i="86"/>
  <c r="K23" i="86"/>
  <c r="K21" i="86"/>
  <c r="J13" i="86"/>
  <c r="J12" i="86"/>
  <c r="J11" i="86"/>
  <c r="J10" i="86"/>
  <c r="J9" i="86"/>
  <c r="J8" i="86"/>
  <c r="J7" i="86"/>
  <c r="D10" i="71"/>
  <c r="C15" i="71"/>
  <c r="C33" i="71"/>
  <c r="D12" i="71"/>
  <c r="D4" i="71"/>
  <c r="E15" i="71"/>
  <c r="D32" i="71"/>
  <c r="D6" i="71"/>
  <c r="C24" i="71"/>
  <c r="C10" i="71"/>
  <c r="C32" i="71"/>
  <c r="D28" i="71"/>
  <c r="E27" i="71"/>
  <c r="E23" i="71"/>
  <c r="C16" i="71"/>
  <c r="E25" i="71"/>
  <c r="E22" i="71"/>
  <c r="E30" i="71"/>
  <c r="C21" i="71"/>
  <c r="E13" i="71"/>
  <c r="E20" i="71"/>
  <c r="E14" i="71"/>
  <c r="C13" i="71"/>
  <c r="E7" i="71"/>
  <c r="D9" i="71"/>
  <c r="D33" i="71"/>
  <c r="C20" i="71"/>
  <c r="D20" i="71"/>
  <c r="C3" i="71"/>
  <c r="D22" i="71"/>
  <c r="C29" i="71"/>
  <c r="D8" i="71"/>
  <c r="E12" i="71"/>
  <c r="D25" i="71"/>
  <c r="C8" i="71"/>
  <c r="E8" i="71"/>
  <c r="C6" i="71"/>
  <c r="E19" i="71"/>
  <c r="C17" i="71"/>
  <c r="E10" i="71"/>
  <c r="E24" i="71"/>
  <c r="E26" i="71"/>
  <c r="D27" i="71"/>
  <c r="E9" i="71"/>
  <c r="E17" i="71"/>
  <c r="C25" i="71"/>
  <c r="C4" i="71"/>
  <c r="E31" i="71"/>
  <c r="D7" i="71"/>
  <c r="C27" i="71"/>
  <c r="E33" i="71"/>
  <c r="E6" i="71"/>
  <c r="C28" i="71"/>
  <c r="C11" i="71"/>
  <c r="D16" i="71"/>
  <c r="E3" i="71"/>
  <c r="D17" i="71"/>
  <c r="C9" i="71"/>
  <c r="E16" i="71"/>
  <c r="D18" i="71"/>
  <c r="E18" i="71"/>
  <c r="D15" i="71"/>
  <c r="E28" i="71"/>
  <c r="C23" i="71"/>
  <c r="C30" i="71"/>
  <c r="D29" i="71"/>
  <c r="D21" i="71"/>
  <c r="E32" i="71"/>
  <c r="D31" i="71"/>
  <c r="C26" i="71"/>
  <c r="C19" i="71"/>
  <c r="C18" i="71"/>
  <c r="E4" i="71"/>
  <c r="C31" i="71"/>
  <c r="D3" i="71"/>
  <c r="D24" i="71"/>
  <c r="D19" i="71"/>
  <c r="C5" i="71"/>
  <c r="D14" i="71"/>
  <c r="D13" i="71"/>
  <c r="D5" i="71"/>
  <c r="E11" i="71"/>
  <c r="C12" i="71"/>
  <c r="D23" i="71"/>
  <c r="E29" i="71"/>
  <c r="D11" i="71"/>
  <c r="C22" i="71"/>
  <c r="D26" i="71"/>
  <c r="D30" i="71"/>
  <c r="C7" i="71"/>
  <c r="E5" i="71"/>
  <c r="E21" i="71"/>
  <c r="C14" i="71"/>
  <c r="E34" i="71" l="1"/>
  <c r="C34" i="71"/>
  <c r="D34" i="71"/>
  <c r="K29" i="69"/>
  <c r="K28" i="69"/>
  <c r="L2" i="71" l="1"/>
  <c r="L4" i="71"/>
  <c r="L3" i="71"/>
  <c r="O29" i="75"/>
  <c r="O28" i="75"/>
  <c r="O27" i="75"/>
  <c r="O26" i="75"/>
  <c r="O25" i="75"/>
  <c r="O24" i="75"/>
  <c r="O141" i="74"/>
  <c r="O140" i="74"/>
  <c r="O139" i="74"/>
  <c r="O138" i="74"/>
  <c r="O137" i="74"/>
  <c r="O136" i="74"/>
  <c r="O86" i="74"/>
  <c r="O85" i="74"/>
  <c r="O84" i="74"/>
  <c r="O83" i="74"/>
  <c r="O82" i="74"/>
  <c r="O81" i="74"/>
  <c r="O29" i="74"/>
  <c r="O28" i="74"/>
  <c r="O27" i="74"/>
  <c r="O26" i="74"/>
  <c r="O25" i="74"/>
  <c r="O24" i="74"/>
  <c r="O141" i="63"/>
  <c r="O140" i="63"/>
  <c r="O139" i="63"/>
  <c r="O138" i="63"/>
  <c r="O137" i="63"/>
  <c r="O136" i="63"/>
  <c r="O86" i="63"/>
  <c r="O85" i="63"/>
  <c r="O84" i="63"/>
  <c r="O83" i="63"/>
  <c r="O82" i="63"/>
  <c r="O81" i="63"/>
  <c r="O29" i="63"/>
  <c r="O28" i="63"/>
  <c r="O27" i="63"/>
  <c r="O26" i="63"/>
  <c r="O25" i="63"/>
  <c r="O24" i="63"/>
  <c r="O141" i="1"/>
  <c r="O140" i="1"/>
  <c r="O139" i="1"/>
  <c r="O138" i="1"/>
  <c r="O137" i="1"/>
  <c r="O136" i="1"/>
  <c r="O86" i="1"/>
  <c r="O85" i="1"/>
  <c r="O84" i="1"/>
  <c r="O83" i="1"/>
  <c r="O82" i="1"/>
  <c r="O81" i="1"/>
  <c r="O28" i="1"/>
  <c r="F171" i="92" l="1"/>
  <c r="E171" i="92"/>
  <c r="D171" i="92"/>
  <c r="F170" i="92"/>
  <c r="E170" i="92"/>
  <c r="D170" i="92"/>
  <c r="F169" i="92"/>
  <c r="E169" i="92"/>
  <c r="D169" i="92"/>
  <c r="K141" i="92"/>
  <c r="K140" i="92"/>
  <c r="K135" i="92"/>
  <c r="K133" i="92"/>
  <c r="J125" i="92"/>
  <c r="J124" i="92"/>
  <c r="J123" i="92"/>
  <c r="J122" i="92"/>
  <c r="J121" i="92"/>
  <c r="J120" i="92"/>
  <c r="J119" i="92"/>
  <c r="K86" i="92"/>
  <c r="K85" i="92"/>
  <c r="K80" i="92"/>
  <c r="K78" i="92"/>
  <c r="J70" i="92"/>
  <c r="J69" i="92"/>
  <c r="J68" i="92"/>
  <c r="J67" i="92"/>
  <c r="J66" i="92"/>
  <c r="J65" i="92"/>
  <c r="J64" i="92"/>
  <c r="K29" i="92"/>
  <c r="K28" i="92"/>
  <c r="K23" i="92"/>
  <c r="K21" i="92"/>
  <c r="J13" i="92"/>
  <c r="J12" i="92"/>
  <c r="J11" i="92"/>
  <c r="J10" i="92"/>
  <c r="J9" i="92"/>
  <c r="J8" i="92"/>
  <c r="J7" i="92"/>
  <c r="F171" i="91"/>
  <c r="E171" i="91"/>
  <c r="D171" i="91"/>
  <c r="F170" i="91"/>
  <c r="E170" i="91"/>
  <c r="D170" i="91"/>
  <c r="F169" i="91"/>
  <c r="E169" i="91"/>
  <c r="D169" i="91"/>
  <c r="K141" i="91"/>
  <c r="K140" i="91"/>
  <c r="K135" i="91"/>
  <c r="K133" i="91"/>
  <c r="J125" i="91"/>
  <c r="J124" i="91"/>
  <c r="J123" i="91"/>
  <c r="J122" i="91"/>
  <c r="J121" i="91"/>
  <c r="J120" i="91"/>
  <c r="J119" i="91"/>
  <c r="K86" i="91"/>
  <c r="K85" i="91"/>
  <c r="K80" i="91"/>
  <c r="K78" i="91"/>
  <c r="J70" i="91"/>
  <c r="J69" i="91"/>
  <c r="J68" i="91"/>
  <c r="J67" i="91"/>
  <c r="J66" i="91"/>
  <c r="J65" i="91"/>
  <c r="J64" i="91"/>
  <c r="K29" i="91"/>
  <c r="K28" i="91"/>
  <c r="K23" i="91"/>
  <c r="K21" i="91"/>
  <c r="J13" i="91"/>
  <c r="J12" i="91"/>
  <c r="J11" i="91"/>
  <c r="J10" i="91"/>
  <c r="J9" i="91"/>
  <c r="J8" i="91"/>
  <c r="J7" i="91"/>
  <c r="F171" i="90"/>
  <c r="E171" i="90"/>
  <c r="D171" i="90"/>
  <c r="F170" i="90"/>
  <c r="E170" i="90"/>
  <c r="D170" i="90"/>
  <c r="F169" i="90"/>
  <c r="E169" i="90"/>
  <c r="D169" i="90"/>
  <c r="K141" i="90"/>
  <c r="K140" i="90"/>
  <c r="K135" i="90"/>
  <c r="K133" i="90"/>
  <c r="J125" i="90"/>
  <c r="J124" i="90"/>
  <c r="J123" i="90"/>
  <c r="O138" i="90" s="1"/>
  <c r="J122" i="90"/>
  <c r="J121" i="90"/>
  <c r="J120" i="90"/>
  <c r="J119" i="90"/>
  <c r="K86" i="90"/>
  <c r="K85" i="90"/>
  <c r="K80" i="90"/>
  <c r="K78" i="90"/>
  <c r="J70" i="90"/>
  <c r="J69" i="90"/>
  <c r="J68" i="90"/>
  <c r="J67" i="90"/>
  <c r="J66" i="90"/>
  <c r="J65" i="90"/>
  <c r="J64" i="90"/>
  <c r="K29" i="90"/>
  <c r="K28" i="90"/>
  <c r="K23" i="90"/>
  <c r="K21" i="90"/>
  <c r="J13" i="90"/>
  <c r="J12" i="90"/>
  <c r="J11" i="90"/>
  <c r="J10" i="90"/>
  <c r="J9" i="90"/>
  <c r="J8" i="90"/>
  <c r="J7" i="90"/>
  <c r="F171" i="89"/>
  <c r="E171" i="89"/>
  <c r="D171" i="89"/>
  <c r="F170" i="89"/>
  <c r="E170" i="89"/>
  <c r="D170" i="89"/>
  <c r="F169" i="89"/>
  <c r="E169" i="89"/>
  <c r="D169" i="89"/>
  <c r="K141" i="89"/>
  <c r="K140" i="89"/>
  <c r="K135" i="89"/>
  <c r="K133" i="89"/>
  <c r="J125" i="89"/>
  <c r="J124" i="89"/>
  <c r="J123" i="89"/>
  <c r="J122" i="89"/>
  <c r="J121" i="89"/>
  <c r="O136" i="89" s="1"/>
  <c r="J120" i="89"/>
  <c r="J119" i="89"/>
  <c r="K86" i="89"/>
  <c r="K85" i="89"/>
  <c r="K80" i="89"/>
  <c r="K78" i="89"/>
  <c r="J70" i="89"/>
  <c r="J69" i="89"/>
  <c r="J68" i="89"/>
  <c r="J67" i="89"/>
  <c r="J66" i="89"/>
  <c r="J65" i="89"/>
  <c r="J64" i="89"/>
  <c r="K29" i="89"/>
  <c r="K28" i="89"/>
  <c r="K23" i="89"/>
  <c r="K21" i="89"/>
  <c r="J13" i="89"/>
  <c r="J12" i="89"/>
  <c r="J11" i="89"/>
  <c r="J10" i="89"/>
  <c r="J9" i="89"/>
  <c r="J8" i="89"/>
  <c r="J7" i="89"/>
  <c r="F171" i="88"/>
  <c r="E171" i="88"/>
  <c r="D171" i="88"/>
  <c r="F170" i="88"/>
  <c r="E170" i="88"/>
  <c r="D170" i="88"/>
  <c r="F169" i="88"/>
  <c r="E169" i="88"/>
  <c r="D169" i="88"/>
  <c r="K141" i="88"/>
  <c r="K140" i="88"/>
  <c r="K135" i="88"/>
  <c r="K133" i="88"/>
  <c r="J125" i="88"/>
  <c r="J124" i="88"/>
  <c r="J123" i="88"/>
  <c r="J122" i="88"/>
  <c r="J121" i="88"/>
  <c r="J120" i="88"/>
  <c r="J119" i="88"/>
  <c r="K86" i="88"/>
  <c r="K85" i="88"/>
  <c r="K80" i="88"/>
  <c r="K78" i="88"/>
  <c r="J70" i="88"/>
  <c r="O84" i="88" s="1"/>
  <c r="J69" i="88"/>
  <c r="J68" i="88"/>
  <c r="J67" i="88"/>
  <c r="J66" i="88"/>
  <c r="J65" i="88"/>
  <c r="J64" i="88"/>
  <c r="K29" i="88"/>
  <c r="K28" i="88"/>
  <c r="K23" i="88"/>
  <c r="K21" i="88"/>
  <c r="J13" i="88"/>
  <c r="J12" i="88"/>
  <c r="J11" i="88"/>
  <c r="J10" i="88"/>
  <c r="J9" i="88"/>
  <c r="J8" i="88"/>
  <c r="J7" i="88"/>
  <c r="F171" i="87"/>
  <c r="E171" i="87"/>
  <c r="D171" i="87"/>
  <c r="F170" i="87"/>
  <c r="E170" i="87"/>
  <c r="D170" i="87"/>
  <c r="F169" i="87"/>
  <c r="E169" i="87"/>
  <c r="D169" i="87"/>
  <c r="K141" i="87"/>
  <c r="K140" i="87"/>
  <c r="K135" i="87"/>
  <c r="K133" i="87"/>
  <c r="J125" i="87"/>
  <c r="J124" i="87"/>
  <c r="O139" i="87" s="1"/>
  <c r="J123" i="87"/>
  <c r="J122" i="87"/>
  <c r="J121" i="87"/>
  <c r="J120" i="87"/>
  <c r="J119" i="87"/>
  <c r="K86" i="87"/>
  <c r="K85" i="87"/>
  <c r="K80" i="87"/>
  <c r="K78" i="87"/>
  <c r="J70" i="87"/>
  <c r="J69" i="87"/>
  <c r="O84" i="87" s="1"/>
  <c r="J68" i="87"/>
  <c r="J67" i="87"/>
  <c r="O82" i="87" s="1"/>
  <c r="J66" i="87"/>
  <c r="O85" i="87" s="1"/>
  <c r="J65" i="87"/>
  <c r="J64" i="87"/>
  <c r="K29" i="87"/>
  <c r="K28" i="87"/>
  <c r="K23" i="87"/>
  <c r="K21" i="87"/>
  <c r="J13" i="87"/>
  <c r="J12" i="87"/>
  <c r="J11" i="87"/>
  <c r="J10" i="87"/>
  <c r="J9" i="87"/>
  <c r="J8" i="87"/>
  <c r="J7" i="87"/>
  <c r="F171" i="86"/>
  <c r="E171" i="86"/>
  <c r="D171" i="86"/>
  <c r="F170" i="86"/>
  <c r="E170" i="86"/>
  <c r="D170" i="86"/>
  <c r="F169" i="86"/>
  <c r="E169" i="86"/>
  <c r="D169" i="86"/>
  <c r="K141" i="86"/>
  <c r="K140" i="86"/>
  <c r="K135" i="86"/>
  <c r="K133" i="86"/>
  <c r="J125" i="86"/>
  <c r="J124" i="86"/>
  <c r="J123" i="86"/>
  <c r="J122" i="86"/>
  <c r="O137" i="86" s="1"/>
  <c r="J121" i="86"/>
  <c r="J120" i="86"/>
  <c r="J119" i="86"/>
  <c r="K86" i="86"/>
  <c r="K85" i="86"/>
  <c r="K80" i="86"/>
  <c r="K78" i="86"/>
  <c r="J70" i="86"/>
  <c r="J69" i="86"/>
  <c r="J68" i="86"/>
  <c r="J67" i="86"/>
  <c r="J66" i="86"/>
  <c r="O81" i="86" s="1"/>
  <c r="J65" i="86"/>
  <c r="J64" i="86"/>
  <c r="F171" i="85"/>
  <c r="E171" i="85"/>
  <c r="D171" i="85"/>
  <c r="F170" i="85"/>
  <c r="E170" i="85"/>
  <c r="D170" i="85"/>
  <c r="F169" i="85"/>
  <c r="E169" i="85"/>
  <c r="D169" i="85"/>
  <c r="K141" i="85"/>
  <c r="K140" i="85"/>
  <c r="K135" i="85"/>
  <c r="K133" i="85"/>
  <c r="J125" i="85"/>
  <c r="J124" i="85"/>
  <c r="J123" i="85"/>
  <c r="J122" i="85"/>
  <c r="J121" i="85"/>
  <c r="J120" i="85"/>
  <c r="J119" i="85"/>
  <c r="K86" i="85"/>
  <c r="K85" i="85"/>
  <c r="K80" i="85"/>
  <c r="K78" i="85"/>
  <c r="J70" i="85"/>
  <c r="J69" i="85"/>
  <c r="J68" i="85"/>
  <c r="J67" i="85"/>
  <c r="J66" i="85"/>
  <c r="O81" i="85" s="1"/>
  <c r="J65" i="85"/>
  <c r="J64" i="85"/>
  <c r="K29" i="85"/>
  <c r="K28" i="85"/>
  <c r="K23" i="85"/>
  <c r="K21" i="85"/>
  <c r="J13" i="85"/>
  <c r="J12" i="85"/>
  <c r="J11" i="85"/>
  <c r="J10" i="85"/>
  <c r="J9" i="85"/>
  <c r="J8" i="85"/>
  <c r="J7" i="85"/>
  <c r="F171" i="84"/>
  <c r="E171" i="84"/>
  <c r="D171" i="84"/>
  <c r="F170" i="84"/>
  <c r="E170" i="84"/>
  <c r="D170" i="84"/>
  <c r="F169" i="84"/>
  <c r="E169" i="84"/>
  <c r="D169" i="84"/>
  <c r="K141" i="84"/>
  <c r="K140" i="84"/>
  <c r="K135" i="84"/>
  <c r="K133" i="84"/>
  <c r="J125" i="84"/>
  <c r="J124" i="84"/>
  <c r="J123" i="84"/>
  <c r="J122" i="84"/>
  <c r="J121" i="84"/>
  <c r="O136" i="84" s="1"/>
  <c r="J120" i="84"/>
  <c r="J119" i="84"/>
  <c r="K86" i="84"/>
  <c r="K85" i="84"/>
  <c r="K80" i="84"/>
  <c r="K78" i="84"/>
  <c r="J70" i="84"/>
  <c r="J69" i="84"/>
  <c r="J68" i="84"/>
  <c r="O83" i="84" s="1"/>
  <c r="J67" i="84"/>
  <c r="J66" i="84"/>
  <c r="O81" i="84" s="1"/>
  <c r="J65" i="84"/>
  <c r="J64" i="84"/>
  <c r="K29" i="84"/>
  <c r="K28" i="84"/>
  <c r="K23" i="84"/>
  <c r="K21" i="84"/>
  <c r="J13" i="84"/>
  <c r="J12" i="84"/>
  <c r="J11" i="84"/>
  <c r="J10" i="84"/>
  <c r="J9" i="84"/>
  <c r="J8" i="84"/>
  <c r="J7" i="84"/>
  <c r="F171" i="83"/>
  <c r="E171" i="83"/>
  <c r="D171" i="83"/>
  <c r="F170" i="83"/>
  <c r="E170" i="83"/>
  <c r="D170" i="83"/>
  <c r="F169" i="83"/>
  <c r="E169" i="83"/>
  <c r="D169" i="83"/>
  <c r="K141" i="83"/>
  <c r="K140" i="83"/>
  <c r="K135" i="83"/>
  <c r="K133" i="83"/>
  <c r="J125" i="83"/>
  <c r="J124" i="83"/>
  <c r="J123" i="83"/>
  <c r="J122" i="83"/>
  <c r="O137" i="83" s="1"/>
  <c r="J121" i="83"/>
  <c r="J120" i="83"/>
  <c r="J119" i="83"/>
  <c r="K86" i="83"/>
  <c r="K85" i="83"/>
  <c r="K80" i="83"/>
  <c r="K78" i="83"/>
  <c r="J70" i="83"/>
  <c r="J69" i="83"/>
  <c r="O83" i="83" s="1"/>
  <c r="J68" i="83"/>
  <c r="J67" i="83"/>
  <c r="J66" i="83"/>
  <c r="J65" i="83"/>
  <c r="J64" i="83"/>
  <c r="K29" i="83"/>
  <c r="K28" i="83"/>
  <c r="K23" i="83"/>
  <c r="K21" i="83"/>
  <c r="J13" i="83"/>
  <c r="J12" i="83"/>
  <c r="J11" i="83"/>
  <c r="J10" i="83"/>
  <c r="J9" i="83"/>
  <c r="J8" i="83"/>
  <c r="J7" i="83"/>
  <c r="F171" i="82"/>
  <c r="E171" i="82"/>
  <c r="D171" i="82"/>
  <c r="F170" i="82"/>
  <c r="E170" i="82"/>
  <c r="D170" i="82"/>
  <c r="F169" i="82"/>
  <c r="E169" i="82"/>
  <c r="D169" i="82"/>
  <c r="K141" i="82"/>
  <c r="K140" i="82"/>
  <c r="K135" i="82"/>
  <c r="K133" i="82"/>
  <c r="J125" i="82"/>
  <c r="O139" i="82" s="1"/>
  <c r="J124" i="82"/>
  <c r="J123" i="82"/>
  <c r="O138" i="82" s="1"/>
  <c r="J122" i="82"/>
  <c r="J121" i="82"/>
  <c r="J120" i="82"/>
  <c r="J119" i="82"/>
  <c r="K86" i="82"/>
  <c r="K85" i="82"/>
  <c r="K80" i="82"/>
  <c r="K78" i="82"/>
  <c r="J70" i="82"/>
  <c r="J69" i="82"/>
  <c r="J68" i="82"/>
  <c r="J67" i="82"/>
  <c r="J66" i="82"/>
  <c r="J65" i="82"/>
  <c r="J64" i="82"/>
  <c r="K29" i="82"/>
  <c r="K28" i="82"/>
  <c r="K23" i="82"/>
  <c r="K21" i="82"/>
  <c r="J13" i="82"/>
  <c r="J12" i="82"/>
  <c r="J11" i="82"/>
  <c r="J10" i="82"/>
  <c r="J9" i="82"/>
  <c r="J8" i="82"/>
  <c r="J7" i="82"/>
  <c r="F171" i="81"/>
  <c r="E171" i="81"/>
  <c r="D171" i="81"/>
  <c r="F170" i="81"/>
  <c r="E170" i="81"/>
  <c r="D170" i="81"/>
  <c r="F169" i="81"/>
  <c r="E169" i="81"/>
  <c r="D169" i="81"/>
  <c r="K141" i="81"/>
  <c r="K140" i="81"/>
  <c r="K135" i="81"/>
  <c r="K133" i="81"/>
  <c r="J125" i="81"/>
  <c r="J124" i="81"/>
  <c r="J123" i="81"/>
  <c r="J122" i="81"/>
  <c r="J121" i="81"/>
  <c r="J120" i="81"/>
  <c r="J119" i="81"/>
  <c r="K86" i="81"/>
  <c r="K85" i="81"/>
  <c r="K80" i="81"/>
  <c r="K78" i="81"/>
  <c r="J70" i="81"/>
  <c r="J69" i="81"/>
  <c r="J68" i="81"/>
  <c r="J67" i="81"/>
  <c r="O82" i="81" s="1"/>
  <c r="J66" i="81"/>
  <c r="J65" i="81"/>
  <c r="J64" i="81"/>
  <c r="K29" i="81"/>
  <c r="K28" i="81"/>
  <c r="K23" i="81"/>
  <c r="K21" i="81"/>
  <c r="J13" i="81"/>
  <c r="J12" i="81"/>
  <c r="J11" i="81"/>
  <c r="J10" i="81"/>
  <c r="J9" i="81"/>
  <c r="J8" i="81"/>
  <c r="J7" i="81"/>
  <c r="F171" i="80"/>
  <c r="E171" i="80"/>
  <c r="D171" i="80"/>
  <c r="F170" i="80"/>
  <c r="E170" i="80"/>
  <c r="D170" i="80"/>
  <c r="F169" i="80"/>
  <c r="E169" i="80"/>
  <c r="D169" i="80"/>
  <c r="K141" i="80"/>
  <c r="K140" i="80"/>
  <c r="K135" i="80"/>
  <c r="K133" i="80"/>
  <c r="J125" i="80"/>
  <c r="J124" i="80"/>
  <c r="J123" i="80"/>
  <c r="J122" i="80"/>
  <c r="J121" i="80"/>
  <c r="J120" i="80"/>
  <c r="J119" i="80"/>
  <c r="K86" i="80"/>
  <c r="K85" i="80"/>
  <c r="K80" i="80"/>
  <c r="K78" i="80"/>
  <c r="J70" i="80"/>
  <c r="J69" i="80"/>
  <c r="J68" i="80"/>
  <c r="J67" i="80"/>
  <c r="J66" i="80"/>
  <c r="O85" i="80" s="1"/>
  <c r="J65" i="80"/>
  <c r="J64" i="80"/>
  <c r="K29" i="80"/>
  <c r="K28" i="80"/>
  <c r="K23" i="80"/>
  <c r="K21" i="80"/>
  <c r="J13" i="80"/>
  <c r="J12" i="80"/>
  <c r="J11" i="80"/>
  <c r="J10" i="80"/>
  <c r="J9" i="80"/>
  <c r="J8" i="80"/>
  <c r="J7" i="80"/>
  <c r="F171" i="79"/>
  <c r="E171" i="79"/>
  <c r="D171" i="79"/>
  <c r="F170" i="79"/>
  <c r="E170" i="79"/>
  <c r="D170" i="79"/>
  <c r="F169" i="79"/>
  <c r="E169" i="79"/>
  <c r="D169" i="79"/>
  <c r="K141" i="79"/>
  <c r="K140" i="79"/>
  <c r="K135" i="79"/>
  <c r="K133" i="79"/>
  <c r="J125" i="79"/>
  <c r="J124" i="79"/>
  <c r="J123" i="79"/>
  <c r="J122" i="79"/>
  <c r="J121" i="79"/>
  <c r="O140" i="79" s="1"/>
  <c r="J120" i="79"/>
  <c r="J119" i="79"/>
  <c r="K86" i="79"/>
  <c r="K85" i="79"/>
  <c r="K80" i="79"/>
  <c r="K78" i="79"/>
  <c r="J70" i="79"/>
  <c r="J69" i="79"/>
  <c r="O84" i="79" s="1"/>
  <c r="J68" i="79"/>
  <c r="J67" i="79"/>
  <c r="J66" i="79"/>
  <c r="J65" i="79"/>
  <c r="J64" i="79"/>
  <c r="K29" i="79"/>
  <c r="K28" i="79"/>
  <c r="K23" i="79"/>
  <c r="K21" i="79"/>
  <c r="J13" i="79"/>
  <c r="J12" i="79"/>
  <c r="J11" i="79"/>
  <c r="J10" i="79"/>
  <c r="J9" i="79"/>
  <c r="J8" i="79"/>
  <c r="J7" i="79"/>
  <c r="F171" i="78"/>
  <c r="E171" i="78"/>
  <c r="D171" i="78"/>
  <c r="F170" i="78"/>
  <c r="E170" i="78"/>
  <c r="D170" i="78"/>
  <c r="F169" i="78"/>
  <c r="E169" i="78"/>
  <c r="D169" i="78"/>
  <c r="K141" i="78"/>
  <c r="K140" i="78"/>
  <c r="K135" i="78"/>
  <c r="K133" i="78"/>
  <c r="J125" i="78"/>
  <c r="J124" i="78"/>
  <c r="J123" i="78"/>
  <c r="J122" i="78"/>
  <c r="J121" i="78"/>
  <c r="O140" i="78" s="1"/>
  <c r="J120" i="78"/>
  <c r="J119" i="78"/>
  <c r="K86" i="78"/>
  <c r="K85" i="78"/>
  <c r="K80" i="78"/>
  <c r="K78" i="78"/>
  <c r="J70" i="78"/>
  <c r="J69" i="78"/>
  <c r="O84" i="78" s="1"/>
  <c r="J68" i="78"/>
  <c r="J67" i="78"/>
  <c r="J66" i="78"/>
  <c r="J65" i="78"/>
  <c r="J64" i="78"/>
  <c r="K29" i="78"/>
  <c r="K28" i="78"/>
  <c r="K23" i="78"/>
  <c r="K21" i="78"/>
  <c r="J13" i="78"/>
  <c r="J12" i="78"/>
  <c r="J11" i="78"/>
  <c r="J10" i="78"/>
  <c r="J9" i="78"/>
  <c r="J8" i="78"/>
  <c r="J7" i="78"/>
  <c r="F171" i="77"/>
  <c r="E171" i="77"/>
  <c r="D171" i="77"/>
  <c r="F170" i="77"/>
  <c r="E170" i="77"/>
  <c r="D170" i="77"/>
  <c r="F169" i="77"/>
  <c r="E169" i="77"/>
  <c r="D169" i="77"/>
  <c r="K141" i="77"/>
  <c r="K140" i="77"/>
  <c r="K135" i="77"/>
  <c r="K133" i="77"/>
  <c r="J125" i="77"/>
  <c r="J124" i="77"/>
  <c r="J123" i="77"/>
  <c r="J122" i="77"/>
  <c r="J121" i="77"/>
  <c r="J120" i="77"/>
  <c r="J119" i="77"/>
  <c r="K86" i="77"/>
  <c r="K85" i="77"/>
  <c r="K80" i="77"/>
  <c r="K78" i="77"/>
  <c r="J70" i="77"/>
  <c r="J69" i="77"/>
  <c r="J68" i="77"/>
  <c r="J67" i="77"/>
  <c r="J66" i="77"/>
  <c r="J65" i="77"/>
  <c r="J64" i="77"/>
  <c r="K29" i="77"/>
  <c r="K28" i="77"/>
  <c r="K23" i="77"/>
  <c r="K21" i="77"/>
  <c r="J13" i="77"/>
  <c r="J12" i="77"/>
  <c r="O27" i="77" s="1"/>
  <c r="J11" i="77"/>
  <c r="J10" i="77"/>
  <c r="J9" i="77"/>
  <c r="J8" i="77"/>
  <c r="J7" i="77"/>
  <c r="F171" i="76"/>
  <c r="E171" i="76"/>
  <c r="D171" i="76"/>
  <c r="F170" i="76"/>
  <c r="E170" i="76"/>
  <c r="D170" i="76"/>
  <c r="F169" i="76"/>
  <c r="E169" i="76"/>
  <c r="D169" i="76"/>
  <c r="K141" i="76"/>
  <c r="K140" i="76"/>
  <c r="K135" i="76"/>
  <c r="K133" i="76"/>
  <c r="J125" i="76"/>
  <c r="J124" i="76"/>
  <c r="J123" i="76"/>
  <c r="O138" i="76" s="1"/>
  <c r="J122" i="76"/>
  <c r="J121" i="76"/>
  <c r="J120" i="76"/>
  <c r="J119" i="76"/>
  <c r="K86" i="76"/>
  <c r="K85" i="76"/>
  <c r="K80" i="76"/>
  <c r="K78" i="76"/>
  <c r="J70" i="76"/>
  <c r="J69" i="76"/>
  <c r="J68" i="76"/>
  <c r="O83" i="76" s="1"/>
  <c r="J67" i="76"/>
  <c r="J66" i="76"/>
  <c r="J65" i="76"/>
  <c r="J64" i="76"/>
  <c r="K29" i="76"/>
  <c r="K28" i="76"/>
  <c r="K23" i="76"/>
  <c r="K21" i="76"/>
  <c r="J13" i="76"/>
  <c r="J12" i="76"/>
  <c r="J11" i="76"/>
  <c r="O26" i="76" s="1"/>
  <c r="J10" i="76"/>
  <c r="J9" i="76"/>
  <c r="J8" i="76"/>
  <c r="J7" i="76"/>
  <c r="F171" i="75"/>
  <c r="E171" i="75"/>
  <c r="D171" i="75"/>
  <c r="F170" i="75"/>
  <c r="E170" i="75"/>
  <c r="D170" i="75"/>
  <c r="F169" i="75"/>
  <c r="E169" i="75"/>
  <c r="D169" i="75"/>
  <c r="K141" i="75"/>
  <c r="K140" i="75"/>
  <c r="K135" i="75"/>
  <c r="K133" i="75"/>
  <c r="J125" i="75"/>
  <c r="J124" i="75"/>
  <c r="J123" i="75"/>
  <c r="J122" i="75"/>
  <c r="J121" i="75"/>
  <c r="J120" i="75"/>
  <c r="J119" i="75"/>
  <c r="K86" i="75"/>
  <c r="K85" i="75"/>
  <c r="K80" i="75"/>
  <c r="K78" i="75"/>
  <c r="J70" i="75"/>
  <c r="J69" i="75"/>
  <c r="J68" i="75"/>
  <c r="O83" i="75" s="1"/>
  <c r="J67" i="75"/>
  <c r="J66" i="75"/>
  <c r="J65" i="75"/>
  <c r="J64" i="75"/>
  <c r="K29" i="75"/>
  <c r="K28" i="75"/>
  <c r="K23" i="75"/>
  <c r="K21" i="75"/>
  <c r="J13" i="75"/>
  <c r="J12" i="75"/>
  <c r="J11" i="75"/>
  <c r="J10" i="75"/>
  <c r="J9" i="75"/>
  <c r="J8" i="75"/>
  <c r="J7" i="75"/>
  <c r="F171" i="74"/>
  <c r="E171" i="74"/>
  <c r="D171" i="74"/>
  <c r="F170" i="74"/>
  <c r="E170" i="74"/>
  <c r="D170" i="74"/>
  <c r="F169" i="74"/>
  <c r="E169" i="74"/>
  <c r="D169" i="74"/>
  <c r="K141" i="74"/>
  <c r="K140" i="74"/>
  <c r="K135" i="74"/>
  <c r="K133" i="74"/>
  <c r="J125" i="74"/>
  <c r="J124" i="74"/>
  <c r="J123" i="74"/>
  <c r="J122" i="74"/>
  <c r="J121" i="74"/>
  <c r="J120" i="74"/>
  <c r="J119" i="74"/>
  <c r="K86" i="74"/>
  <c r="K85" i="74"/>
  <c r="K80" i="74"/>
  <c r="K78" i="74"/>
  <c r="J70" i="74"/>
  <c r="J69" i="74"/>
  <c r="J68" i="74"/>
  <c r="J67" i="74"/>
  <c r="J66" i="74"/>
  <c r="J65" i="74"/>
  <c r="J64" i="74"/>
  <c r="K29" i="74"/>
  <c r="K28" i="74"/>
  <c r="K23" i="74"/>
  <c r="K21" i="74"/>
  <c r="J13" i="74"/>
  <c r="J12" i="74"/>
  <c r="J11" i="74"/>
  <c r="J10" i="74"/>
  <c r="J9" i="74"/>
  <c r="J8" i="74"/>
  <c r="J7" i="74"/>
  <c r="F171" i="73"/>
  <c r="E171" i="73"/>
  <c r="D171" i="73"/>
  <c r="F170" i="73"/>
  <c r="E170" i="73"/>
  <c r="D170" i="73"/>
  <c r="F169" i="73"/>
  <c r="E169" i="73"/>
  <c r="D169" i="73"/>
  <c r="K141" i="73"/>
  <c r="K140" i="73"/>
  <c r="K135" i="73"/>
  <c r="K133" i="73"/>
  <c r="J125" i="73"/>
  <c r="J124" i="73"/>
  <c r="J123" i="73"/>
  <c r="J122" i="73"/>
  <c r="J121" i="73"/>
  <c r="J120" i="73"/>
  <c r="J119" i="73"/>
  <c r="K86" i="73"/>
  <c r="K85" i="73"/>
  <c r="K80" i="73"/>
  <c r="K78" i="73"/>
  <c r="J70" i="73"/>
  <c r="J69" i="73"/>
  <c r="J68" i="73"/>
  <c r="O83" i="73" s="1"/>
  <c r="J67" i="73"/>
  <c r="J66" i="73"/>
  <c r="J65" i="73"/>
  <c r="J64" i="73"/>
  <c r="K29" i="73"/>
  <c r="K28" i="73"/>
  <c r="K23" i="73"/>
  <c r="K21" i="73"/>
  <c r="J13" i="73"/>
  <c r="J12" i="73"/>
  <c r="J11" i="73"/>
  <c r="O26" i="73" s="1"/>
  <c r="J10" i="73"/>
  <c r="J9" i="73"/>
  <c r="J8" i="73"/>
  <c r="J7" i="73"/>
  <c r="F171" i="72"/>
  <c r="E171" i="72"/>
  <c r="D171" i="72"/>
  <c r="F170" i="72"/>
  <c r="E170" i="72"/>
  <c r="D170" i="72"/>
  <c r="F169" i="72"/>
  <c r="E169" i="72"/>
  <c r="D169" i="72"/>
  <c r="K141" i="72"/>
  <c r="K140" i="72"/>
  <c r="K135" i="72"/>
  <c r="K133" i="72"/>
  <c r="J125" i="72"/>
  <c r="J124" i="72"/>
  <c r="J123" i="72"/>
  <c r="J122" i="72"/>
  <c r="J121" i="72"/>
  <c r="J120" i="72"/>
  <c r="J119" i="72"/>
  <c r="K86" i="72"/>
  <c r="K85" i="72"/>
  <c r="K80" i="72"/>
  <c r="K78" i="72"/>
  <c r="J70" i="72"/>
  <c r="J69" i="72"/>
  <c r="O84" i="72" s="1"/>
  <c r="J68" i="72"/>
  <c r="O83" i="72" s="1"/>
  <c r="J67" i="72"/>
  <c r="J66" i="72"/>
  <c r="J65" i="72"/>
  <c r="J64" i="72"/>
  <c r="K29" i="72"/>
  <c r="K28" i="72"/>
  <c r="K23" i="72"/>
  <c r="K21" i="72"/>
  <c r="J13" i="72"/>
  <c r="J12" i="72"/>
  <c r="J11" i="72"/>
  <c r="O26" i="72" s="1"/>
  <c r="J10" i="72"/>
  <c r="J9" i="72"/>
  <c r="J8" i="72"/>
  <c r="J7" i="72"/>
  <c r="F171" i="70"/>
  <c r="E171" i="70"/>
  <c r="D171" i="70"/>
  <c r="F170" i="70"/>
  <c r="E170" i="70"/>
  <c r="D170" i="70"/>
  <c r="F169" i="70"/>
  <c r="E169" i="70"/>
  <c r="D169" i="70"/>
  <c r="K141" i="70"/>
  <c r="K140" i="70"/>
  <c r="K135" i="70"/>
  <c r="K133" i="70"/>
  <c r="J125" i="70"/>
  <c r="J124" i="70"/>
  <c r="J123" i="70"/>
  <c r="J122" i="70"/>
  <c r="J121" i="70"/>
  <c r="J120" i="70"/>
  <c r="J119" i="70"/>
  <c r="K86" i="70"/>
  <c r="K85" i="70"/>
  <c r="K80" i="70"/>
  <c r="K78" i="70"/>
  <c r="J70" i="70"/>
  <c r="J69" i="70"/>
  <c r="J68" i="70"/>
  <c r="O83" i="70" s="1"/>
  <c r="J67" i="70"/>
  <c r="J66" i="70"/>
  <c r="J65" i="70"/>
  <c r="J64" i="70"/>
  <c r="K29" i="70"/>
  <c r="K28" i="70"/>
  <c r="K23" i="70"/>
  <c r="K21" i="70"/>
  <c r="J13" i="70"/>
  <c r="J12" i="70"/>
  <c r="J11" i="70"/>
  <c r="J10" i="70"/>
  <c r="J9" i="70"/>
  <c r="J8" i="70"/>
  <c r="J7" i="70"/>
  <c r="F171" i="69"/>
  <c r="E171" i="69"/>
  <c r="D171" i="69"/>
  <c r="F170" i="69"/>
  <c r="E170" i="69"/>
  <c r="D170" i="69"/>
  <c r="F169" i="69"/>
  <c r="E169" i="69"/>
  <c r="D169" i="69"/>
  <c r="K135" i="69"/>
  <c r="K133" i="69"/>
  <c r="J125" i="69"/>
  <c r="J124" i="69"/>
  <c r="J123" i="69"/>
  <c r="J122" i="69"/>
  <c r="J121" i="69"/>
  <c r="J120" i="69"/>
  <c r="J119" i="69"/>
  <c r="K86" i="69"/>
  <c r="K85" i="69"/>
  <c r="K80" i="69"/>
  <c r="K78" i="69"/>
  <c r="J70" i="69"/>
  <c r="J69" i="69"/>
  <c r="J68" i="69"/>
  <c r="J67" i="69"/>
  <c r="J66" i="69"/>
  <c r="J65" i="69"/>
  <c r="J64" i="69"/>
  <c r="K23" i="69"/>
  <c r="K21" i="69"/>
  <c r="J13" i="69"/>
  <c r="J12" i="69"/>
  <c r="J11" i="69"/>
  <c r="J10" i="69"/>
  <c r="J9" i="69"/>
  <c r="J8" i="69"/>
  <c r="J7" i="69"/>
  <c r="F171" i="68"/>
  <c r="E171" i="68"/>
  <c r="D171" i="68"/>
  <c r="F170" i="68"/>
  <c r="E170" i="68"/>
  <c r="D170" i="68"/>
  <c r="F169" i="68"/>
  <c r="E169" i="68"/>
  <c r="D169" i="68"/>
  <c r="K141" i="68"/>
  <c r="K140" i="68"/>
  <c r="K135" i="68"/>
  <c r="K133" i="68"/>
  <c r="J125" i="68"/>
  <c r="J124" i="68"/>
  <c r="J123" i="68"/>
  <c r="J122" i="68"/>
  <c r="J121" i="68"/>
  <c r="J120" i="68"/>
  <c r="J119" i="68"/>
  <c r="K86" i="68"/>
  <c r="K85" i="68"/>
  <c r="K80" i="68"/>
  <c r="K78" i="68"/>
  <c r="J70" i="68"/>
  <c r="J69" i="68"/>
  <c r="J68" i="68"/>
  <c r="J67" i="68"/>
  <c r="J66" i="68"/>
  <c r="J65" i="68"/>
  <c r="J64" i="68"/>
  <c r="K29" i="68"/>
  <c r="K28" i="68"/>
  <c r="K23" i="68"/>
  <c r="K21" i="68"/>
  <c r="J13" i="68"/>
  <c r="J12" i="68"/>
  <c r="J11" i="68"/>
  <c r="O26" i="68" s="1"/>
  <c r="J10" i="68"/>
  <c r="J9" i="68"/>
  <c r="J8" i="68"/>
  <c r="J7" i="68"/>
  <c r="F171" i="67"/>
  <c r="E171" i="67"/>
  <c r="D171" i="67"/>
  <c r="F170" i="67"/>
  <c r="E170" i="67"/>
  <c r="D170" i="67"/>
  <c r="F169" i="67"/>
  <c r="E169" i="67"/>
  <c r="D169" i="67"/>
  <c r="K141" i="67"/>
  <c r="K140" i="67"/>
  <c r="K135" i="67"/>
  <c r="K133" i="67"/>
  <c r="J125" i="67"/>
  <c r="J124" i="67"/>
  <c r="J123" i="67"/>
  <c r="J122" i="67"/>
  <c r="J121" i="67"/>
  <c r="J120" i="67"/>
  <c r="J119" i="67"/>
  <c r="K86" i="67"/>
  <c r="K85" i="67"/>
  <c r="K80" i="67"/>
  <c r="K78" i="67"/>
  <c r="J70" i="67"/>
  <c r="J69" i="67"/>
  <c r="J68" i="67"/>
  <c r="J67" i="67"/>
  <c r="O82" i="67" s="1"/>
  <c r="J66" i="67"/>
  <c r="J65" i="67"/>
  <c r="J64" i="67"/>
  <c r="K29" i="67"/>
  <c r="K28" i="67"/>
  <c r="K23" i="67"/>
  <c r="K21" i="67"/>
  <c r="J13" i="67"/>
  <c r="O27" i="67" s="1"/>
  <c r="J12" i="67"/>
  <c r="J11" i="67"/>
  <c r="O26" i="67" s="1"/>
  <c r="J10" i="67"/>
  <c r="J9" i="67"/>
  <c r="J8" i="67"/>
  <c r="J7" i="67"/>
  <c r="F171" i="66"/>
  <c r="E171" i="66"/>
  <c r="D171" i="66"/>
  <c r="F170" i="66"/>
  <c r="E170" i="66"/>
  <c r="D170" i="66"/>
  <c r="F169" i="66"/>
  <c r="E169" i="66"/>
  <c r="D169" i="66"/>
  <c r="K141" i="66"/>
  <c r="K140" i="66"/>
  <c r="K135" i="66"/>
  <c r="K133" i="66"/>
  <c r="J125" i="66"/>
  <c r="J124" i="66"/>
  <c r="O139" i="66" s="1"/>
  <c r="J123" i="66"/>
  <c r="J122" i="66"/>
  <c r="J121" i="66"/>
  <c r="J120" i="66"/>
  <c r="J119" i="66"/>
  <c r="K86" i="66"/>
  <c r="K85" i="66"/>
  <c r="K80" i="66"/>
  <c r="K78" i="66"/>
  <c r="J70" i="66"/>
  <c r="J69" i="66"/>
  <c r="O84" i="66" s="1"/>
  <c r="J68" i="66"/>
  <c r="J67" i="66"/>
  <c r="J66" i="66"/>
  <c r="J65" i="66"/>
  <c r="J64" i="66"/>
  <c r="K29" i="66"/>
  <c r="K28" i="66"/>
  <c r="K23" i="66"/>
  <c r="K21" i="66"/>
  <c r="J13" i="66"/>
  <c r="J12" i="66"/>
  <c r="J11" i="66"/>
  <c r="O26" i="66" s="1"/>
  <c r="J10" i="66"/>
  <c r="J9" i="66"/>
  <c r="J8" i="66"/>
  <c r="J7" i="66"/>
  <c r="F171" i="65"/>
  <c r="E171" i="65"/>
  <c r="D171" i="65"/>
  <c r="F170" i="65"/>
  <c r="E170" i="65"/>
  <c r="D170" i="65"/>
  <c r="F169" i="65"/>
  <c r="E169" i="65"/>
  <c r="D169" i="65"/>
  <c r="K141" i="65"/>
  <c r="K140" i="65"/>
  <c r="K135" i="65"/>
  <c r="K133" i="65"/>
  <c r="J125" i="65"/>
  <c r="J124" i="65"/>
  <c r="J123" i="65"/>
  <c r="J122" i="65"/>
  <c r="J121" i="65"/>
  <c r="J120" i="65"/>
  <c r="J119" i="65"/>
  <c r="K86" i="65"/>
  <c r="K85" i="65"/>
  <c r="K80" i="65"/>
  <c r="K78" i="65"/>
  <c r="J70" i="65"/>
  <c r="J69" i="65"/>
  <c r="J68" i="65"/>
  <c r="J67" i="65"/>
  <c r="J66" i="65"/>
  <c r="J65" i="65"/>
  <c r="J64" i="65"/>
  <c r="K29" i="65"/>
  <c r="K28" i="65"/>
  <c r="K23" i="65"/>
  <c r="K21" i="65"/>
  <c r="J13" i="65"/>
  <c r="J12" i="65"/>
  <c r="O27" i="65" s="1"/>
  <c r="J11" i="65"/>
  <c r="O26" i="65" s="1"/>
  <c r="J10" i="65"/>
  <c r="J9" i="65"/>
  <c r="J8" i="65"/>
  <c r="J7" i="65"/>
  <c r="F171" i="64"/>
  <c r="E171" i="64"/>
  <c r="D171" i="64"/>
  <c r="F170" i="64"/>
  <c r="E170" i="64"/>
  <c r="D170" i="64"/>
  <c r="F169" i="64"/>
  <c r="E169" i="64"/>
  <c r="D169" i="64"/>
  <c r="K141" i="64"/>
  <c r="K140" i="64"/>
  <c r="K135" i="64"/>
  <c r="K133" i="64"/>
  <c r="J125" i="64"/>
  <c r="J124" i="64"/>
  <c r="J123" i="64"/>
  <c r="J122" i="64"/>
  <c r="J121" i="64"/>
  <c r="J120" i="64"/>
  <c r="J119" i="64"/>
  <c r="K86" i="64"/>
  <c r="K85" i="64"/>
  <c r="K80" i="64"/>
  <c r="K78" i="64"/>
  <c r="J70" i="64"/>
  <c r="J69" i="64"/>
  <c r="J68" i="64"/>
  <c r="O83" i="64" s="1"/>
  <c r="J67" i="64"/>
  <c r="J66" i="64"/>
  <c r="J65" i="64"/>
  <c r="J64" i="64"/>
  <c r="K29" i="64"/>
  <c r="K28" i="64"/>
  <c r="K23" i="64"/>
  <c r="K21" i="64"/>
  <c r="J13" i="64"/>
  <c r="J12" i="64"/>
  <c r="J11" i="64"/>
  <c r="J10" i="64"/>
  <c r="J9" i="64"/>
  <c r="J8" i="64"/>
  <c r="J7" i="64"/>
  <c r="F171" i="63"/>
  <c r="E171" i="63"/>
  <c r="D171" i="63"/>
  <c r="F170" i="63"/>
  <c r="E170" i="63"/>
  <c r="D170" i="63"/>
  <c r="F169" i="63"/>
  <c r="E169" i="63"/>
  <c r="D169" i="63"/>
  <c r="K141" i="63"/>
  <c r="K140" i="63"/>
  <c r="K135" i="63"/>
  <c r="K133" i="63"/>
  <c r="J125" i="63"/>
  <c r="J124" i="63"/>
  <c r="J123" i="63"/>
  <c r="J122" i="63"/>
  <c r="J121" i="63"/>
  <c r="J120" i="63"/>
  <c r="J119" i="63"/>
  <c r="K86" i="63"/>
  <c r="K85" i="63"/>
  <c r="K80" i="63"/>
  <c r="K78" i="63"/>
  <c r="J70" i="63"/>
  <c r="J69" i="63"/>
  <c r="J68" i="63"/>
  <c r="J67" i="63"/>
  <c r="J66" i="63"/>
  <c r="J65" i="63"/>
  <c r="J64" i="63"/>
  <c r="K29" i="63"/>
  <c r="K28" i="63"/>
  <c r="K23" i="63"/>
  <c r="K21" i="63"/>
  <c r="J13" i="63"/>
  <c r="J12" i="63"/>
  <c r="J11" i="63"/>
  <c r="J10" i="63"/>
  <c r="J9" i="63"/>
  <c r="J8" i="63"/>
  <c r="J7" i="63"/>
  <c r="O140" i="92" l="1"/>
  <c r="O139" i="92"/>
  <c r="O138" i="92"/>
  <c r="O81" i="92"/>
  <c r="O84" i="92"/>
  <c r="O83" i="92"/>
  <c r="O82" i="92"/>
  <c r="O28" i="92"/>
  <c r="O26" i="92"/>
  <c r="O27" i="92"/>
  <c r="O24" i="92"/>
  <c r="O137" i="91"/>
  <c r="O139" i="91"/>
  <c r="O138" i="91"/>
  <c r="O136" i="91"/>
  <c r="O81" i="91"/>
  <c r="O83" i="91"/>
  <c r="O84" i="91"/>
  <c r="O82" i="91"/>
  <c r="O140" i="90"/>
  <c r="O136" i="90"/>
  <c r="O139" i="90"/>
  <c r="O137" i="90"/>
  <c r="O84" i="90"/>
  <c r="O83" i="90"/>
  <c r="O82" i="90"/>
  <c r="O81" i="90"/>
  <c r="O139" i="89"/>
  <c r="O138" i="89"/>
  <c r="O83" i="89"/>
  <c r="O85" i="89"/>
  <c r="O84" i="89"/>
  <c r="O82" i="89"/>
  <c r="O81" i="89"/>
  <c r="O140" i="88"/>
  <c r="O139" i="88"/>
  <c r="O138" i="88"/>
  <c r="O137" i="88"/>
  <c r="O82" i="88"/>
  <c r="O83" i="88"/>
  <c r="O85" i="88"/>
  <c r="O138" i="87"/>
  <c r="O137" i="87"/>
  <c r="O136" i="87"/>
  <c r="O140" i="87"/>
  <c r="O83" i="87"/>
  <c r="O139" i="86"/>
  <c r="O138" i="86"/>
  <c r="O136" i="86"/>
  <c r="O82" i="86"/>
  <c r="O83" i="86"/>
  <c r="O84" i="86"/>
  <c r="O137" i="85"/>
  <c r="O138" i="85"/>
  <c r="O139" i="85"/>
  <c r="O140" i="85"/>
  <c r="O83" i="85"/>
  <c r="O84" i="85"/>
  <c r="O139" i="84"/>
  <c r="O138" i="84"/>
  <c r="O137" i="84"/>
  <c r="O84" i="84"/>
  <c r="O82" i="84"/>
  <c r="O138" i="83"/>
  <c r="O140" i="83"/>
  <c r="O139" i="83"/>
  <c r="O82" i="83"/>
  <c r="O84" i="83"/>
  <c r="O81" i="83"/>
  <c r="O137" i="82"/>
  <c r="O136" i="82"/>
  <c r="O81" i="82"/>
  <c r="O84" i="82"/>
  <c r="O82" i="82"/>
  <c r="O138" i="81"/>
  <c r="O139" i="81"/>
  <c r="O136" i="81"/>
  <c r="O83" i="81"/>
  <c r="O85" i="81"/>
  <c r="O84" i="81"/>
  <c r="O139" i="80"/>
  <c r="O140" i="80"/>
  <c r="O138" i="80"/>
  <c r="O137" i="80"/>
  <c r="O82" i="80"/>
  <c r="O84" i="80"/>
  <c r="O83" i="80"/>
  <c r="O137" i="79"/>
  <c r="O139" i="79"/>
  <c r="O138" i="79"/>
  <c r="O82" i="79"/>
  <c r="O81" i="79"/>
  <c r="O137" i="78"/>
  <c r="O139" i="78"/>
  <c r="O138" i="78"/>
  <c r="O83" i="78"/>
  <c r="O82" i="78"/>
  <c r="O81" i="78"/>
  <c r="O140" i="77"/>
  <c r="O139" i="77"/>
  <c r="O138" i="77"/>
  <c r="O137" i="77"/>
  <c r="O26" i="77"/>
  <c r="O28" i="77"/>
  <c r="O25" i="77"/>
  <c r="O24" i="77"/>
  <c r="O29" i="77"/>
  <c r="O84" i="76"/>
  <c r="O85" i="76"/>
  <c r="O82" i="76"/>
  <c r="O81" i="76"/>
  <c r="O86" i="76"/>
  <c r="O27" i="76"/>
  <c r="O28" i="76"/>
  <c r="O25" i="76"/>
  <c r="O24" i="76"/>
  <c r="O29" i="76"/>
  <c r="O139" i="76"/>
  <c r="O140" i="76"/>
  <c r="O137" i="76"/>
  <c r="O136" i="76"/>
  <c r="O141" i="76"/>
  <c r="O139" i="75"/>
  <c r="O138" i="75"/>
  <c r="O140" i="75"/>
  <c r="O137" i="75"/>
  <c r="O136" i="75"/>
  <c r="O141" i="75"/>
  <c r="O84" i="75"/>
  <c r="O85" i="75"/>
  <c r="O82" i="75"/>
  <c r="O86" i="75"/>
  <c r="O81" i="75"/>
  <c r="O138" i="73"/>
  <c r="O139" i="73"/>
  <c r="O140" i="73"/>
  <c r="O137" i="73"/>
  <c r="O141" i="73"/>
  <c r="O136" i="73"/>
  <c r="O84" i="73"/>
  <c r="O85" i="73"/>
  <c r="O82" i="73"/>
  <c r="O86" i="73"/>
  <c r="O81" i="73"/>
  <c r="O27" i="73"/>
  <c r="O28" i="73"/>
  <c r="O25" i="73"/>
  <c r="O24" i="73"/>
  <c r="O29" i="73"/>
  <c r="O138" i="72"/>
  <c r="O139" i="72"/>
  <c r="O140" i="72"/>
  <c r="O137" i="72"/>
  <c r="O136" i="72"/>
  <c r="O141" i="72"/>
  <c r="O82" i="72"/>
  <c r="O85" i="72"/>
  <c r="O81" i="72"/>
  <c r="O86" i="72"/>
  <c r="O27" i="72"/>
  <c r="O28" i="72"/>
  <c r="O25" i="72"/>
  <c r="O24" i="72"/>
  <c r="O29" i="72"/>
  <c r="O139" i="70"/>
  <c r="O138" i="70"/>
  <c r="O140" i="70"/>
  <c r="O137" i="70"/>
  <c r="O136" i="70"/>
  <c r="O141" i="70"/>
  <c r="O84" i="70"/>
  <c r="O85" i="70"/>
  <c r="O82" i="70"/>
  <c r="O81" i="70"/>
  <c r="O86" i="70"/>
  <c r="O26" i="70"/>
  <c r="O27" i="70"/>
  <c r="O28" i="70"/>
  <c r="O25" i="70"/>
  <c r="O24" i="70"/>
  <c r="O29" i="70"/>
  <c r="O84" i="69"/>
  <c r="O83" i="69"/>
  <c r="O85" i="69"/>
  <c r="O82" i="69"/>
  <c r="O81" i="69"/>
  <c r="O86" i="69"/>
  <c r="O26" i="69"/>
  <c r="O139" i="69"/>
  <c r="O29" i="69"/>
  <c r="O24" i="69"/>
  <c r="O27" i="69"/>
  <c r="O25" i="69"/>
  <c r="O28" i="69"/>
  <c r="O138" i="69"/>
  <c r="O140" i="69"/>
  <c r="O137" i="69"/>
  <c r="O136" i="69"/>
  <c r="O141" i="69"/>
  <c r="O139" i="68"/>
  <c r="O138" i="68"/>
  <c r="O141" i="68"/>
  <c r="O140" i="68"/>
  <c r="O137" i="68"/>
  <c r="O136" i="68"/>
  <c r="O84" i="68"/>
  <c r="O83" i="68"/>
  <c r="O85" i="68"/>
  <c r="O82" i="68"/>
  <c r="O81" i="68"/>
  <c r="O86" i="68"/>
  <c r="O27" i="68"/>
  <c r="O28" i="68"/>
  <c r="O25" i="68"/>
  <c r="O24" i="68"/>
  <c r="O29" i="68"/>
  <c r="O139" i="67"/>
  <c r="O138" i="67"/>
  <c r="O140" i="67"/>
  <c r="O137" i="67"/>
  <c r="O136" i="67"/>
  <c r="O141" i="67"/>
  <c r="O83" i="67"/>
  <c r="O81" i="67"/>
  <c r="O85" i="67"/>
  <c r="O86" i="67"/>
  <c r="O84" i="67"/>
  <c r="O28" i="67"/>
  <c r="O25" i="67"/>
  <c r="O24" i="67"/>
  <c r="O29" i="67"/>
  <c r="O138" i="66"/>
  <c r="O140" i="66"/>
  <c r="O137" i="66"/>
  <c r="O136" i="66"/>
  <c r="O141" i="66"/>
  <c r="O83" i="66"/>
  <c r="O85" i="66"/>
  <c r="O82" i="66"/>
  <c r="O81" i="66"/>
  <c r="O86" i="66"/>
  <c r="O27" i="66"/>
  <c r="O25" i="66"/>
  <c r="O28" i="66"/>
  <c r="O24" i="66"/>
  <c r="O29" i="66"/>
  <c r="O139" i="65"/>
  <c r="O138" i="65"/>
  <c r="O140" i="65"/>
  <c r="O137" i="65"/>
  <c r="O141" i="65"/>
  <c r="O136" i="65"/>
  <c r="O83" i="65"/>
  <c r="O84" i="65"/>
  <c r="O85" i="65"/>
  <c r="O82" i="65"/>
  <c r="O81" i="65"/>
  <c r="O86" i="65"/>
  <c r="O28" i="65"/>
  <c r="O25" i="65"/>
  <c r="O24" i="65"/>
  <c r="O29" i="65"/>
  <c r="O138" i="64"/>
  <c r="O139" i="64"/>
  <c r="O140" i="64"/>
  <c r="O137" i="64"/>
  <c r="O141" i="64"/>
  <c r="O136" i="64"/>
  <c r="O84" i="64"/>
  <c r="O85" i="64"/>
  <c r="O82" i="64"/>
  <c r="O81" i="64"/>
  <c r="O86" i="64"/>
  <c r="O27" i="64"/>
  <c r="O26" i="64"/>
  <c r="O28" i="64"/>
  <c r="O25" i="64"/>
  <c r="O29" i="64"/>
  <c r="O24" i="64"/>
  <c r="O25" i="92"/>
  <c r="O136" i="92"/>
  <c r="O85" i="92"/>
  <c r="O137" i="92"/>
  <c r="O140" i="91"/>
  <c r="O85" i="91"/>
  <c r="O85" i="90"/>
  <c r="O140" i="89"/>
  <c r="O137" i="89"/>
  <c r="O136" i="88"/>
  <c r="O81" i="88"/>
  <c r="O81" i="87"/>
  <c r="O140" i="86"/>
  <c r="O85" i="86"/>
  <c r="O82" i="85"/>
  <c r="O136" i="85"/>
  <c r="O85" i="85"/>
  <c r="O140" i="84"/>
  <c r="O85" i="84"/>
  <c r="O136" i="83"/>
  <c r="O85" i="83"/>
  <c r="O140" i="82"/>
  <c r="O83" i="82"/>
  <c r="O85" i="82"/>
  <c r="O140" i="81"/>
  <c r="O137" i="81"/>
  <c r="O81" i="81"/>
  <c r="O81" i="80"/>
  <c r="O136" i="80"/>
  <c r="O136" i="79"/>
  <c r="O83" i="79"/>
  <c r="O85" i="79"/>
  <c r="O136" i="78"/>
  <c r="O85" i="78"/>
  <c r="O136" i="77"/>
  <c r="K141" i="1"/>
  <c r="K140" i="1"/>
  <c r="K135" i="1"/>
  <c r="K133" i="1"/>
  <c r="J125" i="1"/>
  <c r="J124" i="1"/>
  <c r="J123" i="1"/>
  <c r="J122" i="1"/>
  <c r="J121" i="1"/>
  <c r="J120" i="1"/>
  <c r="J119" i="1"/>
  <c r="K86" i="1"/>
  <c r="K85" i="1"/>
  <c r="K80" i="1"/>
  <c r="K78" i="1"/>
  <c r="J70" i="1"/>
  <c r="J69" i="1"/>
  <c r="J68" i="1"/>
  <c r="J67" i="1"/>
  <c r="J66" i="1"/>
  <c r="J65" i="1"/>
  <c r="J64" i="1"/>
  <c r="K29" i="1" l="1"/>
  <c r="K28" i="1"/>
  <c r="K23" i="1" l="1"/>
  <c r="K21" i="1"/>
  <c r="J13" i="1"/>
  <c r="J12" i="1"/>
  <c r="J11" i="1"/>
  <c r="J10" i="1"/>
  <c r="J9" i="1"/>
  <c r="J8" i="1"/>
  <c r="J7" i="1"/>
  <c r="O26" i="1" l="1"/>
  <c r="O29" i="1"/>
  <c r="O25" i="1"/>
  <c r="O27" i="1"/>
  <c r="O24" i="1"/>
  <c r="F171" i="1"/>
  <c r="E171" i="1"/>
  <c r="D171" i="1"/>
  <c r="F170" i="1"/>
  <c r="E170" i="1"/>
  <c r="D170" i="1"/>
  <c r="F169" i="1"/>
  <c r="E169" i="1"/>
  <c r="D169" i="1"/>
</calcChain>
</file>

<file path=xl/sharedStrings.xml><?xml version="1.0" encoding="utf-8"?>
<sst xmlns="http://schemas.openxmlformats.org/spreadsheetml/2006/main" count="8170" uniqueCount="579">
  <si>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</si>
  <si>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</si>
  <si>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</si>
  <si>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</si>
  <si>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</si>
  <si>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</si>
  <si>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</si>
  <si>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</si>
  <si>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</si>
  <si>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AVERAGE</t>
  </si>
  <si>
    <t>Raw Sugar</t>
  </si>
  <si>
    <t>Washed Sugar</t>
  </si>
  <si>
    <t>Raw Liquor</t>
  </si>
  <si>
    <t>Clear Liquor</t>
  </si>
  <si>
    <t>1st Refine</t>
  </si>
  <si>
    <t>2nd Refine</t>
  </si>
  <si>
    <t>Fine Liquor</t>
  </si>
  <si>
    <t>Colour</t>
  </si>
  <si>
    <t>CaO content (%)</t>
  </si>
  <si>
    <t>Water</t>
  </si>
  <si>
    <t>Sweet Water</t>
  </si>
  <si>
    <t>CL</t>
  </si>
  <si>
    <t>TDS</t>
  </si>
  <si>
    <t>Chlorine</t>
  </si>
  <si>
    <t>Plate 1</t>
  </si>
  <si>
    <t>FL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</si>
  <si>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</si>
  <si>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</si>
  <si>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</si>
  <si>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</si>
  <si>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</si>
  <si>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</si>
  <si>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</si>
  <si>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</si>
  <si>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</si>
  <si>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</si>
  <si>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</si>
  <si>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</si>
  <si>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</si>
  <si>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</si>
  <si>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</si>
  <si>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</si>
  <si>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</si>
  <si>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</si>
  <si>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</si>
  <si>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</si>
  <si>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Pol</t>
  </si>
  <si>
    <t>Purity</t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</si>
  <si>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</si>
  <si>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</si>
  <si>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</si>
  <si>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</si>
  <si>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</si>
  <si>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</si>
  <si>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mol</t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</si>
  <si>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</si>
  <si>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</si>
  <si>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</si>
  <si>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</si>
  <si>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</si>
  <si>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</si>
  <si>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</si>
  <si>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</si>
  <si>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 xml:space="preserve"> </t>
  </si>
  <si>
    <t>MORNING SHIFT (0700-1500: Shift B)</t>
  </si>
  <si>
    <t>Cake Pol</t>
  </si>
  <si>
    <t>MORNING SHIFT (0700-1500: Shift D)</t>
  </si>
  <si>
    <t>AFTERNOON SHIFT (1500-2300: Shift B)</t>
  </si>
  <si>
    <t>NIGHT SHIFT (1100-0700: Shift C)</t>
  </si>
  <si>
    <t>NIGHT SHIFT 2300-0700: Shift C)</t>
  </si>
  <si>
    <t>MORNING SHIFT (0700-1500: Shift A)</t>
  </si>
  <si>
    <t>NIGHT SHIFT (2300-0700: Shift D)</t>
  </si>
  <si>
    <t>AFTERNOON SHIFT (1500-2300: Shift C)</t>
  </si>
  <si>
    <t>NIGHT SHIFT (2300-0700: Shift A)</t>
  </si>
  <si>
    <t>AFTERNOON SHIFT (1500-2300: Shift D)</t>
  </si>
  <si>
    <t>MORNING SHIFT (0700-1500: Shift C)</t>
  </si>
  <si>
    <t>NIGHT SHIFT (2300-0700: Shift B)</t>
  </si>
  <si>
    <t>AFTERNOON SHIFT (1500-2300: Shift A)</t>
  </si>
  <si>
    <t>NIGHT SHIFT (2300-0700: Shift C)</t>
  </si>
  <si>
    <t>NIGHT SHIFT (1100-0700: Shift D)</t>
  </si>
  <si>
    <t>AFTERNOON SHIFT (1500-2300: ShiftC )</t>
  </si>
  <si>
    <t>cl</t>
  </si>
  <si>
    <t>fl</t>
  </si>
  <si>
    <t>c2 moll clr 1656</t>
  </si>
  <si>
    <t>ig 3374 4/4 clr 39</t>
  </si>
  <si>
    <t>c1 2185 3/4 clr 47</t>
  </si>
  <si>
    <t>c2 2379 4/4 clr 85</t>
  </si>
  <si>
    <t>s1 1769 3/3 clr 122</t>
  </si>
  <si>
    <t>cb no 181 clr 637</t>
  </si>
  <si>
    <t>C2 MOL=  1887  78.82  6.0</t>
  </si>
  <si>
    <t>L1 2190 CW 3/4=  56</t>
  </si>
  <si>
    <t>L4 3379 CW 4/4=  23</t>
  </si>
  <si>
    <t>L2 2385 CW 4/4=  69</t>
  </si>
  <si>
    <t>L3 1773 CW 3/3=  107</t>
  </si>
  <si>
    <t>CB L / POL  142=  1535</t>
  </si>
  <si>
    <t>BL</t>
  </si>
  <si>
    <t>C2 mol = 1969 Bx 79.40</t>
  </si>
  <si>
    <t>IG no.3383 = 24 c/w 4/4</t>
  </si>
  <si>
    <t>C1 no.2195 = 54 c/w 3/4</t>
  </si>
  <si>
    <t>C2 no.2840 = 67 c/w 4/4</t>
  </si>
  <si>
    <t>S1 no.1777 = 109 c/w 3/3</t>
  </si>
  <si>
    <t>C2 moll colour-1398 bx-79.05 ph-6.0</t>
  </si>
  <si>
    <t xml:space="preserve">C2 no.2397 4/4 =79 </t>
  </si>
  <si>
    <t>S1 no.1782 3/3 =123</t>
  </si>
  <si>
    <t>C1 no.2201 3/4 =38</t>
  </si>
  <si>
    <t>IG no.3391 4/4 =32</t>
  </si>
  <si>
    <t>C2 MOL= 1594  79.33  6.1</t>
  </si>
  <si>
    <t>L1 2205 CW 3/4=  43</t>
  </si>
  <si>
    <t>L4 3396 CW 4/4=  23</t>
  </si>
  <si>
    <t>L2 2401 CW 4/4=  59</t>
  </si>
  <si>
    <t>L3 1786 CW 3/3=  88</t>
  </si>
  <si>
    <t>NSACB  143=  557</t>
  </si>
  <si>
    <t>C2 MOL=  1548  79.94  5.9</t>
  </si>
  <si>
    <t>L4 3403 CW 4/4=  20</t>
  </si>
  <si>
    <t>L1 2211 CW 3/4=  38</t>
  </si>
  <si>
    <t>L2 2406 CW 4/4=  57</t>
  </si>
  <si>
    <t>L3 1789 CW 3/2=  96</t>
  </si>
  <si>
    <t>C1 no.2217 3/4 =34</t>
  </si>
  <si>
    <t>C2 no.2413 4/4 =60</t>
  </si>
  <si>
    <t>S1 no.1794 3/3 =118</t>
  </si>
  <si>
    <t>IG no.3411 4/4 =18</t>
  </si>
  <si>
    <t>C2 moll colour-1321 bx-77.44 ph-6.1</t>
  </si>
  <si>
    <t>RNB</t>
  </si>
  <si>
    <t>LISSE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</si>
  <si>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</si>
  <si>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L4 3417 CW 4/4=  28</t>
  </si>
  <si>
    <t>L1 2221 CW 3/4=  41</t>
  </si>
  <si>
    <t>L2 2417 CW 4/4=  63</t>
  </si>
  <si>
    <t>L3 1797 CW 3/3=  83</t>
  </si>
  <si>
    <t>C2 MOL=  1766  81.45  5.8           AFF MOL 2ND= 6.8</t>
  </si>
  <si>
    <t>C2 MOLL CLR 1745</t>
  </si>
  <si>
    <t>IGM 3424 4/4 CLR 18</t>
  </si>
  <si>
    <t>C1 2226 3/4 CLR 23</t>
  </si>
  <si>
    <t>C2 2423 4/4 CLR 57</t>
  </si>
  <si>
    <t>S1 1800 3/3 CLR 103</t>
  </si>
  <si>
    <t>C2 moll colour-1568 bx-71.97 ph-6.0</t>
  </si>
  <si>
    <t>IG no.3431 4/4 =17</t>
  </si>
  <si>
    <t>C1 no.2231 3/3 =25</t>
  </si>
  <si>
    <t>C2 no.2428 4/4 =59</t>
  </si>
  <si>
    <t xml:space="preserve">  </t>
  </si>
  <si>
    <t xml:space="preserve">C2 mol = 1626 Bx 72.80  </t>
  </si>
  <si>
    <t>IG no.3488 = 16 c/w 4/4</t>
  </si>
  <si>
    <t>C1 no.2237 = 27 c/w 3/3</t>
  </si>
  <si>
    <t>C2 no.2431 = 56 c/w 4/4</t>
  </si>
  <si>
    <t>S1 no.1803 = 101 c/w 3/3</t>
  </si>
  <si>
    <t>c2 moll clr 1547</t>
  </si>
  <si>
    <t>c1 2237 2/3 clr 48</t>
  </si>
  <si>
    <t>c2 2433 4/4 clr 64</t>
  </si>
  <si>
    <t>s1 1803 3/3 clr 86</t>
  </si>
  <si>
    <t>C2 MOL=  1598  81.03  5.7</t>
  </si>
  <si>
    <t>L1 2240 CW 2/3=  32</t>
  </si>
  <si>
    <t>L2 2436 CW 4/4=  68</t>
  </si>
  <si>
    <t>L3 1806 CW 3/3=  104</t>
  </si>
  <si>
    <t>L4 3445 CW 3/3=  17</t>
  </si>
  <si>
    <t>rnb</t>
  </si>
  <si>
    <t>C2 mol = 1685 Bx 80.70</t>
  </si>
  <si>
    <t>C1 no.2245 = 37 c/w 2/3</t>
  </si>
  <si>
    <t>C2 no.2441 = 66 c/w 4/4</t>
  </si>
  <si>
    <t>S1 no.1809 = 102 c/w 3/3</t>
  </si>
  <si>
    <t>IG no.3448 = 16 c/w 3/3          IG no.3453 = 18 c/w 2/3</t>
  </si>
  <si>
    <t>c2 moll clr 1727</t>
  </si>
  <si>
    <t>ig 3468 2/3 clr 16</t>
  </si>
  <si>
    <t>c1 2249 2/3 clr 32</t>
  </si>
  <si>
    <t>c2 2444 4/4 clr 52</t>
  </si>
  <si>
    <t>s1 1812 3/3 clr 110</t>
  </si>
  <si>
    <t>C2 MOL=  1698  81.77  5.8</t>
  </si>
  <si>
    <t>L2 2449 CW 4/4= 54</t>
  </si>
  <si>
    <t>L3 1818 CW 3/3=  88</t>
  </si>
  <si>
    <t>L1 2253 CW 2/3=  36</t>
  </si>
  <si>
    <t>L4 3462 CW 2/3=  15</t>
  </si>
  <si>
    <t>L4 3464 CW 2/2=  18</t>
  </si>
  <si>
    <t>C2 MOL= 1772  81.03  5.9</t>
  </si>
  <si>
    <t>L2 2455 CW 4/4=  60</t>
  </si>
  <si>
    <t>L3 1822 CW 3/3=  93</t>
  </si>
  <si>
    <t>NSACB  144 =  443</t>
  </si>
  <si>
    <t>L4 3468 CW 2/1=  23           L4 3470 CW 2/2= 18</t>
  </si>
  <si>
    <t>L1 2256 CW 2/3=  39</t>
  </si>
  <si>
    <t>C2 mol = 1841 Bx 80.65</t>
  </si>
  <si>
    <t>NSA CB no.145 = 515</t>
  </si>
  <si>
    <t>IG no.3477 = 19 c/w 2/2</t>
  </si>
  <si>
    <t>C1 no.2259 = 41 c/w 2/3</t>
  </si>
  <si>
    <t>C2 no.2460 = 59 c/w 4/4</t>
  </si>
  <si>
    <t>S1 no.1827 = 96 c/w 3/3</t>
  </si>
  <si>
    <t>L4 3485 CW 2/3=  17</t>
  </si>
  <si>
    <t>C2 MOL=  1907  82.03  5.8</t>
  </si>
  <si>
    <t>L1 2265 CW 2/3=  37</t>
  </si>
  <si>
    <t>L2 2407 CW 4/4=  57</t>
  </si>
  <si>
    <t>L3 1831 CW 3/3=  78</t>
  </si>
  <si>
    <t>C2 MOLL CLR 1886</t>
  </si>
  <si>
    <t>IG 3492 2/2 CLR 16</t>
  </si>
  <si>
    <t>C1 2270 2/3 CLR 38</t>
  </si>
  <si>
    <t>C2 2474 4/4 CLR 54</t>
  </si>
  <si>
    <t>S1 1837 3/3 CLR 84</t>
  </si>
  <si>
    <t>CB 146 CLR 328</t>
  </si>
  <si>
    <t>C2 moll colour-1219 bx-79.28 ph-6.0</t>
  </si>
  <si>
    <t>IG no.3502 2/2 =16</t>
  </si>
  <si>
    <t>C1 no.2274 2/3 =37</t>
  </si>
  <si>
    <t>C2 no.2479 4/4 =52</t>
  </si>
  <si>
    <t>S1 no.1841 3/3 =86</t>
  </si>
  <si>
    <t>C2 mol = 1323 Bx 78.89</t>
  </si>
  <si>
    <t>IG no.3509 = 17 c/w 2/2</t>
  </si>
  <si>
    <t>C1 no.2280 = 35 c/w 2/3</t>
  </si>
  <si>
    <t>C2 no.2486 = 49 c/w 4/4</t>
  </si>
  <si>
    <t>S1 no.1845 = 89 c/w 3/3</t>
  </si>
  <si>
    <t>NSACB no.147 = 520</t>
  </si>
  <si>
    <t>c2 moll clr 1527</t>
  </si>
  <si>
    <t>c1 2283 2/3 clr 88</t>
  </si>
  <si>
    <t>c2 2490 4/4 clr 102</t>
  </si>
  <si>
    <t>s1 1849 3/3 clr 119</t>
  </si>
  <si>
    <t>ig 3514 2/2 clr 35</t>
  </si>
  <si>
    <t>cb 148 clr 334</t>
  </si>
  <si>
    <t>IG no.3520 3/3 =16</t>
  </si>
  <si>
    <t>C2 moll colour-1515 bx-76.02 ph-5.9</t>
  </si>
  <si>
    <t>C1 no.2287 2/3 =45</t>
  </si>
  <si>
    <t>C2 no.2496 4/4 =68</t>
  </si>
  <si>
    <t>S1 no.1851 3/3 =109</t>
  </si>
  <si>
    <t>C2 mol = 1597 Bx 77.27</t>
  </si>
  <si>
    <t>IGM no.3526 = 17 c/w 3/3</t>
  </si>
  <si>
    <t>C2 no.2501 = 70 c/w 4/4</t>
  </si>
  <si>
    <t>S1 no.1855 = 111 c/w 3/3</t>
  </si>
  <si>
    <t>NSACB no.149 = 540</t>
  </si>
  <si>
    <t>C1 no.2292 = 47 c/w 2/3          C1 no.2295 = 20 c/w 3/3</t>
  </si>
  <si>
    <t>4..08</t>
  </si>
  <si>
    <t>c2 moll clr 1588</t>
  </si>
  <si>
    <t>ig 3531 3/3 clr 18</t>
  </si>
  <si>
    <t>c1 2297 44 clr 34</t>
  </si>
  <si>
    <t>c2 2505 4/4 clr 76</t>
  </si>
  <si>
    <t>cb 150 clr 682</t>
  </si>
  <si>
    <t>s1 1861 3/3 clr 92</t>
  </si>
  <si>
    <t>C2 MOL=  1791  82.34  6.0</t>
  </si>
  <si>
    <t>L4 3540 CW 3/3=  19</t>
  </si>
  <si>
    <t>L1 2303 CW 3/3=  37</t>
  </si>
  <si>
    <t>L2 2512 CW 4/4=  66</t>
  </si>
  <si>
    <t>L3 1864 CW 3/3=  89</t>
  </si>
  <si>
    <t>C2 mol = 1891 Bx 81.80</t>
  </si>
  <si>
    <t>IGM no.3547 = 18 c/w 3/3</t>
  </si>
  <si>
    <t>C1 no.2308 = 36 c/w 3/3</t>
  </si>
  <si>
    <t>C2 no.2516 = 61 c/w 4/4</t>
  </si>
  <si>
    <t>S1 no.1869 = 86 c/w 3/3</t>
  </si>
  <si>
    <t>IGFL Old = 16</t>
  </si>
  <si>
    <t>IGFL New = 12</t>
  </si>
  <si>
    <t>C2 moll colour-1362 bx-76.79 ph-6.3</t>
  </si>
  <si>
    <t>IG no.3556 3/3 =15</t>
  </si>
  <si>
    <t>C1 no.2314 3/3 =32</t>
  </si>
  <si>
    <t>C2 no.2524 4/4 =61</t>
  </si>
  <si>
    <t>S1 no.1875 3/3 =85</t>
  </si>
  <si>
    <t>C1 no.2315 2/3 =36</t>
  </si>
  <si>
    <t>IG no.3560 2/3 =15</t>
  </si>
  <si>
    <t>NSACB no.151 =526</t>
  </si>
  <si>
    <t>C2 MOL=  1702  80.44  6.1</t>
  </si>
  <si>
    <t>L4 3563 CW 2/3=  17</t>
  </si>
  <si>
    <t>L1 2318 CW 2/3=  34</t>
  </si>
  <si>
    <t>L2 2528 CW 4/4=  63</t>
  </si>
  <si>
    <t>L3 1878 CW 3/3=  92</t>
  </si>
  <si>
    <t>c2 moll clr 1684</t>
  </si>
  <si>
    <t>igm 3569 2/3 clr 18</t>
  </si>
  <si>
    <t>c2 2536 4/4 clr 49</t>
  </si>
  <si>
    <t>s1 1883 3/3 clr 88</t>
  </si>
  <si>
    <t>c1 2323 2/3 clr 28</t>
  </si>
  <si>
    <t>cb low poll clr 1018</t>
  </si>
  <si>
    <t>cb low poll clr 1335 2nd</t>
  </si>
  <si>
    <t>C2 moll colour-1396 bx-77.16 ph-6.1</t>
  </si>
  <si>
    <t>IG no.3581 2/3 =16</t>
  </si>
  <si>
    <t>C1 no.2329 2/3 =30</t>
  </si>
  <si>
    <t>C2 no.2540 4/4 =49</t>
  </si>
  <si>
    <t>S1 no.1887 3/3 =82</t>
  </si>
  <si>
    <t>C2 MOL=  1495  84.12  6.0</t>
  </si>
  <si>
    <t>..</t>
  </si>
  <si>
    <t xml:space="preserve">                                     </t>
  </si>
  <si>
    <t>L2 2545 cw 4/4=  63</t>
  </si>
  <si>
    <t>L1 2336 CW 2/3=  39</t>
  </si>
  <si>
    <t>C2 moll colour-1610 bx-71.56 ph-6.1</t>
  </si>
  <si>
    <t>C2 no.2549 4/4 =110</t>
  </si>
  <si>
    <t>S1 no.1896 3/3 =135</t>
  </si>
  <si>
    <t>C1 no.2339 2/3 =29</t>
  </si>
  <si>
    <t>IG no.3593 2/3 =26</t>
  </si>
  <si>
    <t>C2 MOL=  1704  70.03  6.4</t>
  </si>
  <si>
    <t>L1 2443 CW 2/3=  33</t>
  </si>
  <si>
    <t>L2 2553 CW 4/4=  79</t>
  </si>
  <si>
    <t>L3 1898 CW 3/3=  121</t>
  </si>
  <si>
    <t>C2 mol = 1798 Bx 71.02</t>
  </si>
  <si>
    <t>C1 no.2346 = 35 c/w2/3</t>
  </si>
  <si>
    <t>C2 no.2557 = 76 c/w 4/4</t>
  </si>
  <si>
    <t>S1 no.1900 = 119 c/w 3/3</t>
  </si>
  <si>
    <t>C2 moll colour-1405 bx-78.08 ph-6.1</t>
  </si>
  <si>
    <t>IG no.3601 2/3 =28</t>
  </si>
  <si>
    <t>C1 no.2348 2/3 =31</t>
  </si>
  <si>
    <t>C2 no.2560 4/4 =60</t>
  </si>
  <si>
    <t>S1 no.1901 3/3 =91</t>
  </si>
  <si>
    <t>C2 MOL=  1507  79.22  5.7</t>
  </si>
  <si>
    <t>L4 3608 CW 2/3=  16</t>
  </si>
  <si>
    <t>L2 2565 CW 4/4=  44</t>
  </si>
  <si>
    <t>L1 2352 CW 2/3=  30</t>
  </si>
  <si>
    <t>L3 1905 CW 3/3=  71</t>
  </si>
  <si>
    <t>C2 MOLL CLR 1488</t>
  </si>
  <si>
    <t>IG 3613 3/3 CLR 18</t>
  </si>
  <si>
    <t>C1 2356 2/3 CLR 36</t>
  </si>
  <si>
    <t>C2 2571 4/4 CLR 46</t>
  </si>
  <si>
    <t>S1 1909 3/3 CLR 76</t>
  </si>
  <si>
    <t>CB 1 CLR 527</t>
  </si>
  <si>
    <t>C2 moll colour-1257 bx-74.85 ph-7.0</t>
  </si>
  <si>
    <t>IG no.3620 3/3 =14</t>
  </si>
  <si>
    <t>C1 no.2361 2/3 =48</t>
  </si>
  <si>
    <t>C2 no.2578 4/4 =58</t>
  </si>
  <si>
    <t>S1 no.1915 3/3 =69</t>
  </si>
  <si>
    <t>C2 moll colur-1334 bx-78.85 ph-6.6</t>
  </si>
  <si>
    <t>C1 no.2366 2/3 =31</t>
  </si>
  <si>
    <t>C2 no.2583 4/4 =64</t>
  </si>
  <si>
    <t>S1 no.1920 3/3 =76</t>
  </si>
  <si>
    <t>NSACB no.2 =441</t>
  </si>
  <si>
    <t>IG no.3628 3/3 =13</t>
  </si>
  <si>
    <t>c2 moll clr 1377</t>
  </si>
  <si>
    <t>ig 3635 2/2 clr 17</t>
  </si>
  <si>
    <t>c1 2370 2/3 clr 39</t>
  </si>
  <si>
    <t>c2 2688 3/3 clr 52</t>
  </si>
  <si>
    <t>s1 1923 3/3 clr 74</t>
  </si>
  <si>
    <t>C2 MOL= 1355  81.03  6.1</t>
  </si>
  <si>
    <t>L4 3642 CW 2/3=  19</t>
  </si>
  <si>
    <t>L1 2376 CW 2/3=  37</t>
  </si>
  <si>
    <t>L3 1927 CW 3/3=  72</t>
  </si>
  <si>
    <t>L2 2595 CW 4/4=  53</t>
  </si>
  <si>
    <t>NSACB   3 =  455</t>
  </si>
  <si>
    <t>C2 mol = 1435 Bx 80.85</t>
  </si>
  <si>
    <t>IG no.3649 = 18 c/w 2/3</t>
  </si>
  <si>
    <t>C1 no.2381 = 38 c/w 2/3</t>
  </si>
  <si>
    <t>C2 no.2602 = 55 c/w 4/4</t>
  </si>
  <si>
    <t>S1 no.1932 = 69 c/w 3/3</t>
  </si>
  <si>
    <t>c2 moll clr 1411</t>
  </si>
  <si>
    <t>ig 3655 2/3 clr 16</t>
  </si>
  <si>
    <t>c1 2286 2/3 clr 37</t>
  </si>
  <si>
    <t>c2 2607 4/4 clr 48</t>
  </si>
  <si>
    <t>s1 1936 3/3 clr 71</t>
  </si>
  <si>
    <t>cb 4 clr 386</t>
  </si>
  <si>
    <t>C2 MOL=  1597  81.44  6.1</t>
  </si>
  <si>
    <t>L2 2613 CW 4/4=  55</t>
  </si>
  <si>
    <t>L3 1941 CW 3/3=  70</t>
  </si>
  <si>
    <t>L1 2391 CW 2/3=  31</t>
  </si>
  <si>
    <t>L4 3662 CW 2/3=  14</t>
  </si>
  <si>
    <t>L4 3666 CW 2/2=  17</t>
  </si>
  <si>
    <t>L1 2393 CW 2/2=  36</t>
  </si>
  <si>
    <t>CB L/POL  5=  1299</t>
  </si>
  <si>
    <t>C2 mol = 1785 Bx 80.75</t>
  </si>
  <si>
    <t>C2 no.2619 = 56 c/w 4/4</t>
  </si>
  <si>
    <t>S1 no.1945 = 68 c/w 3/3</t>
  </si>
  <si>
    <t>IGM no.3672 = 13 c/w 2/2                         IGM no.3673 = 18 c/w 1/2</t>
  </si>
  <si>
    <t>C1 no.2396 = 30 c/w 2/2                             C1 no.2399 = 35 c/w 2/1</t>
  </si>
  <si>
    <t>C2 moll colour-1331 bx-79.59 ph-6.3</t>
  </si>
  <si>
    <t>IG no.3680 1/2 =18</t>
  </si>
  <si>
    <t>C1 no.2401 2/2 =31</t>
  </si>
  <si>
    <t>S1 no.1949 3/3 =65</t>
  </si>
  <si>
    <t>C2 no.2624 4/4 =53</t>
  </si>
  <si>
    <t>NSACB no.6 =292</t>
  </si>
  <si>
    <t xml:space="preserve">   </t>
  </si>
  <si>
    <t>C2 MOL=  1482  83.37  6.0</t>
  </si>
  <si>
    <t>L1 2407 CW 2/2= 38</t>
  </si>
  <si>
    <t>L2 2630 CW 4/4= 61</t>
  </si>
  <si>
    <t>L3 1955 CW 3/3= 98</t>
  </si>
  <si>
    <t>L4 3688 CW 1/2= 17</t>
  </si>
  <si>
    <t>NSACB  7  =  313</t>
  </si>
  <si>
    <t>C2 MOLL CLR 1121</t>
  </si>
  <si>
    <t>IG 3696 1/2 CLR 16</t>
  </si>
  <si>
    <t>S1 1958 3/3 CLR 62</t>
  </si>
  <si>
    <t>A1 BIN 3/4 CLR 36</t>
  </si>
  <si>
    <t>A1 BIN 13/15 CLR 22</t>
  </si>
  <si>
    <t>L 4 1/2 CLR 14</t>
  </si>
  <si>
    <t>A1 BIN 3/4 CLR 30</t>
  </si>
  <si>
    <t>A1 BIN 13/16 CLR 26</t>
  </si>
  <si>
    <t>S1 1960 3/3 CLR 71</t>
  </si>
  <si>
    <t>C2 moll colour-1526 bx-75.96 ph-6.5</t>
  </si>
  <si>
    <t>S1 no.1961 3/3 =84</t>
  </si>
  <si>
    <t>IGFL BIN 18 C/W 1/2 =18</t>
  </si>
  <si>
    <t>L2 A1 BIN 3/4 C/W 4/4 =82</t>
  </si>
  <si>
    <t>L1 A1 BIN 13/15 C/W 2/1 =39</t>
  </si>
  <si>
    <t>C2 mol = 1640 Bx 76.85</t>
  </si>
  <si>
    <t>CB LOW POL no.9 = 1776</t>
  </si>
  <si>
    <t>S1 no.1966 = 78 c/w 3/3</t>
  </si>
  <si>
    <t>A1 Line 1 Bin 13/15 = 45</t>
  </si>
  <si>
    <t>A1 Line 2 Bin 3/4 = 46</t>
  </si>
  <si>
    <t>q</t>
  </si>
  <si>
    <t>IGM Bin 18 no.3713 = 16 c/w 1/ 2</t>
  </si>
  <si>
    <t>c2 moll clr 2538</t>
  </si>
  <si>
    <t>l1 a1 13/15 clr 43</t>
  </si>
  <si>
    <t>l2 a1 3/4 clr 47</t>
  </si>
  <si>
    <t>s1 1970 3/3 clr 74</t>
  </si>
  <si>
    <t>ig bin 18 clr 17</t>
  </si>
  <si>
    <t>ig bin 18 1/2 clr 15</t>
  </si>
  <si>
    <t>C2 moll colour-2051 bx-72.88 ph-6.8</t>
  </si>
  <si>
    <t>S1 no.1975 3/3 =100</t>
  </si>
  <si>
    <t>FL bin18 =16</t>
  </si>
  <si>
    <t>A1 bin 3/4 =57</t>
  </si>
  <si>
    <t>A1 bin 13/15 =41</t>
  </si>
  <si>
    <t>C2 mol = 2120 Bx 72.19</t>
  </si>
  <si>
    <t>S1 no.1979 = 61 c/w 3/3</t>
  </si>
  <si>
    <t>IGM no.3731 Bin 18 = 17 c/w 1/2</t>
  </si>
  <si>
    <t xml:space="preserve">A1 Line 1 Bin 13/15 = 31 </t>
  </si>
  <si>
    <t>A1 Line 2 Bin 3/4 = 33</t>
  </si>
  <si>
    <t>c2 moll clr 2283</t>
  </si>
  <si>
    <t>cb no 10 clr 478</t>
  </si>
  <si>
    <t>igm bin 18 1/2 clr 16</t>
  </si>
  <si>
    <t>l1 a1 2443 13/15 clr 32</t>
  </si>
  <si>
    <t>l2 2666 a1 3/4 clr 35</t>
  </si>
  <si>
    <t>s1 1983 3/3 clr 68</t>
  </si>
  <si>
    <t>C2 MOL=  1819  82.13  6.2</t>
  </si>
  <si>
    <t>L4 3745 CW 1/2=  17</t>
  </si>
  <si>
    <t>L1 2448 CW 2/1=  28</t>
  </si>
  <si>
    <t>L2 2672 CW 4/4=  34</t>
  </si>
  <si>
    <t>L3 1987 CW 3/3=  60</t>
  </si>
  <si>
    <t>C2 mol = 1915 Bx 81.20</t>
  </si>
  <si>
    <t>IGM Bin 16 = 15</t>
  </si>
  <si>
    <t>S1 no.1991 = 61 c/w 3/3</t>
  </si>
  <si>
    <t>A1 Line 1 Bin 13/15 = 30</t>
  </si>
  <si>
    <t>A1 Line 2 Bin 3/4 = 55</t>
  </si>
  <si>
    <t>IGFL Rotex No.5 = 17</t>
  </si>
  <si>
    <t>IGFL Rotex No.6 = 14</t>
  </si>
  <si>
    <t>C2 moll colour-2314 bx-78.49 ph-6.4</t>
  </si>
  <si>
    <t>NSACB no.11 =620</t>
  </si>
  <si>
    <t>S1 no.1996 3/3 =87</t>
  </si>
  <si>
    <t>A1 bin 3/4 =48</t>
  </si>
  <si>
    <t>IGM bin16 =15</t>
  </si>
  <si>
    <t>C2 MOL=  2606  79.33  6.2</t>
  </si>
  <si>
    <t>L4 3768 CW 1/2=  17</t>
  </si>
  <si>
    <t>L1 2464 CW 2/1=  35</t>
  </si>
  <si>
    <t>L2 2688 CW 4/4=  48</t>
  </si>
  <si>
    <t>L3 2001 CW 3/3=  68</t>
  </si>
  <si>
    <t>NSACB  12  =  389</t>
  </si>
  <si>
    <t>c2 moll clr 2585</t>
  </si>
  <si>
    <t>ig 3775 bin 18 clr 19</t>
  </si>
  <si>
    <t>l2 2693 a1 3/4 clr 38</t>
  </si>
  <si>
    <t>l1 2468 a1 13/15 clr 35</t>
  </si>
  <si>
    <t>s1 2004 3/3 clr 78</t>
  </si>
  <si>
    <t>rotex 5 clr 14</t>
  </si>
  <si>
    <t>rotex 6 clr 17</t>
  </si>
  <si>
    <t>cb low poll no 13 clr 1662</t>
  </si>
  <si>
    <t>C2 moll colour-2566 bx-78.11 ph-6.6</t>
  </si>
  <si>
    <t>IG bin16 3782 c/w 1/2 =16</t>
  </si>
  <si>
    <t>S1 no.2008 3/3 =79</t>
  </si>
  <si>
    <t>A1 bin 3/4 =37</t>
  </si>
  <si>
    <t>A1 bin13/15 =34</t>
  </si>
  <si>
    <t>C2 MOL=  2098  81.31  6.0</t>
  </si>
  <si>
    <t>L4 3789 CW 1/2=  15</t>
  </si>
  <si>
    <t>L3 2013 CW 3/3=  65</t>
  </si>
  <si>
    <t>L1 2478 CW 2/1=  36</t>
  </si>
  <si>
    <t>L2 2703 CW 4/4=  44</t>
  </si>
  <si>
    <t>NSACB   14  =  449</t>
  </si>
  <si>
    <t>C2 moll colour-2263 bx-76.16 ph-6.4</t>
  </si>
  <si>
    <t>IGM 3298 bin16 =15</t>
  </si>
  <si>
    <t>L1 A1 2484 bin 13/15 =34</t>
  </si>
  <si>
    <t>L2 A1 2709 bin 3/3 =38</t>
  </si>
  <si>
    <t>S1 no.2017 3/3 =69</t>
  </si>
  <si>
    <t>c2 moll clr 2334</t>
  </si>
  <si>
    <t>l4 fl bin 16 2/2 3804 clr 17</t>
  </si>
  <si>
    <t>cb nsa no 15 clr 457</t>
  </si>
  <si>
    <t>l1 a1 bin 13/15 clr 36</t>
  </si>
  <si>
    <t>l2 a1bin 3/4 clr 40</t>
  </si>
  <si>
    <t>s1 2026 3/3 clr 71</t>
  </si>
  <si>
    <t>C2 mol = 2455 Bx 76.90</t>
  </si>
  <si>
    <t>S1 no.2028 = 69 c/w 3/3</t>
  </si>
  <si>
    <t>IGM no.3819 Bin 18 = 14 c/w 2/2</t>
  </si>
  <si>
    <t>A1 Line 1 Bin 13/15 = 31</t>
  </si>
  <si>
    <t>A1 Line 2 Bin 3/4 = 36</t>
  </si>
  <si>
    <t>c2 moll clr 2373</t>
  </si>
  <si>
    <t>l1 2501 a1 13/15 clr 32</t>
  </si>
  <si>
    <t>l2 2725 a1 3/4 clr 36</t>
  </si>
  <si>
    <t>s1 2032 3/3 clr 68</t>
  </si>
  <si>
    <t>ig 3823 3/3 fl clr 18</t>
  </si>
  <si>
    <t>l2 2728 3/3 a1 bin 4/3 clr 43</t>
  </si>
  <si>
    <t>C2 MOL=  2188  82.77  6.1</t>
  </si>
  <si>
    <t>L4 3827 CW 2/2=  16</t>
  </si>
  <si>
    <t>L3 2037 CW 3/3=  64</t>
  </si>
  <si>
    <t>L1 A1 BIN 13/15  CW 2/1=  33</t>
  </si>
  <si>
    <t>L2 A1 BIN 3  CW 3/4=  41</t>
  </si>
  <si>
    <t>C2 mol = 2212 Bx 81.71</t>
  </si>
  <si>
    <t>S1 no.2043 = 66 c/w 3/3</t>
  </si>
  <si>
    <t>IGM no.3835 Bin 18 = 17 c/w 2/2</t>
  </si>
  <si>
    <t>A1 Line 1 Bin 13/15 = 35</t>
  </si>
  <si>
    <t xml:space="preserve">A1 Line 2 Bin 3/4 = 43 </t>
  </si>
  <si>
    <t>NSACB no.16 = 560</t>
  </si>
  <si>
    <t>C2 moll colour-2997 bx-78.43 ph-6.1</t>
  </si>
  <si>
    <t>IG no.3843 2/2 bin18 =18</t>
  </si>
  <si>
    <t>A1 bin 13/15 =34</t>
  </si>
  <si>
    <t>A1 bin3/4 =39</t>
  </si>
  <si>
    <t>S1 no.2047 3/3 =66</t>
  </si>
  <si>
    <t>NSACB no.17 =423</t>
  </si>
  <si>
    <t>L4 3849 CW 2/2=  17</t>
  </si>
  <si>
    <t>C2 MOL=  2787  80.12  6.0</t>
  </si>
  <si>
    <t>L3 2051 CW 3/3=  69</t>
  </si>
  <si>
    <t>L2 A1 BIN 3/4   =  45</t>
  </si>
  <si>
    <t>L1 A1 BIN 13/15= 39</t>
  </si>
  <si>
    <t>C2 mol = 2860 Bx 79.89</t>
  </si>
  <si>
    <t>91…35</t>
  </si>
  <si>
    <t>74..15</t>
  </si>
  <si>
    <t>NSACB no.18 = 585</t>
  </si>
  <si>
    <t>S1 no.2055 = 71 c/w 3/3</t>
  </si>
  <si>
    <t>A1 L1 Bin 13/15 = 35</t>
  </si>
  <si>
    <t>A1 L2 Bin 3/4 = 47</t>
  </si>
  <si>
    <t>IGM no.3857 Bin 18 = 16</t>
  </si>
  <si>
    <t>C2 moll colour-2561 bx-78.11 ph-6.2</t>
  </si>
  <si>
    <t>S1 no.2058 3/3 =70</t>
  </si>
  <si>
    <t>A1 bin13/15 =44</t>
  </si>
  <si>
    <t>IG no.3869 2/2 rotex5 =15</t>
  </si>
  <si>
    <t>A1 bin3/4 =50</t>
  </si>
  <si>
    <t>C2 moll colour-2486 bx-77.07 ph-6.4</t>
  </si>
  <si>
    <t>L1 A1 =38</t>
  </si>
  <si>
    <t>L2 A1 =45</t>
  </si>
  <si>
    <t>S1 no.2064 3/3 =72</t>
  </si>
  <si>
    <t>2nd 4682</t>
  </si>
  <si>
    <t>NSACB no.19 =596</t>
  </si>
  <si>
    <t>IGM no.3873 2/2 rotex5 =15       CROP LIQ=  3521</t>
  </si>
  <si>
    <t>C2 MOL=  2502  80.34  6.1</t>
  </si>
  <si>
    <t>L4 BIN 18          =   16</t>
  </si>
  <si>
    <t>L3 2069 CW 3/3=  75</t>
  </si>
  <si>
    <t>L2 BIN  3/4     =    48</t>
  </si>
  <si>
    <t>L1 BIN 13/15  =    38</t>
  </si>
  <si>
    <t>NSACB   20  =  409</t>
  </si>
  <si>
    <t>C2 moll colour-2528 bx-78.91 ph-6.2</t>
  </si>
  <si>
    <t>2nd 2449</t>
  </si>
  <si>
    <t>D1 no.107 =1555</t>
  </si>
  <si>
    <t>S1 no.2072 3/3 =100</t>
  </si>
  <si>
    <t xml:space="preserve"> A1 bin13/15 =41</t>
  </si>
  <si>
    <t xml:space="preserve"> A1 bin3/4 =51</t>
  </si>
  <si>
    <t>IGM bin18 =19</t>
  </si>
  <si>
    <t>D1 no.109 =1831</t>
  </si>
  <si>
    <t>C2 moll colour-2477 bx-75.12 ph-6.2</t>
  </si>
  <si>
    <t>IGM no.3897 2/2 bin18 =22</t>
  </si>
  <si>
    <t>S1 no.2078 3/3 =83</t>
  </si>
  <si>
    <t>L1 A1 bin13/15 =50</t>
  </si>
  <si>
    <t>L2 A1 bin3/4 =62</t>
  </si>
  <si>
    <t>C2 mol = 2545 Bx 75.97</t>
  </si>
  <si>
    <t>D1 no.112 = 2090</t>
  </si>
  <si>
    <t>S1 no.2081 = 59 c/w 3/3</t>
  </si>
  <si>
    <t>IGFL Bin 18 = 21 c/w 3/3</t>
  </si>
  <si>
    <t>A1 Line 1 Bin 13/15 = 57</t>
  </si>
  <si>
    <t>A1 Line 2 Bin 3/4 = 59</t>
  </si>
  <si>
    <t>C2 moll colour-2828 bx-74.33 ph-6.1</t>
  </si>
  <si>
    <t>IGM no.3412 3/3 bin18 =24</t>
  </si>
  <si>
    <t>S1 no.2085 3/3 =114</t>
  </si>
  <si>
    <t>2nd 3225</t>
  </si>
  <si>
    <t>L1 A1 bin13/15 =55</t>
  </si>
  <si>
    <t>L2 A1 bin3/3 =62</t>
  </si>
  <si>
    <t>D1 no.155 =2761</t>
  </si>
  <si>
    <t>C2 mol = 3220 Bx 76.80</t>
  </si>
  <si>
    <t>CB no.21 = 383</t>
  </si>
  <si>
    <t>D1 no.117 = 2343</t>
  </si>
  <si>
    <t>S1 no.2088 = 126</t>
  </si>
  <si>
    <t>IG Bin 18 = 18 c/w 3/3</t>
  </si>
  <si>
    <t>A1 Line 2 Bin 3/4 = 79</t>
  </si>
  <si>
    <t>c2 moll clr 3045</t>
  </si>
  <si>
    <t>d1 sugar clr 1277</t>
  </si>
  <si>
    <t>cb 22 clr 524</t>
  </si>
  <si>
    <t>igm 3/3 bin 18 clr 16</t>
  </si>
  <si>
    <t>s1 2092 3/3 clr 104</t>
  </si>
  <si>
    <t>l1 a1 bin 13/15 clr 34</t>
  </si>
  <si>
    <t>line 2 a1 bin 3/4 clr 69</t>
  </si>
  <si>
    <t>C2 mol = 2965 Bx 76.07</t>
  </si>
  <si>
    <t>D1 no.121 = 2689</t>
  </si>
  <si>
    <t>S1 no. 2097 = 109 c/w 3/3</t>
  </si>
  <si>
    <t>IG Bin 18 = 16</t>
  </si>
  <si>
    <t xml:space="preserve"> A1 Line 1 Bin 13/15 = 29</t>
  </si>
  <si>
    <t>A1 Line 2 Bin 3/4 = 51</t>
  </si>
  <si>
    <t>2nd 2985</t>
  </si>
  <si>
    <t>C2 mol = 3020 Bx 76.97</t>
  </si>
  <si>
    <t>D1 no.124 = 1943</t>
  </si>
  <si>
    <t>S1 no.2100 = 98 c/w 3/3</t>
  </si>
  <si>
    <t>IGFL Bin 18 = 17</t>
  </si>
  <si>
    <t>A1 Line 1 Bin 13/15 = 37</t>
  </si>
  <si>
    <t>C2 moll colour-2871 bx-77.88 ph-6.0</t>
  </si>
  <si>
    <t>IGM no.3949 3/3 bin18 =19</t>
  </si>
  <si>
    <t>S1 no.2105 3/3 =96</t>
  </si>
  <si>
    <t>A1 bin13/15 =38</t>
  </si>
  <si>
    <t>A1 bin3/4 =51</t>
  </si>
  <si>
    <t>NSACB no.24 =413</t>
  </si>
  <si>
    <t>RL</t>
  </si>
  <si>
    <t>IER Performance (CL-FL)</t>
  </si>
  <si>
    <t>Carbonator Performance (RL-CL)</t>
  </si>
  <si>
    <t>Clarification Performance (RL-FL)</t>
  </si>
  <si>
    <t>RL-FL</t>
  </si>
  <si>
    <t>CL-FL</t>
  </si>
  <si>
    <t>RL-FL %</t>
  </si>
  <si>
    <t>CL-FL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</si>
</sst>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2" xfId="0" applyBorder="1" applyProtection="1">
      <protection locked="0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0" fillId="0" borderId="13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10" fontId="0" fillId="0" borderId="2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0" xfId="0" applyBorder="1"/>
    <xf numFmtId="0" fontId="0" fillId="0" borderId="22" xfId="0" applyBorder="1" applyAlignment="1">
      <alignment horizontal="center" vertical="center"/>
    </xf>
    <xf numFmtId="0" fontId="0" fillId="0" borderId="31" xfId="0" applyBorder="1"/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3" fillId="0" borderId="34" xfId="0" applyFont="1" applyBorder="1"/>
    <xf numFmtId="0" fontId="0" fillId="0" borderId="35" xfId="0" applyBorder="1"/>
    <xf numFmtId="0" fontId="0" fillId="0" borderId="0" xfId="0" applyAlignment="1">
      <alignment horizontal="right"/>
    </xf>
    <xf numFmtId="0" fontId="0" fillId="0" borderId="40" xfId="0" applyBorder="1"/>
    <xf numFmtId="10" fontId="0" fillId="0" borderId="21" xfId="0" applyNumberFormat="1" applyBorder="1" applyAlignment="1">
      <alignment horizontal="center"/>
    </xf>
    <xf numFmtId="0" fontId="0" fillId="0" borderId="9" xfId="0" applyFill="1" applyBorder="1" applyAlignment="1" applyProtection="1">
      <alignment horizontal="center" vertical="center"/>
      <protection locked="0"/>
    </xf>
    <xf numFmtId="0" fontId="2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0" fontId="0" fillId="0" borderId="49" xfId="0" applyNumberFormat="1" applyBorder="1" applyAlignment="1">
      <alignment horizontal="center" vertical="center"/>
    </xf>
    <xf numFmtId="10" fontId="0" fillId="0" borderId="51" xfId="0" applyNumberFormat="1" applyBorder="1" applyAlignment="1">
      <alignment horizontal="center" vertical="center"/>
    </xf>
    <xf numFmtId="0" fontId="2" fillId="0" borderId="46" xfId="0" applyFont="1" applyBorder="1" applyAlignment="1">
      <alignment horizontal="center"/>
    </xf>
    <xf numFmtId="0" fontId="0" fillId="0" borderId="46" xfId="0" applyBorder="1"/>
    <xf numFmtId="0" fontId="0" fillId="0" borderId="49" xfId="0" applyBorder="1" applyAlignment="1">
      <alignment horizontal="center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46" xfId="0" applyBorder="1" applyProtection="1">
      <protection locked="0"/>
    </xf>
    <xf numFmtId="0" fontId="0" fillId="0" borderId="0" xfId="0" applyAlignment="1">
      <alignment horizontal="center" vertical="center"/>
    </xf>
    <xf numFmtId="10" fontId="0" fillId="4" borderId="0" xfId="0" applyNumberFormat="1" applyFill="1"/>
    <xf numFmtId="164" fontId="0" fillId="0" borderId="9" xfId="0" applyNumberFormat="1" applyBorder="1"/>
    <xf numFmtId="1" fontId="0" fillId="0" borderId="9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164" fontId="0" fillId="2" borderId="9" xfId="0" applyNumberFormat="1" applyFill="1" applyBorder="1"/>
    <xf numFmtId="0" fontId="0" fillId="4" borderId="9" xfId="0" applyFill="1" applyBorder="1"/>
    <xf numFmtId="165" fontId="0" fillId="4" borderId="9" xfId="1" applyNumberFormat="1" applyFont="1" applyFill="1" applyBorder="1" applyProtection="1"/>
    <xf numFmtId="165" fontId="0" fillId="4" borderId="9" xfId="0" applyNumberFormat="1" applyFill="1" applyBorder="1"/>
    <xf numFmtId="0" fontId="0" fillId="0" borderId="0" xfId="0" applyAlignment="1">
      <alignment horizontal="right"/>
    </xf>
    <xf numFmtId="0" fontId="5" fillId="0" borderId="38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9" fontId="0" fillId="0" borderId="20" xfId="1" applyFont="1" applyBorder="1" applyAlignment="1" applyProtection="1">
      <alignment horizontal="center" vertical="center" wrapText="1"/>
      <protection locked="0"/>
    </xf>
    <xf numFmtId="9" fontId="0" fillId="0" borderId="21" xfId="1" applyFont="1" applyBorder="1" applyAlignment="1" applyProtection="1">
      <alignment horizontal="center" vertical="center" wrapText="1"/>
      <protection locked="0"/>
    </xf>
    <xf numFmtId="0" fontId="0" fillId="0" borderId="47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9" fontId="0" fillId="0" borderId="9" xfId="0" applyNumberFormat="1" applyBorder="1" applyAlignment="1" applyProtection="1">
      <alignment horizontal="center" vertical="center"/>
      <protection locked="0"/>
    </xf>
    <xf numFmtId="9" fontId="0" fillId="0" borderId="20" xfId="0" applyNumberFormat="1" applyBorder="1" applyAlignment="1" applyProtection="1">
      <alignment horizontal="center" vertical="center"/>
      <protection locked="0"/>
    </xf>
    <xf numFmtId="9" fontId="0" fillId="0" borderId="16" xfId="0" applyNumberFormat="1" applyBorder="1" applyAlignment="1" applyProtection="1">
      <alignment horizontal="center" vertical="center"/>
      <protection locked="0"/>
    </xf>
    <xf numFmtId="9" fontId="0" fillId="0" borderId="21" xfId="0" applyNumberForma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0" xfId="0" applyBorder="1" applyAlignment="1" applyProtection="1">
      <alignment horizontal="center" wrapText="1"/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7" xfId="0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5BAF-DD97-4C43-B745-16F203F90B8A}">
  <dimension ref="B2:L34"/>
  <sheetViews>
    <sheetView workbookViewId="0">
      <selection activeCell="M11" sqref="M11"/>
    </sheetView>
  </sheetViews>
  <sheetFormatPr defaultRowHeight="15" x14ac:dyDescent="0.25"/>
  <cols>
    <col min="2" max="2" width="10.140625" customWidth="1"/>
  </cols>
  <sheetData>
    <row r="2" spans="2:12" x14ac:dyDescent="0.25">
      <c r="C2" s="81" t="s">
        <v>571</v>
      </c>
      <c r="D2" s="81" t="s">
        <v>21</v>
      </c>
      <c r="E2" s="81" t="s">
        <v>25</v>
      </c>
      <c r="H2" s="91" t="s">
        <v>572</v>
      </c>
      <c r="I2" s="91"/>
      <c r="J2" s="91"/>
      <c r="K2" s="91"/>
      <c r="L2" s="82">
        <f ca="1">(D34-E34)/D34</f>
        <v>0.58435066716548201</v>
      </c>
    </row>
    <row r="3" spans="2:12" x14ac:dyDescent="0.25">
      <c r="B3">
        <v>1</v>
      </c>
      <c r="C3">
        <f ca="1">IF(ISERROR(INDIRECT("'"&amp;B3&amp;"'!S6")),"",(INDIRECT("'"&amp;B3&amp;"'!S6")))</f>
        <v>1484.4166666666667</v>
      </c>
      <c r="D3">
        <f ca="1">IF(ISERROR(INDIRECT("'"&amp;B3&amp;"'!S7")),"",(INDIRECT("'"&amp;B3&amp;"'!S7")))</f>
        <v>782.58333333333337</v>
      </c>
      <c r="E3">
        <f ca="1">IF(ISERROR(INDIRECT("'"&amp;B3&amp;"'!S8")),"",(INDIRECT("'"&amp;B3&amp;"'!S8")))</f>
        <v>433.41666666666669</v>
      </c>
      <c r="H3" s="91" t="s">
        <v>573</v>
      </c>
      <c r="I3" s="91"/>
      <c r="J3" s="91"/>
      <c r="K3" s="91"/>
      <c r="L3" s="82">
        <f ca="1">(C34-D34)/C34</f>
        <v>0.58635961644255341</v>
      </c>
    </row>
    <row r="4" spans="2:12" x14ac:dyDescent="0.25">
      <c r="B4">
        <v>2</v>
      </c>
      <c r="C4">
        <f t="shared" ref="C4:C33" ca="1" si="0">IF(ISERROR(INDIRECT("'"&amp;B4&amp;"'!S6")),"",(INDIRECT("'"&amp;B4&amp;"'!S6")))</f>
        <v>1272</v>
      </c>
      <c r="D4">
        <f t="shared" ref="D4:D33" ca="1" si="1">IF(ISERROR(INDIRECT("'"&amp;B4&amp;"'!S7")),"",(INDIRECT("'"&amp;B4&amp;"'!S7")))</f>
        <v>677.83333333333337</v>
      </c>
      <c r="E4">
        <f t="shared" ref="E4:E33" ca="1" si="2">IF(ISERROR(INDIRECT("'"&amp;B4&amp;"'!S8")),"",(INDIRECT("'"&amp;B4&amp;"'!S8")))</f>
        <v>358.25</v>
      </c>
      <c r="H4" s="91" t="s">
        <v>574</v>
      </c>
      <c r="I4" s="91"/>
      <c r="J4" s="91"/>
      <c r="K4" s="91"/>
      <c r="L4" s="82">
        <f ca="1">(C34-E34)/C34</f>
        <v>0.8280706505409331</v>
      </c>
    </row>
    <row r="5" spans="2:12" x14ac:dyDescent="0.25">
      <c r="B5">
        <v>3</v>
      </c>
      <c r="C5">
        <f t="shared" ca="1" si="0"/>
        <v>1214.5833333333333</v>
      </c>
      <c r="D5">
        <f t="shared" ca="1" si="1"/>
        <v>646.08333333333337</v>
      </c>
      <c r="E5">
        <f t="shared" ca="1" si="2"/>
        <v>307.41666666666669</v>
      </c>
    </row>
    <row r="6" spans="2:12" x14ac:dyDescent="0.25">
      <c r="B6">
        <v>4</v>
      </c>
      <c r="C6">
        <f t="shared" ca="1" si="0"/>
        <v>1364.0833333333333</v>
      </c>
      <c r="D6">
        <f t="shared" ca="1" si="1"/>
        <v>509.08333333333331</v>
      </c>
      <c r="E6">
        <f t="shared" ca="1" si="2"/>
        <v>225.66666666666666</v>
      </c>
    </row>
    <row r="7" spans="2:12" x14ac:dyDescent="0.25">
      <c r="B7">
        <v>5</v>
      </c>
      <c r="C7">
        <f t="shared" ca="1" si="0"/>
        <v>1345.8333333333333</v>
      </c>
      <c r="D7">
        <f t="shared" ca="1" si="1"/>
        <v>634.83333333333337</v>
      </c>
      <c r="E7">
        <f t="shared" ca="1" si="2"/>
        <v>308.75</v>
      </c>
    </row>
    <row r="8" spans="2:12" x14ac:dyDescent="0.25">
      <c r="B8">
        <v>6</v>
      </c>
      <c r="C8">
        <f t="shared" ca="1" si="0"/>
        <v>1232.0833333333333</v>
      </c>
      <c r="D8">
        <f t="shared" ca="1" si="1"/>
        <v>467.08333333333331</v>
      </c>
      <c r="E8">
        <f t="shared" ca="1" si="2"/>
        <v>237</v>
      </c>
    </row>
    <row r="9" spans="2:12" x14ac:dyDescent="0.25">
      <c r="B9">
        <v>7</v>
      </c>
      <c r="C9">
        <f t="shared" ca="1" si="0"/>
        <v>1263.8333333333333</v>
      </c>
      <c r="D9">
        <f t="shared" ca="1" si="1"/>
        <v>593.75</v>
      </c>
      <c r="E9">
        <f t="shared" ca="1" si="2"/>
        <v>269.16666666666669</v>
      </c>
    </row>
    <row r="10" spans="2:12" x14ac:dyDescent="0.25">
      <c r="B10">
        <v>8</v>
      </c>
      <c r="C10">
        <f t="shared" ca="1" si="0"/>
        <v>1331.25</v>
      </c>
      <c r="D10">
        <f t="shared" ca="1" si="1"/>
        <v>530.33333333333337</v>
      </c>
      <c r="E10">
        <f t="shared" ca="1" si="2"/>
        <v>269.08333333333331</v>
      </c>
    </row>
    <row r="11" spans="2:12" x14ac:dyDescent="0.25">
      <c r="B11">
        <v>9</v>
      </c>
      <c r="C11">
        <f t="shared" ca="1" si="0"/>
        <v>1221.0833333333333</v>
      </c>
      <c r="D11">
        <f t="shared" ca="1" si="1"/>
        <v>596.25</v>
      </c>
      <c r="E11">
        <f t="shared" ca="1" si="2"/>
        <v>275.91666666666669</v>
      </c>
    </row>
    <row r="12" spans="2:12" x14ac:dyDescent="0.25">
      <c r="B12">
        <v>10</v>
      </c>
      <c r="C12">
        <f t="shared" ca="1" si="0"/>
        <v>1213.4166666666667</v>
      </c>
      <c r="D12">
        <f t="shared" ca="1" si="1"/>
        <v>553.91666666666663</v>
      </c>
      <c r="E12">
        <f t="shared" ca="1" si="2"/>
        <v>240.5</v>
      </c>
    </row>
    <row r="13" spans="2:12" x14ac:dyDescent="0.25">
      <c r="B13">
        <v>11</v>
      </c>
      <c r="C13">
        <f t="shared" ca="1" si="0"/>
        <v>1012.8333333333334</v>
      </c>
      <c r="D13">
        <f t="shared" ca="1" si="1"/>
        <v>450.83333333333331</v>
      </c>
      <c r="E13">
        <f t="shared" ca="1" si="2"/>
        <v>176.75</v>
      </c>
    </row>
    <row r="14" spans="2:12" x14ac:dyDescent="0.25">
      <c r="B14">
        <v>12</v>
      </c>
      <c r="C14" t="str">
        <f t="shared" ca="1" si="0"/>
        <v/>
      </c>
      <c r="D14" t="str">
        <f t="shared" ca="1" si="1"/>
        <v/>
      </c>
      <c r="E14" t="str">
        <f t="shared" ca="1" si="2"/>
        <v/>
      </c>
    </row>
    <row r="15" spans="2:12" x14ac:dyDescent="0.25">
      <c r="B15">
        <v>13</v>
      </c>
      <c r="C15" t="str">
        <f t="shared" ca="1" si="0"/>
        <v/>
      </c>
      <c r="D15" t="str">
        <f t="shared" ca="1" si="1"/>
        <v/>
      </c>
      <c r="E15" t="str">
        <f t="shared" ca="1" si="2"/>
        <v/>
      </c>
    </row>
    <row r="16" spans="2:12" x14ac:dyDescent="0.25">
      <c r="B16">
        <v>14</v>
      </c>
      <c r="C16">
        <f t="shared" ca="1" si="0"/>
        <v>1135.1666666666667</v>
      </c>
      <c r="D16">
        <f t="shared" ca="1" si="1"/>
        <v>778</v>
      </c>
      <c r="E16">
        <f t="shared" ca="1" si="2"/>
        <v>327.66666666666669</v>
      </c>
    </row>
    <row r="17" spans="2:5" x14ac:dyDescent="0.25">
      <c r="B17">
        <v>15</v>
      </c>
      <c r="C17">
        <f t="shared" ca="1" si="0"/>
        <v>968.25</v>
      </c>
      <c r="D17">
        <f t="shared" ca="1" si="1"/>
        <v>541.58333333333337</v>
      </c>
      <c r="E17">
        <f t="shared" ca="1" si="2"/>
        <v>249</v>
      </c>
    </row>
    <row r="18" spans="2:5" x14ac:dyDescent="0.25">
      <c r="B18">
        <v>16</v>
      </c>
      <c r="C18">
        <f t="shared" ca="1" si="0"/>
        <v>1117.5</v>
      </c>
      <c r="D18">
        <f t="shared" ca="1" si="1"/>
        <v>447.75</v>
      </c>
      <c r="E18">
        <f t="shared" ca="1" si="2"/>
        <v>162.41666666666666</v>
      </c>
    </row>
    <row r="19" spans="2:5" x14ac:dyDescent="0.25">
      <c r="B19">
        <v>17</v>
      </c>
      <c r="C19">
        <f t="shared" ca="1" si="0"/>
        <v>1193.9166666666667</v>
      </c>
      <c r="D19">
        <f t="shared" ca="1" si="1"/>
        <v>459.83333333333331</v>
      </c>
      <c r="E19">
        <f t="shared" ca="1" si="2"/>
        <v>169.33333333333334</v>
      </c>
    </row>
    <row r="20" spans="2:5" x14ac:dyDescent="0.25">
      <c r="B20">
        <v>18</v>
      </c>
      <c r="C20">
        <f t="shared" ca="1" si="0"/>
        <v>1146.8333333333333</v>
      </c>
      <c r="D20">
        <f t="shared" ca="1" si="1"/>
        <v>493.66666666666669</v>
      </c>
      <c r="E20">
        <f t="shared" ca="1" si="2"/>
        <v>174.91666666666666</v>
      </c>
    </row>
    <row r="21" spans="2:5" x14ac:dyDescent="0.25">
      <c r="B21">
        <v>19</v>
      </c>
      <c r="C21">
        <f t="shared" ca="1" si="0"/>
        <v>1426.6666666666667</v>
      </c>
      <c r="D21">
        <f t="shared" ca="1" si="1"/>
        <v>504.5</v>
      </c>
      <c r="E21">
        <f t="shared" ca="1" si="2"/>
        <v>179.83333333333334</v>
      </c>
    </row>
    <row r="22" spans="2:5" x14ac:dyDescent="0.25">
      <c r="B22">
        <v>20</v>
      </c>
      <c r="C22">
        <f t="shared" ca="1" si="0"/>
        <v>1597.6666666666667</v>
      </c>
      <c r="D22">
        <f t="shared" ca="1" si="1"/>
        <v>577.83333333333337</v>
      </c>
      <c r="E22">
        <f t="shared" ca="1" si="2"/>
        <v>207.91666666666666</v>
      </c>
    </row>
    <row r="23" spans="2:5" x14ac:dyDescent="0.25">
      <c r="B23">
        <v>21</v>
      </c>
      <c r="C23">
        <f t="shared" ca="1" si="0"/>
        <v>1711.4166666666667</v>
      </c>
      <c r="D23">
        <f t="shared" ca="1" si="1"/>
        <v>519.16666666666663</v>
      </c>
      <c r="E23">
        <f t="shared" ca="1" si="2"/>
        <v>206.25</v>
      </c>
    </row>
    <row r="24" spans="2:5" x14ac:dyDescent="0.25">
      <c r="B24">
        <v>22</v>
      </c>
      <c r="C24">
        <f t="shared" ca="1" si="0"/>
        <v>1675.3333333333333</v>
      </c>
      <c r="D24">
        <f t="shared" ca="1" si="1"/>
        <v>566</v>
      </c>
      <c r="E24">
        <f t="shared" ca="1" si="2"/>
        <v>204.75</v>
      </c>
    </row>
    <row r="25" spans="2:5" x14ac:dyDescent="0.25">
      <c r="B25">
        <v>23</v>
      </c>
      <c r="C25">
        <f t="shared" ca="1" si="0"/>
        <v>1763.6388888888889</v>
      </c>
      <c r="D25">
        <f t="shared" ca="1" si="1"/>
        <v>634.75</v>
      </c>
      <c r="E25">
        <f t="shared" ca="1" si="2"/>
        <v>216.5277777777778</v>
      </c>
    </row>
    <row r="26" spans="2:5" x14ac:dyDescent="0.25">
      <c r="B26">
        <v>24</v>
      </c>
      <c r="C26">
        <f t="shared" ca="1" si="0"/>
        <v>1842.8333333333333</v>
      </c>
      <c r="D26">
        <f t="shared" ca="1" si="1"/>
        <v>679</v>
      </c>
      <c r="E26">
        <f t="shared" ca="1" si="2"/>
        <v>228.58333333333334</v>
      </c>
    </row>
    <row r="27" spans="2:5" x14ac:dyDescent="0.25">
      <c r="B27">
        <v>25</v>
      </c>
      <c r="C27">
        <f t="shared" ca="1" si="0"/>
        <v>1819.75</v>
      </c>
      <c r="D27">
        <f t="shared" ca="1" si="1"/>
        <v>640.66666666666663</v>
      </c>
      <c r="E27">
        <f t="shared" ca="1" si="2"/>
        <v>233.33333333333334</v>
      </c>
    </row>
    <row r="28" spans="2:5" x14ac:dyDescent="0.25">
      <c r="B28">
        <v>26</v>
      </c>
      <c r="C28">
        <f t="shared" ca="1" si="0"/>
        <v>1561.4166666666667</v>
      </c>
      <c r="D28">
        <f t="shared" ca="1" si="1"/>
        <v>608.66666666666663</v>
      </c>
      <c r="E28">
        <f t="shared" ca="1" si="2"/>
        <v>219.58333333333334</v>
      </c>
    </row>
    <row r="29" spans="2:5" x14ac:dyDescent="0.25">
      <c r="B29">
        <v>27</v>
      </c>
      <c r="C29">
        <f t="shared" ca="1" si="0"/>
        <v>1675.4166666666667</v>
      </c>
      <c r="D29">
        <f t="shared" ca="1" si="1"/>
        <v>692.75</v>
      </c>
      <c r="E29">
        <f t="shared" ca="1" si="2"/>
        <v>246.91666666666666</v>
      </c>
    </row>
    <row r="30" spans="2:5" x14ac:dyDescent="0.25">
      <c r="B30">
        <v>28</v>
      </c>
      <c r="C30">
        <f t="shared" ca="1" si="0"/>
        <v>1755.1666666666667</v>
      </c>
      <c r="D30">
        <f t="shared" ca="1" si="1"/>
        <v>731</v>
      </c>
      <c r="E30">
        <f t="shared" ca="1" si="2"/>
        <v>275.16666666666669</v>
      </c>
    </row>
    <row r="31" spans="2:5" x14ac:dyDescent="0.25">
      <c r="B31">
        <v>29</v>
      </c>
      <c r="C31">
        <f t="shared" ca="1" si="0"/>
        <v>1741.3333333333333</v>
      </c>
      <c r="D31">
        <f t="shared" ca="1" si="1"/>
        <v>529.83333333333337</v>
      </c>
      <c r="E31">
        <f t="shared" ca="1" si="2"/>
        <v>209.16666666666666</v>
      </c>
    </row>
    <row r="32" spans="2:5" x14ac:dyDescent="0.25">
      <c r="B32">
        <v>30</v>
      </c>
      <c r="C32">
        <f t="shared" ca="1" si="0"/>
        <v>1802</v>
      </c>
      <c r="D32">
        <f t="shared" ca="1" si="1"/>
        <v>652.41666666666663</v>
      </c>
      <c r="E32">
        <f t="shared" ca="1" si="2"/>
        <v>249.41666666666666</v>
      </c>
    </row>
    <row r="33" spans="2:5" x14ac:dyDescent="0.25">
      <c r="B33">
        <v>31</v>
      </c>
      <c r="C33" t="str">
        <f t="shared" ca="1" si="0"/>
        <v/>
      </c>
      <c r="D33" t="str">
        <f t="shared" ca="1" si="1"/>
        <v/>
      </c>
      <c r="E33" t="str">
        <f t="shared" ca="1" si="2"/>
        <v/>
      </c>
    </row>
    <row r="34" spans="2:5" x14ac:dyDescent="0.25">
      <c r="B34" t="s">
        <v>9</v>
      </c>
      <c r="C34">
        <f ca="1">AVERAGE(C3:C33)</f>
        <v>1424.6329365079364</v>
      </c>
      <c r="D34">
        <f t="shared" ref="D34" ca="1" si="3">AVERAGE(D3:D33)</f>
        <v>589.28571428571433</v>
      </c>
      <c r="E34">
        <f ca="1">AVERAGE(E3:E31)</f>
        <v>244.93621399176953</v>
      </c>
    </row>
  </sheetData>
  <mergeCells count="3">
    <mergeCell ref="H2:K2"/>
    <mergeCell ref="H3:K3"/>
    <mergeCell ref="H4: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3579-9006-4559-B181-5394D063E1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dimension ref="A1"/>
  <sheetViews>
    <sheetView zoomScale="86" zoomScaleNormal="86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6228-6E4C-4833-B9CE-992F5CAFAEE4}">
  <sheetPr codeName="Sheet16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1484.4166666666667</v>
      </c>
    </row>
    <row r="7" spans="1:19" x14ac:dyDescent="0.25">
      <c r="A7" s="2"/>
      <c r="C7" s="9" t="s">
        <v>10</v>
      </c>
      <c r="D7" s="10"/>
      <c r="E7" s="10"/>
      <c r="F7" s="11">
        <v>2029</v>
      </c>
      <c r="G7" s="12"/>
      <c r="H7" s="12"/>
      <c r="I7" s="12"/>
      <c r="J7" s="120">
        <f>AVERAGE(F7:I7)</f>
        <v>2029</v>
      </c>
      <c r="K7" s="121"/>
      <c r="M7" s="8">
        <v>2</v>
      </c>
      <c r="N7" s="122">
        <v>9.6</v>
      </c>
      <c r="O7" s="123"/>
      <c r="P7" s="2"/>
      <c r="R7" s="59" t="s">
        <v>21</v>
      </c>
      <c r="S7" s="83">
        <f>AVERAGE(J10,J67,J122)</f>
        <v>782.58333333333337</v>
      </c>
    </row>
    <row r="8" spans="1:19" x14ac:dyDescent="0.25">
      <c r="A8" s="2"/>
      <c r="C8" s="9" t="s">
        <v>11</v>
      </c>
      <c r="D8" s="10"/>
      <c r="E8" s="10"/>
      <c r="F8" s="11">
        <v>826</v>
      </c>
      <c r="G8" s="12"/>
      <c r="H8" s="12"/>
      <c r="I8" s="12"/>
      <c r="J8" s="120">
        <f t="shared" ref="J8:J13" si="0">AVERAGE(F8:I8)</f>
        <v>826</v>
      </c>
      <c r="K8" s="121"/>
      <c r="M8" s="8">
        <v>3</v>
      </c>
      <c r="N8" s="122">
        <v>8.6</v>
      </c>
      <c r="O8" s="123"/>
      <c r="P8" s="2"/>
      <c r="R8" s="59" t="s">
        <v>25</v>
      </c>
      <c r="S8" s="84">
        <f>AVERAGE(J13,J70,J125)</f>
        <v>433.41666666666669</v>
      </c>
    </row>
    <row r="9" spans="1:19" x14ac:dyDescent="0.25">
      <c r="A9" s="2"/>
      <c r="C9" s="9" t="s">
        <v>12</v>
      </c>
      <c r="D9" s="11">
        <v>61.59</v>
      </c>
      <c r="E9" s="11">
        <v>5.7</v>
      </c>
      <c r="F9" s="11">
        <v>1553</v>
      </c>
      <c r="G9" s="11">
        <v>1446</v>
      </c>
      <c r="H9" s="11">
        <v>1551</v>
      </c>
      <c r="I9" s="11">
        <v>1417</v>
      </c>
      <c r="J9" s="120">
        <f t="shared" si="0"/>
        <v>1491.75</v>
      </c>
      <c r="K9" s="121"/>
      <c r="M9" s="8">
        <v>4</v>
      </c>
      <c r="N9" s="122">
        <v>7.3</v>
      </c>
      <c r="O9" s="123"/>
      <c r="P9" s="2"/>
      <c r="R9" s="85" t="s">
        <v>575</v>
      </c>
      <c r="S9" s="86">
        <f>S6-S8</f>
        <v>1051</v>
      </c>
    </row>
    <row r="10" spans="1:19" x14ac:dyDescent="0.25">
      <c r="A10" s="2"/>
      <c r="C10" s="9" t="s">
        <v>13</v>
      </c>
      <c r="D10" s="11">
        <v>61.49</v>
      </c>
      <c r="E10" s="11">
        <v>8.3000000000000007</v>
      </c>
      <c r="F10" s="11">
        <v>972</v>
      </c>
      <c r="G10" s="11">
        <v>954</v>
      </c>
      <c r="H10" s="11">
        <v>815</v>
      </c>
      <c r="I10" s="11">
        <v>755</v>
      </c>
      <c r="J10" s="120">
        <f t="shared" si="0"/>
        <v>874</v>
      </c>
      <c r="K10" s="121"/>
      <c r="M10" s="8">
        <v>5</v>
      </c>
      <c r="N10" s="122">
        <v>8.6</v>
      </c>
      <c r="O10" s="123"/>
      <c r="P10" s="2"/>
      <c r="R10" s="85" t="s">
        <v>576</v>
      </c>
      <c r="S10" s="87">
        <f>S7-S8</f>
        <v>349.16666666666669</v>
      </c>
    </row>
    <row r="11" spans="1:19" ht="15.75" thickBot="1" x14ac:dyDescent="0.3">
      <c r="A11" s="2"/>
      <c r="C11" s="9" t="s">
        <v>14</v>
      </c>
      <c r="D11" s="11"/>
      <c r="E11" s="11"/>
      <c r="F11" s="11">
        <v>725</v>
      </c>
      <c r="G11" s="68">
        <v>729</v>
      </c>
      <c r="H11" s="68">
        <v>603</v>
      </c>
      <c r="I11" s="68">
        <v>595</v>
      </c>
      <c r="J11" s="120">
        <f t="shared" si="0"/>
        <v>663</v>
      </c>
      <c r="K11" s="121"/>
      <c r="M11" s="13">
        <v>6</v>
      </c>
      <c r="N11" s="124">
        <v>7.1</v>
      </c>
      <c r="O11" s="125"/>
      <c r="P11" s="2"/>
      <c r="R11" s="88" t="s">
        <v>577</v>
      </c>
      <c r="S11" s="89">
        <f>S9/S6</f>
        <v>0.70802223095492056</v>
      </c>
    </row>
    <row r="12" spans="1:19" ht="15.75" thickBot="1" x14ac:dyDescent="0.3">
      <c r="A12" s="2"/>
      <c r="C12" s="9" t="s">
        <v>15</v>
      </c>
      <c r="D12" s="11"/>
      <c r="E12" s="11"/>
      <c r="F12" s="11">
        <v>471</v>
      </c>
      <c r="G12" s="68">
        <v>480</v>
      </c>
      <c r="H12" s="68">
        <v>453</v>
      </c>
      <c r="I12" s="68">
        <v>431</v>
      </c>
      <c r="J12" s="120">
        <f t="shared" si="0"/>
        <v>458.75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0.44617186668086467</v>
      </c>
    </row>
    <row r="13" spans="1:19" ht="15.75" thickBot="1" x14ac:dyDescent="0.3">
      <c r="A13" s="2"/>
      <c r="C13" s="14" t="s">
        <v>16</v>
      </c>
      <c r="D13" s="15">
        <v>61.36</v>
      </c>
      <c r="E13" s="15">
        <v>7.2</v>
      </c>
      <c r="F13" s="15">
        <v>458</v>
      </c>
      <c r="G13" s="15">
        <v>473</v>
      </c>
      <c r="H13" s="15">
        <v>478</v>
      </c>
      <c r="I13" s="15">
        <v>453</v>
      </c>
      <c r="J13" s="126">
        <f t="shared" si="0"/>
        <v>465.5</v>
      </c>
      <c r="K13" s="127"/>
      <c r="M13" s="71" t="s">
        <v>65</v>
      </c>
      <c r="N13" s="28">
        <v>3.27</v>
      </c>
      <c r="O13" s="30"/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12.21</v>
      </c>
      <c r="E16" s="11">
        <v>5.8</v>
      </c>
      <c r="F16" s="22">
        <v>1335</v>
      </c>
      <c r="G16" s="16"/>
      <c r="H16" s="23" t="s">
        <v>21</v>
      </c>
      <c r="I16" s="115">
        <v>7.85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68.11</v>
      </c>
      <c r="E17" s="11"/>
      <c r="F17" s="22">
        <v>469</v>
      </c>
      <c r="G17" s="16"/>
      <c r="H17" s="27" t="s">
        <v>25</v>
      </c>
      <c r="I17" s="117">
        <v>6.88</v>
      </c>
      <c r="J17" s="117"/>
      <c r="K17" s="118"/>
      <c r="M17" s="28">
        <v>6.7</v>
      </c>
      <c r="N17" s="29">
        <v>95</v>
      </c>
      <c r="O17" s="30">
        <v>0.04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66.510000000000005</v>
      </c>
      <c r="E19" s="11"/>
      <c r="F19" s="22">
        <v>465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70.52</v>
      </c>
      <c r="E20" s="11"/>
      <c r="F20" s="22">
        <v>462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5.6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76.62</v>
      </c>
      <c r="E21" s="11"/>
      <c r="F21" s="22">
        <v>1566</v>
      </c>
      <c r="G21" s="16"/>
      <c r="H21" s="105"/>
      <c r="I21" s="107"/>
      <c r="J21" s="107"/>
      <c r="K21" s="109" t="e">
        <f>((I21-J21)/I21)</f>
        <v>#DIV/0!</v>
      </c>
      <c r="M21" s="13">
        <v>2</v>
      </c>
      <c r="N21" s="37">
        <v>5.5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73.150000000000006</v>
      </c>
      <c r="E22" s="11">
        <v>6.8</v>
      </c>
      <c r="F22" s="22">
        <v>745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735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76.95</v>
      </c>
      <c r="E24" s="11">
        <v>6.4</v>
      </c>
      <c r="F24" s="22">
        <v>1433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0.41411094352270822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1404</v>
      </c>
      <c r="G25" s="16"/>
      <c r="M25" s="98" t="s">
        <v>43</v>
      </c>
      <c r="N25" s="99"/>
      <c r="O25" s="39">
        <f>(J10-J11)/J10</f>
        <v>0.2414187643020595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0.30806938159879338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-1.4713896457765668E-2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91.65</v>
      </c>
      <c r="E28" s="35"/>
      <c r="F28" s="36"/>
      <c r="G28" s="48"/>
      <c r="H28" s="49" t="s">
        <v>81</v>
      </c>
      <c r="I28" s="35">
        <v>984</v>
      </c>
      <c r="J28" s="35">
        <v>915</v>
      </c>
      <c r="K28" s="36">
        <f>I28-J28</f>
        <v>69</v>
      </c>
      <c r="M28" s="103" t="s">
        <v>124</v>
      </c>
      <c r="N28" s="104"/>
      <c r="O28" s="75">
        <f>(J10-J13)/J10</f>
        <v>0.46739130434782611</v>
      </c>
      <c r="P28" s="2"/>
    </row>
    <row r="29" spans="1:16" ht="15.75" thickBot="1" x14ac:dyDescent="0.3">
      <c r="A29" s="2"/>
      <c r="B29" s="43"/>
      <c r="C29" s="47" t="s">
        <v>54</v>
      </c>
      <c r="D29" s="35">
        <v>73.45</v>
      </c>
      <c r="E29" s="35">
        <v>69.150000000000006</v>
      </c>
      <c r="F29" s="36">
        <v>94.15</v>
      </c>
      <c r="G29" s="51">
        <v>5.0999999999999996</v>
      </c>
      <c r="H29" s="28" t="s">
        <v>82</v>
      </c>
      <c r="I29" s="37">
        <v>466</v>
      </c>
      <c r="J29" s="37">
        <v>412</v>
      </c>
      <c r="K29" s="36">
        <f>I29-J29</f>
        <v>54</v>
      </c>
      <c r="L29" s="52"/>
      <c r="M29" s="111" t="s">
        <v>53</v>
      </c>
      <c r="N29" s="112"/>
      <c r="O29" s="74">
        <f>(J9-J13)/J9</f>
        <v>0.68795039383274681</v>
      </c>
      <c r="P29" s="2"/>
    </row>
    <row r="30" spans="1:16" ht="15" customHeight="1" x14ac:dyDescent="0.25">
      <c r="A30" s="2"/>
      <c r="B30" s="43"/>
      <c r="C30" s="47" t="s">
        <v>55</v>
      </c>
      <c r="D30" s="35">
        <v>79.650000000000006</v>
      </c>
      <c r="E30" s="35">
        <v>57.67</v>
      </c>
      <c r="F30" s="36">
        <v>72.41</v>
      </c>
      <c r="P30" s="2"/>
    </row>
    <row r="31" spans="1:16" ht="15" customHeight="1" x14ac:dyDescent="0.25">
      <c r="A31" s="2"/>
      <c r="B31" s="43"/>
      <c r="C31" s="47" t="s">
        <v>56</v>
      </c>
      <c r="D31" s="35">
        <v>76.849999999999994</v>
      </c>
      <c r="E31" s="35">
        <v>48.53</v>
      </c>
      <c r="F31" s="36">
        <v>63.15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53.08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91.42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83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84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85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86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87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88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1997</v>
      </c>
      <c r="G64" s="12"/>
      <c r="H64" s="12"/>
      <c r="I64" s="12"/>
      <c r="J64" s="120">
        <f>AVERAGE(F64:I64)</f>
        <v>1997</v>
      </c>
      <c r="K64" s="121"/>
      <c r="M64" s="8">
        <v>2</v>
      </c>
      <c r="N64" s="122">
        <v>9.1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811</v>
      </c>
      <c r="G65" s="12"/>
      <c r="H65" s="12"/>
      <c r="I65" s="12"/>
      <c r="J65" s="120">
        <f t="shared" ref="J65:J70" si="1">AVERAGE(F65:I65)</f>
        <v>811</v>
      </c>
      <c r="K65" s="121"/>
      <c r="M65" s="8">
        <v>3</v>
      </c>
      <c r="N65" s="122">
        <v>7.4</v>
      </c>
      <c r="O65" s="123"/>
      <c r="P65" s="2"/>
    </row>
    <row r="66" spans="1:16" ht="15" customHeight="1" x14ac:dyDescent="0.25">
      <c r="A66" s="2"/>
      <c r="C66" s="9" t="s">
        <v>12</v>
      </c>
      <c r="D66" s="11">
        <v>61.07</v>
      </c>
      <c r="E66" s="11">
        <v>6</v>
      </c>
      <c r="F66" s="11">
        <v>1451</v>
      </c>
      <c r="G66" s="11">
        <v>1460</v>
      </c>
      <c r="H66" s="11">
        <v>1411</v>
      </c>
      <c r="I66" s="11">
        <v>1420</v>
      </c>
      <c r="J66" s="120">
        <f t="shared" si="1"/>
        <v>1435.5</v>
      </c>
      <c r="K66" s="121"/>
      <c r="M66" s="8">
        <v>4</v>
      </c>
      <c r="N66" s="122">
        <v>6.7</v>
      </c>
      <c r="O66" s="123"/>
      <c r="P66" s="2"/>
    </row>
    <row r="67" spans="1:16" ht="15" customHeight="1" x14ac:dyDescent="0.25">
      <c r="A67" s="2"/>
      <c r="C67" s="9" t="s">
        <v>13</v>
      </c>
      <c r="D67" s="11">
        <v>60.02</v>
      </c>
      <c r="E67" s="11">
        <v>7.3</v>
      </c>
      <c r="F67" s="11">
        <v>777</v>
      </c>
      <c r="G67" s="11">
        <v>781</v>
      </c>
      <c r="H67" s="11">
        <v>761</v>
      </c>
      <c r="I67" s="11">
        <v>766</v>
      </c>
      <c r="J67" s="120">
        <f t="shared" si="1"/>
        <v>771.25</v>
      </c>
      <c r="K67" s="121"/>
      <c r="M67" s="8">
        <v>5</v>
      </c>
      <c r="N67" s="122">
        <v>8.1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580</v>
      </c>
      <c r="G68" s="68">
        <v>577</v>
      </c>
      <c r="H68" s="68">
        <v>562</v>
      </c>
      <c r="I68" s="68">
        <v>569</v>
      </c>
      <c r="J68" s="120">
        <f t="shared" si="1"/>
        <v>572</v>
      </c>
      <c r="K68" s="121"/>
      <c r="M68" s="13">
        <v>6</v>
      </c>
      <c r="N68" s="124">
        <v>7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444</v>
      </c>
      <c r="G69" s="68">
        <v>439</v>
      </c>
      <c r="H69" s="68">
        <v>409</v>
      </c>
      <c r="I69" s="68">
        <v>420</v>
      </c>
      <c r="J69" s="120">
        <f t="shared" si="1"/>
        <v>428</v>
      </c>
      <c r="K69" s="121"/>
      <c r="N69" s="76" t="s">
        <v>122</v>
      </c>
      <c r="P69" s="2"/>
    </row>
    <row r="70" spans="1:16" ht="15.75" thickBot="1" x14ac:dyDescent="0.3">
      <c r="A70" s="2"/>
      <c r="C70" s="14" t="s">
        <v>16</v>
      </c>
      <c r="D70" s="15">
        <v>59.72</v>
      </c>
      <c r="E70" s="15">
        <v>7.1</v>
      </c>
      <c r="F70" s="15">
        <v>455</v>
      </c>
      <c r="G70" s="15">
        <v>448</v>
      </c>
      <c r="H70" s="15">
        <v>428</v>
      </c>
      <c r="I70" s="15">
        <v>431</v>
      </c>
      <c r="J70" s="126">
        <f t="shared" si="1"/>
        <v>440.5</v>
      </c>
      <c r="K70" s="127"/>
      <c r="M70" s="69" t="s">
        <v>65</v>
      </c>
      <c r="N70" s="70">
        <v>4.07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19.420000000000002</v>
      </c>
      <c r="E73" s="11">
        <v>7</v>
      </c>
      <c r="F73" s="22">
        <v>1492</v>
      </c>
      <c r="G73" s="16"/>
      <c r="H73" s="23" t="s">
        <v>21</v>
      </c>
      <c r="I73" s="115">
        <v>6.95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66.61</v>
      </c>
      <c r="E74" s="11"/>
      <c r="F74" s="22">
        <v>461</v>
      </c>
      <c r="G74" s="16"/>
      <c r="H74" s="27" t="s">
        <v>25</v>
      </c>
      <c r="I74" s="117">
        <v>6.72</v>
      </c>
      <c r="J74" s="117"/>
      <c r="K74" s="118"/>
      <c r="M74" s="28">
        <v>6.8</v>
      </c>
      <c r="N74" s="29">
        <v>131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62.79</v>
      </c>
      <c r="E76" s="11"/>
      <c r="F76" s="22">
        <v>450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69.11</v>
      </c>
      <c r="E77" s="11"/>
      <c r="F77" s="22">
        <v>444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5.0999999999999996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75.02</v>
      </c>
      <c r="E78" s="11"/>
      <c r="F78" s="22">
        <v>1691</v>
      </c>
      <c r="G78" s="16"/>
      <c r="H78" s="105"/>
      <c r="I78" s="107"/>
      <c r="J78" s="107"/>
      <c r="K78" s="109" t="e">
        <f>((I78-J78)/I78)</f>
        <v>#DIV/0!</v>
      </c>
      <c r="M78" s="13">
        <v>2</v>
      </c>
      <c r="N78" s="37">
        <v>5.3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72.33</v>
      </c>
      <c r="E79" s="11">
        <v>6.6</v>
      </c>
      <c r="F79" s="22">
        <v>691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680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76.61</v>
      </c>
      <c r="E81" s="11">
        <v>6.3</v>
      </c>
      <c r="F81" s="22">
        <v>1736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0.46273075583420409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1722</v>
      </c>
      <c r="G82" s="16"/>
      <c r="M82" s="98" t="s">
        <v>43</v>
      </c>
      <c r="N82" s="99"/>
      <c r="O82" s="39">
        <f>(J67-J68)/J67</f>
        <v>0.25834683954619125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0.25174825174825177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-2.9205607476635514E-2</v>
      </c>
      <c r="P84" s="2"/>
    </row>
    <row r="85" spans="1:16" x14ac:dyDescent="0.25">
      <c r="A85" s="2"/>
      <c r="B85" s="43"/>
      <c r="C85" s="47" t="s">
        <v>52</v>
      </c>
      <c r="D85" s="35">
        <v>90.83</v>
      </c>
      <c r="E85" s="35"/>
      <c r="F85" s="36"/>
      <c r="G85" s="48"/>
      <c r="H85" s="49" t="s">
        <v>21</v>
      </c>
      <c r="I85" s="35">
        <v>944</v>
      </c>
      <c r="J85" s="35">
        <v>840</v>
      </c>
      <c r="K85" s="36">
        <f>I85-J85</f>
        <v>104</v>
      </c>
      <c r="M85" s="103" t="s">
        <v>124</v>
      </c>
      <c r="N85" s="104"/>
      <c r="O85" s="75">
        <f>(J67-J70)/J67</f>
        <v>0.42884927066450568</v>
      </c>
      <c r="P85" s="2"/>
    </row>
    <row r="86" spans="1:16" ht="15.75" thickBot="1" x14ac:dyDescent="0.3">
      <c r="A86" s="2"/>
      <c r="B86" s="43"/>
      <c r="C86" s="47" t="s">
        <v>54</v>
      </c>
      <c r="D86" s="35">
        <v>72.849999999999994</v>
      </c>
      <c r="E86" s="35">
        <v>67.87</v>
      </c>
      <c r="F86" s="36">
        <v>93.17</v>
      </c>
      <c r="G86" s="51">
        <v>5.5</v>
      </c>
      <c r="H86" s="28" t="s">
        <v>25</v>
      </c>
      <c r="I86" s="37">
        <v>489</v>
      </c>
      <c r="J86" s="37">
        <v>466</v>
      </c>
      <c r="K86" s="36">
        <f>I86-J86</f>
        <v>23</v>
      </c>
      <c r="L86" s="52"/>
      <c r="M86" s="111" t="s">
        <v>53</v>
      </c>
      <c r="N86" s="112"/>
      <c r="O86" s="74">
        <f>(J66-J70)/J66</f>
        <v>0.69313827934517591</v>
      </c>
      <c r="P86" s="2"/>
    </row>
    <row r="87" spans="1:16" ht="15" customHeight="1" x14ac:dyDescent="0.25">
      <c r="A87" s="2"/>
      <c r="B87" s="43"/>
      <c r="C87" s="47" t="s">
        <v>55</v>
      </c>
      <c r="D87" s="35">
        <v>80.05</v>
      </c>
      <c r="E87" s="35">
        <v>58.26</v>
      </c>
      <c r="F87" s="36">
        <v>72.790000000000006</v>
      </c>
      <c r="P87" s="2"/>
    </row>
    <row r="88" spans="1:16" ht="15" customHeight="1" x14ac:dyDescent="0.25">
      <c r="A88" s="2"/>
      <c r="B88" s="43"/>
      <c r="C88" s="47" t="s">
        <v>56</v>
      </c>
      <c r="D88" s="35">
        <v>76.75</v>
      </c>
      <c r="E88" s="35">
        <v>49.12</v>
      </c>
      <c r="F88" s="36">
        <v>64.010000000000005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57.33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90.96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89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90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92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93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91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94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1472</v>
      </c>
      <c r="G119" s="12"/>
      <c r="H119" s="12"/>
      <c r="I119" s="12"/>
      <c r="J119" s="120">
        <f>AVERAGE(F119:I119)</f>
        <v>1472</v>
      </c>
      <c r="K119" s="121"/>
      <c r="M119" s="8">
        <v>2</v>
      </c>
      <c r="N119" s="122">
        <v>8.9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690</v>
      </c>
      <c r="G120" s="12"/>
      <c r="H120" s="12"/>
      <c r="I120" s="12"/>
      <c r="J120" s="120">
        <f t="shared" ref="J120:J125" si="2">AVERAGE(F120:I120)</f>
        <v>690</v>
      </c>
      <c r="K120" s="121"/>
      <c r="M120" s="8">
        <v>3</v>
      </c>
      <c r="N120" s="122">
        <v>8.4</v>
      </c>
      <c r="O120" s="123"/>
      <c r="P120" s="2"/>
    </row>
    <row r="121" spans="1:16" x14ac:dyDescent="0.25">
      <c r="A121" s="2"/>
      <c r="C121" s="9" t="s">
        <v>12</v>
      </c>
      <c r="D121" s="11">
        <v>61.67</v>
      </c>
      <c r="E121" s="11">
        <v>6</v>
      </c>
      <c r="F121" s="11">
        <v>1519</v>
      </c>
      <c r="G121" s="11">
        <v>1530</v>
      </c>
      <c r="H121" s="11">
        <v>1535</v>
      </c>
      <c r="I121" s="11">
        <v>1520</v>
      </c>
      <c r="J121" s="120">
        <f t="shared" si="2"/>
        <v>1526</v>
      </c>
      <c r="K121" s="121"/>
      <c r="M121" s="8">
        <v>4</v>
      </c>
      <c r="N121" s="122">
        <v>6.8</v>
      </c>
      <c r="O121" s="123"/>
      <c r="P121" s="2"/>
    </row>
    <row r="122" spans="1:16" x14ac:dyDescent="0.25">
      <c r="A122" s="2"/>
      <c r="C122" s="9" t="s">
        <v>13</v>
      </c>
      <c r="D122" s="11">
        <v>61.92</v>
      </c>
      <c r="E122" s="11">
        <v>7.2</v>
      </c>
      <c r="F122" s="11">
        <v>711</v>
      </c>
      <c r="G122" s="11">
        <v>726</v>
      </c>
      <c r="H122" s="11">
        <v>692</v>
      </c>
      <c r="I122" s="11">
        <v>681</v>
      </c>
      <c r="J122" s="120">
        <f t="shared" si="2"/>
        <v>702.5</v>
      </c>
      <c r="K122" s="121"/>
      <c r="M122" s="8">
        <v>5</v>
      </c>
      <c r="N122" s="122">
        <v>8.1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546</v>
      </c>
      <c r="G123" s="68">
        <v>559</v>
      </c>
      <c r="H123" s="68">
        <v>511</v>
      </c>
      <c r="I123" s="68">
        <v>502</v>
      </c>
      <c r="J123" s="120">
        <f t="shared" si="2"/>
        <v>529.5</v>
      </c>
      <c r="K123" s="121"/>
      <c r="M123" s="13">
        <v>6</v>
      </c>
      <c r="N123" s="124">
        <v>7.8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409</v>
      </c>
      <c r="G124" s="68">
        <v>407</v>
      </c>
      <c r="H124" s="68">
        <v>371</v>
      </c>
      <c r="I124" s="68">
        <v>369</v>
      </c>
      <c r="J124" s="120">
        <f t="shared" si="2"/>
        <v>389</v>
      </c>
      <c r="K124" s="121"/>
      <c r="N124" s="76" t="s">
        <v>122</v>
      </c>
      <c r="P124" s="2"/>
    </row>
    <row r="125" spans="1:16" ht="15.75" thickBot="1" x14ac:dyDescent="0.3">
      <c r="A125" s="2"/>
      <c r="C125" s="14" t="s">
        <v>16</v>
      </c>
      <c r="D125" s="15">
        <v>60.36</v>
      </c>
      <c r="E125" s="15">
        <v>7.1</v>
      </c>
      <c r="F125" s="15">
        <v>415</v>
      </c>
      <c r="G125" s="15">
        <v>411</v>
      </c>
      <c r="H125" s="15">
        <v>377</v>
      </c>
      <c r="I125" s="15">
        <v>374</v>
      </c>
      <c r="J125" s="126">
        <f t="shared" si="2"/>
        <v>394.25</v>
      </c>
      <c r="K125" s="127"/>
      <c r="M125" s="69" t="s">
        <v>65</v>
      </c>
      <c r="N125" s="70">
        <v>4.7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20.38</v>
      </c>
      <c r="E128" s="11">
        <v>6.4</v>
      </c>
      <c r="F128" s="22">
        <v>1585</v>
      </c>
      <c r="G128" s="16"/>
      <c r="H128" s="23" t="s">
        <v>21</v>
      </c>
      <c r="I128" s="115">
        <v>6.39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66.56</v>
      </c>
      <c r="E129" s="11"/>
      <c r="F129" s="22">
        <v>424</v>
      </c>
      <c r="G129" s="16"/>
      <c r="H129" s="27" t="s">
        <v>25</v>
      </c>
      <c r="I129" s="117">
        <v>6.17</v>
      </c>
      <c r="J129" s="117"/>
      <c r="K129" s="118"/>
      <c r="M129" s="28">
        <v>6.8</v>
      </c>
      <c r="N129" s="29">
        <v>129</v>
      </c>
      <c r="O129" s="30">
        <v>0.02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64.98</v>
      </c>
      <c r="E131" s="11"/>
      <c r="F131" s="22">
        <v>420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68.16</v>
      </c>
      <c r="E132" s="11"/>
      <c r="F132" s="22">
        <v>418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75.650000000000006</v>
      </c>
      <c r="E133" s="11"/>
      <c r="F133" s="22">
        <v>1789</v>
      </c>
      <c r="G133" s="16"/>
      <c r="H133" s="105">
        <v>4</v>
      </c>
      <c r="I133" s="107">
        <v>760</v>
      </c>
      <c r="J133" s="107">
        <v>611</v>
      </c>
      <c r="K133" s="109">
        <f>((I133-J133)/I133)</f>
        <v>0.19605263157894737</v>
      </c>
      <c r="M133" s="13">
        <v>2</v>
      </c>
      <c r="N133" s="37">
        <v>5.2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73.12</v>
      </c>
      <c r="E134" s="11">
        <v>6.4</v>
      </c>
      <c r="F134" s="22">
        <v>689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676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76.3</v>
      </c>
      <c r="E136" s="11">
        <v>6.1</v>
      </c>
      <c r="F136" s="22">
        <v>1760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0.53964613368283088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1747</v>
      </c>
      <c r="G137" s="16"/>
      <c r="M137" s="98" t="s">
        <v>43</v>
      </c>
      <c r="N137" s="99"/>
      <c r="O137" s="39">
        <f>(J122-J123)/J122</f>
        <v>0.24626334519572954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0.26534466477809254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-1.3496143958868894E-2</v>
      </c>
      <c r="P139" s="2"/>
    </row>
    <row r="140" spans="1:16" x14ac:dyDescent="0.25">
      <c r="A140" s="2"/>
      <c r="B140" s="43"/>
      <c r="C140" s="47" t="s">
        <v>52</v>
      </c>
      <c r="D140" s="35">
        <v>91.35</v>
      </c>
      <c r="E140" s="35"/>
      <c r="F140" s="36"/>
      <c r="G140" s="48"/>
      <c r="H140" s="49" t="s">
        <v>95</v>
      </c>
      <c r="I140" s="35">
        <v>398</v>
      </c>
      <c r="J140" s="35">
        <v>360</v>
      </c>
      <c r="K140" s="36">
        <f>I140-J140</f>
        <v>38</v>
      </c>
      <c r="M140" s="103" t="s">
        <v>124</v>
      </c>
      <c r="N140" s="104"/>
      <c r="O140" s="75">
        <f>(J122-J125)/J122</f>
        <v>0.4387900355871886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72.7</v>
      </c>
      <c r="E141" s="35">
        <v>67.959999999999994</v>
      </c>
      <c r="F141" s="36">
        <v>93.48</v>
      </c>
      <c r="G141" s="51">
        <v>5.2</v>
      </c>
      <c r="H141" s="28" t="s">
        <v>25</v>
      </c>
      <c r="I141" s="37">
        <v>245</v>
      </c>
      <c r="J141" s="37">
        <v>213</v>
      </c>
      <c r="K141" s="36">
        <f>I141-J141</f>
        <v>32</v>
      </c>
      <c r="L141" s="52"/>
      <c r="M141" s="111" t="s">
        <v>53</v>
      </c>
      <c r="N141" s="112"/>
      <c r="O141" s="74">
        <f>(J121-J125)/J121</f>
        <v>0.74164482306684143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79.400000000000006</v>
      </c>
      <c r="E142" s="35">
        <v>57.88</v>
      </c>
      <c r="F142" s="36">
        <v>72.900000000000006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76.2</v>
      </c>
      <c r="E143" s="35">
        <v>48.97</v>
      </c>
      <c r="F143" s="36">
        <v>64.260000000000005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52.8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91.2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96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97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98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99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100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C40:O40"/>
    <mergeCell ref="M29:N29"/>
    <mergeCell ref="M28:N28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EBC4-703E-43E9-ADAE-9816B7399C98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1272</v>
      </c>
    </row>
    <row r="7" spans="1:19" x14ac:dyDescent="0.25">
      <c r="A7" s="2"/>
      <c r="C7" s="9" t="s">
        <v>10</v>
      </c>
      <c r="D7" s="10"/>
      <c r="E7" s="10"/>
      <c r="F7" s="11">
        <v>1640</v>
      </c>
      <c r="G7" s="12"/>
      <c r="H7" s="12"/>
      <c r="I7" s="12"/>
      <c r="J7" s="120">
        <f>AVERAGE(F7:I7)</f>
        <v>1640</v>
      </c>
      <c r="K7" s="121"/>
      <c r="M7" s="8">
        <v>2</v>
      </c>
      <c r="N7" s="122">
        <v>9.1999999999999993</v>
      </c>
      <c r="O7" s="123"/>
      <c r="P7" s="2"/>
      <c r="R7" s="59" t="s">
        <v>21</v>
      </c>
      <c r="S7" s="83">
        <f>AVERAGE(J10,J67,J122)</f>
        <v>677.83333333333337</v>
      </c>
    </row>
    <row r="8" spans="1:19" x14ac:dyDescent="0.25">
      <c r="A8" s="2"/>
      <c r="C8" s="9" t="s">
        <v>11</v>
      </c>
      <c r="D8" s="10"/>
      <c r="E8" s="10"/>
      <c r="F8" s="11">
        <v>690</v>
      </c>
      <c r="G8" s="12"/>
      <c r="H8" s="12"/>
      <c r="I8" s="12"/>
      <c r="J8" s="120">
        <f t="shared" ref="J8:J13" si="0">AVERAGE(F8:I8)</f>
        <v>690</v>
      </c>
      <c r="K8" s="121"/>
      <c r="M8" s="8">
        <v>3</v>
      </c>
      <c r="N8" s="122">
        <v>8.1999999999999993</v>
      </c>
      <c r="O8" s="123"/>
      <c r="P8" s="2"/>
      <c r="R8" s="59" t="s">
        <v>25</v>
      </c>
      <c r="S8" s="84">
        <f>AVERAGE(J13,J70,J125)</f>
        <v>358.25</v>
      </c>
    </row>
    <row r="9" spans="1:19" x14ac:dyDescent="0.25">
      <c r="A9" s="2"/>
      <c r="C9" s="9" t="s">
        <v>12</v>
      </c>
      <c r="D9" s="11">
        <v>64.02</v>
      </c>
      <c r="E9" s="11">
        <v>5.4</v>
      </c>
      <c r="F9" s="11">
        <v>1427</v>
      </c>
      <c r="G9" s="11">
        <v>1472</v>
      </c>
      <c r="H9" s="11">
        <v>1343</v>
      </c>
      <c r="I9" s="11">
        <v>1105</v>
      </c>
      <c r="J9" s="120">
        <f t="shared" si="0"/>
        <v>1336.75</v>
      </c>
      <c r="K9" s="121"/>
      <c r="M9" s="8">
        <v>4</v>
      </c>
      <c r="N9" s="122">
        <v>6.9</v>
      </c>
      <c r="O9" s="123"/>
      <c r="P9" s="2"/>
      <c r="R9" s="85" t="s">
        <v>575</v>
      </c>
      <c r="S9" s="86">
        <f>S6-S8</f>
        <v>913.75</v>
      </c>
    </row>
    <row r="10" spans="1:19" x14ac:dyDescent="0.25">
      <c r="A10" s="2"/>
      <c r="C10" s="9" t="s">
        <v>13</v>
      </c>
      <c r="D10" s="11">
        <v>61.13</v>
      </c>
      <c r="E10" s="11">
        <v>7.1</v>
      </c>
      <c r="F10" s="11">
        <v>765</v>
      </c>
      <c r="G10" s="11">
        <v>748</v>
      </c>
      <c r="H10" s="11">
        <v>756</v>
      </c>
      <c r="I10" s="11">
        <v>733</v>
      </c>
      <c r="J10" s="120">
        <f t="shared" si="0"/>
        <v>750.5</v>
      </c>
      <c r="K10" s="121"/>
      <c r="M10" s="8">
        <v>5</v>
      </c>
      <c r="N10" s="122">
        <v>7.8</v>
      </c>
      <c r="O10" s="123"/>
      <c r="P10" s="2"/>
      <c r="R10" s="85" t="s">
        <v>576</v>
      </c>
      <c r="S10" s="87">
        <f>S7-S8</f>
        <v>319.58333333333337</v>
      </c>
    </row>
    <row r="11" spans="1:19" ht="15.75" thickBot="1" x14ac:dyDescent="0.3">
      <c r="A11" s="2"/>
      <c r="C11" s="9" t="s">
        <v>14</v>
      </c>
      <c r="D11" s="11"/>
      <c r="E11" s="11"/>
      <c r="F11" s="11">
        <v>631</v>
      </c>
      <c r="G11" s="68">
        <v>618</v>
      </c>
      <c r="H11" s="68">
        <v>637</v>
      </c>
      <c r="I11" s="68">
        <v>631</v>
      </c>
      <c r="J11" s="120">
        <f t="shared" si="0"/>
        <v>629.25</v>
      </c>
      <c r="K11" s="121"/>
      <c r="M11" s="13">
        <v>6</v>
      </c>
      <c r="N11" s="124">
        <v>7.1</v>
      </c>
      <c r="O11" s="125"/>
      <c r="P11" s="2"/>
      <c r="R11" s="88" t="s">
        <v>577</v>
      </c>
      <c r="S11" s="89">
        <f>S9/S6</f>
        <v>0.71835691823899372</v>
      </c>
    </row>
    <row r="12" spans="1:19" ht="15.75" thickBot="1" x14ac:dyDescent="0.3">
      <c r="A12" s="2"/>
      <c r="C12" s="9" t="s">
        <v>15</v>
      </c>
      <c r="D12" s="11"/>
      <c r="E12" s="11"/>
      <c r="F12" s="11">
        <v>414</v>
      </c>
      <c r="G12" s="68">
        <v>423</v>
      </c>
      <c r="H12" s="68">
        <v>447</v>
      </c>
      <c r="I12" s="68">
        <v>418</v>
      </c>
      <c r="J12" s="120">
        <f t="shared" si="0"/>
        <v>425.5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0.47147774772559631</v>
      </c>
    </row>
    <row r="13" spans="1:19" ht="15.75" thickBot="1" x14ac:dyDescent="0.3">
      <c r="A13" s="2"/>
      <c r="C13" s="14" t="s">
        <v>16</v>
      </c>
      <c r="D13" s="15">
        <v>60.81</v>
      </c>
      <c r="E13" s="15">
        <v>7.1</v>
      </c>
      <c r="F13" s="15">
        <v>397</v>
      </c>
      <c r="G13" s="15">
        <v>419</v>
      </c>
      <c r="H13" s="15">
        <v>448</v>
      </c>
      <c r="I13" s="15">
        <v>420</v>
      </c>
      <c r="J13" s="126">
        <f t="shared" si="0"/>
        <v>421</v>
      </c>
      <c r="K13" s="127"/>
      <c r="M13" s="69" t="s">
        <v>65</v>
      </c>
      <c r="N13" s="28"/>
      <c r="O13" s="30">
        <v>5.1100000000000003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10.76</v>
      </c>
      <c r="E16" s="11">
        <v>6</v>
      </c>
      <c r="F16" s="22">
        <v>1143</v>
      </c>
      <c r="G16" s="16"/>
      <c r="H16" s="23" t="s">
        <v>21</v>
      </c>
      <c r="I16" s="115">
        <v>6.37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65.290000000000006</v>
      </c>
      <c r="E17" s="11"/>
      <c r="F17" s="22">
        <v>394</v>
      </c>
      <c r="G17" s="16"/>
      <c r="H17" s="27" t="s">
        <v>25</v>
      </c>
      <c r="I17" s="117">
        <v>5.98</v>
      </c>
      <c r="J17" s="117"/>
      <c r="K17" s="118"/>
      <c r="M17" s="28">
        <v>7</v>
      </c>
      <c r="N17" s="29">
        <v>125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62.13</v>
      </c>
      <c r="E19" s="11"/>
      <c r="F19" s="22">
        <v>396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64.45</v>
      </c>
      <c r="E20" s="11"/>
      <c r="F20" s="22">
        <v>393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77.25</v>
      </c>
      <c r="E21" s="11"/>
      <c r="F21" s="22">
        <v>1474</v>
      </c>
      <c r="G21" s="16"/>
      <c r="H21" s="105">
        <v>5</v>
      </c>
      <c r="I21" s="107">
        <v>661</v>
      </c>
      <c r="J21" s="107">
        <v>368</v>
      </c>
      <c r="K21" s="109">
        <f>((I21-J21)/I21)</f>
        <v>0.443267776096823</v>
      </c>
      <c r="M21" s="13">
        <v>2</v>
      </c>
      <c r="N21" s="37">
        <v>5.0999999999999996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74.760000000000005</v>
      </c>
      <c r="E22" s="11">
        <v>6.8</v>
      </c>
      <c r="F22" s="22">
        <v>707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748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77.86</v>
      </c>
      <c r="E24" s="11">
        <v>6.3</v>
      </c>
      <c r="F24" s="22">
        <v>1206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0.43856368056854311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1252</v>
      </c>
      <c r="G25" s="16"/>
      <c r="M25" s="98" t="s">
        <v>43</v>
      </c>
      <c r="N25" s="99"/>
      <c r="O25" s="39">
        <f>(J10-J11)/J10</f>
        <v>0.16155896069287143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0.32379817242749304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1.0575793184488837E-2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91.75</v>
      </c>
      <c r="E28" s="35"/>
      <c r="F28" s="36"/>
      <c r="G28" s="48"/>
      <c r="H28" s="49" t="s">
        <v>21</v>
      </c>
      <c r="I28" s="35">
        <v>465</v>
      </c>
      <c r="J28" s="35">
        <v>411</v>
      </c>
      <c r="K28" s="36">
        <f>I28-J28</f>
        <v>54</v>
      </c>
      <c r="M28" s="103" t="s">
        <v>124</v>
      </c>
      <c r="N28" s="104"/>
      <c r="O28" s="75">
        <f>(J10-J13)/J10</f>
        <v>0.43904063957361761</v>
      </c>
      <c r="P28" s="2"/>
    </row>
    <row r="29" spans="1:16" ht="15.75" thickBot="1" x14ac:dyDescent="0.3">
      <c r="A29" s="2"/>
      <c r="B29" s="43"/>
      <c r="C29" s="47" t="s">
        <v>54</v>
      </c>
      <c r="D29" s="35">
        <v>73.099999999999994</v>
      </c>
      <c r="E29" s="35">
        <v>68.77</v>
      </c>
      <c r="F29" s="36">
        <v>94.08</v>
      </c>
      <c r="G29" s="51">
        <v>5.3</v>
      </c>
      <c r="H29" s="28" t="s">
        <v>25</v>
      </c>
      <c r="I29" s="37">
        <v>306</v>
      </c>
      <c r="J29" s="37">
        <v>283</v>
      </c>
      <c r="K29" s="36">
        <f>I29-J29</f>
        <v>23</v>
      </c>
      <c r="L29" s="52"/>
      <c r="M29" s="111" t="s">
        <v>53</v>
      </c>
      <c r="N29" s="112"/>
      <c r="O29" s="74">
        <f>(J9-J13)/J9</f>
        <v>0.68505704133158785</v>
      </c>
      <c r="P29" s="2"/>
    </row>
    <row r="30" spans="1:16" ht="15" customHeight="1" x14ac:dyDescent="0.25">
      <c r="A30" s="2"/>
      <c r="B30" s="43"/>
      <c r="C30" s="47" t="s">
        <v>55</v>
      </c>
      <c r="D30" s="35">
        <v>77.45</v>
      </c>
      <c r="E30" s="35">
        <v>56.8</v>
      </c>
      <c r="F30" s="36">
        <v>73.34</v>
      </c>
      <c r="P30" s="2"/>
    </row>
    <row r="31" spans="1:16" ht="15" customHeight="1" x14ac:dyDescent="0.25">
      <c r="A31" s="2"/>
      <c r="B31" s="43"/>
      <c r="C31" s="47" t="s">
        <v>56</v>
      </c>
      <c r="D31" s="35">
        <v>77.75</v>
      </c>
      <c r="E31" s="35">
        <v>50.32</v>
      </c>
      <c r="F31" s="36">
        <v>64.72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55.15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91.1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101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104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102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103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105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1589</v>
      </c>
      <c r="G64" s="12"/>
      <c r="H64" s="12"/>
      <c r="I64" s="12"/>
      <c r="J64" s="120">
        <f>AVERAGE(F64:I64)</f>
        <v>1589</v>
      </c>
      <c r="K64" s="121"/>
      <c r="M64" s="8">
        <v>2</v>
      </c>
      <c r="N64" s="122">
        <v>9.1999999999999993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678</v>
      </c>
      <c r="G65" s="12"/>
      <c r="H65" s="12"/>
      <c r="I65" s="12"/>
      <c r="J65" s="120">
        <f t="shared" ref="J65:J70" si="1">AVERAGE(F65:I65)</f>
        <v>678</v>
      </c>
      <c r="K65" s="121"/>
      <c r="M65" s="8">
        <v>3</v>
      </c>
      <c r="N65" s="122">
        <v>8.5</v>
      </c>
      <c r="O65" s="123"/>
      <c r="P65" s="2"/>
    </row>
    <row r="66" spans="1:16" ht="15" customHeight="1" x14ac:dyDescent="0.25">
      <c r="A66" s="2"/>
      <c r="C66" s="9" t="s">
        <v>12</v>
      </c>
      <c r="D66" s="11">
        <v>62.61</v>
      </c>
      <c r="E66" s="11">
        <v>6</v>
      </c>
      <c r="F66" s="11">
        <v>1159</v>
      </c>
      <c r="G66" s="11">
        <v>1168</v>
      </c>
      <c r="H66" s="11">
        <v>1155</v>
      </c>
      <c r="I66" s="11">
        <v>1202</v>
      </c>
      <c r="J66" s="120">
        <f t="shared" si="1"/>
        <v>1171</v>
      </c>
      <c r="K66" s="121"/>
      <c r="M66" s="8">
        <v>4</v>
      </c>
      <c r="N66" s="122">
        <v>7.6</v>
      </c>
      <c r="O66" s="123"/>
      <c r="P66" s="2"/>
    </row>
    <row r="67" spans="1:16" ht="15" customHeight="1" x14ac:dyDescent="0.25">
      <c r="A67" s="2"/>
      <c r="C67" s="9" t="s">
        <v>13</v>
      </c>
      <c r="D67" s="11">
        <v>60.07</v>
      </c>
      <c r="E67" s="11">
        <v>7.3</v>
      </c>
      <c r="F67" s="11">
        <v>592</v>
      </c>
      <c r="G67" s="11">
        <v>601</v>
      </c>
      <c r="H67" s="11">
        <v>587</v>
      </c>
      <c r="I67" s="11">
        <v>580</v>
      </c>
      <c r="J67" s="120">
        <f t="shared" si="1"/>
        <v>590</v>
      </c>
      <c r="K67" s="121"/>
      <c r="M67" s="8">
        <v>5</v>
      </c>
      <c r="N67" s="122">
        <v>8.9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477</v>
      </c>
      <c r="G68" s="68">
        <v>462</v>
      </c>
      <c r="H68" s="68">
        <v>456</v>
      </c>
      <c r="I68" s="68">
        <v>444</v>
      </c>
      <c r="J68" s="120">
        <f t="shared" si="1"/>
        <v>459.75</v>
      </c>
      <c r="K68" s="121"/>
      <c r="M68" s="13">
        <v>6</v>
      </c>
      <c r="N68" s="124">
        <v>7.4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380</v>
      </c>
      <c r="G69" s="68">
        <v>377</v>
      </c>
      <c r="H69" s="68">
        <v>319</v>
      </c>
      <c r="I69" s="68">
        <v>278</v>
      </c>
      <c r="J69" s="120">
        <f t="shared" si="1"/>
        <v>338.5</v>
      </c>
      <c r="K69" s="121"/>
      <c r="N69" s="76" t="s">
        <v>122</v>
      </c>
      <c r="P69" s="2"/>
    </row>
    <row r="70" spans="1:16" ht="15.75" thickBot="1" x14ac:dyDescent="0.3">
      <c r="A70" s="2"/>
      <c r="C70" s="14" t="s">
        <v>16</v>
      </c>
      <c r="D70" s="15">
        <v>60.19</v>
      </c>
      <c r="E70" s="15">
        <v>7.1</v>
      </c>
      <c r="F70" s="15">
        <v>391</v>
      </c>
      <c r="G70" s="15">
        <v>386</v>
      </c>
      <c r="H70" s="15">
        <v>333</v>
      </c>
      <c r="I70" s="15">
        <v>297</v>
      </c>
      <c r="J70" s="126">
        <f t="shared" si="1"/>
        <v>351.75</v>
      </c>
      <c r="K70" s="127"/>
      <c r="M70" s="69" t="s">
        <v>65</v>
      </c>
      <c r="N70" s="70">
        <v>4.91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26.71</v>
      </c>
      <c r="E73" s="11">
        <v>7</v>
      </c>
      <c r="F73" s="22">
        <v>1366</v>
      </c>
      <c r="G73" s="16"/>
      <c r="H73" s="23" t="s">
        <v>21</v>
      </c>
      <c r="I73" s="115">
        <v>7.51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65.709999999999994</v>
      </c>
      <c r="E74" s="11"/>
      <c r="F74" s="22">
        <v>409</v>
      </c>
      <c r="G74" s="16"/>
      <c r="H74" s="27" t="s">
        <v>25</v>
      </c>
      <c r="I74" s="117">
        <v>6.5</v>
      </c>
      <c r="J74" s="117"/>
      <c r="K74" s="118"/>
      <c r="M74" s="28">
        <v>6.9</v>
      </c>
      <c r="N74" s="29">
        <v>132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62.93</v>
      </c>
      <c r="E76" s="11"/>
      <c r="F76" s="22">
        <v>397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71.44</v>
      </c>
      <c r="E77" s="11"/>
      <c r="F77" s="22">
        <v>418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5.2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75.069999999999993</v>
      </c>
      <c r="E78" s="11"/>
      <c r="F78" s="22">
        <v>1609</v>
      </c>
      <c r="G78" s="16"/>
      <c r="H78" s="105">
        <v>6</v>
      </c>
      <c r="I78" s="107">
        <v>502</v>
      </c>
      <c r="J78" s="107">
        <v>192</v>
      </c>
      <c r="K78" s="109">
        <f>((I78-J78)/I78)</f>
        <v>0.61752988047808766</v>
      </c>
      <c r="M78" s="13">
        <v>2</v>
      </c>
      <c r="N78" s="37">
        <v>5.4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73.88</v>
      </c>
      <c r="E79" s="11">
        <v>6.5</v>
      </c>
      <c r="F79" s="22">
        <v>791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772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76.459999999999994</v>
      </c>
      <c r="E81" s="11">
        <v>6.3</v>
      </c>
      <c r="F81" s="22">
        <v>1303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0.49615713065755762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1272</v>
      </c>
      <c r="G82" s="16"/>
      <c r="M82" s="98" t="s">
        <v>43</v>
      </c>
      <c r="N82" s="99"/>
      <c r="O82" s="39">
        <f>(J67-J68)/J67</f>
        <v>0.22076271186440677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0.26373028820010874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-3.9143279172821267E-2</v>
      </c>
      <c r="P84" s="2"/>
    </row>
    <row r="85" spans="1:16" x14ac:dyDescent="0.25">
      <c r="A85" s="2"/>
      <c r="B85" s="43"/>
      <c r="C85" s="47" t="s">
        <v>52</v>
      </c>
      <c r="D85" s="35">
        <v>90.81</v>
      </c>
      <c r="E85" s="35"/>
      <c r="F85" s="36"/>
      <c r="G85" s="48"/>
      <c r="H85" s="49" t="s">
        <v>21</v>
      </c>
      <c r="I85" s="35">
        <v>888</v>
      </c>
      <c r="J85" s="35">
        <v>780</v>
      </c>
      <c r="K85" s="36">
        <f>I85-J85</f>
        <v>108</v>
      </c>
      <c r="M85" s="103" t="s">
        <v>124</v>
      </c>
      <c r="N85" s="104"/>
      <c r="O85" s="75">
        <f>(J67-J70)/J67</f>
        <v>0.40381355932203389</v>
      </c>
      <c r="P85" s="2"/>
    </row>
    <row r="86" spans="1:16" ht="15.75" thickBot="1" x14ac:dyDescent="0.3">
      <c r="A86" s="2"/>
      <c r="B86" s="43"/>
      <c r="C86" s="47" t="s">
        <v>54</v>
      </c>
      <c r="D86" s="35">
        <v>73.349999999999994</v>
      </c>
      <c r="E86" s="35">
        <v>69.02</v>
      </c>
      <c r="F86" s="36">
        <v>94.11</v>
      </c>
      <c r="G86" s="51">
        <v>5.4</v>
      </c>
      <c r="H86" s="28" t="s">
        <v>25</v>
      </c>
      <c r="I86" s="37">
        <v>427</v>
      </c>
      <c r="J86" s="37">
        <v>402</v>
      </c>
      <c r="K86" s="36">
        <f>I86-J86</f>
        <v>25</v>
      </c>
      <c r="L86" s="52"/>
      <c r="M86" s="111" t="s">
        <v>53</v>
      </c>
      <c r="N86" s="112"/>
      <c r="O86" s="74">
        <f>(J66-J70)/J66</f>
        <v>0.69961571306575576</v>
      </c>
      <c r="P86" s="2"/>
    </row>
    <row r="87" spans="1:16" ht="15" customHeight="1" x14ac:dyDescent="0.25">
      <c r="A87" s="2"/>
      <c r="B87" s="43"/>
      <c r="C87" s="47" t="s">
        <v>55</v>
      </c>
      <c r="D87" s="35">
        <v>76.95</v>
      </c>
      <c r="E87" s="35">
        <v>55.99</v>
      </c>
      <c r="F87" s="36">
        <v>72.77</v>
      </c>
      <c r="P87" s="2"/>
    </row>
    <row r="88" spans="1:16" ht="15" customHeight="1" x14ac:dyDescent="0.25">
      <c r="A88" s="2"/>
      <c r="B88" s="43"/>
      <c r="C88" s="47" t="s">
        <v>56</v>
      </c>
      <c r="D88" s="35">
        <v>71.55</v>
      </c>
      <c r="E88" s="35">
        <v>45.34</v>
      </c>
      <c r="F88" s="36">
        <v>63.37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56.33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90.74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106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107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109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110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108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111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69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1540</v>
      </c>
      <c r="G119" s="12"/>
      <c r="H119" s="12"/>
      <c r="I119" s="12"/>
      <c r="J119" s="120">
        <f>AVERAGE(F119:I119)</f>
        <v>1540</v>
      </c>
      <c r="K119" s="121"/>
      <c r="M119" s="8">
        <v>2</v>
      </c>
      <c r="N119" s="122">
        <v>9.1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666</v>
      </c>
      <c r="G120" s="12"/>
      <c r="H120" s="12"/>
      <c r="I120" s="12"/>
      <c r="J120" s="120">
        <f t="shared" ref="J120:J125" si="2">AVERAGE(F120:I120)</f>
        <v>666</v>
      </c>
      <c r="K120" s="121"/>
      <c r="M120" s="8">
        <v>3</v>
      </c>
      <c r="N120" s="122">
        <v>8.3000000000000007</v>
      </c>
      <c r="O120" s="123"/>
      <c r="P120" s="2"/>
    </row>
    <row r="121" spans="1:16" x14ac:dyDescent="0.25">
      <c r="A121" s="2"/>
      <c r="C121" s="9" t="s">
        <v>12</v>
      </c>
      <c r="D121" s="11">
        <v>60.62</v>
      </c>
      <c r="E121" s="11">
        <v>6.1</v>
      </c>
      <c r="F121" s="11">
        <v>1288</v>
      </c>
      <c r="G121" s="11">
        <v>1302</v>
      </c>
      <c r="H121" s="11">
        <v>1317</v>
      </c>
      <c r="I121" s="11">
        <v>1326</v>
      </c>
      <c r="J121" s="120">
        <f t="shared" si="2"/>
        <v>1308.25</v>
      </c>
      <c r="K121" s="121"/>
      <c r="M121" s="8">
        <v>4</v>
      </c>
      <c r="N121" s="122">
        <v>7.3</v>
      </c>
      <c r="O121" s="123"/>
      <c r="P121" s="2"/>
    </row>
    <row r="122" spans="1:16" x14ac:dyDescent="0.25">
      <c r="A122" s="2"/>
      <c r="C122" s="9" t="s">
        <v>13</v>
      </c>
      <c r="D122" s="11">
        <v>59.72</v>
      </c>
      <c r="E122" s="11">
        <v>7.7</v>
      </c>
      <c r="F122" s="11">
        <v>666</v>
      </c>
      <c r="G122" s="11">
        <v>671</v>
      </c>
      <c r="H122" s="11">
        <v>691</v>
      </c>
      <c r="I122" s="11">
        <v>744</v>
      </c>
      <c r="J122" s="120">
        <f t="shared" si="2"/>
        <v>693</v>
      </c>
      <c r="K122" s="121"/>
      <c r="M122" s="8">
        <v>5</v>
      </c>
      <c r="N122" s="122">
        <v>8.1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457</v>
      </c>
      <c r="G123" s="68">
        <v>466</v>
      </c>
      <c r="H123" s="68">
        <v>479</v>
      </c>
      <c r="I123" s="68">
        <v>507</v>
      </c>
      <c r="J123" s="120">
        <f t="shared" si="2"/>
        <v>477.25</v>
      </c>
      <c r="K123" s="121"/>
      <c r="M123" s="13">
        <v>6</v>
      </c>
      <c r="N123" s="124">
        <v>7.2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280</v>
      </c>
      <c r="G124" s="68">
        <v>284</v>
      </c>
      <c r="H124" s="68">
        <v>300</v>
      </c>
      <c r="I124" s="68">
        <v>322</v>
      </c>
      <c r="J124" s="120">
        <f t="shared" si="2"/>
        <v>296.5</v>
      </c>
      <c r="K124" s="121"/>
      <c r="N124" s="76" t="s">
        <v>122</v>
      </c>
      <c r="P124" s="2"/>
    </row>
    <row r="125" spans="1:16" ht="15.75" thickBot="1" x14ac:dyDescent="0.3">
      <c r="A125" s="2"/>
      <c r="C125" s="14" t="s">
        <v>16</v>
      </c>
      <c r="D125" s="15">
        <v>59.24</v>
      </c>
      <c r="E125" s="15">
        <v>7.1</v>
      </c>
      <c r="F125" s="15">
        <v>291</v>
      </c>
      <c r="G125" s="15">
        <v>295</v>
      </c>
      <c r="H125" s="15">
        <v>309</v>
      </c>
      <c r="I125" s="15">
        <v>313</v>
      </c>
      <c r="J125" s="126">
        <f t="shared" si="2"/>
        <v>302</v>
      </c>
      <c r="K125" s="127"/>
      <c r="M125" s="69" t="s">
        <v>65</v>
      </c>
      <c r="N125" s="70">
        <v>4.67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6.41</v>
      </c>
      <c r="E128" s="11">
        <v>5.6</v>
      </c>
      <c r="F128" s="22">
        <v>1197</v>
      </c>
      <c r="G128" s="16"/>
      <c r="H128" s="23" t="s">
        <v>21</v>
      </c>
      <c r="I128" s="115">
        <v>7.29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67.069999999999993</v>
      </c>
      <c r="E129" s="11"/>
      <c r="F129" s="22">
        <v>303</v>
      </c>
      <c r="G129" s="16"/>
      <c r="H129" s="27" t="s">
        <v>25</v>
      </c>
      <c r="I129" s="117">
        <v>6.72</v>
      </c>
      <c r="J129" s="117"/>
      <c r="K129" s="118"/>
      <c r="M129" s="28">
        <v>6.9</v>
      </c>
      <c r="N129" s="29">
        <v>127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62.13</v>
      </c>
      <c r="E131" s="11"/>
      <c r="F131" s="22">
        <v>311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72.06</v>
      </c>
      <c r="E132" s="11"/>
      <c r="F132" s="22">
        <v>297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5.0999999999999996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77.03</v>
      </c>
      <c r="E133" s="11"/>
      <c r="F133" s="22">
        <v>1558</v>
      </c>
      <c r="G133" s="16"/>
      <c r="H133" s="105">
        <v>7</v>
      </c>
      <c r="I133" s="107">
        <v>515</v>
      </c>
      <c r="J133" s="107">
        <v>211</v>
      </c>
      <c r="K133" s="109">
        <f>((I133-J133)/I133)</f>
        <v>0.59029126213592231</v>
      </c>
      <c r="M133" s="13">
        <v>2</v>
      </c>
      <c r="N133" s="37">
        <v>5.4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73.77</v>
      </c>
      <c r="E134" s="11">
        <v>6.6</v>
      </c>
      <c r="F134" s="22">
        <v>749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757</v>
      </c>
      <c r="G135" s="16"/>
      <c r="H135" s="105">
        <v>14</v>
      </c>
      <c r="I135" s="107">
        <v>507</v>
      </c>
      <c r="J135" s="107">
        <v>333</v>
      </c>
      <c r="K135" s="109">
        <f>((I135-J135)/I135)</f>
        <v>0.34319526627218933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76.42</v>
      </c>
      <c r="E136" s="11">
        <v>6.2</v>
      </c>
      <c r="F136" s="22">
        <v>1264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0.47028473151156125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1255</v>
      </c>
      <c r="G137" s="16"/>
      <c r="M137" s="98" t="s">
        <v>43</v>
      </c>
      <c r="N137" s="99"/>
      <c r="O137" s="39">
        <f>(J122-J123)/J122</f>
        <v>0.31132756132756134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0.37873232058669459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-1.8549747048903879E-2</v>
      </c>
      <c r="P139" s="2"/>
    </row>
    <row r="140" spans="1:16" x14ac:dyDescent="0.25">
      <c r="A140" s="2"/>
      <c r="B140" s="43"/>
      <c r="C140" s="47" t="s">
        <v>52</v>
      </c>
      <c r="D140" s="35">
        <v>91.14</v>
      </c>
      <c r="E140" s="35"/>
      <c r="F140" s="36"/>
      <c r="G140" s="48"/>
      <c r="H140" s="49" t="s">
        <v>21</v>
      </c>
      <c r="I140" s="35">
        <v>877</v>
      </c>
      <c r="J140" s="35">
        <v>788</v>
      </c>
      <c r="K140" s="36">
        <f>I140-J140</f>
        <v>89</v>
      </c>
      <c r="M140" s="103" t="s">
        <v>124</v>
      </c>
      <c r="N140" s="104"/>
      <c r="O140" s="75">
        <f>(J122-J125)/J122</f>
        <v>0.56421356421356417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72.75</v>
      </c>
      <c r="E141" s="35">
        <v>67.81</v>
      </c>
      <c r="F141" s="36">
        <v>93.21</v>
      </c>
      <c r="G141" s="51">
        <v>5.3</v>
      </c>
      <c r="H141" s="28" t="s">
        <v>25</v>
      </c>
      <c r="I141" s="37">
        <v>336</v>
      </c>
      <c r="J141" s="37">
        <v>316</v>
      </c>
      <c r="K141" s="38">
        <f>I141-J141</f>
        <v>20</v>
      </c>
      <c r="L141" s="52"/>
      <c r="M141" s="111" t="s">
        <v>53</v>
      </c>
      <c r="N141" s="112"/>
      <c r="O141" s="74">
        <f>(J121-J125)/J121</f>
        <v>0.76915727116376842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79.05</v>
      </c>
      <c r="E142" s="35">
        <v>57.79</v>
      </c>
      <c r="F142" s="36">
        <v>73.11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75.75</v>
      </c>
      <c r="E143" s="35">
        <v>47.52</v>
      </c>
      <c r="F143" s="36">
        <v>62.74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55.44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90.89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112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114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115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116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113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3:O163"/>
    <mergeCell ref="C164:O164"/>
    <mergeCell ref="C165:O165"/>
    <mergeCell ref="C152:O152"/>
    <mergeCell ref="C153:O153"/>
    <mergeCell ref="C154:O154"/>
    <mergeCell ref="C155:O155"/>
    <mergeCell ref="C156:O156"/>
    <mergeCell ref="C157:O157"/>
    <mergeCell ref="C158:O158"/>
    <mergeCell ref="C159:O159"/>
    <mergeCell ref="C160:O160"/>
    <mergeCell ref="I128:K128"/>
    <mergeCell ref="I129:K129"/>
    <mergeCell ref="H131:K131"/>
    <mergeCell ref="H133:H134"/>
    <mergeCell ref="I133:I134"/>
    <mergeCell ref="J133:J134"/>
    <mergeCell ref="K133:K134"/>
    <mergeCell ref="C161:O161"/>
    <mergeCell ref="C162:O162"/>
    <mergeCell ref="H135:H136"/>
    <mergeCell ref="I135:I136"/>
    <mergeCell ref="J135:J136"/>
    <mergeCell ref="K135:K136"/>
    <mergeCell ref="M135:O135"/>
    <mergeCell ref="M136:N136"/>
    <mergeCell ref="M137:N137"/>
    <mergeCell ref="H138:K138"/>
    <mergeCell ref="M138:N138"/>
    <mergeCell ref="M141:N141"/>
    <mergeCell ref="J120:K120"/>
    <mergeCell ref="N120:O120"/>
    <mergeCell ref="J121:K121"/>
    <mergeCell ref="N121:O121"/>
    <mergeCell ref="J122:K122"/>
    <mergeCell ref="N122:O122"/>
    <mergeCell ref="J123:K123"/>
    <mergeCell ref="N123:O123"/>
    <mergeCell ref="I127:K127"/>
    <mergeCell ref="M127:O12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J119:K119"/>
    <mergeCell ref="N119:O119"/>
    <mergeCell ref="H78:H79"/>
    <mergeCell ref="I78:I79"/>
    <mergeCell ref="J78:J79"/>
    <mergeCell ref="K78:K79"/>
    <mergeCell ref="C106:O106"/>
    <mergeCell ref="C107:O107"/>
    <mergeCell ref="C108:O108"/>
    <mergeCell ref="C109:O109"/>
    <mergeCell ref="M82:N82"/>
    <mergeCell ref="M86:N86"/>
    <mergeCell ref="M25:N25"/>
    <mergeCell ref="H26:K26"/>
    <mergeCell ref="M26:N26"/>
    <mergeCell ref="M27:N27"/>
    <mergeCell ref="M28:N28"/>
    <mergeCell ref="C40:O40"/>
    <mergeCell ref="C41:O41"/>
    <mergeCell ref="C42:O42"/>
    <mergeCell ref="C43:O43"/>
    <mergeCell ref="M29:N29"/>
    <mergeCell ref="H21:H22"/>
    <mergeCell ref="I21:I22"/>
    <mergeCell ref="J21:J22"/>
    <mergeCell ref="K21:K22"/>
    <mergeCell ref="H23:H24"/>
    <mergeCell ref="I23:I24"/>
    <mergeCell ref="J23:J24"/>
    <mergeCell ref="K23:K24"/>
    <mergeCell ref="M23:O23"/>
    <mergeCell ref="M24:N24"/>
    <mergeCell ref="J11:K11"/>
    <mergeCell ref="N11:O11"/>
    <mergeCell ref="J12:K12"/>
    <mergeCell ref="J13:K13"/>
    <mergeCell ref="I15:K15"/>
    <mergeCell ref="M15:O15"/>
    <mergeCell ref="I16:K16"/>
    <mergeCell ref="I17:K17"/>
    <mergeCell ref="H19:K19"/>
    <mergeCell ref="J67:K67"/>
    <mergeCell ref="N67:O67"/>
    <mergeCell ref="J68:K68"/>
    <mergeCell ref="N68:O68"/>
    <mergeCell ref="J69:K69"/>
    <mergeCell ref="J70:K70"/>
    <mergeCell ref="M139:N139"/>
    <mergeCell ref="M140:N140"/>
    <mergeCell ref="J124:K124"/>
    <mergeCell ref="J125:K125"/>
    <mergeCell ref="H83:K83"/>
    <mergeCell ref="M83:N83"/>
    <mergeCell ref="M84:N84"/>
    <mergeCell ref="M85:N85"/>
    <mergeCell ref="C97:O97"/>
    <mergeCell ref="C98:O98"/>
    <mergeCell ref="C99:O99"/>
    <mergeCell ref="C100:O100"/>
    <mergeCell ref="C101:O101"/>
    <mergeCell ref="C102:O102"/>
    <mergeCell ref="C103:O103"/>
    <mergeCell ref="C104:O104"/>
    <mergeCell ref="C105:O105"/>
    <mergeCell ref="H76:K76"/>
    <mergeCell ref="C49:O49"/>
    <mergeCell ref="C50:O50"/>
    <mergeCell ref="C51:O51"/>
    <mergeCell ref="C52:O52"/>
    <mergeCell ref="H80:H81"/>
    <mergeCell ref="I80:I81"/>
    <mergeCell ref="J80:J81"/>
    <mergeCell ref="K80:K81"/>
    <mergeCell ref="M80:O80"/>
    <mergeCell ref="M81:N81"/>
    <mergeCell ref="F62:K62"/>
    <mergeCell ref="N62:O62"/>
    <mergeCell ref="J63:K63"/>
    <mergeCell ref="N63:O63"/>
    <mergeCell ref="J64:K64"/>
    <mergeCell ref="N64:O64"/>
    <mergeCell ref="J65:K65"/>
    <mergeCell ref="N65:O65"/>
    <mergeCell ref="J66:K66"/>
    <mergeCell ref="N66:O66"/>
    <mergeCell ref="I72:K72"/>
    <mergeCell ref="M72:O72"/>
    <mergeCell ref="I73:K73"/>
    <mergeCell ref="I74:K74"/>
    <mergeCell ref="C53:O53"/>
    <mergeCell ref="C62:C63"/>
    <mergeCell ref="D62:D63"/>
    <mergeCell ref="E62:E63"/>
    <mergeCell ref="J8:K8"/>
    <mergeCell ref="C5:C6"/>
    <mergeCell ref="D5:D6"/>
    <mergeCell ref="E5:E6"/>
    <mergeCell ref="F5:K5"/>
    <mergeCell ref="N5:O5"/>
    <mergeCell ref="J6:K6"/>
    <mergeCell ref="N6:O6"/>
    <mergeCell ref="J7:K7"/>
    <mergeCell ref="N7:O7"/>
    <mergeCell ref="N8:O8"/>
    <mergeCell ref="J9:K9"/>
    <mergeCell ref="N9:O9"/>
    <mergeCell ref="J10:K10"/>
    <mergeCell ref="N10:O10"/>
    <mergeCell ref="C44:O44"/>
    <mergeCell ref="C45:O45"/>
    <mergeCell ref="C46:O46"/>
    <mergeCell ref="C47:O47"/>
    <mergeCell ref="C48:O48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5D3-CB6B-464F-A0FE-FAD909FAF2BC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1214.5833333333333</v>
      </c>
    </row>
    <row r="7" spans="1:19" x14ac:dyDescent="0.25">
      <c r="A7" s="2"/>
      <c r="C7" s="9" t="s">
        <v>10</v>
      </c>
      <c r="D7" s="10"/>
      <c r="E7" s="10"/>
      <c r="F7" s="11">
        <v>1412</v>
      </c>
      <c r="G7" s="12"/>
      <c r="H7" s="12"/>
      <c r="I7" s="12"/>
      <c r="J7" s="120">
        <f>AVERAGE(F7:I7)</f>
        <v>1412</v>
      </c>
      <c r="K7" s="121"/>
      <c r="M7" s="8">
        <v>2</v>
      </c>
      <c r="N7" s="122">
        <v>9.4</v>
      </c>
      <c r="O7" s="123"/>
      <c r="P7" s="2"/>
      <c r="R7" s="59" t="s">
        <v>21</v>
      </c>
      <c r="S7" s="83">
        <f>AVERAGE(J10,J67,J122)</f>
        <v>646.08333333333337</v>
      </c>
    </row>
    <row r="8" spans="1:19" x14ac:dyDescent="0.25">
      <c r="A8" s="2"/>
      <c r="C8" s="9" t="s">
        <v>11</v>
      </c>
      <c r="D8" s="10"/>
      <c r="E8" s="10"/>
      <c r="F8" s="11">
        <v>624</v>
      </c>
      <c r="G8" s="12"/>
      <c r="H8" s="12"/>
      <c r="I8" s="12"/>
      <c r="J8" s="120">
        <f t="shared" ref="J8:J13" si="0">AVERAGE(F8:I8)</f>
        <v>624</v>
      </c>
      <c r="K8" s="121"/>
      <c r="M8" s="8">
        <v>3</v>
      </c>
      <c r="N8" s="122">
        <v>8.8000000000000007</v>
      </c>
      <c r="O8" s="123"/>
      <c r="P8" s="2"/>
      <c r="R8" s="59" t="s">
        <v>25</v>
      </c>
      <c r="S8" s="84">
        <f>AVERAGE(J13,J70,J125)</f>
        <v>307.41666666666669</v>
      </c>
    </row>
    <row r="9" spans="1:19" x14ac:dyDescent="0.25">
      <c r="A9" s="2"/>
      <c r="C9" s="9" t="s">
        <v>12</v>
      </c>
      <c r="D9" s="11">
        <v>63.71</v>
      </c>
      <c r="E9" s="11">
        <v>5.9</v>
      </c>
      <c r="F9" s="11">
        <v>1490</v>
      </c>
      <c r="G9" s="11">
        <v>1258</v>
      </c>
      <c r="H9" s="11">
        <v>1194</v>
      </c>
      <c r="I9" s="11">
        <v>1266</v>
      </c>
      <c r="J9" s="120">
        <f t="shared" si="0"/>
        <v>1302</v>
      </c>
      <c r="K9" s="121"/>
      <c r="M9" s="8">
        <v>4</v>
      </c>
      <c r="N9" s="122">
        <v>7.7</v>
      </c>
      <c r="O9" s="123"/>
      <c r="P9" s="2"/>
      <c r="R9" s="85" t="s">
        <v>575</v>
      </c>
      <c r="S9" s="86">
        <f>S6-S8</f>
        <v>907.16666666666652</v>
      </c>
    </row>
    <row r="10" spans="1:19" x14ac:dyDescent="0.25">
      <c r="A10" s="2"/>
      <c r="C10" s="9" t="s">
        <v>13</v>
      </c>
      <c r="D10" s="11">
        <v>59.38</v>
      </c>
      <c r="E10" s="11">
        <v>8.1</v>
      </c>
      <c r="F10" s="11">
        <v>866</v>
      </c>
      <c r="G10" s="11">
        <v>938</v>
      </c>
      <c r="H10" s="11">
        <v>834</v>
      </c>
      <c r="I10" s="11">
        <v>708</v>
      </c>
      <c r="J10" s="120">
        <f t="shared" si="0"/>
        <v>836.5</v>
      </c>
      <c r="K10" s="121"/>
      <c r="M10" s="8">
        <v>5</v>
      </c>
      <c r="N10" s="122">
        <v>8.1</v>
      </c>
      <c r="O10" s="123"/>
      <c r="P10" s="2"/>
      <c r="R10" s="85" t="s">
        <v>576</v>
      </c>
      <c r="S10" s="87">
        <f>S7-S8</f>
        <v>338.66666666666669</v>
      </c>
    </row>
    <row r="11" spans="1:19" ht="15.75" thickBot="1" x14ac:dyDescent="0.3">
      <c r="A11" s="2"/>
      <c r="C11" s="9" t="s">
        <v>14</v>
      </c>
      <c r="D11" s="11"/>
      <c r="E11" s="11"/>
      <c r="F11" s="11">
        <v>666</v>
      </c>
      <c r="G11" s="68">
        <v>717</v>
      </c>
      <c r="H11" s="68">
        <v>710</v>
      </c>
      <c r="I11" s="68">
        <v>614</v>
      </c>
      <c r="J11" s="120">
        <f t="shared" si="0"/>
        <v>676.75</v>
      </c>
      <c r="K11" s="121"/>
      <c r="M11" s="13">
        <v>6</v>
      </c>
      <c r="N11" s="124">
        <v>7.1</v>
      </c>
      <c r="O11" s="125"/>
      <c r="P11" s="2"/>
      <c r="R11" s="88" t="s">
        <v>577</v>
      </c>
      <c r="S11" s="89">
        <f>S9/S6</f>
        <v>0.74689536878216112</v>
      </c>
    </row>
    <row r="12" spans="1:19" ht="15.75" thickBot="1" x14ac:dyDescent="0.3">
      <c r="A12" s="2"/>
      <c r="C12" s="9" t="s">
        <v>15</v>
      </c>
      <c r="D12" s="11"/>
      <c r="E12" s="11"/>
      <c r="F12" s="11">
        <v>339</v>
      </c>
      <c r="G12" s="68">
        <v>355</v>
      </c>
      <c r="H12" s="68">
        <v>393</v>
      </c>
      <c r="I12" s="68">
        <v>389</v>
      </c>
      <c r="J12" s="120">
        <f t="shared" si="0"/>
        <v>369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0.52418418676641299</v>
      </c>
    </row>
    <row r="13" spans="1:19" ht="15.75" thickBot="1" x14ac:dyDescent="0.3">
      <c r="A13" s="2"/>
      <c r="C13" s="14" t="s">
        <v>16</v>
      </c>
      <c r="D13" s="15">
        <v>59.47</v>
      </c>
      <c r="E13" s="15">
        <v>6.8</v>
      </c>
      <c r="F13" s="15">
        <v>328</v>
      </c>
      <c r="G13" s="15">
        <v>359</v>
      </c>
      <c r="H13" s="15">
        <v>400</v>
      </c>
      <c r="I13" s="15">
        <v>395</v>
      </c>
      <c r="J13" s="126">
        <f t="shared" si="0"/>
        <v>370.5</v>
      </c>
      <c r="K13" s="127"/>
      <c r="M13" s="69" t="s">
        <v>65</v>
      </c>
      <c r="N13" s="28">
        <v>3.48</v>
      </c>
      <c r="O13" s="30">
        <v>4.8600000000000003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10.39</v>
      </c>
      <c r="E16" s="11">
        <v>7.2</v>
      </c>
      <c r="F16" s="22">
        <v>1247</v>
      </c>
      <c r="G16" s="16"/>
      <c r="H16" s="23" t="s">
        <v>21</v>
      </c>
      <c r="I16" s="115">
        <v>6.73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65.87</v>
      </c>
      <c r="E17" s="11"/>
      <c r="F17" s="22">
        <v>331</v>
      </c>
      <c r="G17" s="16"/>
      <c r="H17" s="27" t="s">
        <v>25</v>
      </c>
      <c r="I17" s="117">
        <v>6.37</v>
      </c>
      <c r="J17" s="117"/>
      <c r="K17" s="118"/>
      <c r="M17" s="28">
        <v>7</v>
      </c>
      <c r="N17" s="29">
        <v>138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61.55</v>
      </c>
      <c r="E19" s="11"/>
      <c r="F19" s="22">
        <v>335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72.39</v>
      </c>
      <c r="E20" s="11"/>
      <c r="F20" s="22">
        <v>332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73.77</v>
      </c>
      <c r="E21" s="11"/>
      <c r="F21" s="22">
        <v>1747</v>
      </c>
      <c r="G21" s="16"/>
      <c r="H21" s="105">
        <v>2</v>
      </c>
      <c r="I21" s="107">
        <v>908</v>
      </c>
      <c r="J21" s="107">
        <v>706</v>
      </c>
      <c r="K21" s="109">
        <f>((I21-J21)/I21)</f>
        <v>0.22246696035242292</v>
      </c>
      <c r="M21" s="13">
        <v>2</v>
      </c>
      <c r="N21" s="37">
        <v>5.0999999999999996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74.37</v>
      </c>
      <c r="E22" s="11">
        <v>6.6</v>
      </c>
      <c r="F22" s="22">
        <v>722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692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76.67</v>
      </c>
      <c r="E24" s="11">
        <v>6.3</v>
      </c>
      <c r="F24" s="22">
        <v>1024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0.35752688172043012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963</v>
      </c>
      <c r="G25" s="16"/>
      <c r="M25" s="98" t="s">
        <v>43</v>
      </c>
      <c r="N25" s="99"/>
      <c r="O25" s="39">
        <f>(J10-J11)/J10</f>
        <v>0.19097429766885834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0.45474695234577023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-4.0650406504065045E-3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91.45</v>
      </c>
      <c r="E28" s="35"/>
      <c r="F28" s="36"/>
      <c r="G28" s="48"/>
      <c r="H28" s="49" t="s">
        <v>21</v>
      </c>
      <c r="I28" s="35">
        <v>451</v>
      </c>
      <c r="J28" s="35">
        <v>389</v>
      </c>
      <c r="K28" s="36">
        <f>I28-J28</f>
        <v>62</v>
      </c>
      <c r="M28" s="103" t="s">
        <v>124</v>
      </c>
      <c r="N28" s="104"/>
      <c r="O28" s="75">
        <f>(J10-J13)/J10</f>
        <v>0.55708308427973696</v>
      </c>
      <c r="P28" s="2"/>
    </row>
    <row r="29" spans="1:16" ht="15.75" thickBot="1" x14ac:dyDescent="0.3">
      <c r="A29" s="2"/>
      <c r="B29" s="43"/>
      <c r="C29" s="47" t="s">
        <v>54</v>
      </c>
      <c r="D29" s="35">
        <v>73.2</v>
      </c>
      <c r="E29" s="35">
        <v>69.19</v>
      </c>
      <c r="F29" s="36">
        <v>94.52</v>
      </c>
      <c r="G29" s="51">
        <v>5.5</v>
      </c>
      <c r="H29" s="28" t="s">
        <v>25</v>
      </c>
      <c r="I29" s="37">
        <v>282</v>
      </c>
      <c r="J29" s="37">
        <v>259</v>
      </c>
      <c r="K29" s="36">
        <f>I29-J29</f>
        <v>23</v>
      </c>
      <c r="L29" s="52"/>
      <c r="M29" s="111" t="s">
        <v>53</v>
      </c>
      <c r="N29" s="112"/>
      <c r="O29" s="74">
        <f>(J9-J13)/J9</f>
        <v>0.71543778801843316</v>
      </c>
      <c r="P29" s="2"/>
    </row>
    <row r="30" spans="1:16" ht="15" customHeight="1" x14ac:dyDescent="0.25">
      <c r="A30" s="2"/>
      <c r="B30" s="43"/>
      <c r="C30" s="47" t="s">
        <v>55</v>
      </c>
      <c r="D30" s="35">
        <v>78.95</v>
      </c>
      <c r="E30" s="35">
        <v>58.18</v>
      </c>
      <c r="F30" s="36">
        <v>73.69</v>
      </c>
      <c r="P30" s="2"/>
    </row>
    <row r="31" spans="1:16" ht="15" customHeight="1" x14ac:dyDescent="0.25">
      <c r="A31" s="2"/>
      <c r="B31" s="43"/>
      <c r="C31" s="47" t="s">
        <v>56</v>
      </c>
      <c r="D31" s="35">
        <v>78.150000000000006</v>
      </c>
      <c r="E31" s="35">
        <v>50.23</v>
      </c>
      <c r="F31" s="36">
        <v>64.27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54.15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91.25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121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117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118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119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120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1429</v>
      </c>
      <c r="G64" s="12"/>
      <c r="H64" s="12"/>
      <c r="I64" s="12"/>
      <c r="J64" s="120">
        <f>AVERAGE(F64:I64)</f>
        <v>1429</v>
      </c>
      <c r="K64" s="121"/>
      <c r="M64" s="8">
        <v>2</v>
      </c>
      <c r="N64" s="122">
        <v>9.1999999999999993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609</v>
      </c>
      <c r="G65" s="12"/>
      <c r="H65" s="12"/>
      <c r="I65" s="12"/>
      <c r="J65" s="120">
        <f t="shared" ref="J65:J70" si="1">AVERAGE(F65:I65)</f>
        <v>609</v>
      </c>
      <c r="K65" s="121"/>
      <c r="M65" s="8">
        <v>3</v>
      </c>
      <c r="N65" s="122">
        <v>8.9</v>
      </c>
      <c r="O65" s="123"/>
      <c r="P65" s="2"/>
    </row>
    <row r="66" spans="1:16" ht="15" customHeight="1" x14ac:dyDescent="0.25">
      <c r="A66" s="2"/>
      <c r="C66" s="9" t="s">
        <v>12</v>
      </c>
      <c r="D66" s="11">
        <v>64.67</v>
      </c>
      <c r="E66" s="11">
        <v>6.1</v>
      </c>
      <c r="F66" s="11">
        <v>1177</v>
      </c>
      <c r="G66" s="11">
        <v>1189</v>
      </c>
      <c r="H66" s="11">
        <v>1161</v>
      </c>
      <c r="I66" s="11">
        <v>1101</v>
      </c>
      <c r="J66" s="120">
        <f t="shared" si="1"/>
        <v>1157</v>
      </c>
      <c r="K66" s="121"/>
      <c r="M66" s="8">
        <v>4</v>
      </c>
      <c r="N66" s="122">
        <v>7.5</v>
      </c>
      <c r="O66" s="123"/>
      <c r="P66" s="2"/>
    </row>
    <row r="67" spans="1:16" ht="15" customHeight="1" x14ac:dyDescent="0.25">
      <c r="A67" s="2"/>
      <c r="C67" s="9" t="s">
        <v>13</v>
      </c>
      <c r="D67" s="11">
        <v>60.72</v>
      </c>
      <c r="E67" s="11">
        <v>7.7</v>
      </c>
      <c r="F67" s="11">
        <v>666</v>
      </c>
      <c r="G67" s="11">
        <v>660</v>
      </c>
      <c r="H67" s="11">
        <v>609</v>
      </c>
      <c r="I67" s="11">
        <v>588</v>
      </c>
      <c r="J67" s="120">
        <f t="shared" si="1"/>
        <v>630.75</v>
      </c>
      <c r="K67" s="121"/>
      <c r="M67" s="8">
        <v>5</v>
      </c>
      <c r="N67" s="122">
        <v>8.3000000000000007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521</v>
      </c>
      <c r="G68" s="68">
        <v>526</v>
      </c>
      <c r="H68" s="68">
        <v>502</v>
      </c>
      <c r="I68" s="68">
        <v>490</v>
      </c>
      <c r="J68" s="120">
        <f t="shared" si="1"/>
        <v>509.75</v>
      </c>
      <c r="K68" s="121"/>
      <c r="M68" s="13">
        <v>6</v>
      </c>
      <c r="N68" s="124">
        <v>7.6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392</v>
      </c>
      <c r="G69" s="68">
        <v>340</v>
      </c>
      <c r="H69" s="68">
        <v>288</v>
      </c>
      <c r="I69" s="68">
        <v>221</v>
      </c>
      <c r="J69" s="120">
        <f t="shared" si="1"/>
        <v>310.25</v>
      </c>
      <c r="K69" s="121"/>
      <c r="N69" s="76" t="s">
        <v>122</v>
      </c>
      <c r="P69" s="2"/>
    </row>
    <row r="70" spans="1:16" ht="15.75" thickBot="1" x14ac:dyDescent="0.3">
      <c r="A70" s="2"/>
      <c r="C70" s="14" t="s">
        <v>16</v>
      </c>
      <c r="D70" s="15">
        <v>60.28</v>
      </c>
      <c r="E70" s="15">
        <v>7.1</v>
      </c>
      <c r="F70" s="15">
        <v>381</v>
      </c>
      <c r="G70" s="15">
        <v>353</v>
      </c>
      <c r="H70" s="15">
        <v>299</v>
      </c>
      <c r="I70" s="15">
        <v>230</v>
      </c>
      <c r="J70" s="126">
        <f t="shared" si="1"/>
        <v>315.75</v>
      </c>
      <c r="K70" s="127"/>
      <c r="M70" s="69" t="s">
        <v>65</v>
      </c>
      <c r="N70" s="70">
        <v>3.87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4.91</v>
      </c>
      <c r="E73" s="11">
        <v>6.4</v>
      </c>
      <c r="F73" s="22">
        <v>1097</v>
      </c>
      <c r="G73" s="16"/>
      <c r="H73" s="23" t="s">
        <v>21</v>
      </c>
      <c r="I73" s="115">
        <v>7.17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66.88</v>
      </c>
      <c r="E74" s="11"/>
      <c r="F74" s="22">
        <v>391</v>
      </c>
      <c r="G74" s="16"/>
      <c r="H74" s="27" t="s">
        <v>25</v>
      </c>
      <c r="I74" s="117">
        <v>6.5</v>
      </c>
      <c r="J74" s="117"/>
      <c r="K74" s="118"/>
      <c r="M74" s="28">
        <v>6.8</v>
      </c>
      <c r="N74" s="29">
        <v>124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62.94</v>
      </c>
      <c r="E76" s="11"/>
      <c r="F76" s="22">
        <v>366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72.31</v>
      </c>
      <c r="E77" s="11"/>
      <c r="F77" s="22">
        <v>374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5.4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79.91</v>
      </c>
      <c r="E78" s="11"/>
      <c r="F78" s="22">
        <v>1803</v>
      </c>
      <c r="G78" s="16"/>
      <c r="H78" s="105">
        <v>3</v>
      </c>
      <c r="I78" s="107">
        <v>488</v>
      </c>
      <c r="J78" s="107">
        <v>386</v>
      </c>
      <c r="K78" s="109">
        <f>((I78-J78)/I78)</f>
        <v>0.20901639344262296</v>
      </c>
      <c r="M78" s="13">
        <v>2</v>
      </c>
      <c r="N78" s="37">
        <v>5.5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71.97</v>
      </c>
      <c r="E79" s="11">
        <v>6.4</v>
      </c>
      <c r="F79" s="22">
        <v>677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649</v>
      </c>
      <c r="G80" s="16"/>
      <c r="H80" s="105">
        <v>8</v>
      </c>
      <c r="I80" s="107">
        <v>427</v>
      </c>
      <c r="J80" s="107">
        <v>309</v>
      </c>
      <c r="K80" s="109">
        <f>((I80-J80)/I80)</f>
        <v>0.27634660421545665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78.069999999999993</v>
      </c>
      <c r="E81" s="11">
        <v>6.1</v>
      </c>
      <c r="F81" s="22">
        <v>971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0.45484010371650824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944</v>
      </c>
      <c r="G82" s="16"/>
      <c r="M82" s="98" t="s">
        <v>43</v>
      </c>
      <c r="N82" s="99"/>
      <c r="O82" s="39">
        <f>(J67-J68)/J67</f>
        <v>0.19183511692429647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0.39136831780284453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-1.7727639000805803E-2</v>
      </c>
      <c r="P84" s="2"/>
    </row>
    <row r="85" spans="1:16" x14ac:dyDescent="0.25">
      <c r="A85" s="2"/>
      <c r="B85" s="43"/>
      <c r="C85" s="47" t="s">
        <v>52</v>
      </c>
      <c r="D85" s="35">
        <v>90.96</v>
      </c>
      <c r="E85" s="35"/>
      <c r="F85" s="36"/>
      <c r="G85" s="48"/>
      <c r="H85" s="49" t="s">
        <v>21</v>
      </c>
      <c r="I85" s="35">
        <v>811</v>
      </c>
      <c r="J85" s="35">
        <v>719</v>
      </c>
      <c r="K85" s="36">
        <f>I85-J85</f>
        <v>92</v>
      </c>
      <c r="M85" s="103" t="s">
        <v>124</v>
      </c>
      <c r="N85" s="104"/>
      <c r="O85" s="75">
        <f>(J67-J70)/J67</f>
        <v>0.49940546967895361</v>
      </c>
      <c r="P85" s="2"/>
    </row>
    <row r="86" spans="1:16" ht="15.75" thickBot="1" x14ac:dyDescent="0.3">
      <c r="A86" s="2"/>
      <c r="B86" s="43"/>
      <c r="C86" s="47" t="s">
        <v>54</v>
      </c>
      <c r="D86" s="35">
        <v>73.349999999999994</v>
      </c>
      <c r="E86" s="35">
        <v>68.5</v>
      </c>
      <c r="F86" s="36">
        <v>93.39</v>
      </c>
      <c r="G86" s="51">
        <v>5.3</v>
      </c>
      <c r="H86" s="28" t="s">
        <v>25</v>
      </c>
      <c r="I86" s="37">
        <v>404</v>
      </c>
      <c r="J86" s="37">
        <v>388</v>
      </c>
      <c r="K86" s="36">
        <f>I86-J86</f>
        <v>16</v>
      </c>
      <c r="L86" s="52"/>
      <c r="M86" s="111" t="s">
        <v>53</v>
      </c>
      <c r="N86" s="112"/>
      <c r="O86" s="74">
        <f>(J66-J70)/J66</f>
        <v>0.72709593777009507</v>
      </c>
      <c r="P86" s="2"/>
    </row>
    <row r="87" spans="1:16" ht="15" customHeight="1" x14ac:dyDescent="0.25">
      <c r="A87" s="2"/>
      <c r="B87" s="43"/>
      <c r="C87" s="47" t="s">
        <v>55</v>
      </c>
      <c r="D87" s="35">
        <v>80.650000000000006</v>
      </c>
      <c r="E87" s="35">
        <v>58.68</v>
      </c>
      <c r="F87" s="36">
        <v>72.77</v>
      </c>
      <c r="P87" s="2"/>
    </row>
    <row r="88" spans="1:16" ht="15" customHeight="1" x14ac:dyDescent="0.25">
      <c r="A88" s="2"/>
      <c r="B88" s="43"/>
      <c r="C88" s="47" t="s">
        <v>56</v>
      </c>
      <c r="D88" s="35">
        <v>75.849999999999994</v>
      </c>
      <c r="E88" s="35">
        <v>47.89</v>
      </c>
      <c r="F88" s="36">
        <v>63.14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57.11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91.27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129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126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127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128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125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1466</v>
      </c>
      <c r="G119" s="12"/>
      <c r="H119" s="12"/>
      <c r="I119" s="12"/>
      <c r="J119" s="120">
        <f>AVERAGE(F119:I119)</f>
        <v>1466</v>
      </c>
      <c r="K119" s="121"/>
      <c r="M119" s="8">
        <v>2</v>
      </c>
      <c r="N119" s="122">
        <v>9.1999999999999993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641</v>
      </c>
      <c r="G120" s="12"/>
      <c r="H120" s="12"/>
      <c r="I120" s="12"/>
      <c r="J120" s="120">
        <f t="shared" ref="J120:J125" si="2">AVERAGE(F120:I120)</f>
        <v>641</v>
      </c>
      <c r="K120" s="121"/>
      <c r="M120" s="8">
        <v>3</v>
      </c>
      <c r="N120" s="122">
        <v>8.8000000000000007</v>
      </c>
      <c r="O120" s="123"/>
      <c r="P120" s="2"/>
    </row>
    <row r="121" spans="1:16" x14ac:dyDescent="0.25">
      <c r="A121" s="2"/>
      <c r="C121" s="9" t="s">
        <v>12</v>
      </c>
      <c r="D121" s="11">
        <v>52.01</v>
      </c>
      <c r="E121" s="11">
        <v>6</v>
      </c>
      <c r="F121" s="11">
        <v>1262</v>
      </c>
      <c r="G121" s="11">
        <v>1180</v>
      </c>
      <c r="H121" s="11">
        <v>1174</v>
      </c>
      <c r="I121" s="11">
        <v>1123</v>
      </c>
      <c r="J121" s="120">
        <f t="shared" si="2"/>
        <v>1184.75</v>
      </c>
      <c r="K121" s="121"/>
      <c r="M121" s="8">
        <v>4</v>
      </c>
      <c r="N121" s="122">
        <v>7.6</v>
      </c>
      <c r="O121" s="123"/>
      <c r="P121" s="2"/>
    </row>
    <row r="122" spans="1:16" x14ac:dyDescent="0.25">
      <c r="A122" s="2"/>
      <c r="C122" s="9" t="s">
        <v>13</v>
      </c>
      <c r="D122" s="11">
        <v>58.85</v>
      </c>
      <c r="E122" s="11">
        <v>7.5</v>
      </c>
      <c r="F122" s="11">
        <v>456</v>
      </c>
      <c r="G122" s="11">
        <v>462</v>
      </c>
      <c r="H122" s="11">
        <v>471</v>
      </c>
      <c r="I122" s="11">
        <v>495</v>
      </c>
      <c r="J122" s="120">
        <f t="shared" si="2"/>
        <v>471</v>
      </c>
      <c r="K122" s="121"/>
      <c r="M122" s="8">
        <v>5</v>
      </c>
      <c r="N122" s="122">
        <v>8.4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404</v>
      </c>
      <c r="G123" s="68">
        <v>365</v>
      </c>
      <c r="H123" s="68">
        <v>374</v>
      </c>
      <c r="I123" s="68">
        <v>366</v>
      </c>
      <c r="J123" s="120">
        <f t="shared" si="2"/>
        <v>377.25</v>
      </c>
      <c r="K123" s="121"/>
      <c r="M123" s="13">
        <v>6</v>
      </c>
      <c r="N123" s="124">
        <v>7.5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231</v>
      </c>
      <c r="G124" s="68">
        <v>243</v>
      </c>
      <c r="H124" s="68">
        <v>249</v>
      </c>
      <c r="I124" s="68">
        <v>240</v>
      </c>
      <c r="J124" s="120">
        <f t="shared" si="2"/>
        <v>240.75</v>
      </c>
      <c r="K124" s="121"/>
      <c r="N124" s="76" t="s">
        <v>122</v>
      </c>
      <c r="P124" s="2"/>
    </row>
    <row r="125" spans="1:16" ht="15.75" thickBot="1" x14ac:dyDescent="0.3">
      <c r="A125" s="2"/>
      <c r="C125" s="14" t="s">
        <v>16</v>
      </c>
      <c r="D125" s="15">
        <v>59.62</v>
      </c>
      <c r="E125" s="15">
        <v>7.2</v>
      </c>
      <c r="F125" s="15">
        <v>226</v>
      </c>
      <c r="G125" s="15">
        <v>240</v>
      </c>
      <c r="H125" s="15">
        <v>246</v>
      </c>
      <c r="I125" s="15">
        <v>232</v>
      </c>
      <c r="J125" s="126">
        <f t="shared" si="2"/>
        <v>236</v>
      </c>
      <c r="K125" s="127"/>
      <c r="M125" s="69" t="s">
        <v>65</v>
      </c>
      <c r="N125" s="70">
        <v>3.94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16.399999999999999</v>
      </c>
      <c r="E128" s="11">
        <v>6.4</v>
      </c>
      <c r="F128" s="22">
        <v>1177</v>
      </c>
      <c r="G128" s="16"/>
      <c r="H128" s="23" t="s">
        <v>21</v>
      </c>
      <c r="I128" s="115">
        <v>4.26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66.510000000000005</v>
      </c>
      <c r="E129" s="11"/>
      <c r="F129" s="22">
        <v>236</v>
      </c>
      <c r="G129" s="16"/>
      <c r="H129" s="27" t="s">
        <v>25</v>
      </c>
      <c r="I129" s="117">
        <v>3.96</v>
      </c>
      <c r="J129" s="117"/>
      <c r="K129" s="118"/>
      <c r="M129" s="28">
        <v>6.8</v>
      </c>
      <c r="N129" s="29">
        <v>94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66.319999999999993</v>
      </c>
      <c r="E131" s="11"/>
      <c r="F131" s="22">
        <v>233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72.41</v>
      </c>
      <c r="E132" s="11"/>
      <c r="F132" s="22">
        <v>230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5.7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77.27</v>
      </c>
      <c r="E133" s="11"/>
      <c r="F133" s="22">
        <v>1765</v>
      </c>
      <c r="G133" s="16"/>
      <c r="H133" s="105">
        <v>4</v>
      </c>
      <c r="I133" s="107">
        <v>507</v>
      </c>
      <c r="J133" s="107">
        <v>321</v>
      </c>
      <c r="K133" s="109">
        <f>((I133-J133)/I133)</f>
        <v>0.36686390532544377</v>
      </c>
      <c r="M133" s="13">
        <v>2</v>
      </c>
      <c r="N133" s="37">
        <v>5.6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72.86</v>
      </c>
      <c r="E134" s="11">
        <v>6.5</v>
      </c>
      <c r="F134" s="22">
        <v>654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641</v>
      </c>
      <c r="G135" s="16"/>
      <c r="H135" s="105">
        <v>12</v>
      </c>
      <c r="I135" s="107">
        <v>402</v>
      </c>
      <c r="J135" s="107">
        <v>151</v>
      </c>
      <c r="K135" s="109">
        <f>((I135-J135)/I135)</f>
        <v>0.62437810945273631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77.650000000000006</v>
      </c>
      <c r="E136" s="11">
        <v>6.2</v>
      </c>
      <c r="F136" s="22">
        <v>936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0.60244777379193926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912</v>
      </c>
      <c r="G137" s="16"/>
      <c r="M137" s="98" t="s">
        <v>43</v>
      </c>
      <c r="N137" s="99"/>
      <c r="O137" s="39">
        <f>(J122-J123)/J122</f>
        <v>0.19904458598726116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0.36182902584493043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1.9730010384215992E-2</v>
      </c>
      <c r="P139" s="2"/>
    </row>
    <row r="140" spans="1:16" x14ac:dyDescent="0.25">
      <c r="A140" s="2"/>
      <c r="B140" s="43"/>
      <c r="C140" s="47" t="s">
        <v>52</v>
      </c>
      <c r="D140" s="35">
        <v>91.4</v>
      </c>
      <c r="E140" s="35"/>
      <c r="F140" s="36"/>
      <c r="G140" s="48"/>
      <c r="H140" s="49" t="s">
        <v>21</v>
      </c>
      <c r="I140" s="35">
        <v>464</v>
      </c>
      <c r="J140" s="35">
        <v>418</v>
      </c>
      <c r="K140" s="36">
        <f>I140-J140</f>
        <v>46</v>
      </c>
      <c r="M140" s="103" t="s">
        <v>124</v>
      </c>
      <c r="N140" s="104"/>
      <c r="O140" s="75">
        <f>(J122-J125)/J122</f>
        <v>0.49893842887473461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72.75</v>
      </c>
      <c r="E141" s="35">
        <v>68.709999999999994</v>
      </c>
      <c r="F141" s="36">
        <v>94.45</v>
      </c>
      <c r="G141" s="51">
        <v>6.7</v>
      </c>
      <c r="H141" s="28" t="s">
        <v>25</v>
      </c>
      <c r="I141" s="37">
        <v>238</v>
      </c>
      <c r="J141" s="37">
        <v>201</v>
      </c>
      <c r="K141" s="36">
        <f>I141-J141</f>
        <v>37</v>
      </c>
      <c r="L141" s="52"/>
      <c r="M141" s="111" t="s">
        <v>53</v>
      </c>
      <c r="N141" s="112"/>
      <c r="O141" s="74">
        <f>(J121-J125)/J121</f>
        <v>0.80080185693184214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81.45</v>
      </c>
      <c r="E142" s="35">
        <v>58.92</v>
      </c>
      <c r="F142" s="36">
        <v>72.349999999999994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76.849999999999994</v>
      </c>
      <c r="E143" s="35">
        <v>47.75</v>
      </c>
      <c r="F143" s="36">
        <v>62.14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53.88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91.42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130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131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132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133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134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27AF-C4E3-40E0-AB1C-1EBD573CBA3E}">
  <dimension ref="A1:V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1364.0833333333333</v>
      </c>
    </row>
    <row r="7" spans="1:19" x14ac:dyDescent="0.25">
      <c r="A7" s="2"/>
      <c r="C7" s="9" t="s">
        <v>10</v>
      </c>
      <c r="D7" s="10"/>
      <c r="E7" s="10"/>
      <c r="F7" s="11">
        <v>1483</v>
      </c>
      <c r="G7" s="12"/>
      <c r="H7" s="12"/>
      <c r="I7" s="12"/>
      <c r="J7" s="120">
        <f>AVERAGE(F7:I7)</f>
        <v>1483</v>
      </c>
      <c r="K7" s="121"/>
      <c r="M7" s="8">
        <v>2</v>
      </c>
      <c r="N7" s="122">
        <v>9.3000000000000007</v>
      </c>
      <c r="O7" s="123"/>
      <c r="P7" s="2"/>
      <c r="R7" s="59" t="s">
        <v>21</v>
      </c>
      <c r="S7" s="83">
        <f>AVERAGE(J10,J67,J122)</f>
        <v>509.08333333333331</v>
      </c>
    </row>
    <row r="8" spans="1:19" x14ac:dyDescent="0.25">
      <c r="A8" s="2"/>
      <c r="C8" s="9" t="s">
        <v>11</v>
      </c>
      <c r="D8" s="10"/>
      <c r="E8" s="10"/>
      <c r="F8" s="11">
        <v>636</v>
      </c>
      <c r="G8" s="12"/>
      <c r="H8" s="12"/>
      <c r="I8" s="12"/>
      <c r="J8" s="120">
        <f t="shared" ref="J8:J13" si="0">AVERAGE(F8:I8)</f>
        <v>636</v>
      </c>
      <c r="K8" s="121"/>
      <c r="M8" s="8">
        <v>3</v>
      </c>
      <c r="N8" s="122">
        <v>8.6</v>
      </c>
      <c r="O8" s="123"/>
      <c r="P8" s="2"/>
      <c r="R8" s="59" t="s">
        <v>25</v>
      </c>
      <c r="S8" s="84">
        <f>AVERAGE(J13,J70,J125)</f>
        <v>225.66666666666666</v>
      </c>
    </row>
    <row r="9" spans="1:19" x14ac:dyDescent="0.25">
      <c r="A9" s="2"/>
      <c r="C9" s="9" t="s">
        <v>12</v>
      </c>
      <c r="D9" s="11">
        <v>62.49</v>
      </c>
      <c r="E9" s="11">
        <v>5.9</v>
      </c>
      <c r="F9" s="11">
        <v>1192</v>
      </c>
      <c r="G9" s="11">
        <v>1115</v>
      </c>
      <c r="H9" s="11">
        <v>841</v>
      </c>
      <c r="I9" s="11">
        <v>876</v>
      </c>
      <c r="J9" s="120">
        <f t="shared" si="0"/>
        <v>1006</v>
      </c>
      <c r="K9" s="121"/>
      <c r="M9" s="8">
        <v>4</v>
      </c>
      <c r="N9" s="122">
        <v>7.4</v>
      </c>
      <c r="O9" s="123"/>
      <c r="P9" s="2"/>
      <c r="R9" s="85" t="s">
        <v>575</v>
      </c>
      <c r="S9" s="86">
        <f>S6-S8</f>
        <v>1138.4166666666665</v>
      </c>
    </row>
    <row r="10" spans="1:19" x14ac:dyDescent="0.25">
      <c r="A10" s="2"/>
      <c r="C10" s="9" t="s">
        <v>13</v>
      </c>
      <c r="D10" s="11">
        <v>61.34</v>
      </c>
      <c r="E10" s="11">
        <v>8.3000000000000007</v>
      </c>
      <c r="F10" s="11">
        <v>531</v>
      </c>
      <c r="G10" s="11">
        <v>536</v>
      </c>
      <c r="H10" s="11">
        <v>478</v>
      </c>
      <c r="I10" s="11">
        <v>367</v>
      </c>
      <c r="J10" s="120">
        <f t="shared" si="0"/>
        <v>478</v>
      </c>
      <c r="K10" s="121"/>
      <c r="M10" s="8">
        <v>5</v>
      </c>
      <c r="N10" s="122">
        <v>8.3000000000000007</v>
      </c>
      <c r="O10" s="123"/>
      <c r="P10" s="2"/>
      <c r="R10" s="85" t="s">
        <v>576</v>
      </c>
      <c r="S10" s="87">
        <f>S7-S8</f>
        <v>283.41666666666663</v>
      </c>
    </row>
    <row r="11" spans="1:19" ht="15.75" thickBot="1" x14ac:dyDescent="0.3">
      <c r="A11" s="2"/>
      <c r="C11" s="9" t="s">
        <v>14</v>
      </c>
      <c r="D11" s="11"/>
      <c r="E11" s="11"/>
      <c r="F11" s="11">
        <v>407</v>
      </c>
      <c r="G11" s="68">
        <v>397</v>
      </c>
      <c r="H11" s="68">
        <v>316</v>
      </c>
      <c r="I11" s="68">
        <v>310</v>
      </c>
      <c r="J11" s="120">
        <f t="shared" si="0"/>
        <v>357.5</v>
      </c>
      <c r="K11" s="121"/>
      <c r="M11" s="13">
        <v>6</v>
      </c>
      <c r="N11" s="124">
        <v>7.7</v>
      </c>
      <c r="O11" s="125"/>
      <c r="P11" s="2"/>
      <c r="R11" s="88" t="s">
        <v>577</v>
      </c>
      <c r="S11" s="89">
        <f>S9/S6</f>
        <v>0.83456533691734369</v>
      </c>
    </row>
    <row r="12" spans="1:19" ht="15.75" thickBot="1" x14ac:dyDescent="0.3">
      <c r="A12" s="2"/>
      <c r="C12" s="9" t="s">
        <v>15</v>
      </c>
      <c r="D12" s="11"/>
      <c r="E12" s="11"/>
      <c r="F12" s="11">
        <v>228</v>
      </c>
      <c r="G12" s="68">
        <v>237</v>
      </c>
      <c r="H12" s="68">
        <v>228</v>
      </c>
      <c r="I12" s="68">
        <v>219</v>
      </c>
      <c r="J12" s="120">
        <f t="shared" si="0"/>
        <v>228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0.55671959404157789</v>
      </c>
    </row>
    <row r="13" spans="1:19" ht="15.75" thickBot="1" x14ac:dyDescent="0.3">
      <c r="A13" s="2"/>
      <c r="C13" s="14" t="s">
        <v>16</v>
      </c>
      <c r="D13" s="15">
        <v>60.77</v>
      </c>
      <c r="E13" s="15">
        <v>7.1</v>
      </c>
      <c r="F13" s="15">
        <v>226</v>
      </c>
      <c r="G13" s="15">
        <v>236</v>
      </c>
      <c r="H13" s="15">
        <v>229</v>
      </c>
      <c r="I13" s="15">
        <v>221</v>
      </c>
      <c r="J13" s="126">
        <f t="shared" si="0"/>
        <v>228</v>
      </c>
      <c r="K13" s="127"/>
      <c r="M13" s="69" t="s">
        <v>65</v>
      </c>
      <c r="N13" s="28">
        <v>3.47</v>
      </c>
      <c r="O13" s="30">
        <v>4.76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6.1</v>
      </c>
      <c r="E16" s="11">
        <v>6</v>
      </c>
      <c r="F16" s="22">
        <v>757</v>
      </c>
      <c r="G16" s="16"/>
      <c r="H16" s="23" t="s">
        <v>21</v>
      </c>
      <c r="I16" s="115">
        <v>5.43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22" ht="15.75" thickBot="1" x14ac:dyDescent="0.3">
      <c r="A17" s="2"/>
      <c r="C17" s="21" t="s">
        <v>24</v>
      </c>
      <c r="D17" s="11">
        <v>68.75</v>
      </c>
      <c r="E17" s="11"/>
      <c r="F17" s="22">
        <v>227</v>
      </c>
      <c r="G17" s="16"/>
      <c r="H17" s="27" t="s">
        <v>25</v>
      </c>
      <c r="I17" s="117">
        <v>5.12</v>
      </c>
      <c r="J17" s="117"/>
      <c r="K17" s="118"/>
      <c r="M17" s="28">
        <v>6.8</v>
      </c>
      <c r="N17" s="29">
        <v>142</v>
      </c>
      <c r="O17" s="30">
        <v>0.03</v>
      </c>
      <c r="P17" s="2"/>
    </row>
    <row r="18" spans="1:22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22" ht="15" customHeight="1" x14ac:dyDescent="0.25">
      <c r="A19" s="2"/>
      <c r="C19" s="21" t="s">
        <v>27</v>
      </c>
      <c r="D19" s="11">
        <v>63.53</v>
      </c>
      <c r="E19" s="11"/>
      <c r="F19" s="22">
        <v>229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22" x14ac:dyDescent="0.25">
      <c r="A20" s="2"/>
      <c r="C20" s="21" t="s">
        <v>31</v>
      </c>
      <c r="D20" s="11">
        <v>75.58</v>
      </c>
      <c r="E20" s="11"/>
      <c r="F20" s="22">
        <v>231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100</v>
      </c>
      <c r="P20" s="2"/>
    </row>
    <row r="21" spans="1:22" ht="15.75" thickBot="1" x14ac:dyDescent="0.3">
      <c r="A21" s="2"/>
      <c r="C21" s="21" t="s">
        <v>36</v>
      </c>
      <c r="D21" s="11">
        <v>79.12</v>
      </c>
      <c r="E21" s="11"/>
      <c r="F21" s="22">
        <v>1789</v>
      </c>
      <c r="G21" s="16"/>
      <c r="H21" s="105">
        <v>13</v>
      </c>
      <c r="I21" s="107">
        <v>396</v>
      </c>
      <c r="J21" s="107">
        <v>260</v>
      </c>
      <c r="K21" s="109">
        <f>((I21-J21)/I21)</f>
        <v>0.34343434343434343</v>
      </c>
      <c r="M21" s="13">
        <v>2</v>
      </c>
      <c r="N21" s="37">
        <v>5.5</v>
      </c>
      <c r="O21" s="38">
        <v>100</v>
      </c>
      <c r="P21" s="2"/>
    </row>
    <row r="22" spans="1:22" ht="15.75" customHeight="1" thickBot="1" x14ac:dyDescent="0.3">
      <c r="A22" s="2"/>
      <c r="C22" s="21" t="s">
        <v>37</v>
      </c>
      <c r="D22" s="11">
        <v>74.87</v>
      </c>
      <c r="E22" s="11">
        <v>6.8</v>
      </c>
      <c r="F22" s="22">
        <v>602</v>
      </c>
      <c r="G22" s="16"/>
      <c r="H22" s="105"/>
      <c r="I22" s="107"/>
      <c r="J22" s="107"/>
      <c r="K22" s="109"/>
      <c r="P22" s="2"/>
      <c r="V22" t="s">
        <v>139</v>
      </c>
    </row>
    <row r="23" spans="1:22" ht="15" customHeight="1" x14ac:dyDescent="0.25">
      <c r="A23" s="2"/>
      <c r="C23" s="21" t="s">
        <v>38</v>
      </c>
      <c r="D23" s="11"/>
      <c r="E23" s="11"/>
      <c r="F23" s="22">
        <v>564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22" ht="15.75" thickBot="1" x14ac:dyDescent="0.3">
      <c r="A24" s="2"/>
      <c r="C24" s="21" t="s">
        <v>40</v>
      </c>
      <c r="D24" s="11">
        <v>77.069999999999993</v>
      </c>
      <c r="E24" s="11">
        <v>6.3</v>
      </c>
      <c r="F24" s="22">
        <v>959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0.5248508946322068</v>
      </c>
      <c r="P24" s="2"/>
    </row>
    <row r="25" spans="1:22" ht="15.75" thickBot="1" x14ac:dyDescent="0.3">
      <c r="A25" s="2"/>
      <c r="C25" s="40" t="s">
        <v>42</v>
      </c>
      <c r="D25" s="15"/>
      <c r="E25" s="15"/>
      <c r="F25" s="41">
        <v>932</v>
      </c>
      <c r="G25" s="16"/>
      <c r="M25" s="98" t="s">
        <v>43</v>
      </c>
      <c r="N25" s="99"/>
      <c r="O25" s="39">
        <f>(J10-J11)/J10</f>
        <v>0.252092050209205</v>
      </c>
      <c r="P25" s="2"/>
    </row>
    <row r="26" spans="1:22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0.36223776223776222</v>
      </c>
      <c r="P26" s="2"/>
    </row>
    <row r="27" spans="1:22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0</v>
      </c>
      <c r="P27" s="2"/>
    </row>
    <row r="28" spans="1:22" ht="15" customHeight="1" x14ac:dyDescent="0.25">
      <c r="A28" s="2"/>
      <c r="B28" s="43"/>
      <c r="C28" s="47" t="s">
        <v>52</v>
      </c>
      <c r="D28" s="35">
        <v>91.75</v>
      </c>
      <c r="E28" s="35"/>
      <c r="F28" s="36"/>
      <c r="G28" s="48"/>
      <c r="H28" s="49" t="s">
        <v>21</v>
      </c>
      <c r="I28" s="35">
        <v>352</v>
      </c>
      <c r="J28" s="35">
        <v>307</v>
      </c>
      <c r="K28" s="36">
        <f>I28-J28</f>
        <v>45</v>
      </c>
      <c r="M28" s="103" t="s">
        <v>124</v>
      </c>
      <c r="N28" s="104"/>
      <c r="O28" s="75">
        <f>(J10-J13)/J10</f>
        <v>0.52301255230125521</v>
      </c>
      <c r="P28" s="2"/>
    </row>
    <row r="29" spans="1:22" ht="15.75" thickBot="1" x14ac:dyDescent="0.3">
      <c r="A29" s="2"/>
      <c r="B29" s="43"/>
      <c r="C29" s="47" t="s">
        <v>54</v>
      </c>
      <c r="D29" s="35">
        <v>72.45</v>
      </c>
      <c r="E29" s="35">
        <v>68.650000000000006</v>
      </c>
      <c r="F29" s="36">
        <v>94.75</v>
      </c>
      <c r="G29" s="51">
        <v>5.5</v>
      </c>
      <c r="H29" s="28" t="s">
        <v>25</v>
      </c>
      <c r="I29" s="37">
        <v>239</v>
      </c>
      <c r="J29" s="37">
        <v>227</v>
      </c>
      <c r="K29" s="36">
        <f>I29-J29</f>
        <v>12</v>
      </c>
      <c r="L29" s="52"/>
      <c r="M29" s="111" t="s">
        <v>53</v>
      </c>
      <c r="N29" s="112"/>
      <c r="O29" s="74">
        <f>(J9-J13)/J9</f>
        <v>0.77335984095427435</v>
      </c>
      <c r="P29" s="2"/>
    </row>
    <row r="30" spans="1:22" ht="15" customHeight="1" x14ac:dyDescent="0.25">
      <c r="A30" s="2"/>
      <c r="B30" s="43"/>
      <c r="C30" s="47" t="s">
        <v>55</v>
      </c>
      <c r="D30" s="35">
        <v>81.099999999999994</v>
      </c>
      <c r="E30" s="35">
        <v>60.38</v>
      </c>
      <c r="F30" s="36">
        <v>74.45</v>
      </c>
      <c r="P30" s="2"/>
    </row>
    <row r="31" spans="1:22" ht="15" customHeight="1" x14ac:dyDescent="0.25">
      <c r="A31" s="2"/>
      <c r="B31" s="43"/>
      <c r="C31" s="47" t="s">
        <v>56</v>
      </c>
      <c r="D31" s="35">
        <v>79.95</v>
      </c>
      <c r="E31" s="35">
        <v>50.1</v>
      </c>
      <c r="F31" s="36">
        <v>62.66</v>
      </c>
      <c r="P31" s="2"/>
    </row>
    <row r="32" spans="1:22" ht="15.75" customHeight="1" thickBot="1" x14ac:dyDescent="0.3">
      <c r="A32" s="2"/>
      <c r="B32" s="43"/>
      <c r="C32" s="53" t="s">
        <v>57</v>
      </c>
      <c r="D32" s="54">
        <v>55.15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91.4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135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136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137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138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1345</v>
      </c>
      <c r="G64" s="12"/>
      <c r="H64" s="12"/>
      <c r="I64" s="12"/>
      <c r="J64" s="120">
        <f>AVERAGE(F64:I64)</f>
        <v>1345</v>
      </c>
      <c r="K64" s="121"/>
      <c r="M64" s="8">
        <v>2</v>
      </c>
      <c r="N64" s="122">
        <v>9.4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612</v>
      </c>
      <c r="G65" s="12"/>
      <c r="H65" s="12"/>
      <c r="I65" s="12"/>
      <c r="J65" s="120">
        <f t="shared" ref="J65:J70" si="1">AVERAGE(F65:I65)</f>
        <v>612</v>
      </c>
      <c r="K65" s="121"/>
      <c r="M65" s="8">
        <v>3</v>
      </c>
      <c r="N65" s="122">
        <v>8.9</v>
      </c>
      <c r="O65" s="123"/>
      <c r="P65" s="2"/>
    </row>
    <row r="66" spans="1:16" ht="15" customHeight="1" x14ac:dyDescent="0.25">
      <c r="A66" s="2"/>
      <c r="C66" s="9" t="s">
        <v>12</v>
      </c>
      <c r="D66" s="11">
        <v>63.05</v>
      </c>
      <c r="E66" s="11">
        <v>5.6</v>
      </c>
      <c r="F66" s="11">
        <v>1484</v>
      </c>
      <c r="G66" s="11">
        <v>1460</v>
      </c>
      <c r="H66" s="11">
        <v>1590</v>
      </c>
      <c r="I66" s="11">
        <v>1571</v>
      </c>
      <c r="J66" s="120">
        <f t="shared" si="1"/>
        <v>1526.25</v>
      </c>
      <c r="K66" s="121"/>
      <c r="M66" s="8">
        <v>4</v>
      </c>
      <c r="N66" s="122">
        <v>7.5</v>
      </c>
      <c r="O66" s="123"/>
      <c r="P66" s="2"/>
    </row>
    <row r="67" spans="1:16" ht="15" customHeight="1" x14ac:dyDescent="0.25">
      <c r="A67" s="2"/>
      <c r="C67" s="9" t="s">
        <v>13</v>
      </c>
      <c r="D67" s="11">
        <v>61.85</v>
      </c>
      <c r="E67" s="11">
        <v>8.4</v>
      </c>
      <c r="F67" s="11">
        <v>333</v>
      </c>
      <c r="G67" s="11">
        <v>380</v>
      </c>
      <c r="H67" s="11">
        <v>630</v>
      </c>
      <c r="I67" s="11">
        <v>616</v>
      </c>
      <c r="J67" s="120">
        <f t="shared" si="1"/>
        <v>489.75</v>
      </c>
      <c r="K67" s="121"/>
      <c r="M67" s="8">
        <v>5</v>
      </c>
      <c r="N67" s="122">
        <v>8.1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265</v>
      </c>
      <c r="G68" s="68">
        <v>282</v>
      </c>
      <c r="H68" s="68">
        <v>370</v>
      </c>
      <c r="I68" s="68">
        <v>359</v>
      </c>
      <c r="J68" s="120">
        <f t="shared" si="1"/>
        <v>319</v>
      </c>
      <c r="K68" s="121"/>
      <c r="M68" s="13">
        <v>6</v>
      </c>
      <c r="N68" s="124">
        <v>8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173</v>
      </c>
      <c r="G69" s="68">
        <v>176</v>
      </c>
      <c r="H69" s="68">
        <v>209</v>
      </c>
      <c r="I69" s="68">
        <v>206</v>
      </c>
      <c r="J69" s="120">
        <f t="shared" si="1"/>
        <v>191</v>
      </c>
      <c r="K69" s="121"/>
      <c r="N69" s="76" t="s">
        <v>122</v>
      </c>
      <c r="P69" s="2"/>
    </row>
    <row r="70" spans="1:16" ht="15.75" thickBot="1" x14ac:dyDescent="0.3">
      <c r="A70" s="2"/>
      <c r="C70" s="14" t="s">
        <v>16</v>
      </c>
      <c r="D70" s="15">
        <v>60.84</v>
      </c>
      <c r="E70" s="15">
        <v>7</v>
      </c>
      <c r="F70" s="15">
        <v>177</v>
      </c>
      <c r="G70" s="15">
        <v>181</v>
      </c>
      <c r="H70" s="15">
        <v>214</v>
      </c>
      <c r="I70" s="15">
        <v>211</v>
      </c>
      <c r="J70" s="126">
        <f t="shared" si="1"/>
        <v>195.75</v>
      </c>
      <c r="K70" s="127"/>
      <c r="M70" s="69" t="s">
        <v>65</v>
      </c>
      <c r="N70" s="70">
        <v>4.0199999999999996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24.58</v>
      </c>
      <c r="E73" s="11">
        <v>6.4</v>
      </c>
      <c r="F73" s="22">
        <v>678</v>
      </c>
      <c r="G73" s="16"/>
      <c r="H73" s="23" t="s">
        <v>21</v>
      </c>
      <c r="I73" s="115">
        <v>5.38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65.17</v>
      </c>
      <c r="E74" s="11"/>
      <c r="F74" s="22">
        <v>205</v>
      </c>
      <c r="G74" s="16"/>
      <c r="H74" s="27" t="s">
        <v>25</v>
      </c>
      <c r="I74" s="117">
        <v>4.93</v>
      </c>
      <c r="J74" s="117"/>
      <c r="K74" s="118"/>
      <c r="M74" s="28">
        <v>6.9</v>
      </c>
      <c r="N74" s="29">
        <v>116</v>
      </c>
      <c r="O74" s="30">
        <v>0.05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64.38</v>
      </c>
      <c r="E76" s="11"/>
      <c r="F76" s="22">
        <v>202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70.209999999999994</v>
      </c>
      <c r="E77" s="11"/>
      <c r="F77" s="22">
        <v>200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5.0999999999999996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78.150000000000006</v>
      </c>
      <c r="E78" s="11"/>
      <c r="F78" s="22">
        <v>1878</v>
      </c>
      <c r="G78" s="16"/>
      <c r="H78" s="105"/>
      <c r="I78" s="107"/>
      <c r="J78" s="107"/>
      <c r="K78" s="109" t="e">
        <f>((I78-J78)/I78)</f>
        <v>#DIV/0!</v>
      </c>
      <c r="M78" s="13">
        <v>2</v>
      </c>
      <c r="N78" s="37">
        <v>5.2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75.3</v>
      </c>
      <c r="E79" s="11">
        <v>6.6</v>
      </c>
      <c r="F79" s="22">
        <v>598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582</v>
      </c>
      <c r="G80" s="16"/>
      <c r="H80" s="105">
        <v>5</v>
      </c>
      <c r="I80" s="107">
        <v>307</v>
      </c>
      <c r="J80" s="107">
        <v>187</v>
      </c>
      <c r="K80" s="109">
        <f>((I80-J80)/I80)</f>
        <v>0.39087947882736157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76.86</v>
      </c>
      <c r="E81" s="11">
        <v>6.2</v>
      </c>
      <c r="F81" s="22">
        <v>989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0.67911547911547909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968</v>
      </c>
      <c r="G82" s="16"/>
      <c r="M82" s="98" t="s">
        <v>43</v>
      </c>
      <c r="N82" s="99"/>
      <c r="O82" s="39">
        <f>(J67-J68)/J67</f>
        <v>0.34864726901480347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0.40125391849529779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-2.4869109947643978E-2</v>
      </c>
      <c r="P84" s="2"/>
    </row>
    <row r="85" spans="1:16" x14ac:dyDescent="0.25">
      <c r="A85" s="2"/>
      <c r="B85" s="43"/>
      <c r="C85" s="47" t="s">
        <v>52</v>
      </c>
      <c r="D85" s="35">
        <v>91.55</v>
      </c>
      <c r="E85" s="35"/>
      <c r="F85" s="36"/>
      <c r="G85" s="48"/>
      <c r="H85" s="49" t="s">
        <v>95</v>
      </c>
      <c r="I85" s="35">
        <v>298</v>
      </c>
      <c r="J85" s="35">
        <v>260</v>
      </c>
      <c r="K85" s="36">
        <f>I85-J85</f>
        <v>38</v>
      </c>
      <c r="M85" s="103" t="s">
        <v>124</v>
      </c>
      <c r="N85" s="104"/>
      <c r="O85" s="75">
        <f>(J67-J70)/J67</f>
        <v>0.6003062787136294</v>
      </c>
      <c r="P85" s="2"/>
    </row>
    <row r="86" spans="1:16" ht="15.75" thickBot="1" x14ac:dyDescent="0.3">
      <c r="A86" s="2"/>
      <c r="B86" s="43"/>
      <c r="C86" s="47" t="s">
        <v>54</v>
      </c>
      <c r="D86" s="35">
        <v>72.75</v>
      </c>
      <c r="E86" s="35">
        <v>68.599999999999994</v>
      </c>
      <c r="F86" s="36">
        <v>94.3</v>
      </c>
      <c r="G86" s="51">
        <v>5.3</v>
      </c>
      <c r="H86" s="28" t="s">
        <v>25</v>
      </c>
      <c r="I86" s="37">
        <v>201</v>
      </c>
      <c r="J86" s="37">
        <v>173</v>
      </c>
      <c r="K86" s="36">
        <f>I86-J86</f>
        <v>28</v>
      </c>
      <c r="L86" s="52"/>
      <c r="M86" s="111" t="s">
        <v>53</v>
      </c>
      <c r="N86" s="112"/>
      <c r="O86" s="74">
        <f>(J66-J70)/J66</f>
        <v>0.87174447174447178</v>
      </c>
      <c r="P86" s="2"/>
    </row>
    <row r="87" spans="1:16" ht="15" customHeight="1" x14ac:dyDescent="0.25">
      <c r="A87" s="2"/>
      <c r="B87" s="43"/>
      <c r="C87" s="47" t="s">
        <v>55</v>
      </c>
      <c r="D87" s="35">
        <v>80.150000000000006</v>
      </c>
      <c r="E87" s="35">
        <v>59.91</v>
      </c>
      <c r="F87" s="36">
        <v>74.75</v>
      </c>
      <c r="P87" s="2"/>
    </row>
    <row r="88" spans="1:16" ht="15" customHeight="1" x14ac:dyDescent="0.25">
      <c r="A88" s="2"/>
      <c r="B88" s="43"/>
      <c r="C88" s="47" t="s">
        <v>56</v>
      </c>
      <c r="D88" s="35">
        <v>79.2</v>
      </c>
      <c r="E88" s="35">
        <v>49.79</v>
      </c>
      <c r="F88" s="36">
        <v>62.87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52.9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91.15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140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141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142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143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144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1508</v>
      </c>
      <c r="G119" s="12"/>
      <c r="H119" s="12"/>
      <c r="I119" s="12"/>
      <c r="J119" s="120">
        <f>AVERAGE(F119:I119)</f>
        <v>1508</v>
      </c>
      <c r="K119" s="121"/>
      <c r="M119" s="8">
        <v>2</v>
      </c>
      <c r="N119" s="122">
        <v>9.3000000000000007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642</v>
      </c>
      <c r="G120" s="12"/>
      <c r="H120" s="12"/>
      <c r="I120" s="12"/>
      <c r="J120" s="120">
        <f t="shared" ref="J120:J125" si="2">AVERAGE(F120:I120)</f>
        <v>642</v>
      </c>
      <c r="K120" s="121"/>
      <c r="M120" s="8">
        <v>3</v>
      </c>
      <c r="N120" s="122">
        <v>8.8000000000000007</v>
      </c>
      <c r="O120" s="123"/>
      <c r="P120" s="2"/>
    </row>
    <row r="121" spans="1:16" x14ac:dyDescent="0.25">
      <c r="A121" s="2"/>
      <c r="C121" s="9" t="s">
        <v>12</v>
      </c>
      <c r="D121" s="11">
        <v>61.52</v>
      </c>
      <c r="E121" s="11">
        <v>5.6</v>
      </c>
      <c r="F121" s="11">
        <v>1613</v>
      </c>
      <c r="G121" s="11">
        <v>1465</v>
      </c>
      <c r="H121" s="11">
        <v>1458</v>
      </c>
      <c r="I121" s="11">
        <v>1704</v>
      </c>
      <c r="J121" s="120">
        <f t="shared" si="2"/>
        <v>1560</v>
      </c>
      <c r="K121" s="121"/>
      <c r="M121" s="8">
        <v>4</v>
      </c>
      <c r="N121" s="122">
        <v>7.6</v>
      </c>
      <c r="O121" s="123"/>
      <c r="P121" s="2"/>
    </row>
    <row r="122" spans="1:16" x14ac:dyDescent="0.25">
      <c r="A122" s="2"/>
      <c r="C122" s="9" t="s">
        <v>13</v>
      </c>
      <c r="D122" s="11">
        <v>61.05</v>
      </c>
      <c r="E122" s="11">
        <v>7.9</v>
      </c>
      <c r="F122" s="11">
        <v>532</v>
      </c>
      <c r="G122" s="11">
        <v>529</v>
      </c>
      <c r="H122" s="11">
        <v>521</v>
      </c>
      <c r="I122" s="11">
        <v>656</v>
      </c>
      <c r="J122" s="120">
        <f t="shared" si="2"/>
        <v>559.5</v>
      </c>
      <c r="K122" s="121"/>
      <c r="M122" s="8">
        <v>5</v>
      </c>
      <c r="N122" s="122">
        <v>8.1999999999999993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291</v>
      </c>
      <c r="G123" s="68">
        <v>296</v>
      </c>
      <c r="H123" s="68">
        <v>288</v>
      </c>
      <c r="I123" s="68">
        <v>511</v>
      </c>
      <c r="J123" s="120">
        <f t="shared" si="2"/>
        <v>346.5</v>
      </c>
      <c r="K123" s="121"/>
      <c r="M123" s="13">
        <v>6</v>
      </c>
      <c r="N123" s="124">
        <v>7.9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263</v>
      </c>
      <c r="G124" s="68">
        <v>271</v>
      </c>
      <c r="H124" s="68">
        <v>276</v>
      </c>
      <c r="I124" s="68">
        <v>274</v>
      </c>
      <c r="J124" s="120">
        <f t="shared" si="2"/>
        <v>271</v>
      </c>
      <c r="K124" s="121"/>
      <c r="N124" s="76" t="s">
        <v>122</v>
      </c>
      <c r="P124" s="2"/>
    </row>
    <row r="125" spans="1:16" ht="15.75" thickBot="1" x14ac:dyDescent="0.3">
      <c r="A125" s="2"/>
      <c r="C125" s="14" t="s">
        <v>16</v>
      </c>
      <c r="D125" s="15">
        <v>61.28</v>
      </c>
      <c r="E125" s="15">
        <v>6.9</v>
      </c>
      <c r="F125" s="15">
        <v>244</v>
      </c>
      <c r="G125" s="15">
        <v>247</v>
      </c>
      <c r="H125" s="15">
        <v>251</v>
      </c>
      <c r="I125" s="15">
        <v>271</v>
      </c>
      <c r="J125" s="126">
        <f t="shared" si="2"/>
        <v>253.25</v>
      </c>
      <c r="K125" s="127"/>
      <c r="M125" s="69" t="s">
        <v>65</v>
      </c>
      <c r="N125" s="70">
        <v>4.47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7.12</v>
      </c>
      <c r="E128" s="11">
        <v>5.2</v>
      </c>
      <c r="F128" s="22">
        <v>1285</v>
      </c>
      <c r="G128" s="16"/>
      <c r="H128" s="23" t="s">
        <v>21</v>
      </c>
      <c r="I128" s="115">
        <v>5.62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70.209999999999994</v>
      </c>
      <c r="E129" s="11"/>
      <c r="F129" s="22">
        <v>254</v>
      </c>
      <c r="G129" s="16"/>
      <c r="H129" s="27" t="s">
        <v>25</v>
      </c>
      <c r="I129" s="117">
        <v>4.96</v>
      </c>
      <c r="J129" s="117"/>
      <c r="K129" s="118"/>
      <c r="M129" s="28">
        <v>6.7</v>
      </c>
      <c r="N129" s="29">
        <v>84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66.45</v>
      </c>
      <c r="E131" s="11"/>
      <c r="F131" s="22">
        <v>251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68.62</v>
      </c>
      <c r="E132" s="11"/>
      <c r="F132" s="22">
        <v>247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5.6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75.349999999999994</v>
      </c>
      <c r="E133" s="11"/>
      <c r="F133" s="22">
        <v>1782</v>
      </c>
      <c r="G133" s="16"/>
      <c r="H133" s="105">
        <v>6</v>
      </c>
      <c r="I133" s="107">
        <v>288</v>
      </c>
      <c r="J133" s="107">
        <v>182</v>
      </c>
      <c r="K133" s="109">
        <f>((I133-J133)/I133)</f>
        <v>0.36805555555555558</v>
      </c>
      <c r="M133" s="13">
        <v>2</v>
      </c>
      <c r="N133" s="37">
        <v>5.7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74.88</v>
      </c>
      <c r="E134" s="11">
        <v>6.5</v>
      </c>
      <c r="F134" s="22">
        <v>582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577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76.510000000000005</v>
      </c>
      <c r="E136" s="11">
        <v>6.1</v>
      </c>
      <c r="F136" s="22">
        <v>942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0.6413461538461539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927</v>
      </c>
      <c r="G137" s="16"/>
      <c r="M137" s="98" t="s">
        <v>43</v>
      </c>
      <c r="N137" s="99"/>
      <c r="O137" s="39">
        <f>(J122-J123)/J122</f>
        <v>0.38069705093833778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0.21789321789321789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6.5498154981549817E-2</v>
      </c>
      <c r="P139" s="2"/>
    </row>
    <row r="140" spans="1:16" x14ac:dyDescent="0.25">
      <c r="A140" s="2"/>
      <c r="B140" s="43"/>
      <c r="C140" s="47" t="s">
        <v>52</v>
      </c>
      <c r="D140" s="35">
        <v>91.35</v>
      </c>
      <c r="E140" s="35"/>
      <c r="F140" s="36"/>
      <c r="G140" s="48"/>
      <c r="H140" s="49" t="s">
        <v>81</v>
      </c>
      <c r="I140" s="35">
        <v>544</v>
      </c>
      <c r="J140" s="35">
        <v>488</v>
      </c>
      <c r="K140" s="36">
        <f>I140-J140</f>
        <v>56</v>
      </c>
      <c r="M140" s="103" t="s">
        <v>124</v>
      </c>
      <c r="N140" s="104"/>
      <c r="O140" s="75">
        <f>(J122-J125)/J122</f>
        <v>0.54736371760500446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72.349999999999994</v>
      </c>
      <c r="E141" s="35">
        <v>68.45</v>
      </c>
      <c r="F141" s="36">
        <v>94.62</v>
      </c>
      <c r="G141" s="51">
        <v>5.4</v>
      </c>
      <c r="H141" s="28" t="s">
        <v>82</v>
      </c>
      <c r="I141" s="37">
        <v>256</v>
      </c>
      <c r="J141" s="37">
        <v>216</v>
      </c>
      <c r="K141" s="36">
        <f>I141-J141</f>
        <v>40</v>
      </c>
      <c r="L141" s="52"/>
      <c r="M141" s="111" t="s">
        <v>53</v>
      </c>
      <c r="N141" s="112"/>
      <c r="O141" s="74">
        <f>(J121-J125)/J121</f>
        <v>0.83766025641025643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80.55</v>
      </c>
      <c r="E142" s="35">
        <v>59.86</v>
      </c>
      <c r="F142" s="36">
        <v>74.319999999999993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78.849999999999994</v>
      </c>
      <c r="E143" s="35">
        <v>49.15</v>
      </c>
      <c r="F143" s="36">
        <v>62.34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54.15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91.27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145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146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147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148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9D61-61D6-440C-90B8-14E82F2B6842}">
  <dimension ref="A1:S171"/>
  <sheetViews>
    <sheetView tabSelected="1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64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1345.8333333333333</v>
      </c>
    </row>
    <row r="7" spans="1:19" x14ac:dyDescent="0.25">
      <c r="A7" s="2"/>
      <c r="C7" s="9" t="s">
        <v>10</v>
      </c>
      <c r="D7" s="10"/>
      <c r="E7" s="10"/>
      <c r="F7" s="11">
        <v>1431</v>
      </c>
      <c r="G7" s="12"/>
      <c r="H7" s="12"/>
      <c r="I7" s="12"/>
      <c r="J7" s="120">
        <f>AVERAGE(F7:I7)</f>
        <v>1431</v>
      </c>
      <c r="K7" s="121"/>
      <c r="M7" s="8">
        <v>2</v>
      </c>
      <c r="N7" s="122">
        <v>9.3000000000000007</v>
      </c>
      <c r="O7" s="123"/>
      <c r="P7" s="2"/>
      <c r="R7" s="59" t="s">
        <v>21</v>
      </c>
      <c r="S7" s="83">
        <f>AVERAGE(J10,J67,J122)</f>
        <v>634.83333333333337</v>
      </c>
    </row>
    <row r="8" spans="1:19" x14ac:dyDescent="0.25">
      <c r="A8" s="2"/>
      <c r="C8" s="9" t="s">
        <v>11</v>
      </c>
      <c r="D8" s="10"/>
      <c r="E8" s="10"/>
      <c r="F8" s="11">
        <v>602</v>
      </c>
      <c r="G8" s="12"/>
      <c r="H8" s="12"/>
      <c r="I8" s="12"/>
      <c r="J8" s="120">
        <f t="shared" ref="J8:J13" si="0">AVERAGE(F8:I8)</f>
        <v>602</v>
      </c>
      <c r="K8" s="121"/>
      <c r="M8" s="8">
        <v>3</v>
      </c>
      <c r="N8" s="122">
        <v>8.6</v>
      </c>
      <c r="O8" s="123"/>
      <c r="P8" s="2"/>
      <c r="R8" s="59" t="s">
        <v>25</v>
      </c>
      <c r="S8" s="84">
        <f>AVERAGE(J13,J70,J125)</f>
        <v>308.75</v>
      </c>
    </row>
    <row r="9" spans="1:19" x14ac:dyDescent="0.25">
      <c r="A9" s="2"/>
      <c r="C9" s="9" t="s">
        <v>12</v>
      </c>
      <c r="D9" s="11">
        <v>61.27</v>
      </c>
      <c r="E9" s="11">
        <v>5.4</v>
      </c>
      <c r="F9" s="11">
        <v>1577</v>
      </c>
      <c r="G9" s="11">
        <v>1548</v>
      </c>
      <c r="H9" s="11">
        <v>1279</v>
      </c>
      <c r="I9" s="11">
        <v>1287</v>
      </c>
      <c r="J9" s="120">
        <f t="shared" si="0"/>
        <v>1422.75</v>
      </c>
      <c r="K9" s="121"/>
      <c r="M9" s="8">
        <v>4</v>
      </c>
      <c r="N9" s="122">
        <v>7.2</v>
      </c>
      <c r="O9" s="123"/>
      <c r="P9" s="2"/>
      <c r="R9" s="85" t="s">
        <v>575</v>
      </c>
      <c r="S9" s="86">
        <f>S6-S8</f>
        <v>1037.0833333333333</v>
      </c>
    </row>
    <row r="10" spans="1:19" x14ac:dyDescent="0.25">
      <c r="A10" s="2"/>
      <c r="C10" s="9" t="s">
        <v>13</v>
      </c>
      <c r="D10" s="11">
        <v>60.07</v>
      </c>
      <c r="E10" s="11">
        <v>7.6</v>
      </c>
      <c r="F10" s="11">
        <v>688</v>
      </c>
      <c r="G10" s="11">
        <v>693</v>
      </c>
      <c r="H10" s="11">
        <v>660</v>
      </c>
      <c r="I10" s="11">
        <v>662</v>
      </c>
      <c r="J10" s="120">
        <f t="shared" si="0"/>
        <v>675.75</v>
      </c>
      <c r="K10" s="121"/>
      <c r="M10" s="8">
        <v>5</v>
      </c>
      <c r="N10" s="122">
        <v>8.6</v>
      </c>
      <c r="O10" s="123"/>
      <c r="P10" s="2"/>
      <c r="R10" s="85" t="s">
        <v>576</v>
      </c>
      <c r="S10" s="87">
        <f>S7-S8</f>
        <v>326.08333333333337</v>
      </c>
    </row>
    <row r="11" spans="1:19" ht="15.75" thickBot="1" x14ac:dyDescent="0.3">
      <c r="A11" s="2"/>
      <c r="C11" s="9" t="s">
        <v>14</v>
      </c>
      <c r="D11" s="11"/>
      <c r="E11" s="11"/>
      <c r="F11" s="11">
        <v>559</v>
      </c>
      <c r="G11" s="68">
        <v>569</v>
      </c>
      <c r="H11" s="68">
        <v>550</v>
      </c>
      <c r="I11" s="68">
        <v>577</v>
      </c>
      <c r="J11" s="120">
        <f t="shared" si="0"/>
        <v>563.75</v>
      </c>
      <c r="K11" s="121"/>
      <c r="M11" s="13">
        <v>6</v>
      </c>
      <c r="N11" s="124">
        <v>7.4</v>
      </c>
      <c r="O11" s="125"/>
      <c r="P11" s="2"/>
      <c r="R11" s="88" t="s">
        <v>577</v>
      </c>
      <c r="S11" s="89">
        <f>S9/S6</f>
        <v>0.77058823529411768</v>
      </c>
    </row>
    <row r="12" spans="1:19" ht="15.75" thickBot="1" x14ac:dyDescent="0.3">
      <c r="A12" s="2"/>
      <c r="C12" s="9" t="s">
        <v>15</v>
      </c>
      <c r="D12" s="11"/>
      <c r="E12" s="11"/>
      <c r="F12" s="11">
        <v>280</v>
      </c>
      <c r="G12" s="68">
        <v>317</v>
      </c>
      <c r="H12" s="68">
        <v>319</v>
      </c>
      <c r="I12" s="68">
        <v>357</v>
      </c>
      <c r="J12" s="120">
        <f t="shared" si="0"/>
        <v>318.25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0.51365187713310578</v>
      </c>
    </row>
    <row r="13" spans="1:19" ht="15.75" thickBot="1" x14ac:dyDescent="0.3">
      <c r="A13" s="2"/>
      <c r="C13" s="14" t="s">
        <v>16</v>
      </c>
      <c r="D13" s="15">
        <v>60.64</v>
      </c>
      <c r="E13" s="15">
        <v>7.2</v>
      </c>
      <c r="F13" s="15">
        <v>290</v>
      </c>
      <c r="G13" s="15">
        <v>308</v>
      </c>
      <c r="H13" s="15">
        <v>333</v>
      </c>
      <c r="I13" s="15">
        <v>349</v>
      </c>
      <c r="J13" s="126">
        <f t="shared" si="0"/>
        <v>320</v>
      </c>
      <c r="K13" s="127"/>
      <c r="M13" s="69" t="s">
        <v>65</v>
      </c>
      <c r="N13" s="28">
        <v>3.97</v>
      </c>
      <c r="O13" s="30">
        <v>5.9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10.02</v>
      </c>
      <c r="E16" s="11">
        <v>5</v>
      </c>
      <c r="F16" s="22">
        <v>1007</v>
      </c>
      <c r="G16" s="16"/>
      <c r="H16" s="23" t="s">
        <v>21</v>
      </c>
      <c r="I16" s="115">
        <v>7.06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67.010000000000005</v>
      </c>
      <c r="E17" s="11"/>
      <c r="F17" s="22">
        <v>288</v>
      </c>
      <c r="G17" s="16"/>
      <c r="H17" s="27" t="s">
        <v>25</v>
      </c>
      <c r="I17" s="117">
        <v>6.05</v>
      </c>
      <c r="J17" s="117"/>
      <c r="K17" s="118"/>
      <c r="M17" s="28">
        <v>6.8</v>
      </c>
      <c r="N17" s="29">
        <v>134</v>
      </c>
      <c r="O17" s="30">
        <v>0.04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65.22</v>
      </c>
      <c r="E19" s="11"/>
      <c r="F19" s="22">
        <v>264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70.14</v>
      </c>
      <c r="E20" s="11"/>
      <c r="F20" s="22">
        <v>277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150</v>
      </c>
      <c r="P20" s="2"/>
    </row>
    <row r="21" spans="1:16" ht="15.75" thickBot="1" x14ac:dyDescent="0.3">
      <c r="A21" s="2"/>
      <c r="C21" s="21" t="s">
        <v>36</v>
      </c>
      <c r="D21" s="11">
        <v>78.77</v>
      </c>
      <c r="E21" s="11"/>
      <c r="F21" s="22">
        <v>1804</v>
      </c>
      <c r="G21" s="16"/>
      <c r="H21" s="105"/>
      <c r="I21" s="107"/>
      <c r="J21" s="107"/>
      <c r="K21" s="109" t="e">
        <f>((I21-J21)/I21)</f>
        <v>#DIV/0!</v>
      </c>
      <c r="M21" s="13">
        <v>2</v>
      </c>
      <c r="N21" s="37">
        <v>5.0999999999999996</v>
      </c>
      <c r="O21" s="38">
        <v>150</v>
      </c>
      <c r="P21" s="2"/>
    </row>
    <row r="22" spans="1:16" ht="15.75" customHeight="1" thickBot="1" x14ac:dyDescent="0.3">
      <c r="A22" s="2"/>
      <c r="C22" s="21" t="s">
        <v>37</v>
      </c>
      <c r="D22" s="11">
        <v>76.06</v>
      </c>
      <c r="E22" s="11">
        <v>6.2</v>
      </c>
      <c r="F22" s="22">
        <v>601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588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79.150000000000006</v>
      </c>
      <c r="E24" s="11">
        <v>6</v>
      </c>
      <c r="F24" s="22">
        <v>1197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0.52503953610964682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1177</v>
      </c>
      <c r="G25" s="16"/>
      <c r="M25" s="98" t="s">
        <v>43</v>
      </c>
      <c r="N25" s="99"/>
      <c r="O25" s="39">
        <f>(J10-J11)/J10</f>
        <v>0.16574176840547539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0.43547671840354768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-5.4988216810683424E-3</v>
      </c>
      <c r="P27" s="2"/>
    </row>
    <row r="28" spans="1:16" ht="15" customHeight="1" x14ac:dyDescent="0.25">
      <c r="A28" s="2"/>
      <c r="B28" s="43"/>
      <c r="C28" s="47" t="s">
        <v>52</v>
      </c>
      <c r="D28" s="35">
        <v>90.77</v>
      </c>
      <c r="E28" s="35"/>
      <c r="F28" s="36"/>
      <c r="G28" s="48"/>
      <c r="H28" s="49" t="s">
        <v>21</v>
      </c>
      <c r="I28" s="35">
        <v>888</v>
      </c>
      <c r="J28" s="35">
        <v>801</v>
      </c>
      <c r="K28" s="36">
        <f>I28-J28</f>
        <v>87</v>
      </c>
      <c r="M28" s="103" t="s">
        <v>124</v>
      </c>
      <c r="N28" s="104"/>
      <c r="O28" s="75">
        <f>(J10-J13)/J10</f>
        <v>0.52645209027007034</v>
      </c>
      <c r="P28" s="2"/>
    </row>
    <row r="29" spans="1:16" ht="15.75" thickBot="1" x14ac:dyDescent="0.3">
      <c r="A29" s="2"/>
      <c r="B29" s="43"/>
      <c r="C29" s="47" t="s">
        <v>54</v>
      </c>
      <c r="D29" s="35">
        <v>72.849999999999994</v>
      </c>
      <c r="E29" s="35">
        <v>68.31</v>
      </c>
      <c r="F29" s="36">
        <v>93.77</v>
      </c>
      <c r="G29" s="51">
        <v>6.7</v>
      </c>
      <c r="H29" s="28" t="s">
        <v>25</v>
      </c>
      <c r="I29" s="37">
        <v>332</v>
      </c>
      <c r="J29" s="37">
        <v>311</v>
      </c>
      <c r="K29" s="36">
        <f>I29-J29</f>
        <v>21</v>
      </c>
      <c r="L29" s="52"/>
      <c r="M29" s="111" t="s">
        <v>53</v>
      </c>
      <c r="N29" s="112"/>
      <c r="O29" s="74">
        <f>(J9-J13)/J9</f>
        <v>0.77508346512036552</v>
      </c>
      <c r="P29" s="2"/>
    </row>
    <row r="30" spans="1:16" ht="15" customHeight="1" x14ac:dyDescent="0.25">
      <c r="A30" s="2"/>
      <c r="B30" s="43"/>
      <c r="C30" s="47" t="s">
        <v>55</v>
      </c>
      <c r="D30" s="35">
        <v>80.75</v>
      </c>
      <c r="E30" s="35">
        <v>59.19</v>
      </c>
      <c r="F30" s="36">
        <v>73.31</v>
      </c>
      <c r="P30" s="2"/>
    </row>
    <row r="31" spans="1:16" ht="15" customHeight="1" x14ac:dyDescent="0.25">
      <c r="A31" s="2"/>
      <c r="B31" s="43"/>
      <c r="C31" s="47" t="s">
        <v>56</v>
      </c>
      <c r="D31" s="35">
        <v>75.45</v>
      </c>
      <c r="E31" s="35">
        <v>46.84</v>
      </c>
      <c r="F31" s="36">
        <v>62.09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56.33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91.03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149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150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151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152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153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1398</v>
      </c>
      <c r="G64" s="12"/>
      <c r="H64" s="12"/>
      <c r="I64" s="12"/>
      <c r="J64" s="120">
        <f>AVERAGE(F64:I64)</f>
        <v>1398</v>
      </c>
      <c r="K64" s="121"/>
      <c r="M64" s="8">
        <v>2</v>
      </c>
      <c r="N64" s="122">
        <v>9.3000000000000007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590</v>
      </c>
      <c r="G65" s="12"/>
      <c r="H65" s="12"/>
      <c r="I65" s="12"/>
      <c r="J65" s="120">
        <f t="shared" ref="J65:J70" si="1">AVERAGE(F65:I65)</f>
        <v>590</v>
      </c>
      <c r="K65" s="121"/>
      <c r="M65" s="8">
        <v>3</v>
      </c>
      <c r="N65" s="122">
        <v>8.4</v>
      </c>
      <c r="O65" s="123"/>
      <c r="P65" s="2"/>
    </row>
    <row r="66" spans="1:16" ht="15" customHeight="1" x14ac:dyDescent="0.25">
      <c r="A66" s="2"/>
      <c r="C66" s="9" t="s">
        <v>12</v>
      </c>
      <c r="D66" s="11">
        <v>63.35</v>
      </c>
      <c r="E66" s="11">
        <v>5.8</v>
      </c>
      <c r="F66" s="11">
        <v>1313</v>
      </c>
      <c r="G66" s="11">
        <v>1335</v>
      </c>
      <c r="H66" s="11">
        <v>1420</v>
      </c>
      <c r="I66" s="11">
        <v>1405</v>
      </c>
      <c r="J66" s="120">
        <f t="shared" si="1"/>
        <v>1368.25</v>
      </c>
      <c r="K66" s="121"/>
      <c r="M66" s="8">
        <v>4</v>
      </c>
      <c r="N66" s="122">
        <v>6.8</v>
      </c>
      <c r="O66" s="123"/>
      <c r="P66" s="2"/>
    </row>
    <row r="67" spans="1:16" ht="15" customHeight="1" x14ac:dyDescent="0.25">
      <c r="A67" s="2"/>
      <c r="C67" s="9" t="s">
        <v>13</v>
      </c>
      <c r="D67" s="11">
        <v>59.29</v>
      </c>
      <c r="E67" s="11">
        <v>7.1</v>
      </c>
      <c r="F67" s="11">
        <v>559</v>
      </c>
      <c r="G67" s="11">
        <v>571</v>
      </c>
      <c r="H67" s="11">
        <v>704</v>
      </c>
      <c r="I67" s="11">
        <v>692</v>
      </c>
      <c r="J67" s="120">
        <f t="shared" si="1"/>
        <v>631.5</v>
      </c>
      <c r="K67" s="121"/>
      <c r="M67" s="8">
        <v>5</v>
      </c>
      <c r="N67" s="122">
        <v>7.9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368</v>
      </c>
      <c r="G68" s="68">
        <v>355</v>
      </c>
      <c r="H68" s="68">
        <v>483</v>
      </c>
      <c r="I68" s="68">
        <v>470</v>
      </c>
      <c r="J68" s="120">
        <f t="shared" si="1"/>
        <v>419</v>
      </c>
      <c r="K68" s="121"/>
      <c r="M68" s="13">
        <v>6</v>
      </c>
      <c r="N68" s="132">
        <v>7.3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336</v>
      </c>
      <c r="G69" s="68">
        <v>332</v>
      </c>
      <c r="H69" s="68">
        <v>292</v>
      </c>
      <c r="I69" s="68">
        <v>289</v>
      </c>
      <c r="J69" s="120">
        <f t="shared" si="1"/>
        <v>312.25</v>
      </c>
      <c r="K69" s="121"/>
      <c r="N69" s="77" t="s">
        <v>154</v>
      </c>
      <c r="P69" s="2"/>
    </row>
    <row r="70" spans="1:16" ht="15.75" thickBot="1" x14ac:dyDescent="0.3">
      <c r="A70" s="2"/>
      <c r="C70" s="14" t="s">
        <v>16</v>
      </c>
      <c r="D70" s="15">
        <v>59.08</v>
      </c>
      <c r="E70" s="15">
        <v>7.1</v>
      </c>
      <c r="F70" s="15">
        <v>339</v>
      </c>
      <c r="G70" s="15">
        <v>335</v>
      </c>
      <c r="H70" s="15">
        <v>297</v>
      </c>
      <c r="I70" s="15">
        <v>294</v>
      </c>
      <c r="J70" s="126">
        <f t="shared" si="1"/>
        <v>316.25</v>
      </c>
      <c r="K70" s="127"/>
      <c r="M70" s="69" t="s">
        <v>65</v>
      </c>
      <c r="N70" s="78">
        <v>4.0999999999999996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11.84</v>
      </c>
      <c r="E73" s="11">
        <v>10.7</v>
      </c>
      <c r="F73" s="22">
        <v>1844</v>
      </c>
      <c r="G73" s="16"/>
      <c r="H73" s="23" t="s">
        <v>21</v>
      </c>
      <c r="I73" s="115">
        <v>5.49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68.06</v>
      </c>
      <c r="E74" s="11"/>
      <c r="F74" s="22">
        <v>325</v>
      </c>
      <c r="G74" s="16"/>
      <c r="H74" s="27" t="s">
        <v>25</v>
      </c>
      <c r="I74" s="117">
        <v>5.38</v>
      </c>
      <c r="J74" s="117"/>
      <c r="K74" s="118"/>
      <c r="M74" s="28">
        <v>6.8</v>
      </c>
      <c r="N74" s="29">
        <v>116</v>
      </c>
      <c r="O74" s="30">
        <v>0.02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65.680000000000007</v>
      </c>
      <c r="E76" s="11"/>
      <c r="F76" s="22">
        <v>321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71.31</v>
      </c>
      <c r="E77" s="11"/>
      <c r="F77" s="22">
        <v>320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77.67</v>
      </c>
      <c r="E78" s="11"/>
      <c r="F78" s="22">
        <v>1898</v>
      </c>
      <c r="G78" s="16"/>
      <c r="H78" s="105">
        <v>1</v>
      </c>
      <c r="I78" s="107">
        <v>540</v>
      </c>
      <c r="J78" s="107">
        <v>487</v>
      </c>
      <c r="K78" s="109">
        <f>((I78-J78)/I78)</f>
        <v>9.8148148148148151E-2</v>
      </c>
      <c r="M78" s="13">
        <v>2</v>
      </c>
      <c r="N78" s="37">
        <v>5.0999999999999996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76.36</v>
      </c>
      <c r="E79" s="11">
        <v>6.3</v>
      </c>
      <c r="F79" s="22">
        <v>615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602</v>
      </c>
      <c r="G80" s="16"/>
      <c r="H80" s="105">
        <v>7</v>
      </c>
      <c r="I80" s="107">
        <v>474</v>
      </c>
      <c r="J80" s="107">
        <v>261</v>
      </c>
      <c r="K80" s="109">
        <f>((I80-J80)/I80)</f>
        <v>0.44936708860759494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78.599999999999994</v>
      </c>
      <c r="E81" s="11">
        <v>6.1</v>
      </c>
      <c r="F81" s="22">
        <v>1189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0.53846153846153844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1171</v>
      </c>
      <c r="G82" s="16"/>
      <c r="M82" s="98" t="s">
        <v>43</v>
      </c>
      <c r="N82" s="99"/>
      <c r="O82" s="39">
        <f>(J67-J68)/J67</f>
        <v>0.33650039588281866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0.25477326968973746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-1.2810248198558846E-2</v>
      </c>
      <c r="P84" s="2"/>
    </row>
    <row r="85" spans="1:16" x14ac:dyDescent="0.25">
      <c r="A85" s="2"/>
      <c r="B85" s="43"/>
      <c r="C85" s="47" t="s">
        <v>52</v>
      </c>
      <c r="D85" s="35">
        <v>91.3</v>
      </c>
      <c r="E85" s="35"/>
      <c r="F85" s="36"/>
      <c r="G85" s="48"/>
      <c r="H85" s="49" t="s">
        <v>95</v>
      </c>
      <c r="I85" s="35">
        <v>347</v>
      </c>
      <c r="J85" s="35">
        <v>313</v>
      </c>
      <c r="K85" s="36">
        <f>I85-J85</f>
        <v>34</v>
      </c>
      <c r="M85" s="103" t="s">
        <v>124</v>
      </c>
      <c r="N85" s="104"/>
      <c r="O85" s="75">
        <f>(J67-J70)/J67</f>
        <v>0.49920823436262868</v>
      </c>
      <c r="P85" s="2"/>
    </row>
    <row r="86" spans="1:16" ht="15.75" thickBot="1" x14ac:dyDescent="0.3">
      <c r="A86" s="2"/>
      <c r="B86" s="43"/>
      <c r="C86" s="47" t="s">
        <v>54</v>
      </c>
      <c r="D86" s="35">
        <v>72.599999999999994</v>
      </c>
      <c r="E86" s="35">
        <v>68.16</v>
      </c>
      <c r="F86" s="36">
        <v>93.89</v>
      </c>
      <c r="G86" s="51">
        <v>7.1</v>
      </c>
      <c r="H86" s="28" t="s">
        <v>25</v>
      </c>
      <c r="I86" s="37">
        <v>212</v>
      </c>
      <c r="J86" s="37">
        <v>185</v>
      </c>
      <c r="K86" s="36">
        <f>I86-J86</f>
        <v>27</v>
      </c>
      <c r="L86" s="52"/>
      <c r="M86" s="111" t="s">
        <v>53</v>
      </c>
      <c r="N86" s="112"/>
      <c r="O86" s="74">
        <f>(J66-J70)/J66</f>
        <v>0.76886533893659781</v>
      </c>
      <c r="P86" s="2"/>
    </row>
    <row r="87" spans="1:16" ht="15" customHeight="1" x14ac:dyDescent="0.25">
      <c r="A87" s="2"/>
      <c r="B87" s="43"/>
      <c r="C87" s="47" t="s">
        <v>55</v>
      </c>
      <c r="D87" s="35">
        <v>80.150000000000006</v>
      </c>
      <c r="E87" s="35">
        <v>58.85</v>
      </c>
      <c r="F87" s="36">
        <v>73.430000000000007</v>
      </c>
      <c r="P87" s="2"/>
    </row>
    <row r="88" spans="1:16" ht="15" customHeight="1" x14ac:dyDescent="0.25">
      <c r="A88" s="2"/>
      <c r="B88" s="43"/>
      <c r="C88" s="47" t="s">
        <v>56</v>
      </c>
      <c r="D88" s="35">
        <v>76.099999999999994</v>
      </c>
      <c r="E88" s="35">
        <v>47.18</v>
      </c>
      <c r="F88" s="36">
        <v>62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52.9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91.35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155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159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156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157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158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1422</v>
      </c>
      <c r="G119" s="12"/>
      <c r="H119" s="12"/>
      <c r="I119" s="12"/>
      <c r="J119" s="120">
        <f>AVERAGE(F119:I119)</f>
        <v>1422</v>
      </c>
      <c r="K119" s="121"/>
      <c r="M119" s="8">
        <v>2</v>
      </c>
      <c r="N119" s="122">
        <v>9.1999999999999993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636</v>
      </c>
      <c r="G120" s="12"/>
      <c r="H120" s="12"/>
      <c r="I120" s="12"/>
      <c r="J120" s="120">
        <f t="shared" ref="J120:J125" si="2">AVERAGE(F120:I120)</f>
        <v>636</v>
      </c>
      <c r="K120" s="121"/>
      <c r="M120" s="8">
        <v>3</v>
      </c>
      <c r="N120" s="122">
        <v>8.5</v>
      </c>
      <c r="O120" s="123"/>
      <c r="P120" s="2"/>
    </row>
    <row r="121" spans="1:16" x14ac:dyDescent="0.25">
      <c r="A121" s="2"/>
      <c r="C121" s="9" t="s">
        <v>12</v>
      </c>
      <c r="D121" s="11">
        <v>60.26</v>
      </c>
      <c r="E121" s="11">
        <v>8.6999999999999993</v>
      </c>
      <c r="F121" s="11">
        <v>1227</v>
      </c>
      <c r="G121" s="11">
        <v>1199</v>
      </c>
      <c r="H121" s="11">
        <v>1210</v>
      </c>
      <c r="I121" s="11">
        <v>1350</v>
      </c>
      <c r="J121" s="120">
        <f t="shared" si="2"/>
        <v>1246.5</v>
      </c>
      <c r="K121" s="121"/>
      <c r="M121" s="8">
        <v>4</v>
      </c>
      <c r="N121" s="122">
        <v>7</v>
      </c>
      <c r="O121" s="123"/>
      <c r="P121" s="2"/>
    </row>
    <row r="122" spans="1:16" x14ac:dyDescent="0.25">
      <c r="A122" s="2"/>
      <c r="C122" s="9" t="s">
        <v>13</v>
      </c>
      <c r="D122" s="11">
        <v>60.29</v>
      </c>
      <c r="E122" s="11">
        <v>8.4</v>
      </c>
      <c r="F122" s="11">
        <v>663</v>
      </c>
      <c r="G122" s="11">
        <v>610</v>
      </c>
      <c r="H122" s="11">
        <v>626</v>
      </c>
      <c r="I122" s="11">
        <v>490</v>
      </c>
      <c r="J122" s="120">
        <f t="shared" si="2"/>
        <v>597.25</v>
      </c>
      <c r="K122" s="121"/>
      <c r="M122" s="8">
        <v>5</v>
      </c>
      <c r="N122" s="122">
        <v>8.1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505</v>
      </c>
      <c r="G123" s="68">
        <v>494</v>
      </c>
      <c r="H123" s="68">
        <v>491</v>
      </c>
      <c r="I123" s="68">
        <v>376</v>
      </c>
      <c r="J123" s="120">
        <f t="shared" si="2"/>
        <v>466.5</v>
      </c>
      <c r="K123" s="121"/>
      <c r="M123" s="13">
        <v>6</v>
      </c>
      <c r="N123" s="124">
        <v>7.5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327</v>
      </c>
      <c r="G124" s="68">
        <v>323</v>
      </c>
      <c r="H124" s="68">
        <v>328</v>
      </c>
      <c r="I124" s="68">
        <v>248</v>
      </c>
      <c r="J124" s="120">
        <f t="shared" si="2"/>
        <v>306.5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59.48</v>
      </c>
      <c r="E125" s="15">
        <v>7.4</v>
      </c>
      <c r="F125" s="15">
        <v>308</v>
      </c>
      <c r="G125" s="15">
        <v>319</v>
      </c>
      <c r="H125" s="15">
        <v>316</v>
      </c>
      <c r="I125" s="15">
        <v>217</v>
      </c>
      <c r="J125" s="126">
        <f t="shared" si="2"/>
        <v>290</v>
      </c>
      <c r="K125" s="127"/>
      <c r="M125" s="69" t="s">
        <v>65</v>
      </c>
      <c r="N125" s="70">
        <v>3.81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8.7200000000000006</v>
      </c>
      <c r="E128" s="11">
        <v>10.8</v>
      </c>
      <c r="F128" s="22">
        <v>1346</v>
      </c>
      <c r="G128" s="16"/>
      <c r="H128" s="23" t="s">
        <v>21</v>
      </c>
      <c r="I128" s="115">
        <v>6.26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66.25</v>
      </c>
      <c r="E129" s="11"/>
      <c r="F129" s="22">
        <v>318</v>
      </c>
      <c r="G129" s="16"/>
      <c r="H129" s="27" t="s">
        <v>25</v>
      </c>
      <c r="I129" s="117">
        <v>5.44</v>
      </c>
      <c r="J129" s="117"/>
      <c r="K129" s="118"/>
      <c r="M129" s="28">
        <v>6.9</v>
      </c>
      <c r="N129" s="29">
        <v>94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66.13</v>
      </c>
      <c r="E131" s="11"/>
      <c r="F131" s="22">
        <v>315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72.63</v>
      </c>
      <c r="E132" s="11"/>
      <c r="F132" s="22">
        <v>311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5.5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76.510000000000005</v>
      </c>
      <c r="E133" s="11"/>
      <c r="F133" s="22">
        <v>1845</v>
      </c>
      <c r="G133" s="16"/>
      <c r="H133" s="105">
        <v>2</v>
      </c>
      <c r="I133" s="107">
        <v>631</v>
      </c>
      <c r="J133" s="107">
        <v>553</v>
      </c>
      <c r="K133" s="109">
        <f>((I133-J133)/I133)</f>
        <v>0.12361331220285261</v>
      </c>
      <c r="M133" s="13">
        <v>2</v>
      </c>
      <c r="N133" s="37">
        <v>5.6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75.650000000000006</v>
      </c>
      <c r="E134" s="11">
        <v>6.4</v>
      </c>
      <c r="F134" s="22">
        <v>588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571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77.42</v>
      </c>
      <c r="E136" s="11">
        <v>6.2</v>
      </c>
      <c r="F136" s="22">
        <v>1135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0.52085840352988366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1117</v>
      </c>
      <c r="G137" s="16"/>
      <c r="M137" s="98" t="s">
        <v>43</v>
      </c>
      <c r="N137" s="99"/>
      <c r="O137" s="39">
        <f>(J122-J123)/J122</f>
        <v>0.21892005023022185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0.34297963558413719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5.3833605220228384E-2</v>
      </c>
      <c r="P139" s="2"/>
    </row>
    <row r="140" spans="1:16" x14ac:dyDescent="0.25">
      <c r="A140" s="2"/>
      <c r="B140" s="43"/>
      <c r="C140" s="47" t="s">
        <v>52</v>
      </c>
      <c r="D140" s="35">
        <v>91.55</v>
      </c>
      <c r="E140" s="35"/>
      <c r="F140" s="36"/>
      <c r="G140" s="48"/>
      <c r="H140" s="49" t="s">
        <v>81</v>
      </c>
      <c r="I140" s="35">
        <v>674</v>
      </c>
      <c r="J140" s="35">
        <v>615</v>
      </c>
      <c r="K140" s="36">
        <f>I140-J140</f>
        <v>59</v>
      </c>
      <c r="M140" s="103" t="s">
        <v>124</v>
      </c>
      <c r="N140" s="104"/>
      <c r="O140" s="75">
        <f>(J122-J125)/J122</f>
        <v>0.51444118878191714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72.45</v>
      </c>
      <c r="E141" s="35">
        <v>68.25</v>
      </c>
      <c r="F141" s="36">
        <v>94.21</v>
      </c>
      <c r="G141" s="51">
        <v>7.1</v>
      </c>
      <c r="H141" s="28" t="s">
        <v>82</v>
      </c>
      <c r="I141" s="37">
        <v>319</v>
      </c>
      <c r="J141" s="37">
        <v>274</v>
      </c>
      <c r="K141" s="36">
        <f>I141-J141</f>
        <v>45</v>
      </c>
      <c r="L141" s="52"/>
      <c r="M141" s="111" t="s">
        <v>53</v>
      </c>
      <c r="N141" s="112"/>
      <c r="O141" s="74">
        <f>(J121-J125)/J121</f>
        <v>0.7673485760128359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81.349999999999994</v>
      </c>
      <c r="E142" s="35">
        <v>59.06</v>
      </c>
      <c r="F142" s="36">
        <v>72.599999999999994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76.45</v>
      </c>
      <c r="E143" s="35">
        <v>47.78</v>
      </c>
      <c r="F143" s="36">
        <v>62.51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53.25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91.62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160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161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162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163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164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C3C4-0787-4C16-ACCD-A236DC85E9E5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64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1232.0833333333333</v>
      </c>
    </row>
    <row r="7" spans="1:19" x14ac:dyDescent="0.25">
      <c r="A7" s="2"/>
      <c r="C7" s="9" t="s">
        <v>10</v>
      </c>
      <c r="D7" s="10"/>
      <c r="E7" s="10"/>
      <c r="F7" s="11">
        <v>1439</v>
      </c>
      <c r="G7" s="12"/>
      <c r="H7" s="12"/>
      <c r="I7" s="12"/>
      <c r="J7" s="120">
        <f>AVERAGE(F7:I7)</f>
        <v>1439</v>
      </c>
      <c r="K7" s="121"/>
      <c r="M7" s="8">
        <v>2</v>
      </c>
      <c r="N7" s="122">
        <v>9.3000000000000007</v>
      </c>
      <c r="O7" s="123"/>
      <c r="P7" s="2"/>
      <c r="R7" s="59" t="s">
        <v>21</v>
      </c>
      <c r="S7" s="83">
        <f>AVERAGE(J10,J67,J122)</f>
        <v>467.08333333333331</v>
      </c>
    </row>
    <row r="8" spans="1:19" x14ac:dyDescent="0.25">
      <c r="A8" s="2"/>
      <c r="C8" s="9" t="s">
        <v>11</v>
      </c>
      <c r="D8" s="10"/>
      <c r="E8" s="10"/>
      <c r="F8" s="11">
        <v>601</v>
      </c>
      <c r="G8" s="12"/>
      <c r="H8" s="12"/>
      <c r="I8" s="12"/>
      <c r="J8" s="120">
        <f t="shared" ref="J8:J13" si="0">AVERAGE(F8:I8)</f>
        <v>601</v>
      </c>
      <c r="K8" s="121"/>
      <c r="M8" s="8">
        <v>3</v>
      </c>
      <c r="N8" s="122">
        <v>8.4</v>
      </c>
      <c r="O8" s="123"/>
      <c r="P8" s="2"/>
      <c r="R8" s="59" t="s">
        <v>25</v>
      </c>
      <c r="S8" s="84">
        <f>AVERAGE(J13,J70,J125)</f>
        <v>237</v>
      </c>
    </row>
    <row r="9" spans="1:19" x14ac:dyDescent="0.25">
      <c r="A9" s="2"/>
      <c r="C9" s="9" t="s">
        <v>12</v>
      </c>
      <c r="D9" s="11">
        <v>64.290000000000006</v>
      </c>
      <c r="E9" s="11">
        <v>8.4</v>
      </c>
      <c r="F9" s="11">
        <v>1277</v>
      </c>
      <c r="G9" s="11">
        <v>1269</v>
      </c>
      <c r="H9" s="11">
        <v>1235</v>
      </c>
      <c r="I9" s="11">
        <v>1226</v>
      </c>
      <c r="J9" s="120">
        <f t="shared" si="0"/>
        <v>1251.75</v>
      </c>
      <c r="K9" s="121"/>
      <c r="M9" s="8">
        <v>4</v>
      </c>
      <c r="N9" s="122">
        <v>7.3</v>
      </c>
      <c r="O9" s="123"/>
      <c r="P9" s="2"/>
      <c r="R9" s="85" t="s">
        <v>575</v>
      </c>
      <c r="S9" s="86">
        <f>S6-S8</f>
        <v>995.08333333333326</v>
      </c>
    </row>
    <row r="10" spans="1:19" x14ac:dyDescent="0.25">
      <c r="A10" s="2"/>
      <c r="C10" s="9" t="s">
        <v>13</v>
      </c>
      <c r="D10" s="11">
        <v>61.17</v>
      </c>
      <c r="E10" s="11">
        <v>7.7</v>
      </c>
      <c r="F10" s="11">
        <v>502</v>
      </c>
      <c r="G10" s="11">
        <v>497</v>
      </c>
      <c r="H10" s="11">
        <v>489</v>
      </c>
      <c r="I10" s="11">
        <v>483</v>
      </c>
      <c r="J10" s="120">
        <f t="shared" si="0"/>
        <v>492.75</v>
      </c>
      <c r="K10" s="121"/>
      <c r="M10" s="8">
        <v>5</v>
      </c>
      <c r="N10" s="122">
        <v>8.8000000000000007</v>
      </c>
      <c r="O10" s="123"/>
      <c r="P10" s="2"/>
      <c r="R10" s="85" t="s">
        <v>576</v>
      </c>
      <c r="S10" s="87">
        <f>S7-S8</f>
        <v>230.08333333333331</v>
      </c>
    </row>
    <row r="11" spans="1:19" ht="15.75" thickBot="1" x14ac:dyDescent="0.3">
      <c r="A11" s="2"/>
      <c r="C11" s="9" t="s">
        <v>14</v>
      </c>
      <c r="D11" s="11"/>
      <c r="E11" s="11"/>
      <c r="F11" s="11">
        <v>344</v>
      </c>
      <c r="G11" s="68">
        <v>349</v>
      </c>
      <c r="H11" s="68">
        <v>333</v>
      </c>
      <c r="I11" s="68">
        <v>326</v>
      </c>
      <c r="J11" s="120">
        <f t="shared" si="0"/>
        <v>338</v>
      </c>
      <c r="K11" s="121"/>
      <c r="M11" s="13">
        <v>6</v>
      </c>
      <c r="N11" s="124">
        <v>7</v>
      </c>
      <c r="O11" s="125"/>
      <c r="P11" s="2"/>
      <c r="R11" s="88" t="s">
        <v>577</v>
      </c>
      <c r="S11" s="89">
        <f>S9/S6</f>
        <v>0.8076428812986135</v>
      </c>
    </row>
    <row r="12" spans="1:19" ht="15.75" thickBot="1" x14ac:dyDescent="0.3">
      <c r="A12" s="2"/>
      <c r="C12" s="9" t="s">
        <v>15</v>
      </c>
      <c r="D12" s="11"/>
      <c r="E12" s="11"/>
      <c r="F12" s="11">
        <v>255</v>
      </c>
      <c r="G12" s="68">
        <v>259</v>
      </c>
      <c r="H12" s="68">
        <v>244</v>
      </c>
      <c r="I12" s="68">
        <v>231</v>
      </c>
      <c r="J12" s="120">
        <f t="shared" si="0"/>
        <v>247.25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0.49259589652096342</v>
      </c>
    </row>
    <row r="13" spans="1:19" ht="15.75" thickBot="1" x14ac:dyDescent="0.3">
      <c r="A13" s="2"/>
      <c r="C13" s="14" t="s">
        <v>16</v>
      </c>
      <c r="D13" s="15">
        <v>60.41</v>
      </c>
      <c r="E13" s="15">
        <v>7.2</v>
      </c>
      <c r="F13" s="15">
        <v>263</v>
      </c>
      <c r="G13" s="15">
        <v>269</v>
      </c>
      <c r="H13" s="15">
        <v>261</v>
      </c>
      <c r="I13" s="15">
        <v>244</v>
      </c>
      <c r="J13" s="126">
        <f t="shared" si="0"/>
        <v>259.25</v>
      </c>
      <c r="K13" s="127"/>
      <c r="M13" s="69" t="s">
        <v>65</v>
      </c>
      <c r="N13" s="28">
        <v>3.33</v>
      </c>
      <c r="O13" s="30">
        <v>5.71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12.91</v>
      </c>
      <c r="E16" s="11">
        <v>10.7</v>
      </c>
      <c r="F16" s="22">
        <v>1491</v>
      </c>
      <c r="G16" s="16"/>
      <c r="H16" s="23" t="s">
        <v>21</v>
      </c>
      <c r="I16" s="115">
        <v>7.06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69.06</v>
      </c>
      <c r="E17" s="11"/>
      <c r="F17" s="22">
        <v>244</v>
      </c>
      <c r="G17" s="16"/>
      <c r="H17" s="27" t="s">
        <v>25</v>
      </c>
      <c r="I17" s="117">
        <v>6.5</v>
      </c>
      <c r="J17" s="117"/>
      <c r="K17" s="118"/>
      <c r="M17" s="28">
        <v>6.9</v>
      </c>
      <c r="N17" s="29">
        <v>124</v>
      </c>
      <c r="O17" s="30">
        <v>0.04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65.77</v>
      </c>
      <c r="E19" s="11"/>
      <c r="F19" s="22">
        <v>259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73.81</v>
      </c>
      <c r="E20" s="11"/>
      <c r="F20" s="22">
        <v>239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5.0999999999999996</v>
      </c>
      <c r="O20" s="36">
        <v>150</v>
      </c>
      <c r="P20" s="2"/>
    </row>
    <row r="21" spans="1:16" ht="15.75" thickBot="1" x14ac:dyDescent="0.3">
      <c r="A21" s="2"/>
      <c r="C21" s="21" t="s">
        <v>36</v>
      </c>
      <c r="D21" s="11">
        <v>77.02</v>
      </c>
      <c r="E21" s="11"/>
      <c r="F21" s="22">
        <v>1777</v>
      </c>
      <c r="G21" s="16"/>
      <c r="H21" s="105">
        <v>8</v>
      </c>
      <c r="I21" s="107">
        <v>387</v>
      </c>
      <c r="J21" s="107">
        <v>271</v>
      </c>
      <c r="K21" s="109">
        <f>((I21-J21)/I21)</f>
        <v>0.29974160206718348</v>
      </c>
      <c r="M21" s="13">
        <v>2</v>
      </c>
      <c r="N21" s="37">
        <v>5.5</v>
      </c>
      <c r="O21" s="38">
        <v>150</v>
      </c>
      <c r="P21" s="2"/>
    </row>
    <row r="22" spans="1:16" ht="15.75" customHeight="1" thickBot="1" x14ac:dyDescent="0.3">
      <c r="A22" s="2"/>
      <c r="C22" s="21" t="s">
        <v>37</v>
      </c>
      <c r="D22" s="11">
        <v>75.88</v>
      </c>
      <c r="E22" s="11">
        <v>6.4</v>
      </c>
      <c r="F22" s="22">
        <v>739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718</v>
      </c>
      <c r="G23" s="16"/>
      <c r="H23" s="105">
        <v>9</v>
      </c>
      <c r="I23" s="107">
        <v>459</v>
      </c>
      <c r="J23" s="107">
        <v>301</v>
      </c>
      <c r="K23" s="109">
        <f>((I23-J23)/I23)</f>
        <v>0.34422657952069718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78.61</v>
      </c>
      <c r="E24" s="11">
        <v>6.2</v>
      </c>
      <c r="F24" s="22">
        <v>1291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0.60635110844817253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1284</v>
      </c>
      <c r="G25" s="16"/>
      <c r="M25" s="98" t="s">
        <v>43</v>
      </c>
      <c r="N25" s="99"/>
      <c r="O25" s="39">
        <f>(J10-J11)/J10</f>
        <v>0.31405377980720445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0.26849112426035504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-4.8533872598584431E-2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90.94</v>
      </c>
      <c r="E28" s="35"/>
      <c r="F28" s="36"/>
      <c r="G28" s="48"/>
      <c r="H28" s="49" t="s">
        <v>21</v>
      </c>
      <c r="I28" s="35">
        <v>601</v>
      </c>
      <c r="J28" s="35">
        <v>511</v>
      </c>
      <c r="K28" s="36">
        <f>I28-J28</f>
        <v>90</v>
      </c>
      <c r="M28" s="103" t="s">
        <v>124</v>
      </c>
      <c r="N28" s="104"/>
      <c r="O28" s="75">
        <f>(J10-J13)/J10</f>
        <v>0.47387113140537795</v>
      </c>
      <c r="P28" s="2"/>
    </row>
    <row r="29" spans="1:16" ht="15.75" thickBot="1" x14ac:dyDescent="0.3">
      <c r="A29" s="2"/>
      <c r="B29" s="43"/>
      <c r="C29" s="47" t="s">
        <v>54</v>
      </c>
      <c r="D29" s="35">
        <v>73.150000000000006</v>
      </c>
      <c r="E29" s="35">
        <v>68.31</v>
      </c>
      <c r="F29" s="36">
        <v>93.39</v>
      </c>
      <c r="G29" s="51">
        <v>6.6</v>
      </c>
      <c r="H29" s="28" t="s">
        <v>25</v>
      </c>
      <c r="I29" s="37">
        <v>289</v>
      </c>
      <c r="J29" s="37">
        <v>266</v>
      </c>
      <c r="K29" s="36">
        <f>I29-J29</f>
        <v>23</v>
      </c>
      <c r="L29" s="52"/>
      <c r="M29" s="111" t="s">
        <v>53</v>
      </c>
      <c r="N29" s="112"/>
      <c r="O29" s="74">
        <f>(J9-J13)/J9</f>
        <v>0.79288995406430995</v>
      </c>
      <c r="P29" s="2"/>
    </row>
    <row r="30" spans="1:16" ht="15" customHeight="1" x14ac:dyDescent="0.25">
      <c r="A30" s="2"/>
      <c r="B30" s="43"/>
      <c r="C30" s="47" t="s">
        <v>55</v>
      </c>
      <c r="D30" s="35">
        <v>77.849999999999994</v>
      </c>
      <c r="E30" s="35">
        <v>55.98</v>
      </c>
      <c r="F30" s="36">
        <v>71.91</v>
      </c>
      <c r="P30" s="2"/>
    </row>
    <row r="31" spans="1:16" ht="15" customHeight="1" x14ac:dyDescent="0.25">
      <c r="A31" s="2"/>
      <c r="B31" s="43"/>
      <c r="C31" s="47" t="s">
        <v>56</v>
      </c>
      <c r="D31" s="35">
        <v>71.55</v>
      </c>
      <c r="E31" s="35">
        <v>44.27</v>
      </c>
      <c r="F31" s="36">
        <v>61.88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57.66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91.19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165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168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166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167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169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170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1506</v>
      </c>
      <c r="G64" s="12"/>
      <c r="H64" s="12"/>
      <c r="I64" s="12"/>
      <c r="J64" s="120">
        <f>AVERAGE(F64:I64)</f>
        <v>1506</v>
      </c>
      <c r="K64" s="121"/>
      <c r="M64" s="8">
        <v>2</v>
      </c>
      <c r="N64" s="122">
        <v>9.1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611</v>
      </c>
      <c r="G65" s="12"/>
      <c r="H65" s="12"/>
      <c r="I65" s="12"/>
      <c r="J65" s="120">
        <f t="shared" ref="J65:J70" si="1">AVERAGE(F65:I65)</f>
        <v>611</v>
      </c>
      <c r="K65" s="121"/>
      <c r="M65" s="8">
        <v>3</v>
      </c>
      <c r="N65" s="122">
        <v>8.5</v>
      </c>
      <c r="O65" s="123"/>
      <c r="P65" s="2"/>
    </row>
    <row r="66" spans="1:16" ht="15" customHeight="1" x14ac:dyDescent="0.25">
      <c r="A66" s="2"/>
      <c r="C66" s="9" t="s">
        <v>12</v>
      </c>
      <c r="D66" s="11">
        <v>62.79</v>
      </c>
      <c r="E66" s="11">
        <v>8.6</v>
      </c>
      <c r="F66" s="11">
        <v>1239</v>
      </c>
      <c r="G66" s="11">
        <v>1258</v>
      </c>
      <c r="H66" s="11">
        <v>1228</v>
      </c>
      <c r="I66" s="11">
        <v>1240</v>
      </c>
      <c r="J66" s="120">
        <f t="shared" si="1"/>
        <v>1241.25</v>
      </c>
      <c r="K66" s="121"/>
      <c r="M66" s="8">
        <v>4</v>
      </c>
      <c r="N66" s="122">
        <v>7.2</v>
      </c>
      <c r="O66" s="123"/>
      <c r="P66" s="2"/>
    </row>
    <row r="67" spans="1:16" ht="15" customHeight="1" x14ac:dyDescent="0.25">
      <c r="A67" s="2"/>
      <c r="C67" s="9" t="s">
        <v>13</v>
      </c>
      <c r="D67" s="11">
        <v>61.19</v>
      </c>
      <c r="E67" s="11">
        <v>8</v>
      </c>
      <c r="F67" s="11">
        <v>479</v>
      </c>
      <c r="G67" s="11">
        <v>501</v>
      </c>
      <c r="H67" s="11">
        <v>533</v>
      </c>
      <c r="I67" s="11">
        <v>434</v>
      </c>
      <c r="J67" s="120">
        <f t="shared" si="1"/>
        <v>486.75</v>
      </c>
      <c r="K67" s="121"/>
      <c r="M67" s="8">
        <v>5</v>
      </c>
      <c r="N67" s="122">
        <v>8.9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329</v>
      </c>
      <c r="G68" s="68">
        <v>355</v>
      </c>
      <c r="H68" s="68">
        <v>379</v>
      </c>
      <c r="I68" s="68">
        <v>337</v>
      </c>
      <c r="J68" s="120">
        <f t="shared" si="1"/>
        <v>350</v>
      </c>
      <c r="K68" s="121"/>
      <c r="M68" s="13">
        <v>6</v>
      </c>
      <c r="N68" s="124">
        <v>7.1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256</v>
      </c>
      <c r="G69" s="68">
        <v>244</v>
      </c>
      <c r="H69" s="68">
        <v>249</v>
      </c>
      <c r="I69" s="68">
        <v>215</v>
      </c>
      <c r="J69" s="120">
        <f t="shared" si="1"/>
        <v>241</v>
      </c>
      <c r="K69" s="121"/>
      <c r="P69" s="2"/>
    </row>
    <row r="70" spans="1:16" ht="15.75" thickBot="1" x14ac:dyDescent="0.3">
      <c r="A70" s="2"/>
      <c r="C70" s="14" t="s">
        <v>16</v>
      </c>
      <c r="D70" s="15">
        <v>61.08</v>
      </c>
      <c r="E70" s="15">
        <v>7.5</v>
      </c>
      <c r="F70" s="15">
        <v>249</v>
      </c>
      <c r="G70" s="15">
        <v>258</v>
      </c>
      <c r="H70" s="15">
        <v>265</v>
      </c>
      <c r="I70" s="15">
        <v>219</v>
      </c>
      <c r="J70" s="126">
        <f t="shared" si="1"/>
        <v>247.75</v>
      </c>
      <c r="K70" s="127"/>
      <c r="M70" s="69" t="s">
        <v>65</v>
      </c>
      <c r="N70" s="70">
        <v>4.09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21.71</v>
      </c>
      <c r="E73" s="11">
        <v>10.199999999999999</v>
      </c>
      <c r="F73" s="22">
        <v>1188</v>
      </c>
      <c r="G73" s="16"/>
      <c r="H73" s="23" t="s">
        <v>21</v>
      </c>
      <c r="I73" s="115">
        <v>6.95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68.61</v>
      </c>
      <c r="E74" s="11"/>
      <c r="F74" s="22">
        <v>252</v>
      </c>
      <c r="G74" s="16"/>
      <c r="H74" s="27" t="s">
        <v>25</v>
      </c>
      <c r="I74" s="117">
        <v>6.28</v>
      </c>
      <c r="J74" s="117"/>
      <c r="K74" s="118"/>
      <c r="M74" s="28">
        <v>6.8</v>
      </c>
      <c r="N74" s="29">
        <v>133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66.319999999999993</v>
      </c>
      <c r="E76" s="11"/>
      <c r="F76" s="22">
        <v>229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72.14</v>
      </c>
      <c r="E77" s="11"/>
      <c r="F77" s="22">
        <v>238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5.4</v>
      </c>
      <c r="O77" s="36">
        <v>150</v>
      </c>
      <c r="P77" s="2"/>
    </row>
    <row r="78" spans="1:16" ht="15.75" thickBot="1" x14ac:dyDescent="0.3">
      <c r="A78" s="2"/>
      <c r="C78" s="21" t="s">
        <v>36</v>
      </c>
      <c r="D78" s="11">
        <v>77.08</v>
      </c>
      <c r="E78" s="11"/>
      <c r="F78" s="22">
        <v>1741</v>
      </c>
      <c r="G78" s="16"/>
      <c r="H78" s="105">
        <v>12</v>
      </c>
      <c r="I78" s="107">
        <v>366</v>
      </c>
      <c r="J78" s="107">
        <v>144</v>
      </c>
      <c r="K78" s="109">
        <f>((I78-J78)/I78)</f>
        <v>0.60655737704918034</v>
      </c>
      <c r="M78" s="13">
        <v>2</v>
      </c>
      <c r="N78" s="37">
        <v>5.3</v>
      </c>
      <c r="O78" s="38">
        <v>150</v>
      </c>
      <c r="P78" s="2"/>
    </row>
    <row r="79" spans="1:16" ht="15.75" thickBot="1" x14ac:dyDescent="0.3">
      <c r="A79" s="2"/>
      <c r="C79" s="21" t="s">
        <v>37</v>
      </c>
      <c r="D79" s="11">
        <v>74.91</v>
      </c>
      <c r="E79" s="11">
        <v>6.5</v>
      </c>
      <c r="F79" s="22">
        <v>691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687</v>
      </c>
      <c r="G80" s="16"/>
      <c r="H80" s="105">
        <v>13</v>
      </c>
      <c r="I80" s="107">
        <v>402</v>
      </c>
      <c r="J80" s="107">
        <v>288</v>
      </c>
      <c r="K80" s="109">
        <f>((I80-J80)/I80)</f>
        <v>0.28358208955223879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79.34</v>
      </c>
      <c r="E81" s="11">
        <v>6.3</v>
      </c>
      <c r="F81" s="22">
        <v>1277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0.60785498489425982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1263</v>
      </c>
      <c r="G82" s="16"/>
      <c r="M82" s="98" t="s">
        <v>43</v>
      </c>
      <c r="N82" s="99"/>
      <c r="O82" s="39">
        <f>(J67-J68)/J67</f>
        <v>0.28094504365690809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0.31142857142857144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-2.8008298755186723E-2</v>
      </c>
      <c r="P84" s="2"/>
    </row>
    <row r="85" spans="1:16" x14ac:dyDescent="0.25">
      <c r="A85" s="2"/>
      <c r="B85" s="43"/>
      <c r="C85" s="47" t="s">
        <v>52</v>
      </c>
      <c r="D85" s="35">
        <v>90.78</v>
      </c>
      <c r="E85" s="35"/>
      <c r="F85" s="36"/>
      <c r="G85" s="48"/>
      <c r="H85" s="49" t="s">
        <v>21</v>
      </c>
      <c r="I85" s="35">
        <v>767</v>
      </c>
      <c r="J85" s="35">
        <v>688</v>
      </c>
      <c r="K85" s="36">
        <f>I85-J85</f>
        <v>79</v>
      </c>
      <c r="M85" s="103" t="s">
        <v>124</v>
      </c>
      <c r="N85" s="104"/>
      <c r="O85" s="75">
        <f>(J67-J70)/J67</f>
        <v>0.49101181304571134</v>
      </c>
      <c r="P85" s="2"/>
    </row>
    <row r="86" spans="1:16" ht="15.75" thickBot="1" x14ac:dyDescent="0.3">
      <c r="A86" s="2"/>
      <c r="B86" s="43"/>
      <c r="C86" s="47" t="s">
        <v>54</v>
      </c>
      <c r="D86" s="35">
        <v>72.75</v>
      </c>
      <c r="E86" s="35">
        <v>68.42</v>
      </c>
      <c r="F86" s="36">
        <v>94.06</v>
      </c>
      <c r="G86" s="51">
        <v>6.5</v>
      </c>
      <c r="H86" s="28" t="s">
        <v>25</v>
      </c>
      <c r="I86" s="37">
        <v>275</v>
      </c>
      <c r="J86" s="37">
        <v>259</v>
      </c>
      <c r="K86" s="36">
        <f>I86-J86</f>
        <v>16</v>
      </c>
      <c r="L86" s="52"/>
      <c r="M86" s="111" t="s">
        <v>53</v>
      </c>
      <c r="N86" s="112"/>
      <c r="O86" s="74">
        <f>(J66-J70)/J66</f>
        <v>0.80040281973816718</v>
      </c>
      <c r="P86" s="2"/>
    </row>
    <row r="87" spans="1:16" ht="15" customHeight="1" x14ac:dyDescent="0.25">
      <c r="A87" s="2"/>
      <c r="B87" s="43"/>
      <c r="C87" s="47" t="s">
        <v>55</v>
      </c>
      <c r="D87" s="35">
        <v>77.349999999999994</v>
      </c>
      <c r="E87" s="35">
        <v>55.86</v>
      </c>
      <c r="F87" s="36">
        <v>72.22</v>
      </c>
      <c r="P87" s="2"/>
    </row>
    <row r="88" spans="1:16" ht="15" customHeight="1" x14ac:dyDescent="0.25">
      <c r="A88" s="2"/>
      <c r="B88" s="43"/>
      <c r="C88" s="47" t="s">
        <v>56</v>
      </c>
      <c r="D88" s="35">
        <v>72.25</v>
      </c>
      <c r="E88" s="35">
        <v>44.74</v>
      </c>
      <c r="F88" s="36">
        <v>61.93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55.03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90.97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171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176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172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173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175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174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/>
      <c r="C115" s="4" t="s">
        <v>73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1489</v>
      </c>
      <c r="G119" s="12"/>
      <c r="H119" s="12"/>
      <c r="I119" s="12"/>
      <c r="J119" s="120">
        <f>AVERAGE(F119:I119)</f>
        <v>1489</v>
      </c>
      <c r="K119" s="121"/>
      <c r="M119" s="8">
        <v>2</v>
      </c>
      <c r="N119" s="122">
        <v>9.5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597</v>
      </c>
      <c r="G120" s="12"/>
      <c r="H120" s="12"/>
      <c r="I120" s="12"/>
      <c r="J120" s="120">
        <f t="shared" ref="J120:J125" si="2">AVERAGE(F120:I120)</f>
        <v>597</v>
      </c>
      <c r="K120" s="121"/>
      <c r="M120" s="8">
        <v>3</v>
      </c>
      <c r="N120" s="122">
        <v>8.8000000000000007</v>
      </c>
      <c r="O120" s="123"/>
      <c r="P120" s="2"/>
    </row>
    <row r="121" spans="1:16" x14ac:dyDescent="0.25">
      <c r="A121" s="2"/>
      <c r="C121" s="9" t="s">
        <v>12</v>
      </c>
      <c r="D121" s="11">
        <v>64.459999999999994</v>
      </c>
      <c r="E121" s="11">
        <v>7</v>
      </c>
      <c r="F121" s="11">
        <v>1111</v>
      </c>
      <c r="G121" s="11">
        <v>1130</v>
      </c>
      <c r="H121" s="11">
        <v>1293</v>
      </c>
      <c r="I121" s="11">
        <v>1279</v>
      </c>
      <c r="J121" s="120">
        <f t="shared" si="2"/>
        <v>1203.25</v>
      </c>
      <c r="K121" s="121"/>
      <c r="M121" s="8">
        <v>4</v>
      </c>
      <c r="N121" s="122">
        <v>7.4</v>
      </c>
      <c r="O121" s="123"/>
      <c r="P121" s="2"/>
    </row>
    <row r="122" spans="1:16" x14ac:dyDescent="0.25">
      <c r="A122" s="2"/>
      <c r="C122" s="9" t="s">
        <v>13</v>
      </c>
      <c r="D122" s="11">
        <v>60.19</v>
      </c>
      <c r="E122" s="11">
        <v>7.2</v>
      </c>
      <c r="F122" s="11">
        <v>422</v>
      </c>
      <c r="G122" s="11">
        <v>435</v>
      </c>
      <c r="H122" s="11">
        <v>419</v>
      </c>
      <c r="I122" s="11">
        <v>411</v>
      </c>
      <c r="J122" s="120">
        <f t="shared" si="2"/>
        <v>421.75</v>
      </c>
      <c r="K122" s="121"/>
      <c r="M122" s="8">
        <v>5</v>
      </c>
      <c r="N122" s="122">
        <v>7.6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329</v>
      </c>
      <c r="G123" s="68">
        <v>337</v>
      </c>
      <c r="H123" s="68">
        <v>365</v>
      </c>
      <c r="I123" s="68">
        <v>353</v>
      </c>
      <c r="J123" s="120">
        <f t="shared" si="2"/>
        <v>346</v>
      </c>
      <c r="K123" s="121"/>
      <c r="M123" s="13">
        <v>6</v>
      </c>
      <c r="N123" s="124">
        <v>6.7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194</v>
      </c>
      <c r="G124" s="68">
        <v>192</v>
      </c>
      <c r="H124" s="68">
        <v>207</v>
      </c>
      <c r="I124" s="68">
        <v>204</v>
      </c>
      <c r="J124" s="120">
        <f t="shared" si="2"/>
        <v>199.25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61.15</v>
      </c>
      <c r="E125" s="15">
        <v>7.2</v>
      </c>
      <c r="F125" s="15">
        <v>198</v>
      </c>
      <c r="G125" s="15">
        <v>196</v>
      </c>
      <c r="H125" s="15">
        <v>212</v>
      </c>
      <c r="I125" s="15">
        <v>210</v>
      </c>
      <c r="J125" s="126">
        <f t="shared" si="2"/>
        <v>204</v>
      </c>
      <c r="K125" s="127"/>
      <c r="M125" s="69" t="s">
        <v>65</v>
      </c>
      <c r="N125" s="70">
        <v>4.24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21.65</v>
      </c>
      <c r="E128" s="11">
        <v>10.1</v>
      </c>
      <c r="F128" s="22">
        <v>911</v>
      </c>
      <c r="G128" s="16"/>
      <c r="H128" s="23" t="s">
        <v>21</v>
      </c>
      <c r="I128" s="115">
        <v>5.27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66.34</v>
      </c>
      <c r="E129" s="11"/>
      <c r="F129" s="22">
        <v>216</v>
      </c>
      <c r="G129" s="16"/>
      <c r="H129" s="27" t="s">
        <v>25</v>
      </c>
      <c r="I129" s="117">
        <v>5.05</v>
      </c>
      <c r="J129" s="117"/>
      <c r="K129" s="118"/>
      <c r="M129" s="28">
        <v>6.8</v>
      </c>
      <c r="N129" s="29">
        <v>121</v>
      </c>
      <c r="O129" s="30">
        <v>0.03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65.849999999999994</v>
      </c>
      <c r="E131" s="11"/>
      <c r="F131" s="22">
        <v>213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71.7</v>
      </c>
      <c r="E132" s="11"/>
      <c r="F132" s="22">
        <v>211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5.0999999999999996</v>
      </c>
      <c r="O132" s="36">
        <v>150</v>
      </c>
      <c r="P132" s="2"/>
    </row>
    <row r="133" spans="1:16" ht="15.75" thickBot="1" x14ac:dyDescent="0.3">
      <c r="A133" s="2"/>
      <c r="C133" s="21" t="s">
        <v>36</v>
      </c>
      <c r="D133" s="11">
        <v>76.78</v>
      </c>
      <c r="E133" s="11"/>
      <c r="F133" s="22">
        <v>1878</v>
      </c>
      <c r="G133" s="16"/>
      <c r="H133" s="105">
        <v>11</v>
      </c>
      <c r="I133" s="107">
        <v>420</v>
      </c>
      <c r="J133" s="107">
        <v>311</v>
      </c>
      <c r="K133" s="109">
        <f>((I133-J133)/I133)</f>
        <v>0.25952380952380955</v>
      </c>
      <c r="M133" s="13">
        <v>2</v>
      </c>
      <c r="N133" s="37">
        <v>5.2</v>
      </c>
      <c r="O133" s="38">
        <v>150</v>
      </c>
      <c r="P133" s="2"/>
    </row>
    <row r="134" spans="1:16" ht="15.75" thickBot="1" x14ac:dyDescent="0.3">
      <c r="A134" s="2"/>
      <c r="C134" s="21" t="s">
        <v>37</v>
      </c>
      <c r="D134" s="11">
        <v>75.53</v>
      </c>
      <c r="E134" s="11">
        <v>6.5</v>
      </c>
      <c r="F134" s="22">
        <v>680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668</v>
      </c>
      <c r="G135" s="16"/>
      <c r="H135" s="105">
        <v>5</v>
      </c>
      <c r="I135" s="107">
        <v>389</v>
      </c>
      <c r="J135" s="107">
        <v>191</v>
      </c>
      <c r="K135" s="109">
        <f>((I135-J135)/I135)</f>
        <v>0.50899742930591263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78.86</v>
      </c>
      <c r="E136" s="11">
        <v>6.2</v>
      </c>
      <c r="F136" s="22">
        <v>1265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0.64949096197797629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1251</v>
      </c>
      <c r="G137" s="16"/>
      <c r="M137" s="98" t="s">
        <v>43</v>
      </c>
      <c r="N137" s="99"/>
      <c r="O137" s="39">
        <f>(J122-J123)/J122</f>
        <v>0.17960877296976882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0.42413294797687862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-2.3839397741530741E-2</v>
      </c>
      <c r="P139" s="2"/>
    </row>
    <row r="140" spans="1:16" x14ac:dyDescent="0.25">
      <c r="A140" s="2"/>
      <c r="B140" s="43"/>
      <c r="C140" s="47" t="s">
        <v>52</v>
      </c>
      <c r="D140" s="35">
        <v>91.3</v>
      </c>
      <c r="E140" s="35"/>
      <c r="F140" s="36"/>
      <c r="G140" s="48"/>
      <c r="H140" s="49" t="s">
        <v>95</v>
      </c>
      <c r="I140" s="35">
        <v>302</v>
      </c>
      <c r="J140" s="35">
        <v>251</v>
      </c>
      <c r="K140" s="36">
        <f>I140-J140</f>
        <v>51</v>
      </c>
      <c r="M140" s="103" t="s">
        <v>124</v>
      </c>
      <c r="N140" s="104"/>
      <c r="O140" s="75">
        <f>(J122-J125)/J122</f>
        <v>0.51630112625963254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72.45</v>
      </c>
      <c r="E141" s="35">
        <v>68.06</v>
      </c>
      <c r="F141" s="36">
        <v>93.94</v>
      </c>
      <c r="G141" s="51">
        <v>6.2</v>
      </c>
      <c r="H141" s="28" t="s">
        <v>25</v>
      </c>
      <c r="I141" s="37">
        <v>202</v>
      </c>
      <c r="J141" s="37">
        <v>171</v>
      </c>
      <c r="K141" s="36">
        <f>I141-J141</f>
        <v>31</v>
      </c>
      <c r="L141" s="52"/>
      <c r="M141" s="111" t="s">
        <v>53</v>
      </c>
      <c r="N141" s="112"/>
      <c r="O141" s="74">
        <f>(J121-J125)/J121</f>
        <v>0.83045917307292749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78.2</v>
      </c>
      <c r="E142" s="35">
        <v>56.36</v>
      </c>
      <c r="F142" s="36">
        <v>72.069999999999993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74.150000000000006</v>
      </c>
      <c r="E143" s="35">
        <v>45.79</v>
      </c>
      <c r="F143" s="36">
        <v>61.75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52.85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91.4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177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178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179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180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181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182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6BA9-114C-4C35-8394-96900A018219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64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1263.8333333333333</v>
      </c>
    </row>
    <row r="7" spans="1:19" x14ac:dyDescent="0.25">
      <c r="A7" s="2"/>
      <c r="C7" s="9" t="s">
        <v>10</v>
      </c>
      <c r="D7" s="10"/>
      <c r="E7" s="10"/>
      <c r="F7" s="11">
        <v>1529</v>
      </c>
      <c r="G7" s="12"/>
      <c r="H7" s="12"/>
      <c r="I7" s="12"/>
      <c r="J7" s="120">
        <f>AVERAGE(F7:I7)</f>
        <v>1529</v>
      </c>
      <c r="K7" s="121"/>
      <c r="M7" s="8">
        <v>2</v>
      </c>
      <c r="N7" s="122">
        <v>9</v>
      </c>
      <c r="O7" s="123"/>
      <c r="P7" s="2"/>
      <c r="R7" s="59" t="s">
        <v>21</v>
      </c>
      <c r="S7" s="83">
        <f>AVERAGE(J10,J67,J122)</f>
        <v>593.75</v>
      </c>
    </row>
    <row r="8" spans="1:19" x14ac:dyDescent="0.25">
      <c r="A8" s="2"/>
      <c r="C8" s="9" t="s">
        <v>11</v>
      </c>
      <c r="D8" s="10"/>
      <c r="E8" s="10"/>
      <c r="F8" s="11">
        <v>605</v>
      </c>
      <c r="G8" s="12"/>
      <c r="H8" s="12"/>
      <c r="I8" s="12"/>
      <c r="J8" s="120">
        <f t="shared" ref="J8:J13" si="0">AVERAGE(F8:I8)</f>
        <v>605</v>
      </c>
      <c r="K8" s="121"/>
      <c r="M8" s="8">
        <v>3</v>
      </c>
      <c r="N8" s="122">
        <v>9.1</v>
      </c>
      <c r="O8" s="123"/>
      <c r="P8" s="2"/>
      <c r="R8" s="59" t="s">
        <v>25</v>
      </c>
      <c r="S8" s="84">
        <f>AVERAGE(J13,J70,J125)</f>
        <v>269.16666666666669</v>
      </c>
    </row>
    <row r="9" spans="1:19" x14ac:dyDescent="0.25">
      <c r="A9" s="2"/>
      <c r="C9" s="9" t="s">
        <v>12</v>
      </c>
      <c r="D9" s="11">
        <v>64.41</v>
      </c>
      <c r="E9" s="11">
        <v>6.9</v>
      </c>
      <c r="F9" s="11">
        <v>1204</v>
      </c>
      <c r="G9" s="11">
        <v>1211</v>
      </c>
      <c r="H9" s="11">
        <v>1233</v>
      </c>
      <c r="I9" s="11">
        <v>1369</v>
      </c>
      <c r="J9" s="120">
        <f t="shared" si="0"/>
        <v>1254.25</v>
      </c>
      <c r="K9" s="121"/>
      <c r="M9" s="8">
        <v>4</v>
      </c>
      <c r="N9" s="122">
        <v>7.4</v>
      </c>
      <c r="O9" s="123"/>
      <c r="P9" s="2"/>
      <c r="R9" s="85" t="s">
        <v>575</v>
      </c>
      <c r="S9" s="86">
        <f>S6-S8</f>
        <v>994.66666666666652</v>
      </c>
    </row>
    <row r="10" spans="1:19" x14ac:dyDescent="0.25">
      <c r="A10" s="2"/>
      <c r="C10" s="9" t="s">
        <v>13</v>
      </c>
      <c r="D10" s="11">
        <v>61.41</v>
      </c>
      <c r="E10" s="11">
        <v>7.9</v>
      </c>
      <c r="F10" s="11">
        <v>577</v>
      </c>
      <c r="G10" s="11">
        <v>584</v>
      </c>
      <c r="H10" s="11">
        <v>545</v>
      </c>
      <c r="I10" s="11">
        <v>591</v>
      </c>
      <c r="J10" s="120">
        <f t="shared" si="0"/>
        <v>574.25</v>
      </c>
      <c r="K10" s="121"/>
      <c r="M10" s="8">
        <v>5</v>
      </c>
      <c r="N10" s="122">
        <v>8.5</v>
      </c>
      <c r="O10" s="123"/>
      <c r="P10" s="2"/>
      <c r="R10" s="85" t="s">
        <v>576</v>
      </c>
      <c r="S10" s="87">
        <f>S7-S8</f>
        <v>324.58333333333331</v>
      </c>
    </row>
    <row r="11" spans="1:19" ht="15.75" thickBot="1" x14ac:dyDescent="0.3">
      <c r="A11" s="2"/>
      <c r="C11" s="9" t="s">
        <v>14</v>
      </c>
      <c r="D11" s="11"/>
      <c r="E11" s="11"/>
      <c r="F11" s="11">
        <v>477</v>
      </c>
      <c r="G11" s="68">
        <v>488</v>
      </c>
      <c r="H11" s="68">
        <v>476</v>
      </c>
      <c r="I11" s="68">
        <v>492</v>
      </c>
      <c r="J11" s="120">
        <f t="shared" si="0"/>
        <v>483.25</v>
      </c>
      <c r="K11" s="121"/>
      <c r="M11" s="13">
        <v>6</v>
      </c>
      <c r="N11" s="124">
        <v>7.1</v>
      </c>
      <c r="O11" s="125"/>
      <c r="P11" s="2"/>
      <c r="R11" s="88" t="s">
        <v>577</v>
      </c>
      <c r="S11" s="89">
        <f>S9/S6</f>
        <v>0.78702360543320582</v>
      </c>
    </row>
    <row r="12" spans="1:19" ht="15.75" thickBot="1" x14ac:dyDescent="0.3">
      <c r="A12" s="2"/>
      <c r="C12" s="9" t="s">
        <v>15</v>
      </c>
      <c r="D12" s="11"/>
      <c r="E12" s="11"/>
      <c r="F12" s="11">
        <v>222</v>
      </c>
      <c r="G12" s="68">
        <v>258</v>
      </c>
      <c r="H12" s="68">
        <v>244</v>
      </c>
      <c r="I12" s="68">
        <v>266</v>
      </c>
      <c r="J12" s="120">
        <f t="shared" si="0"/>
        <v>247.5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0.54666666666666663</v>
      </c>
    </row>
    <row r="13" spans="1:19" ht="15.75" thickBot="1" x14ac:dyDescent="0.3">
      <c r="A13" s="2"/>
      <c r="C13" s="14" t="s">
        <v>16</v>
      </c>
      <c r="D13" s="15">
        <v>61.61</v>
      </c>
      <c r="E13" s="15">
        <v>7.1</v>
      </c>
      <c r="F13" s="15">
        <v>229</v>
      </c>
      <c r="G13" s="15">
        <v>249</v>
      </c>
      <c r="H13" s="15">
        <v>256</v>
      </c>
      <c r="I13" s="15">
        <v>272</v>
      </c>
      <c r="J13" s="126">
        <f t="shared" si="0"/>
        <v>251.5</v>
      </c>
      <c r="K13" s="127"/>
      <c r="M13" s="69" t="s">
        <v>65</v>
      </c>
      <c r="N13" s="28">
        <v>3.97</v>
      </c>
      <c r="O13" s="30">
        <v>6.41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10.02</v>
      </c>
      <c r="E16" s="11">
        <v>9.8000000000000007</v>
      </c>
      <c r="F16" s="22">
        <v>1227</v>
      </c>
      <c r="G16" s="16"/>
      <c r="H16" s="23" t="s">
        <v>21</v>
      </c>
      <c r="I16" s="115">
        <v>6.95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68.87</v>
      </c>
      <c r="E17" s="11"/>
      <c r="F17" s="22">
        <v>201</v>
      </c>
      <c r="G17" s="16"/>
      <c r="H17" s="27" t="s">
        <v>25</v>
      </c>
      <c r="I17" s="117">
        <v>6.5</v>
      </c>
      <c r="J17" s="117"/>
      <c r="K17" s="118"/>
      <c r="M17" s="28">
        <v>6.8</v>
      </c>
      <c r="N17" s="29">
        <v>131</v>
      </c>
      <c r="O17" s="30">
        <v>0.04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63.92</v>
      </c>
      <c r="E19" s="11"/>
      <c r="F19" s="22">
        <v>209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72.36</v>
      </c>
      <c r="E20" s="11"/>
      <c r="F20" s="22">
        <v>222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5.5</v>
      </c>
      <c r="O20" s="36">
        <v>150</v>
      </c>
      <c r="P20" s="2"/>
    </row>
    <row r="21" spans="1:16" ht="15.75" thickBot="1" x14ac:dyDescent="0.3">
      <c r="A21" s="2"/>
      <c r="C21" s="21" t="s">
        <v>36</v>
      </c>
      <c r="D21" s="11">
        <v>79.03</v>
      </c>
      <c r="E21" s="11"/>
      <c r="F21" s="22">
        <v>1758</v>
      </c>
      <c r="G21" s="16"/>
      <c r="H21" s="105">
        <v>1</v>
      </c>
      <c r="I21" s="107">
        <v>555</v>
      </c>
      <c r="J21" s="107">
        <v>422</v>
      </c>
      <c r="K21" s="109">
        <f>((I21-J21)/I21)</f>
        <v>0.23963963963963963</v>
      </c>
      <c r="M21" s="13">
        <v>2</v>
      </c>
      <c r="N21" s="37">
        <v>5.3</v>
      </c>
      <c r="O21" s="38">
        <v>150</v>
      </c>
      <c r="P21" s="2"/>
    </row>
    <row r="22" spans="1:16" ht="15.75" customHeight="1" thickBot="1" x14ac:dyDescent="0.3">
      <c r="A22" s="2"/>
      <c r="C22" s="21" t="s">
        <v>37</v>
      </c>
      <c r="D22" s="11">
        <v>75.650000000000006</v>
      </c>
      <c r="E22" s="11">
        <v>6.4</v>
      </c>
      <c r="F22" s="22">
        <v>559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550</v>
      </c>
      <c r="G23" s="16"/>
      <c r="H23" s="105">
        <v>6</v>
      </c>
      <c r="I23" s="107">
        <v>466</v>
      </c>
      <c r="J23" s="107">
        <v>165</v>
      </c>
      <c r="K23" s="109">
        <f>((I23-J23)/I23)</f>
        <v>0.64592274678111583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78.33</v>
      </c>
      <c r="E24" s="11">
        <v>6.2</v>
      </c>
      <c r="F24" s="22">
        <v>1004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0.54215666733107437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981</v>
      </c>
      <c r="G25" s="16"/>
      <c r="M25" s="98" t="s">
        <v>43</v>
      </c>
      <c r="N25" s="99"/>
      <c r="O25" s="39">
        <f>(J10-J11)/J10</f>
        <v>0.1584675663909447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0.48784273150543195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-1.6161616161616162E-2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90.88</v>
      </c>
      <c r="E28" s="35"/>
      <c r="F28" s="36"/>
      <c r="G28" s="48"/>
      <c r="H28" s="49" t="s">
        <v>21</v>
      </c>
      <c r="I28" s="35">
        <v>792</v>
      </c>
      <c r="J28" s="35">
        <v>706</v>
      </c>
      <c r="K28" s="36">
        <f>I28-J28</f>
        <v>86</v>
      </c>
      <c r="M28" s="103" t="s">
        <v>124</v>
      </c>
      <c r="N28" s="104"/>
      <c r="O28" s="75">
        <f>(J10-J13)/J10</f>
        <v>0.56203744013931212</v>
      </c>
      <c r="P28" s="2"/>
    </row>
    <row r="29" spans="1:16" ht="15.75" thickBot="1" x14ac:dyDescent="0.3">
      <c r="A29" s="2"/>
      <c r="B29" s="43"/>
      <c r="C29" s="47" t="s">
        <v>54</v>
      </c>
      <c r="D29" s="35">
        <v>73.349999999999994</v>
      </c>
      <c r="E29" s="35">
        <v>68.22</v>
      </c>
      <c r="F29" s="36">
        <v>93.01</v>
      </c>
      <c r="G29" s="51">
        <v>6.4</v>
      </c>
      <c r="H29" s="28" t="s">
        <v>25</v>
      </c>
      <c r="I29" s="37">
        <v>279</v>
      </c>
      <c r="J29" s="37">
        <v>255</v>
      </c>
      <c r="K29" s="36">
        <f>I29-J29</f>
        <v>24</v>
      </c>
      <c r="L29" s="52"/>
      <c r="M29" s="111" t="s">
        <v>53</v>
      </c>
      <c r="N29" s="112"/>
      <c r="O29" s="74">
        <f>(J9-J13)/J9</f>
        <v>0.79948176200916887</v>
      </c>
      <c r="P29" s="2"/>
    </row>
    <row r="30" spans="1:16" ht="15" customHeight="1" x14ac:dyDescent="0.25">
      <c r="A30" s="2"/>
      <c r="B30" s="43"/>
      <c r="C30" s="47" t="s">
        <v>55</v>
      </c>
      <c r="D30" s="35">
        <v>80.349999999999994</v>
      </c>
      <c r="E30" s="35">
        <v>58.06</v>
      </c>
      <c r="F30" s="36">
        <v>72.27</v>
      </c>
      <c r="P30" s="2"/>
    </row>
    <row r="31" spans="1:16" ht="15" customHeight="1" x14ac:dyDescent="0.25">
      <c r="A31" s="2"/>
      <c r="B31" s="43"/>
      <c r="C31" s="47" t="s">
        <v>56</v>
      </c>
      <c r="D31" s="35">
        <v>76.05</v>
      </c>
      <c r="E31" s="35">
        <v>46.68</v>
      </c>
      <c r="F31" s="36">
        <v>61.39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55.56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91.22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184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185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186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187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183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1546</v>
      </c>
      <c r="G64" s="12"/>
      <c r="H64" s="12"/>
      <c r="I64" s="12"/>
      <c r="J64" s="120">
        <f>AVERAGE(F64:I64)</f>
        <v>1546</v>
      </c>
      <c r="K64" s="121"/>
      <c r="M64" s="8">
        <v>2</v>
      </c>
      <c r="N64" s="122">
        <v>9.1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625</v>
      </c>
      <c r="G65" s="12"/>
      <c r="H65" s="12"/>
      <c r="I65" s="12"/>
      <c r="J65" s="120">
        <f t="shared" ref="J65:J70" si="1">AVERAGE(F65:I65)</f>
        <v>625</v>
      </c>
      <c r="K65" s="121"/>
      <c r="M65" s="8">
        <v>3</v>
      </c>
      <c r="N65" s="122">
        <v>9.1999999999999993</v>
      </c>
      <c r="O65" s="123"/>
      <c r="P65" s="2"/>
    </row>
    <row r="66" spans="1:16" ht="15" customHeight="1" x14ac:dyDescent="0.25">
      <c r="A66" s="2"/>
      <c r="C66" s="9" t="s">
        <v>12</v>
      </c>
      <c r="D66" s="11">
        <v>64.45</v>
      </c>
      <c r="E66" s="11">
        <v>6.6</v>
      </c>
      <c r="F66" s="11">
        <v>1482</v>
      </c>
      <c r="G66" s="11">
        <v>1468</v>
      </c>
      <c r="H66" s="11">
        <v>1148</v>
      </c>
      <c r="I66" s="11">
        <v>1132</v>
      </c>
      <c r="J66" s="120">
        <f t="shared" si="1"/>
        <v>1307.5</v>
      </c>
      <c r="K66" s="121"/>
      <c r="M66" s="8">
        <v>4</v>
      </c>
      <c r="N66" s="122">
        <v>7.5</v>
      </c>
      <c r="O66" s="123"/>
      <c r="P66" s="2"/>
    </row>
    <row r="67" spans="1:16" ht="15" customHeight="1" x14ac:dyDescent="0.25">
      <c r="A67" s="2"/>
      <c r="C67" s="9" t="s">
        <v>13</v>
      </c>
      <c r="D67" s="11">
        <v>58.76</v>
      </c>
      <c r="E67" s="11">
        <v>7.4</v>
      </c>
      <c r="F67" s="11">
        <v>624</v>
      </c>
      <c r="G67" s="11">
        <v>616</v>
      </c>
      <c r="H67" s="11">
        <v>617</v>
      </c>
      <c r="I67" s="11">
        <v>590</v>
      </c>
      <c r="J67" s="120">
        <f t="shared" si="1"/>
        <v>611.75</v>
      </c>
      <c r="K67" s="121"/>
      <c r="M67" s="8">
        <v>5</v>
      </c>
      <c r="N67" s="122">
        <v>8.6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491</v>
      </c>
      <c r="G68" s="68">
        <v>486</v>
      </c>
      <c r="H68" s="68">
        <v>481</v>
      </c>
      <c r="I68" s="68">
        <v>451</v>
      </c>
      <c r="J68" s="120">
        <f t="shared" si="1"/>
        <v>477.25</v>
      </c>
      <c r="K68" s="121"/>
      <c r="M68" s="13">
        <v>6</v>
      </c>
      <c r="N68" s="124">
        <v>7.2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277</v>
      </c>
      <c r="G69" s="68">
        <v>284</v>
      </c>
      <c r="H69" s="68">
        <v>279</v>
      </c>
      <c r="I69" s="68">
        <v>238</v>
      </c>
      <c r="J69" s="120">
        <f t="shared" si="1"/>
        <v>269.5</v>
      </c>
      <c r="K69" s="121"/>
      <c r="P69" s="2"/>
    </row>
    <row r="70" spans="1:16" ht="15.75" thickBot="1" x14ac:dyDescent="0.3">
      <c r="A70" s="2"/>
      <c r="C70" s="14" t="s">
        <v>16</v>
      </c>
      <c r="D70" s="15">
        <v>58.92</v>
      </c>
      <c r="E70" s="15">
        <v>7.2</v>
      </c>
      <c r="F70" s="15">
        <v>271</v>
      </c>
      <c r="G70" s="15">
        <v>276</v>
      </c>
      <c r="H70" s="15">
        <v>273</v>
      </c>
      <c r="I70" s="15">
        <v>260</v>
      </c>
      <c r="J70" s="126">
        <f t="shared" si="1"/>
        <v>270</v>
      </c>
      <c r="K70" s="127"/>
      <c r="M70" s="69" t="s">
        <v>65</v>
      </c>
      <c r="N70" s="70">
        <v>4.4800000000000004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15.06</v>
      </c>
      <c r="E73" s="11">
        <v>8.5</v>
      </c>
      <c r="F73" s="22">
        <v>1335</v>
      </c>
      <c r="G73" s="16"/>
      <c r="H73" s="23" t="s">
        <v>21</v>
      </c>
      <c r="I73" s="115">
        <v>6.16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65.47</v>
      </c>
      <c r="E74" s="11"/>
      <c r="F74" s="22">
        <v>282</v>
      </c>
      <c r="G74" s="16"/>
      <c r="H74" s="27" t="s">
        <v>25</v>
      </c>
      <c r="I74" s="117">
        <v>5.44</v>
      </c>
      <c r="J74" s="117"/>
      <c r="K74" s="118"/>
      <c r="M74" s="28">
        <v>6.8</v>
      </c>
      <c r="N74" s="29">
        <v>76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66.58</v>
      </c>
      <c r="E76" s="11"/>
      <c r="F76" s="22">
        <v>278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72.319999999999993</v>
      </c>
      <c r="E77" s="11"/>
      <c r="F77" s="22">
        <v>276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5.7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75.17</v>
      </c>
      <c r="E78" s="11"/>
      <c r="F78" s="22">
        <v>1772</v>
      </c>
      <c r="G78" s="16"/>
      <c r="H78" s="105">
        <v>2</v>
      </c>
      <c r="I78" s="107">
        <v>640</v>
      </c>
      <c r="J78" s="107">
        <v>497</v>
      </c>
      <c r="K78" s="109">
        <f>((I78-J78)/I78)</f>
        <v>0.22343750000000001</v>
      </c>
      <c r="M78" s="13">
        <v>2</v>
      </c>
      <c r="N78" s="37">
        <v>5.6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75.45</v>
      </c>
      <c r="E79" s="11">
        <v>6.5</v>
      </c>
      <c r="F79" s="22">
        <v>565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544</v>
      </c>
      <c r="G80" s="16"/>
      <c r="H80" s="105">
        <v>14</v>
      </c>
      <c r="I80" s="107">
        <v>577</v>
      </c>
      <c r="J80" s="107">
        <v>333</v>
      </c>
      <c r="K80" s="109">
        <f>((I80-J80)/I80)</f>
        <v>0.42287694974003465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77.72</v>
      </c>
      <c r="E81" s="11">
        <v>6.2</v>
      </c>
      <c r="F81" s="22">
        <v>1035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0.53212237093690251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1014</v>
      </c>
      <c r="G82" s="16"/>
      <c r="M82" s="98" t="s">
        <v>43</v>
      </c>
      <c r="N82" s="99"/>
      <c r="O82" s="39">
        <f>(J67-J68)/J67</f>
        <v>0.21986105435226808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0.43530644316396017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-1.8552875695732839E-3</v>
      </c>
      <c r="P84" s="2"/>
    </row>
    <row r="85" spans="1:16" x14ac:dyDescent="0.25">
      <c r="A85" s="2"/>
      <c r="B85" s="43"/>
      <c r="C85" s="47" t="s">
        <v>52</v>
      </c>
      <c r="D85" s="35">
        <v>91.21</v>
      </c>
      <c r="E85" s="35"/>
      <c r="F85" s="36"/>
      <c r="G85" s="48"/>
      <c r="H85" s="49" t="s">
        <v>21</v>
      </c>
      <c r="I85" s="35">
        <v>634</v>
      </c>
      <c r="J85" s="35">
        <v>577</v>
      </c>
      <c r="K85" s="36">
        <f>I85-J85</f>
        <v>57</v>
      </c>
      <c r="M85" s="103" t="s">
        <v>124</v>
      </c>
      <c r="N85" s="104"/>
      <c r="O85" s="75">
        <f>(J67-J70)/J67</f>
        <v>0.5586432366162648</v>
      </c>
      <c r="P85" s="2"/>
    </row>
    <row r="86" spans="1:16" ht="15.75" thickBot="1" x14ac:dyDescent="0.3">
      <c r="A86" s="2"/>
      <c r="B86" s="43"/>
      <c r="C86" s="47" t="s">
        <v>54</v>
      </c>
      <c r="D86" s="35">
        <v>72.650000000000006</v>
      </c>
      <c r="E86" s="35">
        <v>68.53</v>
      </c>
      <c r="F86" s="36">
        <v>94.33</v>
      </c>
      <c r="G86" s="51">
        <v>6.3</v>
      </c>
      <c r="H86" s="28" t="s">
        <v>25</v>
      </c>
      <c r="I86" s="37">
        <v>282</v>
      </c>
      <c r="J86" s="37">
        <v>235</v>
      </c>
      <c r="K86" s="36">
        <f>I86-J86</f>
        <v>47</v>
      </c>
      <c r="L86" s="52"/>
      <c r="M86" s="111" t="s">
        <v>53</v>
      </c>
      <c r="N86" s="112"/>
      <c r="O86" s="74">
        <f>(J66-J70)/J66</f>
        <v>0.7934990439770554</v>
      </c>
      <c r="P86" s="2"/>
    </row>
    <row r="87" spans="1:16" ht="15" customHeight="1" x14ac:dyDescent="0.25">
      <c r="A87" s="2"/>
      <c r="B87" s="43"/>
      <c r="C87" s="47" t="s">
        <v>55</v>
      </c>
      <c r="D87" s="35">
        <v>81.45</v>
      </c>
      <c r="E87" s="35">
        <v>58.76</v>
      </c>
      <c r="F87" s="36">
        <v>72.150000000000006</v>
      </c>
      <c r="P87" s="2"/>
    </row>
    <row r="88" spans="1:16" ht="15" customHeight="1" x14ac:dyDescent="0.25">
      <c r="A88" s="2"/>
      <c r="B88" s="43"/>
      <c r="C88" s="47" t="s">
        <v>56</v>
      </c>
      <c r="D88" s="35">
        <v>76.650000000000006</v>
      </c>
      <c r="E88" s="35">
        <v>47.07</v>
      </c>
      <c r="F88" s="36">
        <v>61.42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54.13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91.55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188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189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190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191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192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193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73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1522</v>
      </c>
      <c r="G119" s="12"/>
      <c r="H119" s="12"/>
      <c r="I119" s="12"/>
      <c r="J119" s="120">
        <f>AVERAGE(F119:I119)</f>
        <v>1522</v>
      </c>
      <c r="K119" s="121"/>
      <c r="M119" s="8">
        <v>2</v>
      </c>
      <c r="N119" s="122">
        <v>9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593</v>
      </c>
      <c r="G120" s="12"/>
      <c r="H120" s="12"/>
      <c r="I120" s="12"/>
      <c r="J120" s="120">
        <f t="shared" ref="J120:J125" si="2">AVERAGE(F120:I120)</f>
        <v>593</v>
      </c>
      <c r="K120" s="121"/>
      <c r="M120" s="8">
        <v>3</v>
      </c>
      <c r="N120" s="122">
        <v>8.8000000000000007</v>
      </c>
      <c r="O120" s="123"/>
      <c r="P120" s="2"/>
    </row>
    <row r="121" spans="1:16" x14ac:dyDescent="0.25">
      <c r="A121" s="2"/>
      <c r="C121" s="9" t="s">
        <v>12</v>
      </c>
      <c r="D121" s="11">
        <v>64.319999999999993</v>
      </c>
      <c r="E121" s="11">
        <v>8.3000000000000007</v>
      </c>
      <c r="F121" s="11">
        <v>1292</v>
      </c>
      <c r="G121" s="11">
        <v>1268</v>
      </c>
      <c r="H121" s="11">
        <v>1204</v>
      </c>
      <c r="I121" s="11">
        <v>1155</v>
      </c>
      <c r="J121" s="120">
        <f t="shared" si="2"/>
        <v>1229.75</v>
      </c>
      <c r="K121" s="121"/>
      <c r="M121" s="8">
        <v>4</v>
      </c>
      <c r="N121" s="122">
        <v>7.2</v>
      </c>
      <c r="O121" s="123"/>
      <c r="P121" s="2"/>
    </row>
    <row r="122" spans="1:16" x14ac:dyDescent="0.25">
      <c r="A122" s="2"/>
      <c r="C122" s="9" t="s">
        <v>13</v>
      </c>
      <c r="D122" s="11">
        <v>62.18</v>
      </c>
      <c r="E122" s="11">
        <v>8.1</v>
      </c>
      <c r="F122" s="11">
        <v>629</v>
      </c>
      <c r="G122" s="11">
        <v>627</v>
      </c>
      <c r="H122" s="11">
        <v>594</v>
      </c>
      <c r="I122" s="11">
        <v>531</v>
      </c>
      <c r="J122" s="120">
        <f t="shared" si="2"/>
        <v>595.25</v>
      </c>
      <c r="K122" s="121"/>
      <c r="M122" s="8">
        <v>5</v>
      </c>
      <c r="N122" s="122">
        <v>7.6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483</v>
      </c>
      <c r="G123" s="68">
        <v>528</v>
      </c>
      <c r="H123" s="68">
        <v>491</v>
      </c>
      <c r="I123" s="68">
        <v>440</v>
      </c>
      <c r="J123" s="120">
        <f t="shared" si="2"/>
        <v>485.5</v>
      </c>
      <c r="K123" s="121"/>
      <c r="M123" s="13">
        <v>6</v>
      </c>
      <c r="N123" s="124">
        <v>7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259</v>
      </c>
      <c r="G124" s="68">
        <v>279</v>
      </c>
      <c r="H124" s="68">
        <v>304</v>
      </c>
      <c r="I124" s="68">
        <v>315</v>
      </c>
      <c r="J124" s="120">
        <f t="shared" si="2"/>
        <v>289.25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61.61</v>
      </c>
      <c r="E125" s="15">
        <v>8.1</v>
      </c>
      <c r="F125" s="15">
        <v>252</v>
      </c>
      <c r="G125" s="15">
        <v>276</v>
      </c>
      <c r="H125" s="15">
        <v>303</v>
      </c>
      <c r="I125" s="15">
        <v>313</v>
      </c>
      <c r="J125" s="126">
        <f t="shared" si="2"/>
        <v>286</v>
      </c>
      <c r="K125" s="127"/>
      <c r="M125" s="69" t="s">
        <v>65</v>
      </c>
      <c r="N125" s="70">
        <v>4.12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23.61</v>
      </c>
      <c r="E128" s="11">
        <v>10.6</v>
      </c>
      <c r="F128" s="22">
        <v>882</v>
      </c>
      <c r="G128" s="16"/>
      <c r="H128" s="23" t="s">
        <v>21</v>
      </c>
      <c r="I128" s="115">
        <v>5.57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66.8</v>
      </c>
      <c r="E129" s="11"/>
      <c r="F129" s="22">
        <v>247</v>
      </c>
      <c r="G129" s="16"/>
      <c r="H129" s="27" t="s">
        <v>25</v>
      </c>
      <c r="I129" s="117">
        <v>5.28</v>
      </c>
      <c r="J129" s="117"/>
      <c r="K129" s="118"/>
      <c r="M129" s="28">
        <v>7</v>
      </c>
      <c r="N129" s="29">
        <v>85</v>
      </c>
      <c r="O129" s="30">
        <v>0.03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61.79</v>
      </c>
      <c r="E131" s="11"/>
      <c r="F131" s="22">
        <v>250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72.83</v>
      </c>
      <c r="E132" s="11"/>
      <c r="F132" s="22">
        <v>253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5.5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78.36</v>
      </c>
      <c r="E133" s="11"/>
      <c r="F133" s="22">
        <v>1832</v>
      </c>
      <c r="G133" s="16"/>
      <c r="H133" s="105">
        <v>7</v>
      </c>
      <c r="I133" s="107">
        <v>468</v>
      </c>
      <c r="J133" s="107">
        <v>181</v>
      </c>
      <c r="K133" s="109">
        <f>((I133-J133)/I133)</f>
        <v>0.61324786324786329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74.55</v>
      </c>
      <c r="E134" s="11">
        <v>6.4</v>
      </c>
      <c r="F134" s="22">
        <v>582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641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75.95</v>
      </c>
      <c r="E136" s="11">
        <v>6.2</v>
      </c>
      <c r="F136" s="22">
        <v>985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0.5159585281561293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953</v>
      </c>
      <c r="G137" s="16"/>
      <c r="M137" s="98" t="s">
        <v>43</v>
      </c>
      <c r="N137" s="99"/>
      <c r="O137" s="39">
        <f>(J122-J123)/J122</f>
        <v>0.18437631247375053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0.4042224510813594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1.1235955056179775E-2</v>
      </c>
      <c r="P139" s="2"/>
    </row>
    <row r="140" spans="1:16" x14ac:dyDescent="0.25">
      <c r="A140" s="2"/>
      <c r="B140" s="43"/>
      <c r="C140" s="47" t="s">
        <v>52</v>
      </c>
      <c r="D140" s="35">
        <v>91.75</v>
      </c>
      <c r="E140" s="35"/>
      <c r="F140" s="36"/>
      <c r="G140" s="48"/>
      <c r="H140" s="49" t="s">
        <v>21</v>
      </c>
      <c r="I140" s="35">
        <v>402</v>
      </c>
      <c r="J140" s="35">
        <v>354</v>
      </c>
      <c r="K140" s="36">
        <f>I140-J140</f>
        <v>48</v>
      </c>
      <c r="M140" s="103" t="s">
        <v>124</v>
      </c>
      <c r="N140" s="104"/>
      <c r="O140" s="75">
        <f>(J122-J125)/J122</f>
        <v>0.5195296094078119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73.2</v>
      </c>
      <c r="E141" s="35">
        <v>69.12</v>
      </c>
      <c r="F141" s="36">
        <v>94.42</v>
      </c>
      <c r="G141" s="51">
        <v>6.4</v>
      </c>
      <c r="H141" s="28" t="s">
        <v>25</v>
      </c>
      <c r="I141" s="37">
        <v>263</v>
      </c>
      <c r="J141" s="37">
        <v>248</v>
      </c>
      <c r="K141" s="36">
        <f>I141-J141</f>
        <v>15</v>
      </c>
      <c r="L141" s="52"/>
      <c r="M141" s="111" t="s">
        <v>53</v>
      </c>
      <c r="N141" s="112"/>
      <c r="O141" s="74">
        <f>(J121-J125)/J121</f>
        <v>0.76743240496035781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80.45</v>
      </c>
      <c r="E142" s="35">
        <v>58.37</v>
      </c>
      <c r="F142" s="36">
        <v>72.56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79.150000000000006</v>
      </c>
      <c r="E143" s="35">
        <v>48.59</v>
      </c>
      <c r="F143" s="36">
        <v>61.39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54.35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91.25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194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195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196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197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 t="s">
        <v>198</v>
      </c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CF11-6B5C-4C43-B79A-ABCDA4F96F99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75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1331.25</v>
      </c>
    </row>
    <row r="7" spans="1:19" x14ac:dyDescent="0.25">
      <c r="A7" s="2"/>
      <c r="C7" s="9" t="s">
        <v>10</v>
      </c>
      <c r="D7" s="10"/>
      <c r="E7" s="10"/>
      <c r="F7" s="11">
        <v>1689</v>
      </c>
      <c r="G7" s="12"/>
      <c r="H7" s="12"/>
      <c r="I7" s="12"/>
      <c r="J7" s="120">
        <f>AVERAGE(F7:I7)</f>
        <v>1689</v>
      </c>
      <c r="K7" s="121"/>
      <c r="M7" s="8">
        <v>2</v>
      </c>
      <c r="N7" s="122">
        <v>9</v>
      </c>
      <c r="O7" s="123"/>
      <c r="P7" s="2"/>
      <c r="R7" s="59" t="s">
        <v>21</v>
      </c>
      <c r="S7" s="83">
        <f>AVERAGE(J10,J67,J122)</f>
        <v>530.33333333333337</v>
      </c>
    </row>
    <row r="8" spans="1:19" x14ac:dyDescent="0.25">
      <c r="A8" s="2"/>
      <c r="C8" s="9" t="s">
        <v>11</v>
      </c>
      <c r="D8" s="10"/>
      <c r="E8" s="10"/>
      <c r="F8" s="11">
        <v>626</v>
      </c>
      <c r="G8" s="12"/>
      <c r="H8" s="12"/>
      <c r="I8" s="12"/>
      <c r="J8" s="120">
        <f t="shared" ref="J8:J13" si="0">AVERAGE(F8:I8)</f>
        <v>626</v>
      </c>
      <c r="K8" s="121"/>
      <c r="M8" s="8">
        <v>3</v>
      </c>
      <c r="N8" s="122">
        <v>8.8000000000000007</v>
      </c>
      <c r="O8" s="123"/>
      <c r="P8" s="2"/>
      <c r="R8" s="59" t="s">
        <v>25</v>
      </c>
      <c r="S8" s="84">
        <f>AVERAGE(J13,J70,J125)</f>
        <v>269.08333333333331</v>
      </c>
    </row>
    <row r="9" spans="1:19" x14ac:dyDescent="0.25">
      <c r="A9" s="2"/>
      <c r="C9" s="9" t="s">
        <v>12</v>
      </c>
      <c r="D9" s="11">
        <v>62.19</v>
      </c>
      <c r="E9" s="11">
        <v>6</v>
      </c>
      <c r="F9" s="11">
        <v>1415</v>
      </c>
      <c r="G9" s="11">
        <v>1429</v>
      </c>
      <c r="H9" s="11">
        <v>1411</v>
      </c>
      <c r="I9" s="11">
        <v>1396</v>
      </c>
      <c r="J9" s="120">
        <f t="shared" si="0"/>
        <v>1412.75</v>
      </c>
      <c r="K9" s="121"/>
      <c r="M9" s="8">
        <v>4</v>
      </c>
      <c r="N9" s="122">
        <v>7.1</v>
      </c>
      <c r="O9" s="123"/>
      <c r="P9" s="2"/>
      <c r="R9" s="85" t="s">
        <v>575</v>
      </c>
      <c r="S9" s="86">
        <f>S6-S8</f>
        <v>1062.1666666666667</v>
      </c>
    </row>
    <row r="10" spans="1:19" x14ac:dyDescent="0.25">
      <c r="A10" s="2"/>
      <c r="C10" s="9" t="s">
        <v>13</v>
      </c>
      <c r="D10" s="11">
        <v>61.1</v>
      </c>
      <c r="E10" s="11">
        <v>7.2</v>
      </c>
      <c r="F10" s="11">
        <v>426</v>
      </c>
      <c r="G10" s="11">
        <v>441</v>
      </c>
      <c r="H10" s="11">
        <v>522</v>
      </c>
      <c r="I10" s="11">
        <v>538</v>
      </c>
      <c r="J10" s="120">
        <f t="shared" si="0"/>
        <v>481.75</v>
      </c>
      <c r="K10" s="121"/>
      <c r="M10" s="8">
        <v>5</v>
      </c>
      <c r="N10" s="122">
        <v>8.3000000000000007</v>
      </c>
      <c r="O10" s="123"/>
      <c r="P10" s="2"/>
      <c r="R10" s="85" t="s">
        <v>576</v>
      </c>
      <c r="S10" s="87">
        <f>S7-S8</f>
        <v>261.25000000000006</v>
      </c>
    </row>
    <row r="11" spans="1:19" ht="15.75" thickBot="1" x14ac:dyDescent="0.3">
      <c r="A11" s="2"/>
      <c r="C11" s="9" t="s">
        <v>14</v>
      </c>
      <c r="D11" s="11"/>
      <c r="E11" s="11"/>
      <c r="F11" s="11">
        <v>339</v>
      </c>
      <c r="G11" s="68">
        <v>353</v>
      </c>
      <c r="H11" s="68">
        <v>317</v>
      </c>
      <c r="I11" s="68">
        <v>329</v>
      </c>
      <c r="J11" s="120">
        <f t="shared" si="0"/>
        <v>334.5</v>
      </c>
      <c r="K11" s="121"/>
      <c r="M11" s="13">
        <v>6</v>
      </c>
      <c r="N11" s="124">
        <v>7</v>
      </c>
      <c r="O11" s="125"/>
      <c r="P11" s="2"/>
      <c r="R11" s="88" t="s">
        <v>577</v>
      </c>
      <c r="S11" s="89">
        <f>S9/S6</f>
        <v>0.79787167449139285</v>
      </c>
    </row>
    <row r="12" spans="1:19" ht="15.75" thickBot="1" x14ac:dyDescent="0.3">
      <c r="A12" s="2"/>
      <c r="C12" s="9" t="s">
        <v>15</v>
      </c>
      <c r="D12" s="11"/>
      <c r="E12" s="11"/>
      <c r="F12" s="11">
        <v>244</v>
      </c>
      <c r="G12" s="68">
        <v>242</v>
      </c>
      <c r="H12" s="68">
        <v>242</v>
      </c>
      <c r="I12" s="68">
        <v>238</v>
      </c>
      <c r="J12" s="120">
        <f t="shared" si="0"/>
        <v>241.5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0.49261470773098687</v>
      </c>
    </row>
    <row r="13" spans="1:19" ht="15.75" thickBot="1" x14ac:dyDescent="0.3">
      <c r="A13" s="2"/>
      <c r="C13" s="14" t="s">
        <v>16</v>
      </c>
      <c r="D13" s="15">
        <v>61.17</v>
      </c>
      <c r="E13" s="15">
        <v>7.4</v>
      </c>
      <c r="F13" s="15">
        <v>248</v>
      </c>
      <c r="G13" s="15">
        <v>245</v>
      </c>
      <c r="H13" s="15">
        <v>239</v>
      </c>
      <c r="I13" s="15">
        <v>235</v>
      </c>
      <c r="J13" s="126">
        <f t="shared" si="0"/>
        <v>241.75</v>
      </c>
      <c r="K13" s="127"/>
      <c r="M13" s="69" t="s">
        <v>65</v>
      </c>
      <c r="N13" s="28">
        <v>3.97</v>
      </c>
      <c r="O13" s="30">
        <v>5.0199999999999996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29.11</v>
      </c>
      <c r="E16" s="11">
        <v>9.3000000000000007</v>
      </c>
      <c r="F16" s="22">
        <v>1040</v>
      </c>
      <c r="G16" s="16"/>
      <c r="H16" s="23" t="s">
        <v>21</v>
      </c>
      <c r="I16" s="115">
        <v>5.16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65.47</v>
      </c>
      <c r="E17" s="11"/>
      <c r="F17" s="22">
        <v>275</v>
      </c>
      <c r="G17" s="16"/>
      <c r="H17" s="27" t="s">
        <v>25</v>
      </c>
      <c r="I17" s="117">
        <v>5.05</v>
      </c>
      <c r="J17" s="117"/>
      <c r="K17" s="118"/>
      <c r="M17" s="28">
        <v>6.9</v>
      </c>
      <c r="N17" s="29">
        <v>127</v>
      </c>
      <c r="O17" s="30">
        <v>0.05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64.260000000000005</v>
      </c>
      <c r="E19" s="11"/>
      <c r="F19" s="22">
        <v>271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67.569999999999993</v>
      </c>
      <c r="E20" s="11"/>
      <c r="F20" s="22">
        <v>270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5.0999999999999996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77.599999999999994</v>
      </c>
      <c r="E21" s="11"/>
      <c r="F21" s="22">
        <v>1898</v>
      </c>
      <c r="G21" s="16"/>
      <c r="H21" s="105"/>
      <c r="I21" s="107"/>
      <c r="J21" s="107"/>
      <c r="K21" s="109" t="e">
        <f>((I21-J21)/I21)</f>
        <v>#DIV/0!</v>
      </c>
      <c r="M21" s="13">
        <v>2</v>
      </c>
      <c r="N21" s="37">
        <v>5.2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75.12</v>
      </c>
      <c r="E22" s="11">
        <v>6.5</v>
      </c>
      <c r="F22" s="22">
        <v>602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589</v>
      </c>
      <c r="G23" s="16"/>
      <c r="H23" s="105">
        <v>8</v>
      </c>
      <c r="I23" s="107">
        <v>396</v>
      </c>
      <c r="J23" s="107">
        <v>230</v>
      </c>
      <c r="K23" s="109">
        <f>((I23-J23)/I23)</f>
        <v>0.41919191919191917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76.959999999999994</v>
      </c>
      <c r="E24" s="11">
        <v>6.3</v>
      </c>
      <c r="F24" s="22">
        <v>973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0.65899840736152893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961</v>
      </c>
      <c r="G25" s="16"/>
      <c r="M25" s="98" t="s">
        <v>43</v>
      </c>
      <c r="N25" s="99"/>
      <c r="O25" s="39">
        <f>(J10-J11)/J10</f>
        <v>0.30565646081992737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0.27802690582959644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-1.0351966873706005E-3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91.55</v>
      </c>
      <c r="E28" s="35"/>
      <c r="F28" s="36"/>
      <c r="G28" s="48"/>
      <c r="H28" s="49" t="s">
        <v>95</v>
      </c>
      <c r="I28" s="35">
        <v>302</v>
      </c>
      <c r="J28" s="35">
        <v>257</v>
      </c>
      <c r="K28" s="36">
        <f>I28-J28</f>
        <v>45</v>
      </c>
      <c r="M28" s="103" t="s">
        <v>124</v>
      </c>
      <c r="N28" s="104"/>
      <c r="O28" s="75">
        <f>(J10-J13)/J10</f>
        <v>0.49818370524130773</v>
      </c>
      <c r="P28" s="2"/>
    </row>
    <row r="29" spans="1:16" ht="15.75" thickBot="1" x14ac:dyDescent="0.3">
      <c r="A29" s="2"/>
      <c r="B29" s="43"/>
      <c r="C29" s="47" t="s">
        <v>54</v>
      </c>
      <c r="D29" s="35">
        <v>72.7</v>
      </c>
      <c r="E29" s="35">
        <v>68.48</v>
      </c>
      <c r="F29" s="36">
        <v>94.2</v>
      </c>
      <c r="G29" s="51">
        <v>6</v>
      </c>
      <c r="H29" s="28" t="s">
        <v>25</v>
      </c>
      <c r="I29" s="37">
        <v>192</v>
      </c>
      <c r="J29" s="37">
        <v>160</v>
      </c>
      <c r="K29" s="36">
        <f>I29-J29</f>
        <v>32</v>
      </c>
      <c r="L29" s="52"/>
      <c r="M29" s="111" t="s">
        <v>53</v>
      </c>
      <c r="N29" s="112"/>
      <c r="O29" s="74">
        <f>(J9-J13)/J9</f>
        <v>0.82887984427534944</v>
      </c>
      <c r="P29" s="2"/>
    </row>
    <row r="30" spans="1:16" ht="15" customHeight="1" x14ac:dyDescent="0.25">
      <c r="A30" s="2"/>
      <c r="B30" s="43"/>
      <c r="C30" s="47" t="s">
        <v>55</v>
      </c>
      <c r="D30" s="35">
        <v>79.5</v>
      </c>
      <c r="E30" s="35">
        <v>57.8</v>
      </c>
      <c r="F30" s="36">
        <v>72.7</v>
      </c>
      <c r="P30" s="2"/>
    </row>
    <row r="31" spans="1:16" ht="15" customHeight="1" x14ac:dyDescent="0.25">
      <c r="A31" s="2"/>
      <c r="B31" s="43"/>
      <c r="C31" s="47" t="s">
        <v>56</v>
      </c>
      <c r="D31" s="35">
        <v>77.900000000000006</v>
      </c>
      <c r="E31" s="35">
        <v>47.92</v>
      </c>
      <c r="F31" s="36">
        <v>61.51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52.45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91.2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199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200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201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202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203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204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1668</v>
      </c>
      <c r="G64" s="12"/>
      <c r="H64" s="12"/>
      <c r="I64" s="12"/>
      <c r="J64" s="120">
        <f>AVERAGE(F64:I64)</f>
        <v>1668</v>
      </c>
      <c r="K64" s="121"/>
      <c r="M64" s="8">
        <v>2</v>
      </c>
      <c r="N64" s="122">
        <v>9.1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652</v>
      </c>
      <c r="G65" s="12"/>
      <c r="H65" s="12"/>
      <c r="I65" s="12"/>
      <c r="J65" s="120">
        <f t="shared" ref="J65:J70" si="1">AVERAGE(F65:I65)</f>
        <v>652</v>
      </c>
      <c r="K65" s="121"/>
      <c r="M65" s="8">
        <v>3</v>
      </c>
      <c r="N65" s="122">
        <v>8.6999999999999993</v>
      </c>
      <c r="O65" s="123"/>
      <c r="P65" s="2"/>
    </row>
    <row r="66" spans="1:16" ht="15" customHeight="1" x14ac:dyDescent="0.25">
      <c r="A66" s="2"/>
      <c r="C66" s="9" t="s">
        <v>12</v>
      </c>
      <c r="D66" s="11">
        <v>63.35</v>
      </c>
      <c r="E66" s="11">
        <v>6.3</v>
      </c>
      <c r="F66" s="11">
        <v>1346</v>
      </c>
      <c r="G66" s="11">
        <v>1328</v>
      </c>
      <c r="H66" s="11">
        <v>1322</v>
      </c>
      <c r="I66" s="11">
        <v>1395</v>
      </c>
      <c r="J66" s="120">
        <f t="shared" si="1"/>
        <v>1347.75</v>
      </c>
      <c r="K66" s="121"/>
      <c r="M66" s="8">
        <v>4</v>
      </c>
      <c r="N66" s="122">
        <v>7.2</v>
      </c>
      <c r="O66" s="123"/>
      <c r="P66" s="2"/>
    </row>
    <row r="67" spans="1:16" ht="15" customHeight="1" x14ac:dyDescent="0.25">
      <c r="A67" s="2"/>
      <c r="C67" s="9" t="s">
        <v>13</v>
      </c>
      <c r="D67" s="11">
        <v>62.17</v>
      </c>
      <c r="E67" s="11">
        <v>7.4</v>
      </c>
      <c r="F67" s="11">
        <v>541</v>
      </c>
      <c r="G67" s="11">
        <v>587</v>
      </c>
      <c r="H67" s="11">
        <v>581</v>
      </c>
      <c r="I67" s="11">
        <v>556</v>
      </c>
      <c r="J67" s="120">
        <f t="shared" si="1"/>
        <v>566.25</v>
      </c>
      <c r="K67" s="121"/>
      <c r="M67" s="8">
        <v>5</v>
      </c>
      <c r="N67" s="122">
        <v>8.4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431</v>
      </c>
      <c r="G68" s="68">
        <v>519</v>
      </c>
      <c r="H68" s="68">
        <v>498</v>
      </c>
      <c r="I68" s="68">
        <v>380</v>
      </c>
      <c r="J68" s="120">
        <f t="shared" si="1"/>
        <v>457</v>
      </c>
      <c r="K68" s="121"/>
      <c r="M68" s="13">
        <v>6</v>
      </c>
      <c r="N68" s="124">
        <v>7.1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228</v>
      </c>
      <c r="G69" s="68">
        <v>299</v>
      </c>
      <c r="H69" s="68">
        <v>284</v>
      </c>
      <c r="I69" s="68">
        <v>304</v>
      </c>
      <c r="J69" s="120">
        <f t="shared" si="1"/>
        <v>278.75</v>
      </c>
      <c r="K69" s="121"/>
      <c r="P69" s="2"/>
    </row>
    <row r="70" spans="1:16" ht="15.75" thickBot="1" x14ac:dyDescent="0.3">
      <c r="A70" s="2"/>
      <c r="C70" s="14" t="s">
        <v>16</v>
      </c>
      <c r="D70" s="15">
        <v>61.77</v>
      </c>
      <c r="E70" s="15">
        <v>7.2</v>
      </c>
      <c r="F70" s="15">
        <v>243</v>
      </c>
      <c r="G70" s="15">
        <v>247</v>
      </c>
      <c r="H70" s="15">
        <v>241</v>
      </c>
      <c r="I70" s="15">
        <v>277</v>
      </c>
      <c r="J70" s="126">
        <f t="shared" si="1"/>
        <v>252</v>
      </c>
      <c r="K70" s="127"/>
      <c r="M70" s="69" t="s">
        <v>65</v>
      </c>
      <c r="N70" s="70">
        <v>5.15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16.899999999999999</v>
      </c>
      <c r="E73" s="11">
        <v>10</v>
      </c>
      <c r="F73" s="22">
        <v>1435</v>
      </c>
      <c r="G73" s="16"/>
      <c r="H73" s="23" t="s">
        <v>21</v>
      </c>
      <c r="I73" s="115">
        <v>5.8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66.209999999999994</v>
      </c>
      <c r="E74" s="11"/>
      <c r="F74" s="22">
        <v>253</v>
      </c>
      <c r="G74" s="16"/>
      <c r="H74" s="27" t="s">
        <v>25</v>
      </c>
      <c r="I74" s="117">
        <v>4.9800000000000004</v>
      </c>
      <c r="J74" s="117"/>
      <c r="K74" s="118"/>
      <c r="M74" s="28">
        <v>6.7</v>
      </c>
      <c r="N74" s="29">
        <v>82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66.64</v>
      </c>
      <c r="E76" s="11"/>
      <c r="F76" s="22">
        <v>250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74.319999999999993</v>
      </c>
      <c r="E77" s="11"/>
      <c r="F77" s="22">
        <v>247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5.8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76.319999999999993</v>
      </c>
      <c r="E78" s="11"/>
      <c r="F78" s="22">
        <v>1758</v>
      </c>
      <c r="G78" s="16"/>
      <c r="H78" s="105">
        <v>3</v>
      </c>
      <c r="I78" s="107">
        <v>825</v>
      </c>
      <c r="J78" s="107">
        <v>526</v>
      </c>
      <c r="K78" s="109">
        <f>((I78-J78)/I78)</f>
        <v>0.36242424242424243</v>
      </c>
      <c r="M78" s="13">
        <v>2</v>
      </c>
      <c r="N78" s="37">
        <v>5.7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75.45</v>
      </c>
      <c r="E79" s="11">
        <v>6.4</v>
      </c>
      <c r="F79" s="22">
        <v>625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665</v>
      </c>
      <c r="G80" s="16"/>
      <c r="H80" s="105">
        <v>12</v>
      </c>
      <c r="I80" s="107">
        <v>553</v>
      </c>
      <c r="J80" s="107">
        <v>190</v>
      </c>
      <c r="K80" s="109">
        <f>((I80-J80)/I80)</f>
        <v>0.65641952983725138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77.42</v>
      </c>
      <c r="E81" s="11">
        <v>6.2</v>
      </c>
      <c r="F81" s="22">
        <v>948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0.57985531441291038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988</v>
      </c>
      <c r="G82" s="16"/>
      <c r="M82" s="98" t="s">
        <v>43</v>
      </c>
      <c r="N82" s="99"/>
      <c r="O82" s="39">
        <f>(J67-J68)/J67</f>
        <v>0.19293598233995585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0.39004376367614879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9.5964125560538113E-2</v>
      </c>
      <c r="P84" s="2"/>
    </row>
    <row r="85" spans="1:16" x14ac:dyDescent="0.25">
      <c r="A85" s="2"/>
      <c r="B85" s="43"/>
      <c r="C85" s="47" t="s">
        <v>52</v>
      </c>
      <c r="D85" s="35">
        <v>91.41</v>
      </c>
      <c r="E85" s="35"/>
      <c r="F85" s="36"/>
      <c r="G85" s="48"/>
      <c r="H85" s="49" t="s">
        <v>81</v>
      </c>
      <c r="I85" s="35">
        <v>554</v>
      </c>
      <c r="J85" s="35">
        <v>498</v>
      </c>
      <c r="K85" s="36">
        <f>I85-J85</f>
        <v>56</v>
      </c>
      <c r="M85" s="103" t="s">
        <v>124</v>
      </c>
      <c r="N85" s="104"/>
      <c r="O85" s="75">
        <f>(J67-J70)/J67</f>
        <v>0.55496688741721856</v>
      </c>
      <c r="P85" s="2"/>
    </row>
    <row r="86" spans="1:16" ht="15.75" thickBot="1" x14ac:dyDescent="0.3">
      <c r="A86" s="2"/>
      <c r="B86" s="43"/>
      <c r="C86" s="47" t="s">
        <v>54</v>
      </c>
      <c r="D86" s="35">
        <v>72.55</v>
      </c>
      <c r="E86" s="35">
        <v>68.42</v>
      </c>
      <c r="F86" s="36">
        <v>94.32</v>
      </c>
      <c r="G86" s="51">
        <v>6.1</v>
      </c>
      <c r="H86" s="28" t="s">
        <v>82</v>
      </c>
      <c r="I86" s="37">
        <v>256</v>
      </c>
      <c r="J86" s="37">
        <v>218</v>
      </c>
      <c r="K86" s="36">
        <f>I86-J86</f>
        <v>38</v>
      </c>
      <c r="L86" s="52"/>
      <c r="M86" s="111" t="s">
        <v>53</v>
      </c>
      <c r="N86" s="112"/>
      <c r="O86" s="74">
        <f>(J66-J70)/J66</f>
        <v>0.81302170283806341</v>
      </c>
      <c r="P86" s="2"/>
    </row>
    <row r="87" spans="1:16" ht="15" customHeight="1" x14ac:dyDescent="0.25">
      <c r="A87" s="2"/>
      <c r="B87" s="43"/>
      <c r="C87" s="47" t="s">
        <v>55</v>
      </c>
      <c r="D87" s="35">
        <v>81.45</v>
      </c>
      <c r="E87" s="35">
        <v>58.9</v>
      </c>
      <c r="F87" s="36">
        <v>72.319999999999993</v>
      </c>
      <c r="P87" s="2"/>
    </row>
    <row r="88" spans="1:16" ht="15" customHeight="1" x14ac:dyDescent="0.25">
      <c r="A88" s="2"/>
      <c r="B88" s="43"/>
      <c r="C88" s="47" t="s">
        <v>56</v>
      </c>
      <c r="D88" s="35">
        <v>78.650000000000006</v>
      </c>
      <c r="E88" s="35">
        <v>48.17</v>
      </c>
      <c r="F88" s="36">
        <v>61.25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53.77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91.61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205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206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207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208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209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210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/>
      <c r="C115" s="4" t="s">
        <v>73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1536</v>
      </c>
      <c r="G119" s="12"/>
      <c r="H119" s="12"/>
      <c r="I119" s="12"/>
      <c r="J119" s="120">
        <f>AVERAGE(F119:I119)</f>
        <v>1536</v>
      </c>
      <c r="K119" s="121"/>
      <c r="M119" s="8">
        <v>2</v>
      </c>
      <c r="N119" s="122">
        <v>8.6999999999999993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613</v>
      </c>
      <c r="G120" s="12"/>
      <c r="H120" s="12"/>
      <c r="I120" s="12"/>
      <c r="J120" s="120">
        <f t="shared" ref="J120:J125" si="2">AVERAGE(F120:I120)</f>
        <v>613</v>
      </c>
      <c r="K120" s="121"/>
      <c r="M120" s="8">
        <v>3</v>
      </c>
      <c r="N120" s="122">
        <v>7.5</v>
      </c>
      <c r="O120" s="123"/>
      <c r="P120" s="2"/>
    </row>
    <row r="121" spans="1:16" x14ac:dyDescent="0.25">
      <c r="A121" s="2"/>
      <c r="C121" s="9" t="s">
        <v>12</v>
      </c>
      <c r="D121" s="11">
        <v>67.16</v>
      </c>
      <c r="E121" s="11">
        <v>5.6</v>
      </c>
      <c r="F121" s="11">
        <v>1322</v>
      </c>
      <c r="G121" s="11">
        <v>1276</v>
      </c>
      <c r="H121" s="11">
        <v>1204</v>
      </c>
      <c r="I121" s="11">
        <v>1131</v>
      </c>
      <c r="J121" s="120">
        <f t="shared" si="2"/>
        <v>1233.25</v>
      </c>
      <c r="K121" s="121"/>
      <c r="M121" s="8">
        <v>4</v>
      </c>
      <c r="N121" s="122">
        <v>7</v>
      </c>
      <c r="O121" s="123"/>
      <c r="P121" s="2"/>
    </row>
    <row r="122" spans="1:16" x14ac:dyDescent="0.25">
      <c r="A122" s="2"/>
      <c r="C122" s="9" t="s">
        <v>13</v>
      </c>
      <c r="D122" s="11">
        <v>60.25</v>
      </c>
      <c r="E122" s="11">
        <v>7</v>
      </c>
      <c r="F122" s="11">
        <v>510</v>
      </c>
      <c r="G122" s="11">
        <v>463</v>
      </c>
      <c r="H122" s="11">
        <v>569</v>
      </c>
      <c r="I122" s="11">
        <v>630</v>
      </c>
      <c r="J122" s="120">
        <f t="shared" si="2"/>
        <v>543</v>
      </c>
      <c r="K122" s="121"/>
      <c r="M122" s="8">
        <v>5</v>
      </c>
      <c r="N122" s="122">
        <v>6.7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415</v>
      </c>
      <c r="G123" s="68">
        <v>446</v>
      </c>
      <c r="H123" s="68">
        <v>515</v>
      </c>
      <c r="I123" s="68">
        <v>550</v>
      </c>
      <c r="J123" s="120">
        <f t="shared" si="2"/>
        <v>481.5</v>
      </c>
      <c r="K123" s="121"/>
      <c r="M123" s="13">
        <v>6</v>
      </c>
      <c r="N123" s="124">
        <v>6.9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303</v>
      </c>
      <c r="G124" s="68">
        <v>331</v>
      </c>
      <c r="H124" s="68">
        <v>314</v>
      </c>
      <c r="I124" s="68">
        <v>305</v>
      </c>
      <c r="J124" s="120">
        <f t="shared" si="2"/>
        <v>313.25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61.7</v>
      </c>
      <c r="E125" s="15">
        <v>7</v>
      </c>
      <c r="F125" s="15">
        <v>296</v>
      </c>
      <c r="G125" s="15">
        <v>333</v>
      </c>
      <c r="H125" s="15">
        <v>318</v>
      </c>
      <c r="I125" s="15">
        <v>307</v>
      </c>
      <c r="J125" s="126">
        <f t="shared" si="2"/>
        <v>313.5</v>
      </c>
      <c r="K125" s="127"/>
      <c r="M125" s="69" t="s">
        <v>65</v>
      </c>
      <c r="N125" s="70">
        <v>3.85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18.59</v>
      </c>
      <c r="E128" s="11">
        <v>10.199999999999999</v>
      </c>
      <c r="F128" s="22">
        <v>839</v>
      </c>
      <c r="G128" s="16"/>
      <c r="H128" s="23" t="s">
        <v>21</v>
      </c>
      <c r="I128" s="115">
        <v>5.56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65.31</v>
      </c>
      <c r="E129" s="11"/>
      <c r="F129" s="22">
        <v>321</v>
      </c>
      <c r="G129" s="16"/>
      <c r="H129" s="27" t="s">
        <v>25</v>
      </c>
      <c r="I129" s="117">
        <v>5.27</v>
      </c>
      <c r="J129" s="117"/>
      <c r="K129" s="118"/>
      <c r="M129" s="28">
        <v>6.8</v>
      </c>
      <c r="N129" s="29">
        <v>96</v>
      </c>
      <c r="O129" s="30">
        <v>0.03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63.14</v>
      </c>
      <c r="E131" s="11"/>
      <c r="F131" s="22">
        <v>315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75.08</v>
      </c>
      <c r="E132" s="11"/>
      <c r="F132" s="22">
        <v>309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5.8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77.28</v>
      </c>
      <c r="E133" s="11"/>
      <c r="F133" s="22">
        <v>1752</v>
      </c>
      <c r="G133" s="16"/>
      <c r="H133" s="105">
        <v>10</v>
      </c>
      <c r="I133" s="107">
        <v>539</v>
      </c>
      <c r="J133" s="107">
        <v>498</v>
      </c>
      <c r="K133" s="109">
        <f>((I133-J133)/I133)</f>
        <v>7.6066790352504632E-2</v>
      </c>
      <c r="M133" s="13">
        <v>2</v>
      </c>
      <c r="N133" s="37">
        <v>5.5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73.849999999999994</v>
      </c>
      <c r="E134" s="11">
        <v>6.4</v>
      </c>
      <c r="F134" s="22">
        <v>671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722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78.23</v>
      </c>
      <c r="E136" s="11">
        <v>6.1</v>
      </c>
      <c r="F136" s="22">
        <v>975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0.55969997972836005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982</v>
      </c>
      <c r="G137" s="16"/>
      <c r="M137" s="98" t="s">
        <v>43</v>
      </c>
      <c r="N137" s="99"/>
      <c r="O137" s="39">
        <f>(J122-J123)/J122</f>
        <v>0.1132596685082873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0.34942886812045693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-7.9808459696727857E-4</v>
      </c>
      <c r="P139" s="2"/>
    </row>
    <row r="140" spans="1:16" x14ac:dyDescent="0.25">
      <c r="A140" s="2"/>
      <c r="B140" s="43"/>
      <c r="C140" s="47" t="s">
        <v>52</v>
      </c>
      <c r="D140" s="35">
        <v>91.75</v>
      </c>
      <c r="E140" s="35"/>
      <c r="F140" s="36"/>
      <c r="G140" s="48"/>
      <c r="H140" s="49" t="s">
        <v>95</v>
      </c>
      <c r="I140" s="35">
        <v>342</v>
      </c>
      <c r="J140" s="35">
        <v>300</v>
      </c>
      <c r="K140" s="36">
        <v>42</v>
      </c>
      <c r="M140" s="103" t="s">
        <v>124</v>
      </c>
      <c r="N140" s="104"/>
      <c r="O140" s="75">
        <f>(J122-J125)/J122</f>
        <v>0.42265193370165743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73.099999999999994</v>
      </c>
      <c r="E141" s="35">
        <v>66.83</v>
      </c>
      <c r="F141" s="36">
        <v>91.42</v>
      </c>
      <c r="G141" s="51">
        <v>6.2</v>
      </c>
      <c r="H141" s="28" t="s">
        <v>25</v>
      </c>
      <c r="I141" s="37">
        <v>293</v>
      </c>
      <c r="J141" s="37">
        <v>279</v>
      </c>
      <c r="K141" s="36">
        <v>14</v>
      </c>
      <c r="L141" s="52"/>
      <c r="M141" s="111" t="s">
        <v>53</v>
      </c>
      <c r="N141" s="112"/>
      <c r="O141" s="74">
        <f>(J121-J125)/J121</f>
        <v>0.74579363470504767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79.25</v>
      </c>
      <c r="E142" s="35">
        <v>57.74</v>
      </c>
      <c r="F142" s="36">
        <v>72.86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78.150000000000006</v>
      </c>
      <c r="E143" s="35">
        <v>48.12</v>
      </c>
      <c r="F143" s="36">
        <v>61.57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53.75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91.5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212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211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213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214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 t="s">
        <v>215</v>
      </c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1400-5561-41A6-9A69-860DD3CFFDE6}">
  <dimension ref="A1:S171"/>
  <sheetViews>
    <sheetView topLeftCell="B1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75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1221.0833333333333</v>
      </c>
    </row>
    <row r="7" spans="1:19" x14ac:dyDescent="0.25">
      <c r="A7" s="2"/>
      <c r="C7" s="9" t="s">
        <v>10</v>
      </c>
      <c r="D7" s="10"/>
      <c r="E7" s="10"/>
      <c r="F7" s="11">
        <v>1425</v>
      </c>
      <c r="G7" s="12"/>
      <c r="H7" s="12"/>
      <c r="I7" s="12"/>
      <c r="J7" s="120">
        <f>AVERAGE(F7:I7)</f>
        <v>1425</v>
      </c>
      <c r="K7" s="121"/>
      <c r="M7" s="8">
        <v>2</v>
      </c>
      <c r="N7" s="122">
        <v>8.8000000000000007</v>
      </c>
      <c r="O7" s="123"/>
      <c r="P7" s="2"/>
      <c r="R7" s="59" t="s">
        <v>21</v>
      </c>
      <c r="S7" s="83">
        <f>AVERAGE(J10,J67,J122)</f>
        <v>596.25</v>
      </c>
    </row>
    <row r="8" spans="1:19" x14ac:dyDescent="0.25">
      <c r="A8" s="2"/>
      <c r="C8" s="9" t="s">
        <v>11</v>
      </c>
      <c r="D8" s="10"/>
      <c r="E8" s="10"/>
      <c r="F8" s="11">
        <v>602</v>
      </c>
      <c r="G8" s="12"/>
      <c r="H8" s="12"/>
      <c r="I8" s="12"/>
      <c r="J8" s="120">
        <f t="shared" ref="J8:J13" si="0">AVERAGE(F8:I8)</f>
        <v>602</v>
      </c>
      <c r="K8" s="121"/>
      <c r="M8" s="8">
        <v>3</v>
      </c>
      <c r="N8" s="122">
        <v>9</v>
      </c>
      <c r="O8" s="123"/>
      <c r="P8" s="2"/>
      <c r="R8" s="59" t="s">
        <v>25</v>
      </c>
      <c r="S8" s="84">
        <f>AVERAGE(J13,J70,J125)</f>
        <v>275.91666666666669</v>
      </c>
    </row>
    <row r="9" spans="1:19" x14ac:dyDescent="0.25">
      <c r="A9" s="2"/>
      <c r="C9" s="9" t="s">
        <v>12</v>
      </c>
      <c r="D9" s="11">
        <v>60.77</v>
      </c>
      <c r="E9" s="11">
        <v>7.3</v>
      </c>
      <c r="F9" s="11">
        <v>1254</v>
      </c>
      <c r="G9" s="11">
        <v>1231</v>
      </c>
      <c r="H9" s="11">
        <v>1344</v>
      </c>
      <c r="I9" s="11">
        <v>1321</v>
      </c>
      <c r="J9" s="120">
        <f t="shared" si="0"/>
        <v>1287.5</v>
      </c>
      <c r="K9" s="121"/>
      <c r="M9" s="8">
        <v>4</v>
      </c>
      <c r="N9" s="122">
        <v>7.6</v>
      </c>
      <c r="O9" s="123"/>
      <c r="P9" s="2"/>
      <c r="R9" s="85" t="s">
        <v>575</v>
      </c>
      <c r="S9" s="86">
        <f>S6-S8</f>
        <v>945.16666666666652</v>
      </c>
    </row>
    <row r="10" spans="1:19" x14ac:dyDescent="0.25">
      <c r="A10" s="2"/>
      <c r="C10" s="9" t="s">
        <v>13</v>
      </c>
      <c r="D10" s="11">
        <v>61.34</v>
      </c>
      <c r="E10" s="11">
        <v>7.8</v>
      </c>
      <c r="F10" s="11">
        <v>505</v>
      </c>
      <c r="G10" s="11">
        <v>527</v>
      </c>
      <c r="H10" s="11">
        <v>546</v>
      </c>
      <c r="I10" s="11">
        <v>531</v>
      </c>
      <c r="J10" s="120">
        <f t="shared" si="0"/>
        <v>527.25</v>
      </c>
      <c r="K10" s="121"/>
      <c r="M10" s="8">
        <v>5</v>
      </c>
      <c r="N10" s="122">
        <v>8.8000000000000007</v>
      </c>
      <c r="O10" s="123"/>
      <c r="P10" s="2"/>
      <c r="R10" s="85" t="s">
        <v>576</v>
      </c>
      <c r="S10" s="87">
        <f>S7-S8</f>
        <v>320.33333333333331</v>
      </c>
    </row>
    <row r="11" spans="1:19" ht="15.75" thickBot="1" x14ac:dyDescent="0.3">
      <c r="A11" s="2"/>
      <c r="C11" s="9" t="s">
        <v>14</v>
      </c>
      <c r="D11" s="11"/>
      <c r="E11" s="11"/>
      <c r="F11" s="11">
        <v>514</v>
      </c>
      <c r="G11" s="68">
        <v>474</v>
      </c>
      <c r="H11" s="68">
        <v>446</v>
      </c>
      <c r="I11" s="68">
        <v>434</v>
      </c>
      <c r="J11" s="120">
        <f t="shared" si="0"/>
        <v>467</v>
      </c>
      <c r="K11" s="121"/>
      <c r="M11" s="13">
        <v>6</v>
      </c>
      <c r="N11" s="124">
        <v>7.7</v>
      </c>
      <c r="O11" s="125"/>
      <c r="P11" s="2"/>
      <c r="R11" s="88" t="s">
        <v>577</v>
      </c>
      <c r="S11" s="89">
        <f>S9/S6</f>
        <v>0.77403944584726669</v>
      </c>
    </row>
    <row r="12" spans="1:19" ht="15.75" thickBot="1" x14ac:dyDescent="0.3">
      <c r="A12" s="2"/>
      <c r="C12" s="9" t="s">
        <v>15</v>
      </c>
      <c r="D12" s="11"/>
      <c r="E12" s="11"/>
      <c r="F12" s="11">
        <v>287</v>
      </c>
      <c r="G12" s="68">
        <v>289</v>
      </c>
      <c r="H12" s="68">
        <v>219</v>
      </c>
      <c r="I12" s="68">
        <v>211</v>
      </c>
      <c r="J12" s="120">
        <f t="shared" si="0"/>
        <v>251.5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0.53724668064290704</v>
      </c>
    </row>
    <row r="13" spans="1:19" ht="15.75" thickBot="1" x14ac:dyDescent="0.3">
      <c r="A13" s="2"/>
      <c r="C13" s="14" t="s">
        <v>16</v>
      </c>
      <c r="D13" s="15">
        <v>61.47</v>
      </c>
      <c r="E13" s="15">
        <v>6.8</v>
      </c>
      <c r="F13" s="15">
        <v>317</v>
      </c>
      <c r="G13" s="15">
        <v>314</v>
      </c>
      <c r="H13" s="15">
        <v>237</v>
      </c>
      <c r="I13" s="15">
        <v>234</v>
      </c>
      <c r="J13" s="126">
        <f t="shared" si="0"/>
        <v>275.5</v>
      </c>
      <c r="K13" s="127"/>
      <c r="M13" s="69" t="s">
        <v>65</v>
      </c>
      <c r="N13" s="28">
        <v>4.1500000000000004</v>
      </c>
      <c r="O13" s="30">
        <v>6.76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8.7200000000000006</v>
      </c>
      <c r="E16" s="11">
        <v>9.6999999999999993</v>
      </c>
      <c r="F16" s="22">
        <v>1565</v>
      </c>
      <c r="G16" s="16"/>
      <c r="H16" s="23" t="s">
        <v>21</v>
      </c>
      <c r="I16" s="115">
        <v>5.27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66.78</v>
      </c>
      <c r="E17" s="11"/>
      <c r="F17" s="22">
        <v>305</v>
      </c>
      <c r="G17" s="16"/>
      <c r="H17" s="27" t="s">
        <v>25</v>
      </c>
      <c r="I17" s="117">
        <v>5.16</v>
      </c>
      <c r="J17" s="117"/>
      <c r="K17" s="118"/>
      <c r="M17" s="28">
        <v>6.9</v>
      </c>
      <c r="N17" s="29">
        <v>132</v>
      </c>
      <c r="O17" s="30">
        <v>0.05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65.19</v>
      </c>
      <c r="E19" s="11"/>
      <c r="F19" s="22">
        <v>302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71.42</v>
      </c>
      <c r="E20" s="11"/>
      <c r="F20" s="22">
        <v>300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76.849999999999994</v>
      </c>
      <c r="E21" s="11"/>
      <c r="F21" s="22">
        <v>1885</v>
      </c>
      <c r="G21" s="16"/>
      <c r="H21" s="105">
        <v>2</v>
      </c>
      <c r="I21" s="107">
        <v>509</v>
      </c>
      <c r="J21" s="107">
        <v>458</v>
      </c>
      <c r="K21" s="109">
        <f>((I21-J21)/I21)</f>
        <v>0.10019646365422397</v>
      </c>
      <c r="M21" s="13">
        <v>2</v>
      </c>
      <c r="N21" s="37">
        <v>5.4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74.349999999999994</v>
      </c>
      <c r="E22" s="11">
        <v>6.5</v>
      </c>
      <c r="F22" s="22">
        <v>675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661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77.55</v>
      </c>
      <c r="E24" s="11">
        <v>6.2</v>
      </c>
      <c r="F24" s="22">
        <v>970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0.59048543689320387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957</v>
      </c>
      <c r="G25" s="16"/>
      <c r="M25" s="98" t="s">
        <v>43</v>
      </c>
      <c r="N25" s="99"/>
      <c r="O25" s="39">
        <f>(J10-J11)/J10</f>
        <v>0.11427216690374585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0.4614561027837259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-9.5427435387673953E-2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90.9</v>
      </c>
      <c r="E28" s="35"/>
      <c r="F28" s="36"/>
      <c r="G28" s="48"/>
      <c r="H28" s="49" t="s">
        <v>95</v>
      </c>
      <c r="I28" s="35">
        <v>327</v>
      </c>
      <c r="J28" s="35">
        <v>276</v>
      </c>
      <c r="K28" s="36">
        <f>I28-J28</f>
        <v>51</v>
      </c>
      <c r="M28" s="103" t="s">
        <v>124</v>
      </c>
      <c r="N28" s="104"/>
      <c r="O28" s="75">
        <f>(J10-J13)/J10</f>
        <v>0.47747747747747749</v>
      </c>
      <c r="P28" s="2"/>
    </row>
    <row r="29" spans="1:16" ht="15.75" thickBot="1" x14ac:dyDescent="0.3">
      <c r="A29" s="2"/>
      <c r="B29" s="43"/>
      <c r="C29" s="47" t="s">
        <v>54</v>
      </c>
      <c r="D29" s="35">
        <v>68.900000000000006</v>
      </c>
      <c r="E29" s="35">
        <v>65.069999999999993</v>
      </c>
      <c r="F29" s="36">
        <v>94.44</v>
      </c>
      <c r="G29" s="51">
        <v>5.3</v>
      </c>
      <c r="H29" s="28" t="s">
        <v>25</v>
      </c>
      <c r="I29" s="37">
        <v>215</v>
      </c>
      <c r="J29" s="37">
        <v>177</v>
      </c>
      <c r="K29" s="36">
        <f>I29-J29</f>
        <v>38</v>
      </c>
      <c r="L29" s="52"/>
      <c r="M29" s="111" t="s">
        <v>53</v>
      </c>
      <c r="N29" s="112"/>
      <c r="O29" s="74">
        <f>(J9-J13)/J9</f>
        <v>0.78601941747572812</v>
      </c>
      <c r="P29" s="2"/>
    </row>
    <row r="30" spans="1:16" ht="15" customHeight="1" x14ac:dyDescent="0.25">
      <c r="A30" s="2"/>
      <c r="B30" s="43"/>
      <c r="C30" s="47" t="s">
        <v>55</v>
      </c>
      <c r="D30" s="35">
        <v>79.900000000000006</v>
      </c>
      <c r="E30" s="35">
        <v>58.08</v>
      </c>
      <c r="F30" s="36">
        <v>72.69</v>
      </c>
      <c r="P30" s="2"/>
    </row>
    <row r="31" spans="1:16" ht="15" customHeight="1" x14ac:dyDescent="0.25">
      <c r="A31" s="2"/>
      <c r="B31" s="43"/>
      <c r="C31" s="47" t="s">
        <v>56</v>
      </c>
      <c r="D31" s="35">
        <v>77.599999999999994</v>
      </c>
      <c r="E31" s="35">
        <v>47.87</v>
      </c>
      <c r="F31" s="36">
        <v>61.69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52.8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91.25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216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217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221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218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219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220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1448</v>
      </c>
      <c r="G64" s="12"/>
      <c r="H64" s="12"/>
      <c r="I64" s="12"/>
      <c r="J64" s="120">
        <f>AVERAGE(F64:I64)</f>
        <v>1448</v>
      </c>
      <c r="K64" s="121"/>
      <c r="M64" s="8">
        <v>2</v>
      </c>
      <c r="N64" s="122">
        <v>8.9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635</v>
      </c>
      <c r="G65" s="12"/>
      <c r="H65" s="12"/>
      <c r="I65" s="12"/>
      <c r="J65" s="120">
        <f t="shared" ref="J65:J70" si="1">AVERAGE(F65:I65)</f>
        <v>635</v>
      </c>
      <c r="K65" s="121"/>
      <c r="M65" s="8">
        <v>3</v>
      </c>
      <c r="N65" s="122">
        <v>9.1</v>
      </c>
      <c r="O65" s="123"/>
      <c r="P65" s="2"/>
    </row>
    <row r="66" spans="1:16" ht="15" customHeight="1" x14ac:dyDescent="0.25">
      <c r="A66" s="2"/>
      <c r="C66" s="9" t="s">
        <v>12</v>
      </c>
      <c r="D66" s="11">
        <v>66.41</v>
      </c>
      <c r="E66" s="11">
        <v>7.1</v>
      </c>
      <c r="F66" s="11">
        <v>1098</v>
      </c>
      <c r="G66" s="11">
        <v>1241</v>
      </c>
      <c r="H66" s="11">
        <v>1215</v>
      </c>
      <c r="I66" s="11">
        <v>1071</v>
      </c>
      <c r="J66" s="120">
        <f t="shared" si="1"/>
        <v>1156.25</v>
      </c>
      <c r="K66" s="121"/>
      <c r="M66" s="8">
        <v>4</v>
      </c>
      <c r="N66" s="122">
        <v>7.7</v>
      </c>
      <c r="O66" s="123"/>
      <c r="P66" s="2"/>
    </row>
    <row r="67" spans="1:16" ht="15" customHeight="1" x14ac:dyDescent="0.25">
      <c r="A67" s="2"/>
      <c r="C67" s="9" t="s">
        <v>13</v>
      </c>
      <c r="D67" s="11">
        <v>59.3</v>
      </c>
      <c r="E67" s="11">
        <v>8.8000000000000007</v>
      </c>
      <c r="F67" s="11">
        <v>606</v>
      </c>
      <c r="G67" s="11">
        <v>616</v>
      </c>
      <c r="H67" s="11">
        <v>540</v>
      </c>
      <c r="I67" s="11">
        <v>642</v>
      </c>
      <c r="J67" s="120">
        <f t="shared" si="1"/>
        <v>601</v>
      </c>
      <c r="K67" s="121"/>
      <c r="M67" s="8">
        <v>5</v>
      </c>
      <c r="N67" s="122">
        <v>8.6999999999999993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449</v>
      </c>
      <c r="G68" s="68">
        <v>461</v>
      </c>
      <c r="H68" s="68">
        <v>398</v>
      </c>
      <c r="I68" s="68">
        <v>454</v>
      </c>
      <c r="J68" s="120">
        <f t="shared" si="1"/>
        <v>440.5</v>
      </c>
      <c r="K68" s="121"/>
      <c r="M68" s="13">
        <v>6</v>
      </c>
      <c r="N68" s="124">
        <v>7.6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277</v>
      </c>
      <c r="G69" s="68">
        <v>304</v>
      </c>
      <c r="H69" s="68">
        <v>286</v>
      </c>
      <c r="I69" s="68">
        <v>260</v>
      </c>
      <c r="J69" s="120">
        <f t="shared" si="1"/>
        <v>281.75</v>
      </c>
      <c r="K69" s="121"/>
      <c r="P69" s="2"/>
    </row>
    <row r="70" spans="1:16" ht="15.75" thickBot="1" x14ac:dyDescent="0.3">
      <c r="A70" s="2"/>
      <c r="C70" s="14" t="s">
        <v>16</v>
      </c>
      <c r="D70" s="15">
        <v>58.62</v>
      </c>
      <c r="E70" s="15">
        <v>7.4</v>
      </c>
      <c r="F70" s="15">
        <v>262</v>
      </c>
      <c r="G70" s="15">
        <v>295</v>
      </c>
      <c r="H70" s="15">
        <v>283</v>
      </c>
      <c r="I70" s="15">
        <v>252</v>
      </c>
      <c r="J70" s="126">
        <f t="shared" si="1"/>
        <v>273</v>
      </c>
      <c r="K70" s="127"/>
      <c r="M70" s="69" t="s">
        <v>65</v>
      </c>
      <c r="N70" s="70">
        <v>4.2699999999999996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 t="s">
        <v>222</v>
      </c>
      <c r="E73" s="11">
        <v>10</v>
      </c>
      <c r="F73" s="22">
        <v>925</v>
      </c>
      <c r="G73" s="16"/>
      <c r="H73" s="23" t="s">
        <v>21</v>
      </c>
      <c r="I73" s="115">
        <v>5.88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66.510000000000005</v>
      </c>
      <c r="E74" s="11"/>
      <c r="F74" s="22">
        <v>276</v>
      </c>
      <c r="G74" s="16"/>
      <c r="H74" s="27" t="s">
        <v>25</v>
      </c>
      <c r="I74" s="117">
        <v>5.32</v>
      </c>
      <c r="J74" s="117"/>
      <c r="K74" s="118"/>
      <c r="M74" s="28">
        <v>6.8</v>
      </c>
      <c r="N74" s="29">
        <v>84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65.319999999999993</v>
      </c>
      <c r="E76" s="11"/>
      <c r="F76" s="22">
        <v>273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72.28</v>
      </c>
      <c r="E77" s="11"/>
      <c r="F77" s="22">
        <v>270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5.6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76.31</v>
      </c>
      <c r="E78" s="11"/>
      <c r="F78" s="22">
        <v>1762</v>
      </c>
      <c r="G78" s="16"/>
      <c r="H78" s="105">
        <v>4</v>
      </c>
      <c r="I78" s="107">
        <v>570</v>
      </c>
      <c r="J78" s="107">
        <v>366</v>
      </c>
      <c r="K78" s="109">
        <f>((I78-J78)/I78)</f>
        <v>0.35789473684210527</v>
      </c>
      <c r="M78" s="13">
        <v>2</v>
      </c>
      <c r="N78" s="37">
        <v>5.7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75.17</v>
      </c>
      <c r="E79" s="11">
        <v>6.4</v>
      </c>
      <c r="F79" s="22">
        <v>648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633</v>
      </c>
      <c r="G80" s="16"/>
      <c r="H80" s="105">
        <v>5</v>
      </c>
      <c r="I80" s="107">
        <v>454</v>
      </c>
      <c r="J80" s="107">
        <v>298</v>
      </c>
      <c r="K80" s="109">
        <f>((I80-J80)/I80)</f>
        <v>0.34361233480176212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77.84</v>
      </c>
      <c r="E81" s="11">
        <v>6.2</v>
      </c>
      <c r="F81" s="22">
        <v>932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0.48021621621621624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921</v>
      </c>
      <c r="G82" s="16"/>
      <c r="M82" s="98" t="s">
        <v>43</v>
      </c>
      <c r="N82" s="99"/>
      <c r="O82" s="39">
        <f>(J67-J68)/J67</f>
        <v>0.26705490848585689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0.36038592508513051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/>
      <c r="J84" s="25" t="s">
        <v>49</v>
      </c>
      <c r="K84" s="26" t="s">
        <v>50</v>
      </c>
      <c r="M84" s="98" t="s">
        <v>51</v>
      </c>
      <c r="N84" s="99"/>
      <c r="O84" s="39">
        <f>(J69-J70)/J69</f>
        <v>3.1055900621118012E-2</v>
      </c>
      <c r="P84" s="2"/>
    </row>
    <row r="85" spans="1:16" x14ac:dyDescent="0.25">
      <c r="A85" s="2"/>
      <c r="B85" s="43"/>
      <c r="C85" s="47" t="s">
        <v>52</v>
      </c>
      <c r="D85" s="35">
        <v>91.44</v>
      </c>
      <c r="E85" s="35"/>
      <c r="F85" s="36"/>
      <c r="G85" s="48"/>
      <c r="H85" s="49" t="s">
        <v>81</v>
      </c>
      <c r="I85" s="35">
        <v>620</v>
      </c>
      <c r="J85" s="35">
        <v>566</v>
      </c>
      <c r="K85" s="36">
        <f>I85-J85</f>
        <v>54</v>
      </c>
      <c r="M85" s="103" t="s">
        <v>124</v>
      </c>
      <c r="N85" s="104"/>
      <c r="O85" s="75">
        <f>(J67-J70)/J67</f>
        <v>0.54575707154742092</v>
      </c>
      <c r="P85" s="2"/>
    </row>
    <row r="86" spans="1:16" ht="15.75" thickBot="1" x14ac:dyDescent="0.3">
      <c r="A86" s="2"/>
      <c r="B86" s="43"/>
      <c r="C86" s="47" t="s">
        <v>54</v>
      </c>
      <c r="D86" s="35">
        <v>72.75</v>
      </c>
      <c r="E86" s="35">
        <v>68.55</v>
      </c>
      <c r="F86" s="36">
        <v>94.23</v>
      </c>
      <c r="G86" s="51">
        <v>5.4</v>
      </c>
      <c r="H86" s="28" t="s">
        <v>82</v>
      </c>
      <c r="I86" s="37">
        <v>281</v>
      </c>
      <c r="J86" s="37">
        <v>245</v>
      </c>
      <c r="K86" s="36">
        <f>I86-J86</f>
        <v>36</v>
      </c>
      <c r="L86" s="52"/>
      <c r="M86" s="111" t="s">
        <v>53</v>
      </c>
      <c r="N86" s="112"/>
      <c r="O86" s="74">
        <f>(J66-J70)/J66</f>
        <v>0.76389189189189188</v>
      </c>
      <c r="P86" s="2"/>
    </row>
    <row r="87" spans="1:16" ht="15" customHeight="1" x14ac:dyDescent="0.25">
      <c r="A87" s="2"/>
      <c r="B87" s="43"/>
      <c r="C87" s="47" t="s">
        <v>55</v>
      </c>
      <c r="D87" s="35">
        <v>81.5</v>
      </c>
      <c r="E87" s="35">
        <v>58.38</v>
      </c>
      <c r="F87" s="36">
        <v>71.42</v>
      </c>
      <c r="P87" s="2"/>
    </row>
    <row r="88" spans="1:16" ht="15" customHeight="1" x14ac:dyDescent="0.25">
      <c r="A88" s="2"/>
      <c r="B88" s="43"/>
      <c r="C88" s="47" t="s">
        <v>56</v>
      </c>
      <c r="D88" s="35">
        <v>77.849999999999994</v>
      </c>
      <c r="E88" s="35">
        <v>47.68</v>
      </c>
      <c r="F88" s="36">
        <v>61.25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53.19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91.11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223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224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225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226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227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228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1503</v>
      </c>
      <c r="G119" s="12"/>
      <c r="H119" s="12"/>
      <c r="I119" s="12"/>
      <c r="J119" s="120">
        <f>AVERAGE(F119:I119)</f>
        <v>1503</v>
      </c>
      <c r="K119" s="121"/>
      <c r="M119" s="8">
        <v>2</v>
      </c>
      <c r="N119" s="122">
        <v>8.9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613</v>
      </c>
      <c r="G120" s="12"/>
      <c r="H120" s="12"/>
      <c r="I120" s="12"/>
      <c r="J120" s="120">
        <f t="shared" ref="J120:J125" si="2">AVERAGE(F120:I120)</f>
        <v>613</v>
      </c>
      <c r="K120" s="121"/>
      <c r="M120" s="8">
        <v>3</v>
      </c>
      <c r="N120" s="122">
        <v>9</v>
      </c>
      <c r="O120" s="123"/>
      <c r="P120" s="2"/>
    </row>
    <row r="121" spans="1:16" x14ac:dyDescent="0.25">
      <c r="A121" s="2"/>
      <c r="C121" s="9" t="s">
        <v>12</v>
      </c>
      <c r="D121" s="11">
        <v>64.069999999999993</v>
      </c>
      <c r="E121" s="11">
        <v>6.1</v>
      </c>
      <c r="F121" s="11">
        <v>1177</v>
      </c>
      <c r="G121" s="11">
        <v>1201</v>
      </c>
      <c r="H121" s="11">
        <v>1209</v>
      </c>
      <c r="I121" s="11">
        <v>1291</v>
      </c>
      <c r="J121" s="120">
        <f t="shared" si="2"/>
        <v>1219.5</v>
      </c>
      <c r="K121" s="121"/>
      <c r="M121" s="8">
        <v>4</v>
      </c>
      <c r="N121" s="122">
        <v>7.7</v>
      </c>
      <c r="O121" s="123"/>
      <c r="P121" s="2"/>
    </row>
    <row r="122" spans="1:16" x14ac:dyDescent="0.25">
      <c r="A122" s="2"/>
      <c r="C122" s="9" t="s">
        <v>13</v>
      </c>
      <c r="D122" s="11">
        <v>63.71</v>
      </c>
      <c r="E122" s="11">
        <v>8.6</v>
      </c>
      <c r="F122" s="11">
        <v>679</v>
      </c>
      <c r="G122" s="11">
        <v>683</v>
      </c>
      <c r="H122" s="11">
        <v>641</v>
      </c>
      <c r="I122" s="11">
        <v>639</v>
      </c>
      <c r="J122" s="120">
        <f t="shared" si="2"/>
        <v>660.5</v>
      </c>
      <c r="K122" s="121"/>
      <c r="M122" s="8">
        <v>5</v>
      </c>
      <c r="N122" s="122">
        <v>9.1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473</v>
      </c>
      <c r="G123" s="68">
        <v>477</v>
      </c>
      <c r="H123" s="68">
        <v>480</v>
      </c>
      <c r="I123" s="68">
        <v>449</v>
      </c>
      <c r="J123" s="120">
        <f t="shared" si="2"/>
        <v>469.75</v>
      </c>
      <c r="K123" s="121"/>
      <c r="M123" s="13">
        <v>6</v>
      </c>
      <c r="N123" s="124">
        <v>7.7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270</v>
      </c>
      <c r="G124" s="68">
        <v>279</v>
      </c>
      <c r="H124" s="68">
        <v>276</v>
      </c>
      <c r="I124" s="68">
        <v>244</v>
      </c>
      <c r="J124" s="120">
        <f t="shared" si="2"/>
        <v>267.25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63.44</v>
      </c>
      <c r="E125" s="15">
        <v>7.7</v>
      </c>
      <c r="F125" s="15">
        <v>279</v>
      </c>
      <c r="G125" s="15">
        <v>298</v>
      </c>
      <c r="H125" s="15">
        <v>289</v>
      </c>
      <c r="I125" s="15">
        <v>251</v>
      </c>
      <c r="J125" s="126">
        <f t="shared" si="2"/>
        <v>279.25</v>
      </c>
      <c r="K125" s="127"/>
      <c r="M125" s="69" t="s">
        <v>65</v>
      </c>
      <c r="N125" s="70">
        <v>4.37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9.77</v>
      </c>
      <c r="E128" s="11">
        <v>10</v>
      </c>
      <c r="F128" s="22">
        <v>1278</v>
      </c>
      <c r="G128" s="16"/>
      <c r="H128" s="23" t="s">
        <v>21</v>
      </c>
      <c r="I128" s="115">
        <v>6.72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69.11</v>
      </c>
      <c r="E129" s="11"/>
      <c r="F129" s="22">
        <v>277</v>
      </c>
      <c r="G129" s="16"/>
      <c r="H129" s="27" t="s">
        <v>25</v>
      </c>
      <c r="I129" s="117">
        <v>5.94</v>
      </c>
      <c r="J129" s="117"/>
      <c r="K129" s="118"/>
      <c r="M129" s="28">
        <v>6.8</v>
      </c>
      <c r="N129" s="29">
        <v>121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66.67</v>
      </c>
      <c r="E131" s="11"/>
      <c r="F131" s="22">
        <v>233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74.02</v>
      </c>
      <c r="E132" s="11"/>
      <c r="F132" s="22">
        <v>242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5.4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76.88</v>
      </c>
      <c r="E133" s="11"/>
      <c r="F133" s="22">
        <v>1809</v>
      </c>
      <c r="G133" s="16"/>
      <c r="H133" s="105">
        <v>13</v>
      </c>
      <c r="I133" s="107">
        <v>507</v>
      </c>
      <c r="J133" s="107">
        <v>255</v>
      </c>
      <c r="K133" s="109">
        <f>((I133-J133)/I133)</f>
        <v>0.49704142011834318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76.91</v>
      </c>
      <c r="E134" s="11">
        <v>6.5</v>
      </c>
      <c r="F134" s="22">
        <v>577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562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79.33</v>
      </c>
      <c r="E136" s="11">
        <v>6.3</v>
      </c>
      <c r="F136" s="22">
        <v>1106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0.45838458384583847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1079</v>
      </c>
      <c r="G137" s="16"/>
      <c r="M137" s="98" t="s">
        <v>43</v>
      </c>
      <c r="N137" s="99"/>
      <c r="O137" s="39">
        <f>(J122-J123)/J122</f>
        <v>0.28879636638909917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0.43108036189462479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-4.4901777362020577E-2</v>
      </c>
      <c r="P139" s="2"/>
    </row>
    <row r="140" spans="1:16" x14ac:dyDescent="0.25">
      <c r="A140" s="2"/>
      <c r="B140" s="43"/>
      <c r="C140" s="47" t="s">
        <v>52</v>
      </c>
      <c r="D140" s="35">
        <v>90.96</v>
      </c>
      <c r="E140" s="35"/>
      <c r="F140" s="36"/>
      <c r="G140" s="48"/>
      <c r="H140" s="49" t="s">
        <v>21</v>
      </c>
      <c r="I140" s="35">
        <v>889</v>
      </c>
      <c r="J140" s="35">
        <v>809</v>
      </c>
      <c r="K140" s="36">
        <f>I140-J140</f>
        <v>80</v>
      </c>
      <c r="M140" s="103" t="s">
        <v>124</v>
      </c>
      <c r="N140" s="104"/>
      <c r="O140" s="75">
        <f>(J122-J125)/J122</f>
        <v>0.57721423164269492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73.25</v>
      </c>
      <c r="E141" s="35">
        <v>68.36</v>
      </c>
      <c r="F141" s="36">
        <v>93.33</v>
      </c>
      <c r="G141" s="51">
        <v>5.9</v>
      </c>
      <c r="H141" s="28" t="s">
        <v>25</v>
      </c>
      <c r="I141" s="37">
        <v>331</v>
      </c>
      <c r="J141" s="37">
        <v>315</v>
      </c>
      <c r="K141" s="36">
        <f>I141-J141</f>
        <v>16</v>
      </c>
      <c r="L141" s="52"/>
      <c r="M141" s="111" t="s">
        <v>53</v>
      </c>
      <c r="N141" s="112"/>
      <c r="O141" s="74">
        <f>(J121-J125)/J121</f>
        <v>0.77101271012710126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79.349999999999994</v>
      </c>
      <c r="E142" s="35">
        <v>57.3</v>
      </c>
      <c r="F142" s="36">
        <v>72.22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76.05</v>
      </c>
      <c r="E143" s="35">
        <v>46.36</v>
      </c>
      <c r="F143" s="36">
        <v>60.97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57.99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90.76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229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231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232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233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230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D2CB-C289-40DF-883B-709DA1A63C51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75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1213.4166666666667</v>
      </c>
    </row>
    <row r="7" spans="1:19" x14ac:dyDescent="0.25">
      <c r="A7" s="2"/>
      <c r="C7" s="9" t="s">
        <v>10</v>
      </c>
      <c r="D7" s="10"/>
      <c r="E7" s="10"/>
      <c r="F7" s="11">
        <v>1545</v>
      </c>
      <c r="G7" s="12"/>
      <c r="H7" s="12"/>
      <c r="I7" s="12"/>
      <c r="J7" s="120">
        <f>AVERAGE(F7:I7)</f>
        <v>1545</v>
      </c>
      <c r="K7" s="121"/>
      <c r="M7" s="8">
        <v>2</v>
      </c>
      <c r="N7" s="122">
        <v>8.5</v>
      </c>
      <c r="O7" s="123"/>
      <c r="P7" s="2"/>
      <c r="R7" s="59" t="s">
        <v>21</v>
      </c>
      <c r="S7" s="83">
        <f>AVERAGE(J10,J67,J122)</f>
        <v>553.91666666666663</v>
      </c>
    </row>
    <row r="8" spans="1:19" x14ac:dyDescent="0.25">
      <c r="A8" s="2"/>
      <c r="C8" s="9" t="s">
        <v>11</v>
      </c>
      <c r="D8" s="10"/>
      <c r="E8" s="10"/>
      <c r="F8" s="11">
        <v>625</v>
      </c>
      <c r="G8" s="12"/>
      <c r="H8" s="12"/>
      <c r="I8" s="12"/>
      <c r="J8" s="120">
        <f t="shared" ref="J8:J13" si="0">AVERAGE(F8:I8)</f>
        <v>625</v>
      </c>
      <c r="K8" s="121"/>
      <c r="M8" s="8">
        <v>3</v>
      </c>
      <c r="N8" s="122">
        <v>8.6</v>
      </c>
      <c r="O8" s="123"/>
      <c r="P8" s="2"/>
      <c r="R8" s="59" t="s">
        <v>25</v>
      </c>
      <c r="S8" s="84">
        <f>AVERAGE(J13,J70,J125)</f>
        <v>240.5</v>
      </c>
    </row>
    <row r="9" spans="1:19" x14ac:dyDescent="0.25">
      <c r="A9" s="2"/>
      <c r="C9" s="9" t="s">
        <v>12</v>
      </c>
      <c r="D9" s="11">
        <v>60.25</v>
      </c>
      <c r="E9" s="11">
        <v>7.8</v>
      </c>
      <c r="F9" s="11">
        <v>1503</v>
      </c>
      <c r="G9" s="11">
        <v>1485</v>
      </c>
      <c r="H9" s="11">
        <v>1163</v>
      </c>
      <c r="I9" s="11">
        <v>1191</v>
      </c>
      <c r="J9" s="120">
        <f t="shared" si="0"/>
        <v>1335.5</v>
      </c>
      <c r="K9" s="121"/>
      <c r="M9" s="8">
        <v>4</v>
      </c>
      <c r="N9" s="122">
        <v>7.2</v>
      </c>
      <c r="O9" s="123"/>
      <c r="P9" s="2"/>
      <c r="R9" s="85" t="s">
        <v>575</v>
      </c>
      <c r="S9" s="86">
        <f>S6-S8</f>
        <v>972.91666666666674</v>
      </c>
    </row>
    <row r="10" spans="1:19" x14ac:dyDescent="0.25">
      <c r="A10" s="2"/>
      <c r="C10" s="9" t="s">
        <v>13</v>
      </c>
      <c r="D10" s="11">
        <v>57.77</v>
      </c>
      <c r="E10" s="11">
        <v>8</v>
      </c>
      <c r="F10" s="11">
        <v>554</v>
      </c>
      <c r="G10" s="11">
        <v>541</v>
      </c>
      <c r="H10" s="11">
        <v>561</v>
      </c>
      <c r="I10" s="11">
        <v>540</v>
      </c>
      <c r="J10" s="120">
        <f t="shared" si="0"/>
        <v>549</v>
      </c>
      <c r="K10" s="121"/>
      <c r="M10" s="8">
        <v>5</v>
      </c>
      <c r="N10" s="122">
        <v>8.4</v>
      </c>
      <c r="O10" s="123"/>
      <c r="P10" s="2"/>
      <c r="R10" s="85" t="s">
        <v>576</v>
      </c>
      <c r="S10" s="87">
        <f>S7-S8</f>
        <v>313.41666666666663</v>
      </c>
    </row>
    <row r="11" spans="1:19" ht="15.75" thickBot="1" x14ac:dyDescent="0.3">
      <c r="A11" s="2"/>
      <c r="C11" s="9" t="s">
        <v>14</v>
      </c>
      <c r="D11" s="11"/>
      <c r="E11" s="11"/>
      <c r="F11" s="11">
        <v>361</v>
      </c>
      <c r="G11" s="68">
        <v>349</v>
      </c>
      <c r="H11" s="68">
        <v>425</v>
      </c>
      <c r="I11" s="68">
        <v>405</v>
      </c>
      <c r="J11" s="120">
        <f t="shared" si="0"/>
        <v>385</v>
      </c>
      <c r="K11" s="121"/>
      <c r="M11" s="13">
        <v>6</v>
      </c>
      <c r="N11" s="124">
        <v>7.5</v>
      </c>
      <c r="O11" s="125"/>
      <c r="P11" s="2"/>
      <c r="R11" s="88" t="s">
        <v>577</v>
      </c>
      <c r="S11" s="89">
        <f>S9/S6</f>
        <v>0.80179932696930156</v>
      </c>
    </row>
    <row r="12" spans="1:19" ht="15.75" thickBot="1" x14ac:dyDescent="0.3">
      <c r="A12" s="2"/>
      <c r="C12" s="9" t="s">
        <v>15</v>
      </c>
      <c r="D12" s="11"/>
      <c r="E12" s="11"/>
      <c r="F12" s="11">
        <v>212</v>
      </c>
      <c r="G12" s="68">
        <v>209</v>
      </c>
      <c r="H12" s="68">
        <v>225</v>
      </c>
      <c r="I12" s="68">
        <v>221</v>
      </c>
      <c r="J12" s="120">
        <f t="shared" si="0"/>
        <v>216.75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0.56581916654129683</v>
      </c>
    </row>
    <row r="13" spans="1:19" ht="15.75" thickBot="1" x14ac:dyDescent="0.3">
      <c r="A13" s="2"/>
      <c r="C13" s="14" t="s">
        <v>16</v>
      </c>
      <c r="D13" s="15">
        <v>57.9</v>
      </c>
      <c r="E13" s="15">
        <v>7.7</v>
      </c>
      <c r="F13" s="15">
        <v>216</v>
      </c>
      <c r="G13" s="15">
        <v>214</v>
      </c>
      <c r="H13" s="15">
        <v>231</v>
      </c>
      <c r="I13" s="15">
        <v>228</v>
      </c>
      <c r="J13" s="126">
        <f t="shared" si="0"/>
        <v>222.25</v>
      </c>
      <c r="K13" s="127"/>
      <c r="M13" s="69" t="s">
        <v>65</v>
      </c>
      <c r="N13" s="28">
        <v>3.96</v>
      </c>
      <c r="O13" s="30"/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7.93</v>
      </c>
      <c r="E16" s="11">
        <v>10.4</v>
      </c>
      <c r="F16" s="22">
        <v>1398</v>
      </c>
      <c r="G16" s="16"/>
      <c r="H16" s="23" t="s">
        <v>21</v>
      </c>
      <c r="I16" s="115">
        <v>5.16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64.36</v>
      </c>
      <c r="E17" s="11"/>
      <c r="F17" s="22">
        <v>235</v>
      </c>
      <c r="G17" s="16"/>
      <c r="H17" s="27" t="s">
        <v>25</v>
      </c>
      <c r="I17" s="117">
        <v>5.05</v>
      </c>
      <c r="J17" s="117"/>
      <c r="K17" s="118"/>
      <c r="M17" s="28">
        <v>6.9</v>
      </c>
      <c r="N17" s="29">
        <v>142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66.08</v>
      </c>
      <c r="E19" s="11"/>
      <c r="F19" s="22">
        <v>231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70.91</v>
      </c>
      <c r="E20" s="11"/>
      <c r="F20" s="22">
        <v>229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5.2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76.2</v>
      </c>
      <c r="E21" s="11"/>
      <c r="F21" s="22">
        <v>1902</v>
      </c>
      <c r="G21" s="16"/>
      <c r="H21" s="105">
        <v>11</v>
      </c>
      <c r="I21" s="107">
        <v>549</v>
      </c>
      <c r="J21" s="107">
        <v>335</v>
      </c>
      <c r="K21" s="109">
        <f>((I21-J21)/I21)</f>
        <v>0.38979963570127507</v>
      </c>
      <c r="M21" s="13">
        <v>2</v>
      </c>
      <c r="N21" s="37">
        <v>5.3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76.459999999999994</v>
      </c>
      <c r="E22" s="11">
        <v>6.4</v>
      </c>
      <c r="F22" s="22">
        <v>596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582</v>
      </c>
      <c r="G23" s="16"/>
      <c r="H23" s="105">
        <v>6</v>
      </c>
      <c r="I23" s="107">
        <v>398</v>
      </c>
      <c r="J23" s="107">
        <v>207</v>
      </c>
      <c r="K23" s="109">
        <f>((I23-J23)/I23)</f>
        <v>0.47989949748743721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77.900000000000006</v>
      </c>
      <c r="E24" s="11">
        <v>6.2</v>
      </c>
      <c r="F24" s="22">
        <v>1119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0.58891800823661555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1102</v>
      </c>
      <c r="G25" s="16"/>
      <c r="M25" s="98" t="s">
        <v>43</v>
      </c>
      <c r="N25" s="99"/>
      <c r="O25" s="39">
        <f>(J10-J11)/J10</f>
        <v>0.2987249544626594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0.43701298701298702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-2.5374855824682813E-2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91.05</v>
      </c>
      <c r="E28" s="35"/>
      <c r="F28" s="36"/>
      <c r="G28" s="48"/>
      <c r="H28" s="49" t="s">
        <v>95</v>
      </c>
      <c r="I28" s="35">
        <v>331</v>
      </c>
      <c r="J28" s="35">
        <v>286</v>
      </c>
      <c r="K28" s="36">
        <f>I28-J28</f>
        <v>45</v>
      </c>
      <c r="M28" s="103" t="s">
        <v>124</v>
      </c>
      <c r="N28" s="104"/>
      <c r="O28" s="75">
        <f>(J10-J13)/J10</f>
        <v>0.59517304189435338</v>
      </c>
      <c r="P28" s="2"/>
    </row>
    <row r="29" spans="1:16" ht="15.75" thickBot="1" x14ac:dyDescent="0.3">
      <c r="A29" s="2"/>
      <c r="B29" s="43"/>
      <c r="C29" s="47" t="s">
        <v>54</v>
      </c>
      <c r="D29" s="35">
        <v>71.95</v>
      </c>
      <c r="E29" s="35">
        <v>67.569999999999993</v>
      </c>
      <c r="F29" s="36">
        <v>93.91</v>
      </c>
      <c r="G29" s="51">
        <v>5.5</v>
      </c>
      <c r="H29" s="28" t="s">
        <v>25</v>
      </c>
      <c r="I29" s="37">
        <v>202</v>
      </c>
      <c r="J29" s="37">
        <v>172</v>
      </c>
      <c r="K29" s="36">
        <f>I29-J29</f>
        <v>30</v>
      </c>
      <c r="L29" s="52"/>
      <c r="M29" s="111" t="s">
        <v>53</v>
      </c>
      <c r="N29" s="112"/>
      <c r="O29" s="74">
        <f>(J9-J13)/J9</f>
        <v>0.8335829277424186</v>
      </c>
      <c r="P29" s="2"/>
    </row>
    <row r="30" spans="1:16" ht="15" customHeight="1" x14ac:dyDescent="0.25">
      <c r="A30" s="2"/>
      <c r="B30" s="43"/>
      <c r="C30" s="47" t="s">
        <v>55</v>
      </c>
      <c r="D30" s="35">
        <v>78.95</v>
      </c>
      <c r="E30" s="35">
        <v>57.15</v>
      </c>
      <c r="F30" s="36">
        <v>72.39</v>
      </c>
      <c r="P30" s="2"/>
    </row>
    <row r="31" spans="1:16" ht="15" customHeight="1" x14ac:dyDescent="0.25">
      <c r="A31" s="2"/>
      <c r="B31" s="43"/>
      <c r="C31" s="47" t="s">
        <v>56</v>
      </c>
      <c r="D31" s="35">
        <v>76.849999999999994</v>
      </c>
      <c r="E31" s="35">
        <v>46.76</v>
      </c>
      <c r="F31" s="36">
        <v>60.85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52.4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91.1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234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235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236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237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238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239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 t="s">
        <v>240</v>
      </c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1521</v>
      </c>
      <c r="G64" s="12"/>
      <c r="H64" s="12"/>
      <c r="I64" s="12"/>
      <c r="J64" s="120">
        <f>AVERAGE(F64:I64)</f>
        <v>1521</v>
      </c>
      <c r="K64" s="121"/>
      <c r="M64" s="8">
        <v>2</v>
      </c>
      <c r="N64" s="122">
        <v>8.9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603</v>
      </c>
      <c r="G65" s="12"/>
      <c r="H65" s="12"/>
      <c r="I65" s="12"/>
      <c r="J65" s="120">
        <f t="shared" ref="J65:J70" si="1">AVERAGE(F65:I65)</f>
        <v>603</v>
      </c>
      <c r="K65" s="121"/>
      <c r="M65" s="8">
        <v>3</v>
      </c>
      <c r="N65" s="122">
        <v>8.9</v>
      </c>
      <c r="O65" s="123"/>
      <c r="P65" s="2"/>
    </row>
    <row r="66" spans="1:16" ht="15" customHeight="1" x14ac:dyDescent="0.25">
      <c r="A66" s="2"/>
      <c r="C66" s="9" t="s">
        <v>12</v>
      </c>
      <c r="D66" s="11">
        <v>63.96</v>
      </c>
      <c r="E66" s="11">
        <v>7.1</v>
      </c>
      <c r="F66" s="11">
        <v>1303</v>
      </c>
      <c r="G66" s="11">
        <v>1178</v>
      </c>
      <c r="H66" s="11">
        <v>1162</v>
      </c>
      <c r="I66" s="11">
        <v>1155</v>
      </c>
      <c r="J66" s="120">
        <f t="shared" si="1"/>
        <v>1199.5</v>
      </c>
      <c r="K66" s="121"/>
      <c r="M66" s="8">
        <v>4</v>
      </c>
      <c r="N66" s="122">
        <v>7.2</v>
      </c>
      <c r="O66" s="123"/>
      <c r="P66" s="2"/>
    </row>
    <row r="67" spans="1:16" ht="15" customHeight="1" x14ac:dyDescent="0.25">
      <c r="A67" s="2"/>
      <c r="C67" s="9" t="s">
        <v>13</v>
      </c>
      <c r="D67" s="11">
        <v>59.26</v>
      </c>
      <c r="E67" s="11">
        <v>8.3000000000000007</v>
      </c>
      <c r="F67" s="11">
        <v>552</v>
      </c>
      <c r="G67" s="11">
        <v>576</v>
      </c>
      <c r="H67" s="11">
        <v>582</v>
      </c>
      <c r="I67" s="11">
        <v>557</v>
      </c>
      <c r="J67" s="120">
        <f t="shared" si="1"/>
        <v>566.75</v>
      </c>
      <c r="K67" s="121"/>
      <c r="M67" s="8">
        <v>5</v>
      </c>
      <c r="N67" s="122">
        <v>8.8000000000000007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396</v>
      </c>
      <c r="G68" s="68">
        <v>443</v>
      </c>
      <c r="H68" s="68">
        <v>426</v>
      </c>
      <c r="I68" s="68">
        <v>416</v>
      </c>
      <c r="J68" s="120">
        <f t="shared" si="1"/>
        <v>420.25</v>
      </c>
      <c r="K68" s="121"/>
      <c r="M68" s="13">
        <v>6</v>
      </c>
      <c r="N68" s="124">
        <v>7.8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240</v>
      </c>
      <c r="G69" s="68">
        <v>228</v>
      </c>
      <c r="H69" s="68">
        <v>240</v>
      </c>
      <c r="I69" s="68">
        <v>259</v>
      </c>
      <c r="J69" s="120">
        <f t="shared" si="1"/>
        <v>241.75</v>
      </c>
      <c r="K69" s="121"/>
      <c r="P69" s="2"/>
    </row>
    <row r="70" spans="1:16" ht="15.75" thickBot="1" x14ac:dyDescent="0.3">
      <c r="A70" s="2"/>
      <c r="C70" s="14" t="s">
        <v>16</v>
      </c>
      <c r="D70" s="15">
        <v>59.49</v>
      </c>
      <c r="E70" s="15">
        <v>7.7</v>
      </c>
      <c r="F70" s="15">
        <v>234</v>
      </c>
      <c r="G70" s="15">
        <v>230</v>
      </c>
      <c r="H70" s="15">
        <v>239</v>
      </c>
      <c r="I70" s="15">
        <v>257</v>
      </c>
      <c r="J70" s="126">
        <f t="shared" si="1"/>
        <v>240</v>
      </c>
      <c r="K70" s="127"/>
      <c r="M70" s="69" t="s">
        <v>65</v>
      </c>
      <c r="N70" s="70">
        <v>3.86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25.75</v>
      </c>
      <c r="E73" s="11">
        <v>9.8000000000000007</v>
      </c>
      <c r="F73" s="22">
        <v>869</v>
      </c>
      <c r="G73" s="16"/>
      <c r="H73" s="23" t="s">
        <v>21</v>
      </c>
      <c r="I73" s="115">
        <v>5.61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65.010000000000005</v>
      </c>
      <c r="E74" s="11"/>
      <c r="F74" s="22">
        <v>234</v>
      </c>
      <c r="G74" s="16"/>
      <c r="H74" s="27" t="s">
        <v>25</v>
      </c>
      <c r="I74" s="117">
        <v>5.28</v>
      </c>
      <c r="J74" s="117"/>
      <c r="K74" s="118"/>
      <c r="M74" s="28">
        <v>7</v>
      </c>
      <c r="N74" s="29">
        <v>125</v>
      </c>
      <c r="O74" s="30">
        <v>0.03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60.93</v>
      </c>
      <c r="E76" s="11"/>
      <c r="F76" s="22">
        <v>239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71.95</v>
      </c>
      <c r="E77" s="11"/>
      <c r="F77" s="22">
        <v>235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5.3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77.400000000000006</v>
      </c>
      <c r="E78" s="11"/>
      <c r="F78" s="22">
        <v>1896</v>
      </c>
      <c r="G78" s="16"/>
      <c r="H78" s="105"/>
      <c r="I78" s="107"/>
      <c r="J78" s="107"/>
      <c r="K78" s="109" t="e">
        <f>((I78-J78)/I78)</f>
        <v>#DIV/0!</v>
      </c>
      <c r="M78" s="13">
        <v>2</v>
      </c>
      <c r="N78" s="37">
        <v>5.5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76.260000000000005</v>
      </c>
      <c r="E79" s="11">
        <v>7.1</v>
      </c>
      <c r="F79" s="22">
        <v>599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567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76.67</v>
      </c>
      <c r="E81" s="11">
        <v>6.9</v>
      </c>
      <c r="F81" s="22">
        <v>988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0.52751146310962904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971</v>
      </c>
      <c r="G82" s="16"/>
      <c r="M82" s="98" t="s">
        <v>43</v>
      </c>
      <c r="N82" s="99"/>
      <c r="O82" s="39">
        <f>(J67-J68)/J67</f>
        <v>0.25849139832377593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0.42474717430101128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7.2388831437435368E-3</v>
      </c>
      <c r="P84" s="2"/>
    </row>
    <row r="85" spans="1:16" x14ac:dyDescent="0.25">
      <c r="A85" s="2"/>
      <c r="B85" s="43"/>
      <c r="C85" s="47" t="s">
        <v>52</v>
      </c>
      <c r="D85" s="35">
        <v>91.25</v>
      </c>
      <c r="E85" s="35"/>
      <c r="F85" s="36"/>
      <c r="G85" s="48"/>
      <c r="H85" s="49" t="s">
        <v>21</v>
      </c>
      <c r="I85" s="35">
        <v>355</v>
      </c>
      <c r="J85" s="35">
        <v>309</v>
      </c>
      <c r="K85" s="36">
        <f>I85-J85</f>
        <v>46</v>
      </c>
      <c r="M85" s="103" t="s">
        <v>124</v>
      </c>
      <c r="N85" s="104"/>
      <c r="O85" s="75">
        <f>(J67-J70)/J67</f>
        <v>0.57653286281429206</v>
      </c>
      <c r="P85" s="2"/>
    </row>
    <row r="86" spans="1:16" ht="15.75" thickBot="1" x14ac:dyDescent="0.3">
      <c r="A86" s="2"/>
      <c r="B86" s="43"/>
      <c r="C86" s="47" t="s">
        <v>54</v>
      </c>
      <c r="D86" s="35">
        <v>73.25</v>
      </c>
      <c r="E86" s="35">
        <v>69.400000000000006</v>
      </c>
      <c r="F86" s="36">
        <v>94.74</v>
      </c>
      <c r="G86" s="51">
        <v>5.8</v>
      </c>
      <c r="H86" s="28" t="s">
        <v>25</v>
      </c>
      <c r="I86" s="37">
        <v>245</v>
      </c>
      <c r="J86" s="37">
        <v>226</v>
      </c>
      <c r="K86" s="36">
        <f>I86-J86</f>
        <v>19</v>
      </c>
      <c r="L86" s="52"/>
      <c r="M86" s="111" t="s">
        <v>53</v>
      </c>
      <c r="N86" s="112"/>
      <c r="O86" s="74">
        <f>(J66-J70)/J66</f>
        <v>0.79991663192997087</v>
      </c>
      <c r="P86" s="2"/>
    </row>
    <row r="87" spans="1:16" ht="15" customHeight="1" x14ac:dyDescent="0.25">
      <c r="A87" s="2"/>
      <c r="B87" s="43"/>
      <c r="C87" s="47" t="s">
        <v>55</v>
      </c>
      <c r="D87" s="35">
        <v>78.55</v>
      </c>
      <c r="E87" s="35">
        <v>56.83</v>
      </c>
      <c r="F87" s="36">
        <v>72.349999999999994</v>
      </c>
      <c r="P87" s="2"/>
    </row>
    <row r="88" spans="1:16" ht="15" customHeight="1" x14ac:dyDescent="0.25">
      <c r="A88" s="2"/>
      <c r="B88" s="43"/>
      <c r="C88" s="47" t="s">
        <v>56</v>
      </c>
      <c r="D88" s="35">
        <v>77.95</v>
      </c>
      <c r="E88" s="35">
        <v>47.49</v>
      </c>
      <c r="F88" s="36">
        <v>60.92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54.3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91.85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241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242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243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244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245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 t="s">
        <v>246</v>
      </c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 t="s">
        <v>247</v>
      </c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 t="s">
        <v>248</v>
      </c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1497</v>
      </c>
      <c r="G119" s="12"/>
      <c r="H119" s="12"/>
      <c r="I119" s="12"/>
      <c r="J119" s="120">
        <f>AVERAGE(F119:I119)</f>
        <v>1497</v>
      </c>
      <c r="K119" s="121"/>
      <c r="M119" s="8">
        <v>2</v>
      </c>
      <c r="N119" s="122">
        <v>8.8000000000000007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609</v>
      </c>
      <c r="G120" s="12"/>
      <c r="H120" s="12"/>
      <c r="I120" s="12"/>
      <c r="J120" s="120">
        <f t="shared" ref="J120:J125" si="2">AVERAGE(F120:I120)</f>
        <v>609</v>
      </c>
      <c r="K120" s="121"/>
      <c r="M120" s="8">
        <v>3</v>
      </c>
      <c r="N120" s="122">
        <v>9.1</v>
      </c>
      <c r="O120" s="123"/>
      <c r="P120" s="2"/>
    </row>
    <row r="121" spans="1:16" x14ac:dyDescent="0.25">
      <c r="A121" s="2"/>
      <c r="C121" s="9" t="s">
        <v>12</v>
      </c>
      <c r="D121" s="11">
        <v>62.71</v>
      </c>
      <c r="E121" s="11">
        <v>6.8</v>
      </c>
      <c r="F121" s="11">
        <v>1109</v>
      </c>
      <c r="G121" s="11">
        <v>1118</v>
      </c>
      <c r="H121" s="11">
        <v>1101</v>
      </c>
      <c r="I121" s="11">
        <v>1093</v>
      </c>
      <c r="J121" s="120">
        <f t="shared" si="2"/>
        <v>1105.25</v>
      </c>
      <c r="K121" s="121"/>
      <c r="M121" s="8">
        <v>4</v>
      </c>
      <c r="N121" s="122">
        <v>7.4</v>
      </c>
      <c r="O121" s="123"/>
      <c r="P121" s="2"/>
    </row>
    <row r="122" spans="1:16" x14ac:dyDescent="0.25">
      <c r="A122" s="2"/>
      <c r="C122" s="9" t="s">
        <v>13</v>
      </c>
      <c r="D122" s="11">
        <v>60.14</v>
      </c>
      <c r="E122" s="11">
        <v>8.8000000000000007</v>
      </c>
      <c r="F122" s="11">
        <v>549</v>
      </c>
      <c r="G122" s="11">
        <v>551</v>
      </c>
      <c r="H122" s="11">
        <v>555</v>
      </c>
      <c r="I122" s="11">
        <v>529</v>
      </c>
      <c r="J122" s="120">
        <f t="shared" si="2"/>
        <v>546</v>
      </c>
      <c r="K122" s="121"/>
      <c r="M122" s="8">
        <v>5</v>
      </c>
      <c r="N122" s="122">
        <v>8.8000000000000007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419</v>
      </c>
      <c r="G123" s="68">
        <v>425</v>
      </c>
      <c r="H123" s="68">
        <v>440</v>
      </c>
      <c r="I123" s="68">
        <v>407</v>
      </c>
      <c r="J123" s="120">
        <f t="shared" si="2"/>
        <v>422.75</v>
      </c>
      <c r="K123" s="121"/>
      <c r="M123" s="13">
        <v>6</v>
      </c>
      <c r="N123" s="124">
        <v>7.6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259</v>
      </c>
      <c r="G124" s="68">
        <v>250</v>
      </c>
      <c r="H124" s="68">
        <v>260</v>
      </c>
      <c r="I124" s="68">
        <v>221</v>
      </c>
      <c r="J124" s="120">
        <f t="shared" si="2"/>
        <v>247.5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60.27</v>
      </c>
      <c r="E125" s="15">
        <v>8</v>
      </c>
      <c r="F125" s="15">
        <v>266</v>
      </c>
      <c r="G125" s="15">
        <v>269</v>
      </c>
      <c r="H125" s="15">
        <v>272</v>
      </c>
      <c r="I125" s="15">
        <v>230</v>
      </c>
      <c r="J125" s="126">
        <f t="shared" si="2"/>
        <v>259.25</v>
      </c>
      <c r="K125" s="127"/>
      <c r="M125" s="69" t="s">
        <v>65</v>
      </c>
      <c r="N125" s="70">
        <v>3.88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14.22</v>
      </c>
      <c r="E128" s="11">
        <v>10.1</v>
      </c>
      <c r="F128" s="22">
        <v>1144</v>
      </c>
      <c r="G128" s="16"/>
      <c r="H128" s="23" t="s">
        <v>21</v>
      </c>
      <c r="I128" s="115">
        <v>6.72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66.67</v>
      </c>
      <c r="E129" s="11"/>
      <c r="F129" s="22">
        <v>258</v>
      </c>
      <c r="G129" s="16"/>
      <c r="H129" s="27" t="s">
        <v>25</v>
      </c>
      <c r="I129" s="117">
        <v>6.16</v>
      </c>
      <c r="J129" s="117"/>
      <c r="K129" s="118"/>
      <c r="M129" s="28">
        <v>6.9</v>
      </c>
      <c r="N129" s="29">
        <v>133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63.91</v>
      </c>
      <c r="E131" s="11"/>
      <c r="F131" s="22">
        <v>232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72.55</v>
      </c>
      <c r="E132" s="11"/>
      <c r="F132" s="22">
        <v>249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5.0999999999999996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75.05</v>
      </c>
      <c r="E133" s="11"/>
      <c r="F133" s="22">
        <v>1933</v>
      </c>
      <c r="G133" s="16"/>
      <c r="H133" s="105">
        <v>9</v>
      </c>
      <c r="I133" s="107">
        <v>502</v>
      </c>
      <c r="J133" s="107">
        <v>144</v>
      </c>
      <c r="K133" s="109">
        <f>((I133-J133)/I133)</f>
        <v>0.71314741035856577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75.349999999999994</v>
      </c>
      <c r="E134" s="11">
        <v>6.7</v>
      </c>
      <c r="F134" s="22">
        <v>503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495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78.17</v>
      </c>
      <c r="E136" s="11">
        <v>6.5</v>
      </c>
      <c r="F136" s="22">
        <v>1044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0.50599411897760682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1021</v>
      </c>
      <c r="G137" s="16"/>
      <c r="M137" s="98" t="s">
        <v>43</v>
      </c>
      <c r="N137" s="99"/>
      <c r="O137" s="39">
        <f>(J122-J123)/J122</f>
        <v>0.22573260073260074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0.41454760496747489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-4.7474747474747475E-2</v>
      </c>
      <c r="P139" s="2"/>
    </row>
    <row r="140" spans="1:16" x14ac:dyDescent="0.25">
      <c r="A140" s="2"/>
      <c r="B140" s="43"/>
      <c r="C140" s="47" t="s">
        <v>52</v>
      </c>
      <c r="D140" s="35">
        <v>91.01</v>
      </c>
      <c r="E140" s="35"/>
      <c r="F140" s="36"/>
      <c r="G140" s="48"/>
      <c r="H140" s="49" t="s">
        <v>21</v>
      </c>
      <c r="I140" s="35">
        <v>779</v>
      </c>
      <c r="J140" s="35">
        <v>702</v>
      </c>
      <c r="K140" s="36">
        <f>I140-J140</f>
        <v>77</v>
      </c>
      <c r="M140" s="103" t="s">
        <v>124</v>
      </c>
      <c r="N140" s="104"/>
      <c r="O140" s="75">
        <f>(J122-J125)/J122</f>
        <v>0.5251831501831502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72.849999999999994</v>
      </c>
      <c r="E141" s="35">
        <v>68.31</v>
      </c>
      <c r="F141" s="36">
        <v>93.77</v>
      </c>
      <c r="G141" s="51">
        <v>5.9</v>
      </c>
      <c r="H141" s="28" t="s">
        <v>25</v>
      </c>
      <c r="I141" s="37">
        <v>289</v>
      </c>
      <c r="J141" s="37">
        <v>276</v>
      </c>
      <c r="K141" s="36">
        <f>I141-J141</f>
        <v>13</v>
      </c>
      <c r="L141" s="52"/>
      <c r="M141" s="111" t="s">
        <v>53</v>
      </c>
      <c r="N141" s="112"/>
      <c r="O141" s="74">
        <f>(J121-J125)/J121</f>
        <v>0.76543768378194976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78.349999999999994</v>
      </c>
      <c r="E142" s="35">
        <v>56.18</v>
      </c>
      <c r="F142" s="36">
        <v>71.709999999999994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72.95</v>
      </c>
      <c r="E143" s="35">
        <v>44.33</v>
      </c>
      <c r="F143" s="36">
        <v>60.77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57.05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90.96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249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251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252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253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250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77EE-50E1-4909-8693-66B7E9271803}">
  <dimension ref="A1:S171"/>
  <sheetViews>
    <sheetView topLeftCell="B1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1012.8333333333334</v>
      </c>
    </row>
    <row r="7" spans="1:19" x14ac:dyDescent="0.25">
      <c r="A7" s="2"/>
      <c r="C7" s="9" t="s">
        <v>10</v>
      </c>
      <c r="D7" s="10"/>
      <c r="E7" s="10"/>
      <c r="F7" s="11">
        <v>1527</v>
      </c>
      <c r="G7" s="12"/>
      <c r="H7" s="12"/>
      <c r="I7" s="12"/>
      <c r="J7" s="120">
        <f>AVERAGE(F7:I7)</f>
        <v>1527</v>
      </c>
      <c r="K7" s="121"/>
      <c r="M7" s="8">
        <v>2</v>
      </c>
      <c r="N7" s="122">
        <v>8.9</v>
      </c>
      <c r="O7" s="123"/>
      <c r="P7" s="2"/>
      <c r="R7" s="59" t="s">
        <v>21</v>
      </c>
      <c r="S7" s="83">
        <f>AVERAGE(J10,J67,J122)</f>
        <v>450.83333333333331</v>
      </c>
    </row>
    <row r="8" spans="1:19" x14ac:dyDescent="0.25">
      <c r="A8" s="2"/>
      <c r="C8" s="9" t="s">
        <v>11</v>
      </c>
      <c r="D8" s="10"/>
      <c r="E8" s="10"/>
      <c r="F8" s="11">
        <v>622</v>
      </c>
      <c r="G8" s="12"/>
      <c r="H8" s="12"/>
      <c r="I8" s="12"/>
      <c r="J8" s="120">
        <f t="shared" ref="J8:J13" si="0">AVERAGE(F8:I8)</f>
        <v>622</v>
      </c>
      <c r="K8" s="121"/>
      <c r="M8" s="8">
        <v>3</v>
      </c>
      <c r="N8" s="122">
        <v>9</v>
      </c>
      <c r="O8" s="123"/>
      <c r="P8" s="2"/>
      <c r="R8" s="59" t="s">
        <v>25</v>
      </c>
      <c r="S8" s="84">
        <f>AVERAGE(J13,J70,J125)</f>
        <v>176.75</v>
      </c>
    </row>
    <row r="9" spans="1:19" x14ac:dyDescent="0.25">
      <c r="A9" s="2"/>
      <c r="C9" s="9" t="s">
        <v>12</v>
      </c>
      <c r="D9" s="11">
        <v>64.39</v>
      </c>
      <c r="E9" s="11">
        <v>7.1</v>
      </c>
      <c r="F9" s="11">
        <v>885</v>
      </c>
      <c r="G9" s="11">
        <v>856</v>
      </c>
      <c r="H9" s="11">
        <v>916</v>
      </c>
      <c r="I9" s="11">
        <v>1048</v>
      </c>
      <c r="J9" s="120">
        <f t="shared" si="0"/>
        <v>926.25</v>
      </c>
      <c r="K9" s="121"/>
      <c r="M9" s="8">
        <v>4</v>
      </c>
      <c r="N9" s="122">
        <v>7.5</v>
      </c>
      <c r="O9" s="123"/>
      <c r="P9" s="2"/>
      <c r="R9" s="85" t="s">
        <v>575</v>
      </c>
      <c r="S9" s="86">
        <f>S6-S8</f>
        <v>836.08333333333337</v>
      </c>
    </row>
    <row r="10" spans="1:19" x14ac:dyDescent="0.25">
      <c r="A10" s="2"/>
      <c r="C10" s="9" t="s">
        <v>13</v>
      </c>
      <c r="D10" s="11">
        <v>60.16</v>
      </c>
      <c r="E10" s="11">
        <v>8.4</v>
      </c>
      <c r="F10" s="11">
        <v>396</v>
      </c>
      <c r="G10" s="11">
        <v>356</v>
      </c>
      <c r="H10" s="11">
        <v>335</v>
      </c>
      <c r="I10" s="11">
        <v>336</v>
      </c>
      <c r="J10" s="120">
        <f t="shared" si="0"/>
        <v>355.75</v>
      </c>
      <c r="K10" s="121"/>
      <c r="M10" s="8">
        <v>5</v>
      </c>
      <c r="N10" s="122">
        <v>8.6999999999999993</v>
      </c>
      <c r="O10" s="123"/>
      <c r="P10" s="2"/>
      <c r="R10" s="85" t="s">
        <v>576</v>
      </c>
      <c r="S10" s="87">
        <f>S7-S8</f>
        <v>274.08333333333331</v>
      </c>
    </row>
    <row r="11" spans="1:19" ht="15.75" thickBot="1" x14ac:dyDescent="0.3">
      <c r="A11" s="2"/>
      <c r="C11" s="9" t="s">
        <v>14</v>
      </c>
      <c r="D11" s="11"/>
      <c r="E11" s="11"/>
      <c r="F11" s="11">
        <v>304</v>
      </c>
      <c r="G11" s="68">
        <v>236</v>
      </c>
      <c r="H11" s="68">
        <v>230</v>
      </c>
      <c r="I11" s="68">
        <v>201</v>
      </c>
      <c r="J11" s="120">
        <f t="shared" si="0"/>
        <v>242.75</v>
      </c>
      <c r="K11" s="121"/>
      <c r="M11" s="13">
        <v>6</v>
      </c>
      <c r="N11" s="124">
        <v>7.6</v>
      </c>
      <c r="O11" s="125"/>
      <c r="P11" s="2"/>
      <c r="R11" s="88" t="s">
        <v>577</v>
      </c>
      <c r="S11" s="89">
        <f>S9/S6</f>
        <v>0.82548955076518016</v>
      </c>
    </row>
    <row r="12" spans="1:19" ht="15.75" thickBot="1" x14ac:dyDescent="0.3">
      <c r="A12" s="2"/>
      <c r="C12" s="9" t="s">
        <v>15</v>
      </c>
      <c r="D12" s="11"/>
      <c r="E12" s="11"/>
      <c r="F12" s="11">
        <v>250</v>
      </c>
      <c r="G12" s="68">
        <v>148</v>
      </c>
      <c r="H12" s="68">
        <v>159</v>
      </c>
      <c r="I12" s="68">
        <v>137</v>
      </c>
      <c r="J12" s="120">
        <f t="shared" si="0"/>
        <v>173.5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0.60794824399260627</v>
      </c>
    </row>
    <row r="13" spans="1:19" ht="15.75" thickBot="1" x14ac:dyDescent="0.3">
      <c r="A13" s="2"/>
      <c r="C13" s="14" t="s">
        <v>16</v>
      </c>
      <c r="D13" s="15">
        <v>60.26</v>
      </c>
      <c r="E13" s="15">
        <v>7.9</v>
      </c>
      <c r="F13" s="15">
        <v>203</v>
      </c>
      <c r="G13" s="15">
        <v>171</v>
      </c>
      <c r="H13" s="15">
        <v>153</v>
      </c>
      <c r="I13" s="15">
        <v>143</v>
      </c>
      <c r="J13" s="126">
        <f t="shared" si="0"/>
        <v>167.5</v>
      </c>
      <c r="K13" s="127"/>
      <c r="M13" s="69" t="s">
        <v>65</v>
      </c>
      <c r="N13" s="28">
        <v>4.47</v>
      </c>
      <c r="O13" s="30"/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10.06</v>
      </c>
      <c r="E16" s="11">
        <v>9.6</v>
      </c>
      <c r="F16" s="22">
        <v>988</v>
      </c>
      <c r="G16" s="16"/>
      <c r="H16" s="23" t="s">
        <v>21</v>
      </c>
      <c r="I16" s="115">
        <v>4.6500000000000004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65.540000000000006</v>
      </c>
      <c r="E17" s="11"/>
      <c r="F17" s="22">
        <v>214</v>
      </c>
      <c r="G17" s="16"/>
      <c r="H17" s="27" t="s">
        <v>25</v>
      </c>
      <c r="I17" s="117">
        <v>4.1399999999999997</v>
      </c>
      <c r="J17" s="117"/>
      <c r="K17" s="118"/>
      <c r="M17" s="28">
        <v>6.8</v>
      </c>
      <c r="N17" s="29">
        <v>86</v>
      </c>
      <c r="O17" s="30">
        <v>0.04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66.39</v>
      </c>
      <c r="E19" s="11"/>
      <c r="F19" s="22">
        <v>210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71.72</v>
      </c>
      <c r="E20" s="11"/>
      <c r="F20" s="22">
        <v>207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5.8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75.180000000000007</v>
      </c>
      <c r="E21" s="11"/>
      <c r="F21" s="22">
        <v>1776</v>
      </c>
      <c r="G21" s="16"/>
      <c r="H21" s="105">
        <v>1</v>
      </c>
      <c r="I21" s="107">
        <v>393</v>
      </c>
      <c r="J21" s="107">
        <v>88</v>
      </c>
      <c r="K21" s="109">
        <f>((I21-J21)/I21)</f>
        <v>0.77608142493638677</v>
      </c>
      <c r="M21" s="13">
        <v>2</v>
      </c>
      <c r="N21" s="37">
        <v>5.7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75.41</v>
      </c>
      <c r="E22" s="11">
        <v>6.6</v>
      </c>
      <c r="F22" s="22">
        <v>535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514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77.849999999999994</v>
      </c>
      <c r="E24" s="11">
        <v>6.8</v>
      </c>
      <c r="F24" s="22">
        <v>1058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0.61592442645074219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1021</v>
      </c>
      <c r="G25" s="16"/>
      <c r="M25" s="98" t="s">
        <v>43</v>
      </c>
      <c r="N25" s="99"/>
      <c r="O25" s="39">
        <f>(J10-J11)/J10</f>
        <v>0.31763879128601546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0.28527291452111225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3.4582132564841501E-2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91.45</v>
      </c>
      <c r="E28" s="35"/>
      <c r="F28" s="36"/>
      <c r="G28" s="48"/>
      <c r="H28" s="49" t="s">
        <v>81</v>
      </c>
      <c r="I28" s="35">
        <v>420</v>
      </c>
      <c r="J28" s="35">
        <v>381</v>
      </c>
      <c r="K28" s="36">
        <f>I28-J28</f>
        <v>39</v>
      </c>
      <c r="M28" s="103" t="s">
        <v>124</v>
      </c>
      <c r="N28" s="104"/>
      <c r="O28" s="75">
        <f>(J10-J13)/J10</f>
        <v>0.52916373858046384</v>
      </c>
      <c r="P28" s="2"/>
    </row>
    <row r="29" spans="1:16" ht="15.75" thickBot="1" x14ac:dyDescent="0.3">
      <c r="A29" s="2"/>
      <c r="B29" s="43"/>
      <c r="C29" s="47" t="s">
        <v>54</v>
      </c>
      <c r="D29" s="35">
        <v>72.25</v>
      </c>
      <c r="E29" s="35">
        <v>68.42</v>
      </c>
      <c r="F29" s="36">
        <v>94.71</v>
      </c>
      <c r="G29" s="51">
        <v>5.4</v>
      </c>
      <c r="H29" s="28" t="s">
        <v>82</v>
      </c>
      <c r="I29" s="37">
        <v>215</v>
      </c>
      <c r="J29" s="37">
        <v>188</v>
      </c>
      <c r="K29" s="36">
        <f>I29-J29</f>
        <v>27</v>
      </c>
      <c r="L29" s="52"/>
      <c r="M29" s="111" t="s">
        <v>53</v>
      </c>
      <c r="N29" s="112"/>
      <c r="O29" s="74">
        <f>(J9-J13)/J9</f>
        <v>0.81916329284750333</v>
      </c>
      <c r="P29" s="2"/>
    </row>
    <row r="30" spans="1:16" ht="15" customHeight="1" x14ac:dyDescent="0.25">
      <c r="A30" s="2"/>
      <c r="B30" s="43"/>
      <c r="C30" s="47" t="s">
        <v>55</v>
      </c>
      <c r="D30" s="35">
        <v>79.650000000000006</v>
      </c>
      <c r="E30" s="35">
        <v>56.83</v>
      </c>
      <c r="F30" s="36">
        <v>71.349999999999994</v>
      </c>
      <c r="P30" s="2"/>
    </row>
    <row r="31" spans="1:16" ht="15" customHeight="1" x14ac:dyDescent="0.25">
      <c r="A31" s="2"/>
      <c r="B31" s="43"/>
      <c r="C31" s="47" t="s">
        <v>56</v>
      </c>
      <c r="D31" s="35">
        <v>75.349999999999994</v>
      </c>
      <c r="E31" s="35">
        <v>45.6</v>
      </c>
      <c r="F31" s="36">
        <v>60.52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53.31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91.55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254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255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256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257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258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259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260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1536</v>
      </c>
      <c r="G64" s="12"/>
      <c r="H64" s="12"/>
      <c r="I64" s="12"/>
      <c r="J64" s="120">
        <f>AVERAGE(F64:I64)</f>
        <v>1536</v>
      </c>
      <c r="K64" s="121"/>
      <c r="M64" s="8">
        <v>2</v>
      </c>
      <c r="N64" s="122">
        <v>8.6999999999999993</v>
      </c>
      <c r="O64" s="123"/>
      <c r="P64" s="2"/>
    </row>
    <row r="65" spans="1:19" x14ac:dyDescent="0.25">
      <c r="A65" s="2"/>
      <c r="C65" s="9" t="s">
        <v>11</v>
      </c>
      <c r="D65" s="10"/>
      <c r="E65" s="10"/>
      <c r="F65" s="11">
        <v>603</v>
      </c>
      <c r="G65" s="12"/>
      <c r="H65" s="12"/>
      <c r="I65" s="12"/>
      <c r="J65" s="120">
        <f t="shared" ref="J65:J70" si="1">AVERAGE(F65:I65)</f>
        <v>603</v>
      </c>
      <c r="K65" s="121"/>
      <c r="M65" s="8">
        <v>3</v>
      </c>
      <c r="N65" s="122">
        <v>9.3000000000000007</v>
      </c>
      <c r="O65" s="123"/>
      <c r="P65" s="2"/>
    </row>
    <row r="66" spans="1:19" ht="15" customHeight="1" x14ac:dyDescent="0.25">
      <c r="A66" s="2"/>
      <c r="C66" s="9" t="s">
        <v>12</v>
      </c>
      <c r="D66" s="11">
        <v>63.59</v>
      </c>
      <c r="E66" s="11">
        <v>6.6</v>
      </c>
      <c r="F66" s="11">
        <v>1074</v>
      </c>
      <c r="G66" s="11">
        <v>1093</v>
      </c>
      <c r="H66" s="11">
        <v>1188</v>
      </c>
      <c r="I66" s="11">
        <v>1202</v>
      </c>
      <c r="J66" s="120">
        <f t="shared" si="1"/>
        <v>1139.25</v>
      </c>
      <c r="K66" s="121"/>
      <c r="M66" s="8">
        <v>4</v>
      </c>
      <c r="N66" s="122">
        <v>7.4</v>
      </c>
      <c r="O66" s="123"/>
      <c r="P66" s="2"/>
    </row>
    <row r="67" spans="1:19" ht="15" customHeight="1" x14ac:dyDescent="0.25">
      <c r="A67" s="2"/>
      <c r="C67" s="9" t="s">
        <v>13</v>
      </c>
      <c r="D67" s="11">
        <v>66.12</v>
      </c>
      <c r="E67" s="11">
        <v>8.8000000000000007</v>
      </c>
      <c r="F67" s="11">
        <v>397</v>
      </c>
      <c r="G67" s="11">
        <v>411</v>
      </c>
      <c r="H67" s="11">
        <v>462</v>
      </c>
      <c r="I67" s="11">
        <v>453</v>
      </c>
      <c r="J67" s="120">
        <f t="shared" si="1"/>
        <v>430.75</v>
      </c>
      <c r="K67" s="121"/>
      <c r="M67" s="8">
        <v>5</v>
      </c>
      <c r="N67" s="122">
        <v>8.6</v>
      </c>
      <c r="O67" s="123"/>
      <c r="P67" s="2"/>
    </row>
    <row r="68" spans="1:19" ht="15.75" customHeight="1" thickBot="1" x14ac:dyDescent="0.3">
      <c r="A68" s="2"/>
      <c r="C68" s="9" t="s">
        <v>14</v>
      </c>
      <c r="D68" s="11"/>
      <c r="E68" s="11"/>
      <c r="F68" s="11">
        <v>232</v>
      </c>
      <c r="G68" s="68">
        <v>238</v>
      </c>
      <c r="H68" s="68">
        <v>347</v>
      </c>
      <c r="I68" s="68">
        <v>340</v>
      </c>
      <c r="J68" s="120">
        <f t="shared" si="1"/>
        <v>289.25</v>
      </c>
      <c r="K68" s="121"/>
      <c r="M68" s="13">
        <v>6</v>
      </c>
      <c r="N68" s="124">
        <v>7.7</v>
      </c>
      <c r="O68" s="125"/>
      <c r="P68" s="2"/>
    </row>
    <row r="69" spans="1:19" ht="15.75" thickBot="1" x14ac:dyDescent="0.3">
      <c r="A69" s="2"/>
      <c r="C69" s="9" t="s">
        <v>15</v>
      </c>
      <c r="D69" s="11"/>
      <c r="E69" s="11"/>
      <c r="F69" s="11">
        <v>149</v>
      </c>
      <c r="G69" s="68">
        <v>150</v>
      </c>
      <c r="H69" s="68">
        <v>175</v>
      </c>
      <c r="I69" s="68">
        <v>192</v>
      </c>
      <c r="J69" s="120">
        <f t="shared" si="1"/>
        <v>166.5</v>
      </c>
      <c r="K69" s="121"/>
      <c r="P69" s="2"/>
    </row>
    <row r="70" spans="1:19" ht="15.75" thickBot="1" x14ac:dyDescent="0.3">
      <c r="A70" s="2"/>
      <c r="C70" s="14" t="s">
        <v>16</v>
      </c>
      <c r="D70" s="15">
        <v>63.23</v>
      </c>
      <c r="E70" s="15">
        <v>8</v>
      </c>
      <c r="F70" s="15">
        <v>146</v>
      </c>
      <c r="G70" s="15">
        <v>149</v>
      </c>
      <c r="H70" s="15">
        <v>179</v>
      </c>
      <c r="I70" s="15">
        <v>195</v>
      </c>
      <c r="J70" s="126">
        <f t="shared" si="1"/>
        <v>167.25</v>
      </c>
      <c r="K70" s="127"/>
      <c r="M70" s="69" t="s">
        <v>65</v>
      </c>
      <c r="N70" s="70">
        <v>4.12</v>
      </c>
      <c r="P70" s="2"/>
    </row>
    <row r="71" spans="1:19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9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9" ht="15" customHeight="1" x14ac:dyDescent="0.25">
      <c r="A73" s="2"/>
      <c r="C73" s="21" t="s">
        <v>20</v>
      </c>
      <c r="D73" s="11">
        <v>20.93</v>
      </c>
      <c r="E73" s="11">
        <v>9.6999999999999993</v>
      </c>
      <c r="F73" s="22">
        <v>1025</v>
      </c>
      <c r="G73" s="16"/>
      <c r="H73" s="23" t="s">
        <v>21</v>
      </c>
      <c r="I73" s="115">
        <v>4.3899999999999997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9" ht="15.75" thickBot="1" x14ac:dyDescent="0.3">
      <c r="A74" s="2"/>
      <c r="C74" s="21" t="s">
        <v>24</v>
      </c>
      <c r="D74" s="11">
        <v>64.27</v>
      </c>
      <c r="E74" s="11"/>
      <c r="F74" s="22">
        <v>151</v>
      </c>
      <c r="G74" s="16"/>
      <c r="H74" s="27" t="s">
        <v>25</v>
      </c>
      <c r="I74" s="117">
        <v>4.13</v>
      </c>
      <c r="J74" s="117"/>
      <c r="K74" s="118"/>
      <c r="M74" s="28">
        <v>7</v>
      </c>
      <c r="N74" s="29">
        <v>106</v>
      </c>
      <c r="O74" s="30">
        <v>0.03</v>
      </c>
      <c r="P74" s="2"/>
    </row>
    <row r="75" spans="1:19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9" ht="15" customHeight="1" x14ac:dyDescent="0.25">
      <c r="A76" s="2"/>
      <c r="C76" s="21" t="s">
        <v>27</v>
      </c>
      <c r="D76" s="11">
        <v>67.680000000000007</v>
      </c>
      <c r="E76" s="11"/>
      <c r="F76" s="22">
        <v>149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9" x14ac:dyDescent="0.25">
      <c r="A77" s="2"/>
      <c r="C77" s="21" t="s">
        <v>31</v>
      </c>
      <c r="D77" s="11">
        <v>75.8</v>
      </c>
      <c r="E77" s="11"/>
      <c r="F77" s="22">
        <v>150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5.7</v>
      </c>
      <c r="O77" s="36">
        <v>100</v>
      </c>
      <c r="P77" s="2"/>
    </row>
    <row r="78" spans="1:19" ht="15.75" thickBot="1" x14ac:dyDescent="0.3">
      <c r="A78" s="2"/>
      <c r="C78" s="21" t="s">
        <v>36</v>
      </c>
      <c r="D78" s="11">
        <v>77.69</v>
      </c>
      <c r="E78" s="11"/>
      <c r="F78" s="22">
        <v>1864</v>
      </c>
      <c r="G78" s="16"/>
      <c r="H78" s="105">
        <v>10</v>
      </c>
      <c r="I78" s="107">
        <v>412</v>
      </c>
      <c r="J78" s="107">
        <v>245</v>
      </c>
      <c r="K78" s="109">
        <f>((I78-J78)/I78)</f>
        <v>0.4053398058252427</v>
      </c>
      <c r="M78" s="13">
        <v>2</v>
      </c>
      <c r="N78" s="37">
        <v>5.5</v>
      </c>
      <c r="O78" s="38">
        <v>100</v>
      </c>
      <c r="P78" s="2"/>
    </row>
    <row r="79" spans="1:19" ht="15.75" thickBot="1" x14ac:dyDescent="0.3">
      <c r="A79" s="2"/>
      <c r="C79" s="21" t="s">
        <v>37</v>
      </c>
      <c r="D79" s="11">
        <v>77.38</v>
      </c>
      <c r="E79" s="11">
        <v>6.6</v>
      </c>
      <c r="F79" s="22">
        <v>551</v>
      </c>
      <c r="G79" s="16"/>
      <c r="H79" s="105"/>
      <c r="I79" s="107"/>
      <c r="J79" s="107"/>
      <c r="K79" s="109"/>
      <c r="P79" s="2"/>
      <c r="S79" t="s">
        <v>268</v>
      </c>
    </row>
    <row r="80" spans="1:19" ht="15" customHeight="1" x14ac:dyDescent="0.25">
      <c r="A80" s="2"/>
      <c r="C80" s="21" t="s">
        <v>38</v>
      </c>
      <c r="D80" s="11"/>
      <c r="E80" s="11"/>
      <c r="F80" s="22">
        <v>533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76.22</v>
      </c>
      <c r="E81" s="11">
        <v>6.4</v>
      </c>
      <c r="F81" s="22">
        <v>1070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0.62190037305244683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1002</v>
      </c>
      <c r="G82" s="16"/>
      <c r="M82" s="98" t="s">
        <v>43</v>
      </c>
      <c r="N82" s="99"/>
      <c r="O82" s="39">
        <f>(J67-J68)/J67</f>
        <v>0.32849680789320951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0.42437337942955922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-4.5045045045045045E-3</v>
      </c>
      <c r="P84" s="2"/>
    </row>
    <row r="85" spans="1:16" x14ac:dyDescent="0.25">
      <c r="A85" s="2"/>
      <c r="B85" s="43"/>
      <c r="C85" s="47" t="s">
        <v>52</v>
      </c>
      <c r="D85" s="35">
        <v>91.75</v>
      </c>
      <c r="E85" s="35"/>
      <c r="F85" s="36"/>
      <c r="G85" s="48"/>
      <c r="H85" s="49" t="s">
        <v>21</v>
      </c>
      <c r="I85" s="35">
        <v>316</v>
      </c>
      <c r="J85" s="35">
        <v>271</v>
      </c>
      <c r="K85" s="36">
        <f>I85-J85</f>
        <v>45</v>
      </c>
      <c r="M85" s="103" t="s">
        <v>124</v>
      </c>
      <c r="N85" s="104"/>
      <c r="O85" s="75">
        <f>(J67-J70)/J67</f>
        <v>0.61172373766686017</v>
      </c>
      <c r="P85" s="2"/>
    </row>
    <row r="86" spans="1:16" ht="15.75" thickBot="1" x14ac:dyDescent="0.3">
      <c r="A86" s="2"/>
      <c r="B86" s="43"/>
      <c r="C86" s="47" t="s">
        <v>54</v>
      </c>
      <c r="D86" s="35">
        <v>73.45</v>
      </c>
      <c r="E86" s="35">
        <v>69.42</v>
      </c>
      <c r="F86" s="36">
        <v>94.52</v>
      </c>
      <c r="G86" s="51">
        <v>5.5</v>
      </c>
      <c r="H86" s="28" t="s">
        <v>25</v>
      </c>
      <c r="I86" s="37">
        <v>209</v>
      </c>
      <c r="J86" s="37">
        <v>195</v>
      </c>
      <c r="K86" s="36">
        <f>I86-J86</f>
        <v>14</v>
      </c>
      <c r="L86" s="52"/>
      <c r="M86" s="111" t="s">
        <v>53</v>
      </c>
      <c r="N86" s="112"/>
      <c r="O86" s="74">
        <f>(J66-J70)/J66</f>
        <v>0.85319289005924948</v>
      </c>
      <c r="P86" s="2"/>
    </row>
    <row r="87" spans="1:16" ht="15" customHeight="1" x14ac:dyDescent="0.25">
      <c r="A87" s="2"/>
      <c r="B87" s="43"/>
      <c r="C87" s="47" t="s">
        <v>55</v>
      </c>
      <c r="D87" s="35">
        <v>79.349999999999994</v>
      </c>
      <c r="E87" s="35">
        <v>56.77</v>
      </c>
      <c r="F87" s="36">
        <v>71.540000000000006</v>
      </c>
      <c r="P87" s="2"/>
    </row>
    <row r="88" spans="1:16" ht="15" customHeight="1" x14ac:dyDescent="0.25">
      <c r="A88" s="2"/>
      <c r="B88" s="43"/>
      <c r="C88" s="47" t="s">
        <v>56</v>
      </c>
      <c r="D88" s="35">
        <v>78.150000000000006</v>
      </c>
      <c r="E88" s="35">
        <v>47.19</v>
      </c>
      <c r="F88" s="36">
        <v>60.38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54.55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91.25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261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262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263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264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265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1507</v>
      </c>
      <c r="G119" s="12"/>
      <c r="H119" s="12"/>
      <c r="I119" s="12"/>
      <c r="J119" s="120">
        <f>AVERAGE(F119:I119)</f>
        <v>1507</v>
      </c>
      <c r="K119" s="121"/>
      <c r="M119" s="8">
        <v>2</v>
      </c>
      <c r="N119" s="122">
        <v>8.6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591</v>
      </c>
      <c r="G120" s="12"/>
      <c r="H120" s="12"/>
      <c r="I120" s="12"/>
      <c r="J120" s="120">
        <f t="shared" ref="J120:J125" si="2">AVERAGE(F120:I120)</f>
        <v>591</v>
      </c>
      <c r="K120" s="121"/>
      <c r="M120" s="8">
        <v>3</v>
      </c>
      <c r="N120" s="122">
        <v>9.1</v>
      </c>
      <c r="O120" s="123"/>
      <c r="P120" s="2"/>
    </row>
    <row r="121" spans="1:16" x14ac:dyDescent="0.25">
      <c r="A121" s="2"/>
      <c r="C121" s="9" t="s">
        <v>12</v>
      </c>
      <c r="D121" s="11">
        <v>64.069999999999993</v>
      </c>
      <c r="E121" s="11">
        <v>8.4</v>
      </c>
      <c r="F121" s="11">
        <v>969</v>
      </c>
      <c r="G121" s="11">
        <v>977</v>
      </c>
      <c r="H121" s="11"/>
      <c r="I121" s="11"/>
      <c r="J121" s="120">
        <f t="shared" si="2"/>
        <v>973</v>
      </c>
      <c r="K121" s="121"/>
      <c r="M121" s="8">
        <v>4</v>
      </c>
      <c r="N121" s="122">
        <v>7.7</v>
      </c>
      <c r="O121" s="123"/>
      <c r="P121" s="2"/>
    </row>
    <row r="122" spans="1:16" x14ac:dyDescent="0.25">
      <c r="A122" s="2"/>
      <c r="C122" s="9" t="s">
        <v>13</v>
      </c>
      <c r="D122" s="11">
        <v>60.21</v>
      </c>
      <c r="E122" s="11">
        <v>8.8000000000000007</v>
      </c>
      <c r="F122" s="11">
        <v>569</v>
      </c>
      <c r="G122" s="11">
        <v>563</v>
      </c>
      <c r="H122" s="11"/>
      <c r="I122" s="11"/>
      <c r="J122" s="120">
        <f t="shared" si="2"/>
        <v>566</v>
      </c>
      <c r="K122" s="121"/>
      <c r="M122" s="8">
        <v>5</v>
      </c>
      <c r="N122" s="122"/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389</v>
      </c>
      <c r="G123" s="68">
        <v>394</v>
      </c>
      <c r="H123" s="68"/>
      <c r="I123" s="68"/>
      <c r="J123" s="120">
        <f t="shared" si="2"/>
        <v>391.5</v>
      </c>
      <c r="K123" s="121"/>
      <c r="M123" s="13">
        <v>6</v>
      </c>
      <c r="N123" s="124"/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189</v>
      </c>
      <c r="G124" s="68">
        <v>182</v>
      </c>
      <c r="H124" s="68"/>
      <c r="I124" s="68"/>
      <c r="J124" s="120">
        <f t="shared" si="2"/>
        <v>185.5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60.94</v>
      </c>
      <c r="E125" s="15">
        <v>8.1</v>
      </c>
      <c r="F125" s="15">
        <v>199</v>
      </c>
      <c r="G125" s="15">
        <v>192</v>
      </c>
      <c r="H125" s="15"/>
      <c r="I125" s="15"/>
      <c r="J125" s="126">
        <f t="shared" si="2"/>
        <v>195.5</v>
      </c>
      <c r="K125" s="127"/>
      <c r="M125" s="69" t="s">
        <v>65</v>
      </c>
      <c r="N125" s="70">
        <v>3.97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15.49</v>
      </c>
      <c r="E128" s="11">
        <v>10.199999999999999</v>
      </c>
      <c r="F128" s="22">
        <v>1166</v>
      </c>
      <c r="G128" s="16"/>
      <c r="H128" s="23" t="s">
        <v>21</v>
      </c>
      <c r="I128" s="115">
        <v>6.72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67.709999999999994</v>
      </c>
      <c r="E129" s="11"/>
      <c r="F129" s="22">
        <v>188</v>
      </c>
      <c r="G129" s="16"/>
      <c r="H129" s="27" t="s">
        <v>25</v>
      </c>
      <c r="I129" s="117">
        <v>6.05</v>
      </c>
      <c r="J129" s="117"/>
      <c r="K129" s="118"/>
      <c r="M129" s="28">
        <v>6.9</v>
      </c>
      <c r="N129" s="29">
        <v>133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64.06</v>
      </c>
      <c r="E131" s="11"/>
      <c r="F131" s="22">
        <v>179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72.11</v>
      </c>
      <c r="E132" s="11"/>
      <c r="F132" s="22">
        <v>165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5.5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75.66</v>
      </c>
      <c r="E133" s="11"/>
      <c r="F133" s="22">
        <v>1798</v>
      </c>
      <c r="G133" s="16"/>
      <c r="H133" s="105"/>
      <c r="I133" s="107"/>
      <c r="J133" s="107"/>
      <c r="K133" s="109" t="e">
        <f>((I133-J133)/I133)</f>
        <v>#DIV/0!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76.03</v>
      </c>
      <c r="E134" s="11">
        <v>6.6</v>
      </c>
      <c r="F134" s="22">
        <v>532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/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79.11</v>
      </c>
      <c r="E136" s="11">
        <v>6.4</v>
      </c>
      <c r="F136" s="22">
        <v>997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0.41829393627954781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/>
      <c r="G137" s="16"/>
      <c r="M137" s="98" t="s">
        <v>43</v>
      </c>
      <c r="N137" s="99"/>
      <c r="O137" s="39">
        <f>(J122-J123)/J122</f>
        <v>0.30830388692579508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0.5261813537675607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-5.3908355795148251E-2</v>
      </c>
      <c r="P139" s="2"/>
    </row>
    <row r="140" spans="1:16" x14ac:dyDescent="0.25">
      <c r="A140" s="2"/>
      <c r="B140" s="43"/>
      <c r="C140" s="47" t="s">
        <v>52</v>
      </c>
      <c r="D140" s="35">
        <v>90.77</v>
      </c>
      <c r="E140" s="35"/>
      <c r="F140" s="36"/>
      <c r="G140" s="48"/>
      <c r="H140" s="49" t="s">
        <v>21</v>
      </c>
      <c r="I140" s="35">
        <v>741</v>
      </c>
      <c r="J140" s="35">
        <v>650</v>
      </c>
      <c r="K140" s="36">
        <f>I140-J140</f>
        <v>91</v>
      </c>
      <c r="M140" s="103" t="s">
        <v>124</v>
      </c>
      <c r="N140" s="104"/>
      <c r="O140" s="75">
        <f>(J122-J125)/J122</f>
        <v>0.65459363957597172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73.150000000000006</v>
      </c>
      <c r="E141" s="35">
        <v>68.430000000000007</v>
      </c>
      <c r="F141" s="36">
        <v>93.55</v>
      </c>
      <c r="G141" s="51">
        <v>5.3</v>
      </c>
      <c r="H141" s="28" t="s">
        <v>25</v>
      </c>
      <c r="I141" s="37">
        <v>222</v>
      </c>
      <c r="J141" s="37">
        <v>201</v>
      </c>
      <c r="K141" s="36">
        <f>I141-J141</f>
        <v>21</v>
      </c>
      <c r="L141" s="52"/>
      <c r="M141" s="111" t="s">
        <v>53</v>
      </c>
      <c r="N141" s="112"/>
      <c r="O141" s="74">
        <f>(J121-J125)/J121</f>
        <v>0.79907502569373068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80.25</v>
      </c>
      <c r="E142" s="35">
        <v>57.08</v>
      </c>
      <c r="F142" s="36">
        <v>71.14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76.05</v>
      </c>
      <c r="E143" s="35">
        <v>45.67</v>
      </c>
      <c r="F143" s="36">
        <v>60.06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56.31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91.07</v>
      </c>
      <c r="E145" s="35" t="s">
        <v>267</v>
      </c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266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6471-44F7-4E78-BAFE-D0067AE09701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 t="e">
        <f>AVERAGE(J9,J66,J121)</f>
        <v>#DIV/0!</v>
      </c>
    </row>
    <row r="7" spans="1:19" x14ac:dyDescent="0.25">
      <c r="A7" s="2"/>
      <c r="C7" s="9" t="s">
        <v>10</v>
      </c>
      <c r="D7" s="10"/>
      <c r="E7" s="10"/>
      <c r="F7" s="11"/>
      <c r="G7" s="12"/>
      <c r="H7" s="12"/>
      <c r="I7" s="12"/>
      <c r="J7" s="120" t="e">
        <f>AVERAGE(F7:I7)</f>
        <v>#DIV/0!</v>
      </c>
      <c r="K7" s="121"/>
      <c r="M7" s="8">
        <v>2</v>
      </c>
      <c r="N7" s="122"/>
      <c r="O7" s="123"/>
      <c r="P7" s="2"/>
      <c r="R7" s="59" t="s">
        <v>21</v>
      </c>
      <c r="S7" s="83" t="e">
        <f>AVERAGE(J10,J67,J122)</f>
        <v>#DIV/0!</v>
      </c>
    </row>
    <row r="8" spans="1:19" x14ac:dyDescent="0.25">
      <c r="A8" s="2"/>
      <c r="C8" s="9" t="s">
        <v>11</v>
      </c>
      <c r="D8" s="10"/>
      <c r="E8" s="10"/>
      <c r="F8" s="11"/>
      <c r="G8" s="12"/>
      <c r="H8" s="12"/>
      <c r="I8" s="12"/>
      <c r="J8" s="120" t="e">
        <f t="shared" ref="J8:J13" si="0">AVERAGE(F8:I8)</f>
        <v>#DIV/0!</v>
      </c>
      <c r="K8" s="121"/>
      <c r="M8" s="8">
        <v>3</v>
      </c>
      <c r="N8" s="122"/>
      <c r="O8" s="123"/>
      <c r="P8" s="2"/>
      <c r="R8" s="59" t="s">
        <v>25</v>
      </c>
      <c r="S8" s="84" t="e">
        <f>AVERAGE(J13,J70,J125)</f>
        <v>#DIV/0!</v>
      </c>
    </row>
    <row r="9" spans="1:19" x14ac:dyDescent="0.25">
      <c r="A9" s="2"/>
      <c r="C9" s="9" t="s">
        <v>12</v>
      </c>
      <c r="D9" s="11"/>
      <c r="E9" s="11"/>
      <c r="F9" s="11"/>
      <c r="G9" s="11"/>
      <c r="H9" s="11"/>
      <c r="I9" s="11"/>
      <c r="J9" s="120" t="e">
        <f t="shared" si="0"/>
        <v>#DIV/0!</v>
      </c>
      <c r="K9" s="121"/>
      <c r="M9" s="8">
        <v>4</v>
      </c>
      <c r="N9" s="122"/>
      <c r="O9" s="123"/>
      <c r="P9" s="2"/>
      <c r="R9" s="85" t="s">
        <v>575</v>
      </c>
      <c r="S9" s="86" t="e">
        <f>S6-S8</f>
        <v>#DIV/0!</v>
      </c>
    </row>
    <row r="10" spans="1:19" x14ac:dyDescent="0.25">
      <c r="A10" s="2"/>
      <c r="C10" s="9" t="s">
        <v>13</v>
      </c>
      <c r="D10" s="11"/>
      <c r="E10" s="11"/>
      <c r="F10" s="11"/>
      <c r="G10" s="11"/>
      <c r="H10" s="11"/>
      <c r="I10" s="11"/>
      <c r="J10" s="120" t="e">
        <f t="shared" si="0"/>
        <v>#DIV/0!</v>
      </c>
      <c r="K10" s="121"/>
      <c r="M10" s="8">
        <v>5</v>
      </c>
      <c r="N10" s="122"/>
      <c r="O10" s="123"/>
      <c r="P10" s="2"/>
      <c r="R10" s="85" t="s">
        <v>576</v>
      </c>
      <c r="S10" s="87" t="e">
        <f>S7-S8</f>
        <v>#DIV/0!</v>
      </c>
    </row>
    <row r="11" spans="1:19" ht="15.75" thickBot="1" x14ac:dyDescent="0.3">
      <c r="A11" s="2"/>
      <c r="C11" s="9" t="s">
        <v>14</v>
      </c>
      <c r="D11" s="11"/>
      <c r="E11" s="11"/>
      <c r="F11" s="11"/>
      <c r="G11" s="68"/>
      <c r="H11" s="68"/>
      <c r="I11" s="68"/>
      <c r="J11" s="120" t="e">
        <f t="shared" si="0"/>
        <v>#DIV/0!</v>
      </c>
      <c r="K11" s="121"/>
      <c r="M11" s="13">
        <v>6</v>
      </c>
      <c r="N11" s="124"/>
      <c r="O11" s="125"/>
      <c r="P11" s="2"/>
      <c r="R11" s="88" t="s">
        <v>577</v>
      </c>
      <c r="S11" s="89" t="e">
        <f>S9/S6</f>
        <v>#DIV/0!</v>
      </c>
    </row>
    <row r="12" spans="1:19" ht="15.75" thickBot="1" x14ac:dyDescent="0.3">
      <c r="A12" s="2"/>
      <c r="C12" s="9" t="s">
        <v>15</v>
      </c>
      <c r="D12" s="11"/>
      <c r="E12" s="11"/>
      <c r="F12" s="11"/>
      <c r="G12" s="68"/>
      <c r="H12" s="68"/>
      <c r="I12" s="68"/>
      <c r="J12" s="120" t="e">
        <f t="shared" si="0"/>
        <v>#DIV/0!</v>
      </c>
      <c r="K12" s="121"/>
      <c r="N12" s="72" t="s">
        <v>122</v>
      </c>
      <c r="O12" s="73" t="s">
        <v>123</v>
      </c>
      <c r="P12" s="2"/>
      <c r="R12" s="88" t="s">
        <v>578</v>
      </c>
      <c r="S12" s="90" t="e">
        <f>S10/S7</f>
        <v>#DIV/0!</v>
      </c>
    </row>
    <row r="13" spans="1:19" ht="15.75" thickBot="1" x14ac:dyDescent="0.3">
      <c r="A13" s="2"/>
      <c r="C13" s="14" t="s">
        <v>16</v>
      </c>
      <c r="D13" s="15"/>
      <c r="E13" s="15"/>
      <c r="F13" s="15"/>
      <c r="G13" s="15"/>
      <c r="H13" s="15"/>
      <c r="I13" s="15"/>
      <c r="J13" s="126" t="e">
        <f t="shared" si="0"/>
        <v>#DIV/0!</v>
      </c>
      <c r="K13" s="127"/>
      <c r="M13" s="69" t="s">
        <v>65</v>
      </c>
      <c r="N13" s="28"/>
      <c r="O13" s="30"/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/>
      <c r="E16" s="11"/>
      <c r="F16" s="22"/>
      <c r="G16" s="16"/>
      <c r="H16" s="23" t="s">
        <v>21</v>
      </c>
      <c r="I16" s="115"/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/>
      <c r="E17" s="11"/>
      <c r="F17" s="22"/>
      <c r="G17" s="16"/>
      <c r="H17" s="27" t="s">
        <v>25</v>
      </c>
      <c r="I17" s="117"/>
      <c r="J17" s="117"/>
      <c r="K17" s="118"/>
      <c r="M17" s="28"/>
      <c r="N17" s="29"/>
      <c r="O17" s="30"/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/>
      <c r="E19" s="11"/>
      <c r="F19" s="22"/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/>
      <c r="E20" s="11"/>
      <c r="F20" s="22"/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/>
      <c r="N20" s="35"/>
      <c r="O20" s="36"/>
      <c r="P20" s="2"/>
    </row>
    <row r="21" spans="1:16" ht="15.75" thickBot="1" x14ac:dyDescent="0.3">
      <c r="A21" s="2"/>
      <c r="C21" s="21" t="s">
        <v>36</v>
      </c>
      <c r="D21" s="11"/>
      <c r="E21" s="11"/>
      <c r="F21" s="22"/>
      <c r="G21" s="16"/>
      <c r="H21" s="105"/>
      <c r="I21" s="107"/>
      <c r="J21" s="107"/>
      <c r="K21" s="109" t="e">
        <f>((I21-J21)/I21)</f>
        <v>#DIV/0!</v>
      </c>
      <c r="M21" s="13"/>
      <c r="N21" s="37"/>
      <c r="O21" s="38"/>
      <c r="P21" s="2"/>
    </row>
    <row r="22" spans="1:16" ht="15.75" customHeight="1" thickBot="1" x14ac:dyDescent="0.3">
      <c r="A22" s="2"/>
      <c r="C22" s="21" t="s">
        <v>37</v>
      </c>
      <c r="D22" s="11"/>
      <c r="E22" s="11"/>
      <c r="F22" s="22"/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/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/>
      <c r="E24" s="11"/>
      <c r="F24" s="22"/>
      <c r="G24" s="16"/>
      <c r="H24" s="106"/>
      <c r="I24" s="108"/>
      <c r="J24" s="108"/>
      <c r="K24" s="110"/>
      <c r="M24" s="98" t="s">
        <v>41</v>
      </c>
      <c r="N24" s="99"/>
      <c r="O24" s="39" t="e">
        <f>(J9-J10)/J9</f>
        <v>#DIV/0!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/>
      <c r="G25" s="16"/>
      <c r="M25" s="98" t="s">
        <v>43</v>
      </c>
      <c r="N25" s="99"/>
      <c r="O25" s="39" t="e">
        <f>(J10-J11)/J10</f>
        <v>#DIV/0!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 t="e">
        <f>(J11-J12)/J11</f>
        <v>#DIV/0!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 t="e">
        <f>(J12-J13)/J12</f>
        <v>#DIV/0!</v>
      </c>
      <c r="P27" s="2"/>
    </row>
    <row r="28" spans="1:16" ht="15" customHeight="1" x14ac:dyDescent="0.25">
      <c r="A28" s="2"/>
      <c r="B28" s="43"/>
      <c r="C28" s="47" t="s">
        <v>52</v>
      </c>
      <c r="D28" s="35"/>
      <c r="E28" s="35"/>
      <c r="F28" s="36"/>
      <c r="G28" s="48"/>
      <c r="H28" s="49"/>
      <c r="I28" s="35"/>
      <c r="J28" s="35"/>
      <c r="K28" s="36">
        <f>I28-J28</f>
        <v>0</v>
      </c>
      <c r="M28" s="103" t="s">
        <v>124</v>
      </c>
      <c r="N28" s="104"/>
      <c r="O28" s="75" t="e">
        <f>(J10-J13)/J10</f>
        <v>#DIV/0!</v>
      </c>
      <c r="P28" s="2"/>
    </row>
    <row r="29" spans="1:16" ht="15.75" thickBot="1" x14ac:dyDescent="0.3">
      <c r="A29" s="2"/>
      <c r="B29" s="43"/>
      <c r="C29" s="47" t="s">
        <v>54</v>
      </c>
      <c r="D29" s="35"/>
      <c r="E29" s="35"/>
      <c r="F29" s="36"/>
      <c r="G29" s="51"/>
      <c r="H29" s="28"/>
      <c r="I29" s="37"/>
      <c r="J29" s="37"/>
      <c r="K29" s="36">
        <f>I29-J29</f>
        <v>0</v>
      </c>
      <c r="L29" s="52"/>
      <c r="M29" s="111" t="s">
        <v>53</v>
      </c>
      <c r="N29" s="112"/>
      <c r="O29" s="74" t="e">
        <f>(J9-J13)/J9</f>
        <v>#DIV/0!</v>
      </c>
      <c r="P29" s="2"/>
    </row>
    <row r="30" spans="1:16" ht="15" customHeight="1" x14ac:dyDescent="0.25">
      <c r="A30" s="2"/>
      <c r="B30" s="43"/>
      <c r="C30" s="47" t="s">
        <v>55</v>
      </c>
      <c r="D30" s="35"/>
      <c r="E30" s="35"/>
      <c r="F30" s="36"/>
      <c r="P30" s="2"/>
    </row>
    <row r="31" spans="1:16" ht="15" customHeight="1" x14ac:dyDescent="0.25">
      <c r="A31" s="2"/>
      <c r="B31" s="43"/>
      <c r="C31" s="47" t="s">
        <v>56</v>
      </c>
      <c r="D31" s="35"/>
      <c r="E31" s="35"/>
      <c r="F31" s="36"/>
      <c r="P31" s="2"/>
    </row>
    <row r="32" spans="1:16" ht="15.75" customHeight="1" thickBot="1" x14ac:dyDescent="0.3">
      <c r="A32" s="2"/>
      <c r="B32" s="43"/>
      <c r="C32" s="53" t="s">
        <v>57</v>
      </c>
      <c r="D32" s="54"/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/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/>
      <c r="G64" s="12"/>
      <c r="H64" s="12"/>
      <c r="I64" s="12"/>
      <c r="J64" s="120" t="e">
        <f>AVERAGE(F64:I64)</f>
        <v>#DIV/0!</v>
      </c>
      <c r="K64" s="121"/>
      <c r="M64" s="8">
        <v>2</v>
      </c>
      <c r="N64" s="122"/>
      <c r="O64" s="123"/>
      <c r="P64" s="2"/>
    </row>
    <row r="65" spans="1:16" x14ac:dyDescent="0.25">
      <c r="A65" s="2"/>
      <c r="C65" s="9" t="s">
        <v>11</v>
      </c>
      <c r="D65" s="10"/>
      <c r="E65" s="10"/>
      <c r="F65" s="11"/>
      <c r="G65" s="12"/>
      <c r="H65" s="12"/>
      <c r="I65" s="12"/>
      <c r="J65" s="120" t="e">
        <f t="shared" ref="J65:J70" si="1">AVERAGE(F65:I65)</f>
        <v>#DIV/0!</v>
      </c>
      <c r="K65" s="121"/>
      <c r="M65" s="8">
        <v>3</v>
      </c>
      <c r="N65" s="122"/>
      <c r="O65" s="123"/>
      <c r="P65" s="2"/>
    </row>
    <row r="66" spans="1:16" ht="15" customHeight="1" x14ac:dyDescent="0.25">
      <c r="A66" s="2"/>
      <c r="C66" s="9" t="s">
        <v>12</v>
      </c>
      <c r="D66" s="11"/>
      <c r="E66" s="11"/>
      <c r="F66" s="11"/>
      <c r="G66" s="11"/>
      <c r="H66" s="11"/>
      <c r="I66" s="11"/>
      <c r="J66" s="120" t="e">
        <f t="shared" si="1"/>
        <v>#DIV/0!</v>
      </c>
      <c r="K66" s="121"/>
      <c r="M66" s="8">
        <v>4</v>
      </c>
      <c r="N66" s="122"/>
      <c r="O66" s="123"/>
      <c r="P66" s="2"/>
    </row>
    <row r="67" spans="1:16" ht="15" customHeight="1" x14ac:dyDescent="0.25">
      <c r="A67" s="2"/>
      <c r="C67" s="9" t="s">
        <v>13</v>
      </c>
      <c r="D67" s="11"/>
      <c r="E67" s="11"/>
      <c r="F67" s="11"/>
      <c r="G67" s="11"/>
      <c r="H67" s="11"/>
      <c r="I67" s="11"/>
      <c r="J67" s="120" t="e">
        <f t="shared" si="1"/>
        <v>#DIV/0!</v>
      </c>
      <c r="K67" s="121"/>
      <c r="M67" s="8">
        <v>5</v>
      </c>
      <c r="N67" s="122"/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/>
      <c r="G68" s="68"/>
      <c r="H68" s="68"/>
      <c r="I68" s="68"/>
      <c r="J68" s="120" t="e">
        <f t="shared" si="1"/>
        <v>#DIV/0!</v>
      </c>
      <c r="K68" s="121"/>
      <c r="M68" s="13">
        <v>6</v>
      </c>
      <c r="N68" s="124"/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/>
      <c r="G69" s="68"/>
      <c r="H69" s="68"/>
      <c r="I69" s="68"/>
      <c r="J69" s="120" t="e">
        <f t="shared" si="1"/>
        <v>#DIV/0!</v>
      </c>
      <c r="K69" s="121"/>
      <c r="P69" s="2"/>
    </row>
    <row r="70" spans="1:16" ht="15.75" thickBot="1" x14ac:dyDescent="0.3">
      <c r="A70" s="2"/>
      <c r="C70" s="14" t="s">
        <v>16</v>
      </c>
      <c r="D70" s="15"/>
      <c r="E70" s="15"/>
      <c r="F70" s="15"/>
      <c r="G70" s="15"/>
      <c r="H70" s="15"/>
      <c r="I70" s="15"/>
      <c r="J70" s="126" t="e">
        <f t="shared" si="1"/>
        <v>#DIV/0!</v>
      </c>
      <c r="K70" s="127"/>
      <c r="M70" s="69" t="s">
        <v>65</v>
      </c>
      <c r="N70" s="7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/>
      <c r="E73" s="11"/>
      <c r="F73" s="22"/>
      <c r="G73" s="16"/>
      <c r="H73" s="23" t="s">
        <v>21</v>
      </c>
      <c r="I73" s="115"/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/>
      <c r="E74" s="11"/>
      <c r="F74" s="22"/>
      <c r="G74" s="16"/>
      <c r="H74" s="27" t="s">
        <v>25</v>
      </c>
      <c r="I74" s="117"/>
      <c r="J74" s="117"/>
      <c r="K74" s="118"/>
      <c r="M74" s="28"/>
      <c r="N74" s="29"/>
      <c r="O74" s="30"/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/>
      <c r="E76" s="11"/>
      <c r="F76" s="22"/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/>
      <c r="E77" s="11"/>
      <c r="F77" s="22"/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/>
      <c r="N77" s="35"/>
      <c r="O77" s="36"/>
      <c r="P77" s="2"/>
    </row>
    <row r="78" spans="1:16" ht="15.75" thickBot="1" x14ac:dyDescent="0.3">
      <c r="A78" s="2"/>
      <c r="C78" s="21" t="s">
        <v>36</v>
      </c>
      <c r="D78" s="11"/>
      <c r="E78" s="11"/>
      <c r="F78" s="22"/>
      <c r="G78" s="16"/>
      <c r="H78" s="105"/>
      <c r="I78" s="107"/>
      <c r="J78" s="107"/>
      <c r="K78" s="109" t="e">
        <f>((I78-J78)/I78)</f>
        <v>#DIV/0!</v>
      </c>
      <c r="M78" s="13"/>
      <c r="N78" s="37"/>
      <c r="O78" s="38"/>
      <c r="P78" s="2"/>
    </row>
    <row r="79" spans="1:16" ht="15.75" thickBot="1" x14ac:dyDescent="0.3">
      <c r="A79" s="2"/>
      <c r="C79" s="21" t="s">
        <v>37</v>
      </c>
      <c r="D79" s="11"/>
      <c r="E79" s="11"/>
      <c r="F79" s="22"/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/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/>
      <c r="E81" s="11"/>
      <c r="F81" s="22"/>
      <c r="G81" s="16"/>
      <c r="H81" s="106"/>
      <c r="I81" s="108"/>
      <c r="J81" s="108"/>
      <c r="K81" s="110"/>
      <c r="M81" s="98" t="s">
        <v>41</v>
      </c>
      <c r="N81" s="99"/>
      <c r="O81" s="39" t="e">
        <f>(J66-J67)/J66</f>
        <v>#DIV/0!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/>
      <c r="G82" s="16"/>
      <c r="M82" s="98" t="s">
        <v>43</v>
      </c>
      <c r="N82" s="99"/>
      <c r="O82" s="39" t="e">
        <f>(J67-J68)/J67</f>
        <v>#DIV/0!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 t="e">
        <f>(J68-J69)/J68</f>
        <v>#DIV/0!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 t="e">
        <f>(J69-J70)/J69</f>
        <v>#DIV/0!</v>
      </c>
      <c r="P84" s="2"/>
    </row>
    <row r="85" spans="1:16" x14ac:dyDescent="0.25">
      <c r="A85" s="2"/>
      <c r="B85" s="43"/>
      <c r="C85" s="47" t="s">
        <v>52</v>
      </c>
      <c r="D85" s="35"/>
      <c r="E85" s="35"/>
      <c r="F85" s="36"/>
      <c r="G85" s="48"/>
      <c r="H85" s="49"/>
      <c r="I85" s="35"/>
      <c r="J85" s="35"/>
      <c r="K85" s="36">
        <f>I85-J85</f>
        <v>0</v>
      </c>
      <c r="M85" s="103" t="s">
        <v>124</v>
      </c>
      <c r="N85" s="104"/>
      <c r="O85" s="75" t="e">
        <f>(J67-J70)/J67</f>
        <v>#DIV/0!</v>
      </c>
      <c r="P85" s="2"/>
    </row>
    <row r="86" spans="1:16" ht="15.75" thickBot="1" x14ac:dyDescent="0.3">
      <c r="A86" s="2"/>
      <c r="B86" s="43"/>
      <c r="C86" s="47" t="s">
        <v>54</v>
      </c>
      <c r="D86" s="35"/>
      <c r="E86" s="35"/>
      <c r="F86" s="36"/>
      <c r="G86" s="51"/>
      <c r="H86" s="28"/>
      <c r="I86" s="37"/>
      <c r="J86" s="37"/>
      <c r="K86" s="36">
        <f>I86-J86</f>
        <v>0</v>
      </c>
      <c r="L86" s="52"/>
      <c r="M86" s="111" t="s">
        <v>53</v>
      </c>
      <c r="N86" s="112"/>
      <c r="O86" s="74" t="e">
        <f>(J66-J70)/J66</f>
        <v>#DIV/0!</v>
      </c>
      <c r="P86" s="2"/>
    </row>
    <row r="87" spans="1:16" ht="15" customHeight="1" x14ac:dyDescent="0.25">
      <c r="A87" s="2"/>
      <c r="B87" s="43"/>
      <c r="C87" s="47" t="s">
        <v>55</v>
      </c>
      <c r="D87" s="35"/>
      <c r="E87" s="35"/>
      <c r="F87" s="36"/>
      <c r="P87" s="2"/>
    </row>
    <row r="88" spans="1:16" ht="15" customHeight="1" x14ac:dyDescent="0.25">
      <c r="A88" s="2"/>
      <c r="B88" s="43"/>
      <c r="C88" s="47" t="s">
        <v>56</v>
      </c>
      <c r="D88" s="35"/>
      <c r="E88" s="35"/>
      <c r="F88" s="36"/>
      <c r="P88" s="2"/>
    </row>
    <row r="89" spans="1:16" ht="15" customHeight="1" thickBot="1" x14ac:dyDescent="0.3">
      <c r="A89" s="2"/>
      <c r="B89" s="43"/>
      <c r="C89" s="53" t="s">
        <v>57</v>
      </c>
      <c r="D89" s="54"/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/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/>
      <c r="G119" s="12"/>
      <c r="H119" s="12"/>
      <c r="I119" s="12"/>
      <c r="J119" s="120" t="e">
        <f>AVERAGE(F119:I119)</f>
        <v>#DIV/0!</v>
      </c>
      <c r="K119" s="121"/>
      <c r="M119" s="8">
        <v>2</v>
      </c>
      <c r="N119" s="122"/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/>
      <c r="G120" s="12"/>
      <c r="H120" s="12"/>
      <c r="I120" s="12"/>
      <c r="J120" s="120" t="e">
        <f t="shared" ref="J120:J125" si="2">AVERAGE(F120:I120)</f>
        <v>#DIV/0!</v>
      </c>
      <c r="K120" s="121"/>
      <c r="M120" s="8">
        <v>3</v>
      </c>
      <c r="N120" s="122"/>
      <c r="O120" s="123"/>
      <c r="P120" s="2"/>
    </row>
    <row r="121" spans="1:16" x14ac:dyDescent="0.25">
      <c r="A121" s="2"/>
      <c r="C121" s="9" t="s">
        <v>12</v>
      </c>
      <c r="D121" s="11"/>
      <c r="E121" s="11"/>
      <c r="F121" s="11"/>
      <c r="G121" s="11"/>
      <c r="H121" s="11"/>
      <c r="I121" s="11"/>
      <c r="J121" s="120" t="e">
        <f t="shared" si="2"/>
        <v>#DIV/0!</v>
      </c>
      <c r="K121" s="121"/>
      <c r="M121" s="8">
        <v>4</v>
      </c>
      <c r="N121" s="122"/>
      <c r="O121" s="123"/>
      <c r="P121" s="2"/>
    </row>
    <row r="122" spans="1:16" x14ac:dyDescent="0.25">
      <c r="A122" s="2"/>
      <c r="C122" s="9" t="s">
        <v>13</v>
      </c>
      <c r="D122" s="11"/>
      <c r="E122" s="11"/>
      <c r="F122" s="11"/>
      <c r="G122" s="11"/>
      <c r="H122" s="11"/>
      <c r="I122" s="11"/>
      <c r="J122" s="120" t="e">
        <f t="shared" si="2"/>
        <v>#DIV/0!</v>
      </c>
      <c r="K122" s="121"/>
      <c r="M122" s="8">
        <v>5</v>
      </c>
      <c r="N122" s="122"/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/>
      <c r="G123" s="68"/>
      <c r="H123" s="68"/>
      <c r="I123" s="68"/>
      <c r="J123" s="120" t="e">
        <f t="shared" si="2"/>
        <v>#DIV/0!</v>
      </c>
      <c r="K123" s="121"/>
      <c r="M123" s="13">
        <v>6</v>
      </c>
      <c r="N123" s="124"/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/>
      <c r="G124" s="68"/>
      <c r="H124" s="68"/>
      <c r="I124" s="68"/>
      <c r="J124" s="120" t="e">
        <f t="shared" si="2"/>
        <v>#DIV/0!</v>
      </c>
      <c r="K124" s="121"/>
      <c r="P124" s="2"/>
    </row>
    <row r="125" spans="1:16" ht="15.75" thickBot="1" x14ac:dyDescent="0.3">
      <c r="A125" s="2"/>
      <c r="C125" s="14" t="s">
        <v>16</v>
      </c>
      <c r="D125" s="15"/>
      <c r="E125" s="15"/>
      <c r="F125" s="15"/>
      <c r="G125" s="15"/>
      <c r="H125" s="15"/>
      <c r="I125" s="15"/>
      <c r="J125" s="126" t="e">
        <f t="shared" si="2"/>
        <v>#DIV/0!</v>
      </c>
      <c r="K125" s="127"/>
      <c r="M125" s="69" t="s">
        <v>65</v>
      </c>
      <c r="N125" s="7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/>
      <c r="E128" s="11"/>
      <c r="F128" s="22"/>
      <c r="G128" s="16"/>
      <c r="H128" s="23" t="s">
        <v>21</v>
      </c>
      <c r="I128" s="115"/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/>
      <c r="E129" s="11"/>
      <c r="F129" s="22"/>
      <c r="G129" s="16"/>
      <c r="H129" s="27" t="s">
        <v>25</v>
      </c>
      <c r="I129" s="117"/>
      <c r="J129" s="117"/>
      <c r="K129" s="118"/>
      <c r="M129" s="28"/>
      <c r="N129" s="29"/>
      <c r="O129" s="30"/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/>
      <c r="E131" s="11"/>
      <c r="F131" s="22"/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/>
      <c r="E132" s="11"/>
      <c r="F132" s="22"/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/>
      <c r="N132" s="35"/>
      <c r="O132" s="36"/>
      <c r="P132" s="2"/>
    </row>
    <row r="133" spans="1:16" ht="15.75" thickBot="1" x14ac:dyDescent="0.3">
      <c r="A133" s="2"/>
      <c r="C133" s="21" t="s">
        <v>36</v>
      </c>
      <c r="D133" s="11"/>
      <c r="E133" s="11"/>
      <c r="F133" s="22"/>
      <c r="G133" s="16"/>
      <c r="H133" s="105"/>
      <c r="I133" s="107"/>
      <c r="J133" s="107"/>
      <c r="K133" s="109" t="e">
        <f>((I133-J133)/I133)</f>
        <v>#DIV/0!</v>
      </c>
      <c r="M133" s="13"/>
      <c r="N133" s="37"/>
      <c r="O133" s="38"/>
      <c r="P133" s="2"/>
    </row>
    <row r="134" spans="1:16" ht="15.75" thickBot="1" x14ac:dyDescent="0.3">
      <c r="A134" s="2"/>
      <c r="C134" s="21" t="s">
        <v>37</v>
      </c>
      <c r="D134" s="11"/>
      <c r="E134" s="11"/>
      <c r="F134" s="22"/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/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/>
      <c r="E136" s="11"/>
      <c r="F136" s="22"/>
      <c r="G136" s="16"/>
      <c r="H136" s="106"/>
      <c r="I136" s="108"/>
      <c r="J136" s="108"/>
      <c r="K136" s="110"/>
      <c r="M136" s="98" t="s">
        <v>41</v>
      </c>
      <c r="N136" s="99"/>
      <c r="O136" s="39" t="e">
        <f>(J121-J122)/J121</f>
        <v>#DIV/0!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/>
      <c r="G137" s="16"/>
      <c r="M137" s="98" t="s">
        <v>43</v>
      </c>
      <c r="N137" s="99"/>
      <c r="O137" s="39" t="e">
        <f>(J122-J123)/J122</f>
        <v>#DIV/0!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 t="e">
        <f>(J123-J124)/J123</f>
        <v>#DIV/0!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 t="e">
        <f>(J124-J125)/J124</f>
        <v>#DIV/0!</v>
      </c>
      <c r="P139" s="2"/>
    </row>
    <row r="140" spans="1:16" x14ac:dyDescent="0.25">
      <c r="A140" s="2"/>
      <c r="B140" s="43"/>
      <c r="C140" s="47" t="s">
        <v>52</v>
      </c>
      <c r="D140" s="35"/>
      <c r="E140" s="35"/>
      <c r="F140" s="36"/>
      <c r="G140" s="48"/>
      <c r="H140" s="49"/>
      <c r="I140" s="35"/>
      <c r="J140" s="35"/>
      <c r="K140" s="36">
        <f>I140-J140</f>
        <v>0</v>
      </c>
      <c r="M140" s="103" t="s">
        <v>124</v>
      </c>
      <c r="N140" s="104"/>
      <c r="O140" s="75" t="e">
        <f>(J122-J125)/J122</f>
        <v>#DIV/0!</v>
      </c>
      <c r="P140" s="2"/>
    </row>
    <row r="141" spans="1:16" ht="15.75" thickBot="1" x14ac:dyDescent="0.3">
      <c r="A141" s="2"/>
      <c r="B141" s="43"/>
      <c r="C141" s="47" t="s">
        <v>54</v>
      </c>
      <c r="D141" s="35"/>
      <c r="E141" s="35"/>
      <c r="F141" s="36"/>
      <c r="G141" s="51"/>
      <c r="H141" s="28"/>
      <c r="I141" s="37"/>
      <c r="J141" s="37"/>
      <c r="K141" s="36">
        <f>I141-J141</f>
        <v>0</v>
      </c>
      <c r="L141" s="52"/>
      <c r="M141" s="111" t="s">
        <v>53</v>
      </c>
      <c r="N141" s="112"/>
      <c r="O141" s="74" t="e">
        <f>(J121-J125)/J121</f>
        <v>#DIV/0!</v>
      </c>
      <c r="P141" s="2"/>
    </row>
    <row r="142" spans="1:16" ht="15" customHeight="1" x14ac:dyDescent="0.25">
      <c r="A142" s="2"/>
      <c r="B142" s="43"/>
      <c r="C142" s="47" t="s">
        <v>55</v>
      </c>
      <c r="D142" s="35"/>
      <c r="E142" s="35"/>
      <c r="F142" s="36"/>
      <c r="P142" s="2"/>
    </row>
    <row r="143" spans="1:16" ht="15" customHeight="1" x14ac:dyDescent="0.25">
      <c r="A143" s="2"/>
      <c r="B143" s="43"/>
      <c r="C143" s="47" t="s">
        <v>56</v>
      </c>
      <c r="D143" s="35"/>
      <c r="E143" s="35"/>
      <c r="F143" s="36"/>
      <c r="P143" s="2"/>
    </row>
    <row r="144" spans="1:16" ht="15" customHeight="1" thickBot="1" x14ac:dyDescent="0.3">
      <c r="A144" s="2"/>
      <c r="B144" s="43"/>
      <c r="C144" s="53" t="s">
        <v>57</v>
      </c>
      <c r="D144" s="54"/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/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684-C5D6-4AD4-A423-917D1CE13825}">
  <dimension ref="A1:S171"/>
  <sheetViews>
    <sheetView topLeftCell="A115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 t="e">
        <f>AVERAGE(J9,J66,J121)</f>
        <v>#DIV/0!</v>
      </c>
    </row>
    <row r="7" spans="1:19" x14ac:dyDescent="0.25">
      <c r="A7" s="2"/>
      <c r="C7" s="9" t="s">
        <v>10</v>
      </c>
      <c r="D7" s="10"/>
      <c r="E7" s="10"/>
      <c r="F7" s="11"/>
      <c r="G7" s="12"/>
      <c r="H7" s="12"/>
      <c r="I7" s="12"/>
      <c r="J7" s="120" t="e">
        <f>AVERAGE(F7:I7)</f>
        <v>#DIV/0!</v>
      </c>
      <c r="K7" s="121"/>
      <c r="M7" s="8">
        <v>2</v>
      </c>
      <c r="N7" s="122"/>
      <c r="O7" s="123"/>
      <c r="P7" s="2"/>
      <c r="R7" s="59" t="s">
        <v>21</v>
      </c>
      <c r="S7" s="83" t="e">
        <f>AVERAGE(J10,J67,J122)</f>
        <v>#DIV/0!</v>
      </c>
    </row>
    <row r="8" spans="1:19" x14ac:dyDescent="0.25">
      <c r="A8" s="2"/>
      <c r="C8" s="9" t="s">
        <v>11</v>
      </c>
      <c r="D8" s="10"/>
      <c r="E8" s="10"/>
      <c r="F8" s="11"/>
      <c r="G8" s="12"/>
      <c r="H8" s="12"/>
      <c r="I8" s="12"/>
      <c r="J8" s="120" t="e">
        <f t="shared" ref="J8:J13" si="0">AVERAGE(F8:I8)</f>
        <v>#DIV/0!</v>
      </c>
      <c r="K8" s="121"/>
      <c r="M8" s="8">
        <v>3</v>
      </c>
      <c r="N8" s="122"/>
      <c r="O8" s="123"/>
      <c r="P8" s="2"/>
      <c r="R8" s="59" t="s">
        <v>25</v>
      </c>
      <c r="S8" s="84" t="e">
        <f>AVERAGE(J13,J70,J125)</f>
        <v>#DIV/0!</v>
      </c>
    </row>
    <row r="9" spans="1:19" x14ac:dyDescent="0.25">
      <c r="A9" s="2"/>
      <c r="C9" s="9" t="s">
        <v>12</v>
      </c>
      <c r="D9" s="11"/>
      <c r="E9" s="11"/>
      <c r="F9" s="11"/>
      <c r="G9" s="11"/>
      <c r="H9" s="11"/>
      <c r="I9" s="11"/>
      <c r="J9" s="120" t="e">
        <f t="shared" si="0"/>
        <v>#DIV/0!</v>
      </c>
      <c r="K9" s="121"/>
      <c r="M9" s="8">
        <v>4</v>
      </c>
      <c r="N9" s="122"/>
      <c r="O9" s="123"/>
      <c r="P9" s="2"/>
      <c r="R9" s="85" t="s">
        <v>575</v>
      </c>
      <c r="S9" s="86" t="e">
        <f>S6-S8</f>
        <v>#DIV/0!</v>
      </c>
    </row>
    <row r="10" spans="1:19" x14ac:dyDescent="0.25">
      <c r="A10" s="2"/>
      <c r="C10" s="9" t="s">
        <v>13</v>
      </c>
      <c r="D10" s="11"/>
      <c r="E10" s="11"/>
      <c r="F10" s="11"/>
      <c r="G10" s="11"/>
      <c r="H10" s="11"/>
      <c r="I10" s="11"/>
      <c r="J10" s="120" t="e">
        <f t="shared" si="0"/>
        <v>#DIV/0!</v>
      </c>
      <c r="K10" s="121"/>
      <c r="M10" s="8">
        <v>5</v>
      </c>
      <c r="N10" s="122"/>
      <c r="O10" s="123"/>
      <c r="P10" s="2"/>
      <c r="R10" s="85" t="s">
        <v>576</v>
      </c>
      <c r="S10" s="87" t="e">
        <f>S7-S8</f>
        <v>#DIV/0!</v>
      </c>
    </row>
    <row r="11" spans="1:19" ht="15.75" thickBot="1" x14ac:dyDescent="0.3">
      <c r="A11" s="2"/>
      <c r="C11" s="9" t="s">
        <v>14</v>
      </c>
      <c r="D11" s="11"/>
      <c r="E11" s="11"/>
      <c r="F11" s="11"/>
      <c r="G11" s="68"/>
      <c r="H11" s="68"/>
      <c r="I11" s="68"/>
      <c r="J11" s="120" t="e">
        <f t="shared" si="0"/>
        <v>#DIV/0!</v>
      </c>
      <c r="K11" s="121"/>
      <c r="M11" s="13">
        <v>6</v>
      </c>
      <c r="N11" s="124"/>
      <c r="O11" s="125"/>
      <c r="P11" s="2"/>
      <c r="R11" s="88" t="s">
        <v>577</v>
      </c>
      <c r="S11" s="89" t="e">
        <f>S9/S6</f>
        <v>#DIV/0!</v>
      </c>
    </row>
    <row r="12" spans="1:19" ht="15.75" thickBot="1" x14ac:dyDescent="0.3">
      <c r="A12" s="2"/>
      <c r="C12" s="9" t="s">
        <v>15</v>
      </c>
      <c r="D12" s="11"/>
      <c r="E12" s="11"/>
      <c r="F12" s="11"/>
      <c r="G12" s="68"/>
      <c r="H12" s="68"/>
      <c r="I12" s="68"/>
      <c r="J12" s="120" t="e">
        <f t="shared" si="0"/>
        <v>#DIV/0!</v>
      </c>
      <c r="K12" s="121"/>
      <c r="N12" s="72" t="s">
        <v>122</v>
      </c>
      <c r="O12" s="73" t="s">
        <v>123</v>
      </c>
      <c r="P12" s="2"/>
      <c r="R12" s="88" t="s">
        <v>578</v>
      </c>
      <c r="S12" s="90" t="e">
        <f>S10/S7</f>
        <v>#DIV/0!</v>
      </c>
    </row>
    <row r="13" spans="1:19" ht="15.75" thickBot="1" x14ac:dyDescent="0.3">
      <c r="A13" s="2"/>
      <c r="C13" s="14" t="s">
        <v>16</v>
      </c>
      <c r="D13" s="15"/>
      <c r="E13" s="15"/>
      <c r="F13" s="15"/>
      <c r="G13" s="15"/>
      <c r="H13" s="15"/>
      <c r="I13" s="15"/>
      <c r="J13" s="126" t="e">
        <f t="shared" si="0"/>
        <v>#DIV/0!</v>
      </c>
      <c r="K13" s="127"/>
      <c r="M13" s="69" t="s">
        <v>65</v>
      </c>
      <c r="N13" s="28"/>
      <c r="O13" s="30"/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/>
      <c r="E16" s="11"/>
      <c r="F16" s="22"/>
      <c r="G16" s="16"/>
      <c r="H16" s="23" t="s">
        <v>21</v>
      </c>
      <c r="I16" s="115"/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/>
      <c r="E17" s="11"/>
      <c r="F17" s="22"/>
      <c r="G17" s="16"/>
      <c r="H17" s="27" t="s">
        <v>25</v>
      </c>
      <c r="I17" s="117"/>
      <c r="J17" s="117"/>
      <c r="K17" s="118"/>
      <c r="M17" s="28"/>
      <c r="N17" s="29"/>
      <c r="O17" s="30"/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/>
      <c r="E19" s="11"/>
      <c r="F19" s="22"/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/>
      <c r="E20" s="11"/>
      <c r="F20" s="22"/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/>
      <c r="N20" s="35"/>
      <c r="O20" s="36"/>
      <c r="P20" s="2"/>
    </row>
    <row r="21" spans="1:16" ht="15.75" thickBot="1" x14ac:dyDescent="0.3">
      <c r="A21" s="2"/>
      <c r="C21" s="21" t="s">
        <v>36</v>
      </c>
      <c r="D21" s="11"/>
      <c r="E21" s="11"/>
      <c r="F21" s="22"/>
      <c r="G21" s="16"/>
      <c r="H21" s="105"/>
      <c r="I21" s="107"/>
      <c r="J21" s="107"/>
      <c r="K21" s="109" t="e">
        <f>((I21-J21)/I21)</f>
        <v>#DIV/0!</v>
      </c>
      <c r="M21" s="13"/>
      <c r="N21" s="37"/>
      <c r="O21" s="38"/>
      <c r="P21" s="2"/>
    </row>
    <row r="22" spans="1:16" ht="15.75" customHeight="1" thickBot="1" x14ac:dyDescent="0.3">
      <c r="A22" s="2"/>
      <c r="C22" s="21" t="s">
        <v>37</v>
      </c>
      <c r="D22" s="11"/>
      <c r="E22" s="11"/>
      <c r="F22" s="22"/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/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/>
      <c r="E24" s="11"/>
      <c r="F24" s="22"/>
      <c r="G24" s="16"/>
      <c r="H24" s="106"/>
      <c r="I24" s="108"/>
      <c r="J24" s="108"/>
      <c r="K24" s="110"/>
      <c r="M24" s="98" t="s">
        <v>41</v>
      </c>
      <c r="N24" s="99"/>
      <c r="O24" s="39" t="e">
        <f>(J9-J10)/J9</f>
        <v>#DIV/0!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/>
      <c r="G25" s="16"/>
      <c r="M25" s="98" t="s">
        <v>43</v>
      </c>
      <c r="N25" s="99"/>
      <c r="O25" s="39" t="e">
        <f>(J10-J11)/J10</f>
        <v>#DIV/0!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 t="e">
        <f>(J11-J12)/J11</f>
        <v>#DIV/0!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 t="e">
        <f>(J12-J13)/J12</f>
        <v>#DIV/0!</v>
      </c>
      <c r="P27" s="2"/>
    </row>
    <row r="28" spans="1:16" ht="15" customHeight="1" x14ac:dyDescent="0.25">
      <c r="A28" s="2"/>
      <c r="B28" s="43"/>
      <c r="C28" s="47" t="s">
        <v>52</v>
      </c>
      <c r="D28" s="35"/>
      <c r="E28" s="35"/>
      <c r="F28" s="36"/>
      <c r="G28" s="48"/>
      <c r="H28" s="49"/>
      <c r="I28" s="35"/>
      <c r="J28" s="35"/>
      <c r="K28" s="36">
        <f>I28-J28</f>
        <v>0</v>
      </c>
      <c r="M28" s="103" t="s">
        <v>124</v>
      </c>
      <c r="N28" s="104"/>
      <c r="O28" s="75" t="e">
        <f>(J10-J13)/J10</f>
        <v>#DIV/0!</v>
      </c>
      <c r="P28" s="2"/>
    </row>
    <row r="29" spans="1:16" ht="15.75" thickBot="1" x14ac:dyDescent="0.3">
      <c r="A29" s="2"/>
      <c r="B29" s="43"/>
      <c r="C29" s="47" t="s">
        <v>54</v>
      </c>
      <c r="D29" s="35"/>
      <c r="E29" s="35"/>
      <c r="F29" s="36"/>
      <c r="G29" s="51"/>
      <c r="H29" s="28"/>
      <c r="I29" s="37"/>
      <c r="J29" s="37"/>
      <c r="K29" s="36">
        <f>I29-J29</f>
        <v>0</v>
      </c>
      <c r="L29" s="52"/>
      <c r="M29" s="111" t="s">
        <v>53</v>
      </c>
      <c r="N29" s="112"/>
      <c r="O29" s="74" t="e">
        <f>(J9-J13)/J9</f>
        <v>#DIV/0!</v>
      </c>
      <c r="P29" s="2"/>
    </row>
    <row r="30" spans="1:16" ht="15" customHeight="1" x14ac:dyDescent="0.25">
      <c r="A30" s="2"/>
      <c r="B30" s="43"/>
      <c r="C30" s="47" t="s">
        <v>55</v>
      </c>
      <c r="D30" s="35"/>
      <c r="E30" s="35"/>
      <c r="F30" s="36"/>
      <c r="P30" s="2"/>
    </row>
    <row r="31" spans="1:16" ht="15" customHeight="1" x14ac:dyDescent="0.25">
      <c r="A31" s="2"/>
      <c r="B31" s="43"/>
      <c r="C31" s="47" t="s">
        <v>56</v>
      </c>
      <c r="D31" s="35"/>
      <c r="E31" s="35"/>
      <c r="F31" s="36"/>
      <c r="P31" s="2"/>
    </row>
    <row r="32" spans="1:16" ht="15.75" customHeight="1" thickBot="1" x14ac:dyDescent="0.3">
      <c r="A32" s="2"/>
      <c r="B32" s="43"/>
      <c r="C32" s="53" t="s">
        <v>57</v>
      </c>
      <c r="D32" s="54"/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/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1513</v>
      </c>
      <c r="G64" s="12"/>
      <c r="H64" s="12"/>
      <c r="I64" s="12"/>
      <c r="J64" s="120">
        <f>AVERAGE(F64:I64)</f>
        <v>1513</v>
      </c>
      <c r="K64" s="121"/>
      <c r="M64" s="8">
        <v>2</v>
      </c>
      <c r="N64" s="122">
        <v>6.1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633</v>
      </c>
      <c r="G65" s="12"/>
      <c r="H65" s="12"/>
      <c r="I65" s="12"/>
      <c r="J65" s="120">
        <f t="shared" ref="J65:J70" si="1">AVERAGE(F65:I65)</f>
        <v>633</v>
      </c>
      <c r="K65" s="121"/>
      <c r="M65" s="8">
        <v>3</v>
      </c>
      <c r="N65" s="122">
        <v>5.9</v>
      </c>
      <c r="O65" s="123"/>
      <c r="P65" s="2"/>
    </row>
    <row r="66" spans="1:16" ht="15" customHeight="1" x14ac:dyDescent="0.25">
      <c r="A66" s="2"/>
      <c r="C66" s="9" t="s">
        <v>12</v>
      </c>
      <c r="D66" s="11">
        <v>52.98</v>
      </c>
      <c r="E66" s="11">
        <v>6.2</v>
      </c>
      <c r="F66" s="11">
        <v>1646</v>
      </c>
      <c r="G66" s="11"/>
      <c r="H66" s="11"/>
      <c r="I66" s="11"/>
      <c r="J66" s="120">
        <f t="shared" si="1"/>
        <v>1646</v>
      </c>
      <c r="K66" s="121"/>
      <c r="M66" s="8">
        <v>4</v>
      </c>
      <c r="N66" s="122">
        <v>6.1</v>
      </c>
      <c r="O66" s="123"/>
      <c r="P66" s="2"/>
    </row>
    <row r="67" spans="1:16" ht="15" customHeight="1" x14ac:dyDescent="0.25">
      <c r="A67" s="2"/>
      <c r="C67" s="9" t="s">
        <v>13</v>
      </c>
      <c r="D67" s="11">
        <v>54.66</v>
      </c>
      <c r="E67" s="11">
        <v>9.3000000000000007</v>
      </c>
      <c r="F67" s="11">
        <v>1908</v>
      </c>
      <c r="G67" s="11"/>
      <c r="H67" s="11"/>
      <c r="I67" s="11"/>
      <c r="J67" s="120">
        <f t="shared" si="1"/>
        <v>1908</v>
      </c>
      <c r="K67" s="121"/>
      <c r="M67" s="8">
        <v>5</v>
      </c>
      <c r="N67" s="122">
        <v>6.8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992</v>
      </c>
      <c r="G68" s="68"/>
      <c r="H68" s="68"/>
      <c r="I68" s="68"/>
      <c r="J68" s="120">
        <f t="shared" si="1"/>
        <v>992</v>
      </c>
      <c r="K68" s="121"/>
      <c r="M68" s="13">
        <v>6</v>
      </c>
      <c r="N68" s="124">
        <v>6.6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333</v>
      </c>
      <c r="G69" s="68"/>
      <c r="H69" s="68"/>
      <c r="I69" s="68"/>
      <c r="J69" s="120">
        <f t="shared" si="1"/>
        <v>333</v>
      </c>
      <c r="K69" s="121"/>
      <c r="P69" s="2"/>
    </row>
    <row r="70" spans="1:16" ht="15.75" thickBot="1" x14ac:dyDescent="0.3">
      <c r="A70" s="2"/>
      <c r="C70" s="14" t="s">
        <v>16</v>
      </c>
      <c r="D70" s="15">
        <v>57.91</v>
      </c>
      <c r="E70" s="15">
        <v>8.1999999999999993</v>
      </c>
      <c r="F70" s="15">
        <v>349</v>
      </c>
      <c r="G70" s="15"/>
      <c r="H70" s="15"/>
      <c r="I70" s="15"/>
      <c r="J70" s="126">
        <f t="shared" si="1"/>
        <v>349</v>
      </c>
      <c r="K70" s="127"/>
      <c r="M70" s="69" t="s">
        <v>65</v>
      </c>
      <c r="N70" s="7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10.07</v>
      </c>
      <c r="E73" s="11">
        <v>9.6999999999999993</v>
      </c>
      <c r="F73" s="22">
        <v>1477</v>
      </c>
      <c r="G73" s="16"/>
      <c r="H73" s="23" t="s">
        <v>21</v>
      </c>
      <c r="I73" s="115">
        <v>7.51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/>
      <c r="E74" s="11"/>
      <c r="F74" s="22"/>
      <c r="G74" s="16"/>
      <c r="H74" s="27" t="s">
        <v>25</v>
      </c>
      <c r="I74" s="117">
        <v>5.72</v>
      </c>
      <c r="J74" s="117"/>
      <c r="K74" s="118"/>
      <c r="M74" s="28">
        <v>6.9</v>
      </c>
      <c r="N74" s="29">
        <v>136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/>
      <c r="E76" s="11"/>
      <c r="F76" s="22"/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/>
      <c r="E77" s="11"/>
      <c r="F77" s="22"/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5.4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75.760000000000005</v>
      </c>
      <c r="E78" s="11"/>
      <c r="F78" s="22">
        <v>1819</v>
      </c>
      <c r="G78" s="16"/>
      <c r="H78" s="105"/>
      <c r="I78" s="107"/>
      <c r="J78" s="107"/>
      <c r="K78" s="109" t="e">
        <f>((I78-J78)/I78)</f>
        <v>#DIV/0!</v>
      </c>
      <c r="M78" s="13">
        <v>2</v>
      </c>
      <c r="N78" s="37">
        <v>5.3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/>
      <c r="E79" s="11"/>
      <c r="F79" s="22"/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/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/>
      <c r="E81" s="11"/>
      <c r="F81" s="22"/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-0.1591737545565006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/>
      <c r="G82" s="16"/>
      <c r="M82" s="98" t="s">
        <v>43</v>
      </c>
      <c r="N82" s="99"/>
      <c r="O82" s="39">
        <f>(J67-J68)/J67</f>
        <v>0.48008385744234799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0.66431451612903225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-4.8048048048048048E-2</v>
      </c>
      <c r="P84" s="2"/>
    </row>
    <row r="85" spans="1:16" x14ac:dyDescent="0.25">
      <c r="A85" s="2"/>
      <c r="B85" s="43"/>
      <c r="C85" s="47" t="s">
        <v>52</v>
      </c>
      <c r="D85" s="35">
        <v>90.93</v>
      </c>
      <c r="E85" s="35"/>
      <c r="F85" s="36"/>
      <c r="G85" s="48"/>
      <c r="H85" s="49" t="s">
        <v>21</v>
      </c>
      <c r="I85" s="35">
        <v>2203</v>
      </c>
      <c r="J85" s="35">
        <v>1994</v>
      </c>
      <c r="K85" s="36">
        <f>I85-J85</f>
        <v>209</v>
      </c>
      <c r="M85" s="103" t="s">
        <v>124</v>
      </c>
      <c r="N85" s="104"/>
      <c r="O85" s="75">
        <f>(J67-J70)/J67</f>
        <v>0.81708595387840666</v>
      </c>
      <c r="P85" s="2"/>
    </row>
    <row r="86" spans="1:16" ht="15.75" thickBot="1" x14ac:dyDescent="0.3">
      <c r="A86" s="2"/>
      <c r="B86" s="43"/>
      <c r="C86" s="47" t="s">
        <v>54</v>
      </c>
      <c r="D86" s="35">
        <v>73.349999999999994</v>
      </c>
      <c r="E86" s="35">
        <v>68.349999999999994</v>
      </c>
      <c r="F86" s="36">
        <v>93.19</v>
      </c>
      <c r="G86" s="51">
        <v>5.9</v>
      </c>
      <c r="H86" s="28" t="s">
        <v>25</v>
      </c>
      <c r="I86" s="37">
        <v>379</v>
      </c>
      <c r="J86" s="37">
        <v>341</v>
      </c>
      <c r="K86" s="36">
        <f>I86-J86</f>
        <v>38</v>
      </c>
      <c r="L86" s="52"/>
      <c r="M86" s="111" t="s">
        <v>53</v>
      </c>
      <c r="N86" s="112"/>
      <c r="O86" s="74">
        <f>(J66-J70)/J66</f>
        <v>0.78797083839611182</v>
      </c>
      <c r="P86" s="2"/>
    </row>
    <row r="87" spans="1:16" ht="15" customHeight="1" x14ac:dyDescent="0.25">
      <c r="A87" s="2"/>
      <c r="B87" s="43"/>
      <c r="C87" s="47" t="s">
        <v>55</v>
      </c>
      <c r="D87" s="35">
        <v>79.349999999999994</v>
      </c>
      <c r="E87" s="35">
        <v>57.11</v>
      </c>
      <c r="F87" s="36">
        <v>71.98</v>
      </c>
      <c r="P87" s="2"/>
    </row>
    <row r="88" spans="1:16" ht="15" customHeight="1" x14ac:dyDescent="0.25">
      <c r="A88" s="2"/>
      <c r="B88" s="43"/>
      <c r="C88" s="47" t="s">
        <v>56</v>
      </c>
      <c r="D88" s="35">
        <v>74.95</v>
      </c>
      <c r="E88" s="35">
        <v>45.5</v>
      </c>
      <c r="F88" s="36">
        <v>60.72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57.03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91.17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270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269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1545</v>
      </c>
      <c r="G119" s="12"/>
      <c r="H119" s="12"/>
      <c r="I119" s="12"/>
      <c r="J119" s="120">
        <f>AVERAGE(F119:I119)</f>
        <v>1545</v>
      </c>
      <c r="K119" s="121"/>
      <c r="M119" s="8">
        <v>2</v>
      </c>
      <c r="N119" s="122">
        <v>8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640</v>
      </c>
      <c r="G120" s="12"/>
      <c r="H120" s="12"/>
      <c r="I120" s="12"/>
      <c r="J120" s="120">
        <f t="shared" ref="J120:J125" si="2">AVERAGE(F120:I120)</f>
        <v>640</v>
      </c>
      <c r="K120" s="121"/>
      <c r="M120" s="8">
        <v>3</v>
      </c>
      <c r="N120" s="122">
        <v>6.9</v>
      </c>
      <c r="O120" s="123"/>
      <c r="P120" s="2"/>
    </row>
    <row r="121" spans="1:16" x14ac:dyDescent="0.25">
      <c r="A121" s="2"/>
      <c r="C121" s="9" t="s">
        <v>12</v>
      </c>
      <c r="D121" s="11">
        <v>53.72</v>
      </c>
      <c r="E121" s="11">
        <v>6.1</v>
      </c>
      <c r="F121" s="11">
        <v>1521</v>
      </c>
      <c r="G121" s="11">
        <v>1410</v>
      </c>
      <c r="H121" s="11">
        <v>1442</v>
      </c>
      <c r="I121" s="11">
        <v>1424</v>
      </c>
      <c r="J121" s="120">
        <f t="shared" si="2"/>
        <v>1449.25</v>
      </c>
      <c r="K121" s="121"/>
      <c r="M121" s="8">
        <v>4</v>
      </c>
      <c r="N121" s="122">
        <v>6.6</v>
      </c>
      <c r="O121" s="123"/>
      <c r="P121" s="2"/>
    </row>
    <row r="122" spans="1:16" x14ac:dyDescent="0.25">
      <c r="A122" s="2"/>
      <c r="C122" s="9" t="s">
        <v>13</v>
      </c>
      <c r="D122" s="11">
        <v>49.18</v>
      </c>
      <c r="E122" s="11">
        <v>8.6999999999999993</v>
      </c>
      <c r="F122" s="11">
        <v>1927</v>
      </c>
      <c r="G122" s="11">
        <v>1793</v>
      </c>
      <c r="H122" s="11">
        <v>1246</v>
      </c>
      <c r="I122" s="11">
        <v>1202</v>
      </c>
      <c r="J122" s="120">
        <f t="shared" si="2"/>
        <v>1542</v>
      </c>
      <c r="K122" s="121"/>
      <c r="M122" s="8">
        <v>5</v>
      </c>
      <c r="N122" s="122">
        <v>6.5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1321</v>
      </c>
      <c r="G123" s="68">
        <v>1305</v>
      </c>
      <c r="H123" s="68">
        <v>753</v>
      </c>
      <c r="I123" s="68">
        <v>696</v>
      </c>
      <c r="J123" s="120">
        <f t="shared" si="2"/>
        <v>1018.75</v>
      </c>
      <c r="K123" s="121"/>
      <c r="M123" s="13">
        <v>6</v>
      </c>
      <c r="N123" s="124">
        <v>5.7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991</v>
      </c>
      <c r="G124" s="68">
        <v>757</v>
      </c>
      <c r="H124" s="68">
        <v>521</v>
      </c>
      <c r="I124" s="68">
        <v>484</v>
      </c>
      <c r="J124" s="120">
        <f t="shared" si="2"/>
        <v>688.25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57.12</v>
      </c>
      <c r="E125" s="15">
        <v>6.8</v>
      </c>
      <c r="F125" s="15">
        <v>324</v>
      </c>
      <c r="G125" s="15">
        <v>768</v>
      </c>
      <c r="H125" s="15">
        <v>660</v>
      </c>
      <c r="I125" s="15">
        <v>601</v>
      </c>
      <c r="J125" s="126">
        <f t="shared" si="2"/>
        <v>588.25</v>
      </c>
      <c r="K125" s="127"/>
      <c r="M125" s="69" t="s">
        <v>65</v>
      </c>
      <c r="N125" s="7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1.7</v>
      </c>
      <c r="E128" s="11">
        <v>6.5</v>
      </c>
      <c r="F128" s="22">
        <v>1839</v>
      </c>
      <c r="G128" s="16"/>
      <c r="H128" s="23" t="s">
        <v>21</v>
      </c>
      <c r="I128" s="115">
        <v>8.19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/>
      <c r="E129" s="11"/>
      <c r="F129" s="22"/>
      <c r="G129" s="16"/>
      <c r="H129" s="27" t="s">
        <v>25</v>
      </c>
      <c r="I129" s="117">
        <v>7.85</v>
      </c>
      <c r="J129" s="117"/>
      <c r="K129" s="118"/>
      <c r="M129" s="28">
        <v>6.9</v>
      </c>
      <c r="N129" s="29">
        <v>109</v>
      </c>
      <c r="O129" s="30">
        <v>0.02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/>
      <c r="E131" s="11"/>
      <c r="F131" s="22"/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/>
      <c r="E132" s="11"/>
      <c r="F132" s="22"/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5.0999999999999996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75.150000000000006</v>
      </c>
      <c r="E133" s="11"/>
      <c r="F133" s="22">
        <v>1985</v>
      </c>
      <c r="G133" s="16"/>
      <c r="H133" s="105"/>
      <c r="I133" s="107"/>
      <c r="J133" s="107"/>
      <c r="K133" s="109" t="e">
        <f>((I133-J133)/I133)</f>
        <v>#DIV/0!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/>
      <c r="E134" s="11"/>
      <c r="F134" s="22"/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/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/>
      <c r="E136" s="11"/>
      <c r="F136" s="22"/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-6.3998619975849574E-2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/>
      <c r="G137" s="16"/>
      <c r="M137" s="98" t="s">
        <v>43</v>
      </c>
      <c r="N137" s="99"/>
      <c r="O137" s="39">
        <f>(J122-J123)/J122</f>
        <v>0.33933203631647213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0.32441717791411046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0.1452960406828914</v>
      </c>
      <c r="P139" s="2"/>
    </row>
    <row r="140" spans="1:16" x14ac:dyDescent="0.25">
      <c r="A140" s="2"/>
      <c r="B140" s="43"/>
      <c r="C140" s="47" t="s">
        <v>52</v>
      </c>
      <c r="D140" s="35">
        <v>91.05</v>
      </c>
      <c r="E140" s="35"/>
      <c r="F140" s="36"/>
      <c r="G140" s="48"/>
      <c r="H140" s="49" t="s">
        <v>95</v>
      </c>
      <c r="I140" s="35">
        <v>631</v>
      </c>
      <c r="J140" s="35">
        <v>533</v>
      </c>
      <c r="K140" s="36">
        <f>I140-J140</f>
        <v>98</v>
      </c>
      <c r="M140" s="103" t="s">
        <v>124</v>
      </c>
      <c r="N140" s="104"/>
      <c r="O140" s="75">
        <f>(J122-J125)/J122</f>
        <v>0.61851491569390404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72.3</v>
      </c>
      <c r="E141" s="35">
        <v>67.900000000000006</v>
      </c>
      <c r="F141" s="36">
        <v>93.91</v>
      </c>
      <c r="G141" s="51">
        <v>5.4</v>
      </c>
      <c r="H141" s="28" t="s">
        <v>25</v>
      </c>
      <c r="I141" s="37">
        <v>217</v>
      </c>
      <c r="J141" s="37">
        <v>184</v>
      </c>
      <c r="K141" s="36">
        <f>I141-J141</f>
        <v>33</v>
      </c>
      <c r="L141" s="52"/>
      <c r="M141" s="111" t="s">
        <v>53</v>
      </c>
      <c r="N141" s="112"/>
      <c r="O141" s="74">
        <f>(J121-J125)/J121</f>
        <v>0.59410039675694326</v>
      </c>
      <c r="P141" s="2"/>
    </row>
    <row r="142" spans="1:16" ht="15" customHeight="1" x14ac:dyDescent="0.25">
      <c r="A142" s="2"/>
      <c r="B142" s="43"/>
      <c r="C142" s="47" t="s">
        <v>55</v>
      </c>
      <c r="D142" s="35"/>
      <c r="E142" s="35"/>
      <c r="F142" s="36"/>
      <c r="P142" s="2"/>
    </row>
    <row r="143" spans="1:16" ht="15" customHeight="1" x14ac:dyDescent="0.25">
      <c r="A143" s="2"/>
      <c r="B143" s="43"/>
      <c r="C143" s="47" t="s">
        <v>56</v>
      </c>
      <c r="D143" s="35"/>
      <c r="E143" s="35"/>
      <c r="F143" s="36"/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51.95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91.1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E820-12B8-42EE-8C52-FBD4E1ADAF1F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1135.1666666666667</v>
      </c>
    </row>
    <row r="7" spans="1:19" x14ac:dyDescent="0.25">
      <c r="A7" s="2"/>
      <c r="C7" s="9" t="s">
        <v>10</v>
      </c>
      <c r="D7" s="10"/>
      <c r="E7" s="10"/>
      <c r="F7" s="11">
        <v>2837</v>
      </c>
      <c r="G7" s="12"/>
      <c r="H7" s="12"/>
      <c r="I7" s="12"/>
      <c r="J7" s="120">
        <f>AVERAGE(F7:I7)</f>
        <v>2837</v>
      </c>
      <c r="K7" s="121"/>
      <c r="M7" s="8">
        <v>2</v>
      </c>
      <c r="N7" s="122">
        <v>8</v>
      </c>
      <c r="O7" s="123"/>
      <c r="P7" s="2"/>
      <c r="R7" s="59" t="s">
        <v>21</v>
      </c>
      <c r="S7" s="83">
        <f>AVERAGE(J10,J67,J122)</f>
        <v>778</v>
      </c>
    </row>
    <row r="8" spans="1:19" x14ac:dyDescent="0.25">
      <c r="A8" s="2"/>
      <c r="C8" s="9" t="s">
        <v>11</v>
      </c>
      <c r="D8" s="10"/>
      <c r="E8" s="10"/>
      <c r="F8" s="11">
        <v>963</v>
      </c>
      <c r="G8" s="12"/>
      <c r="H8" s="12"/>
      <c r="I8" s="12"/>
      <c r="J8" s="120">
        <f t="shared" ref="J8:J13" si="0">AVERAGE(F8:I8)</f>
        <v>963</v>
      </c>
      <c r="K8" s="121"/>
      <c r="M8" s="8">
        <v>3</v>
      </c>
      <c r="N8" s="122">
        <v>7.3</v>
      </c>
      <c r="O8" s="123"/>
      <c r="P8" s="2"/>
      <c r="R8" s="59" t="s">
        <v>25</v>
      </c>
      <c r="S8" s="84">
        <f>AVERAGE(J13,J70,J125)</f>
        <v>327.66666666666669</v>
      </c>
    </row>
    <row r="9" spans="1:19" x14ac:dyDescent="0.25">
      <c r="A9" s="2"/>
      <c r="C9" s="9" t="s">
        <v>12</v>
      </c>
      <c r="D9" s="11">
        <v>60.71</v>
      </c>
      <c r="E9" s="11">
        <v>5.8</v>
      </c>
      <c r="F9" s="11">
        <v>1289</v>
      </c>
      <c r="G9" s="11">
        <v>1242</v>
      </c>
      <c r="H9" s="11">
        <v>1159</v>
      </c>
      <c r="I9" s="11">
        <v>1091</v>
      </c>
      <c r="J9" s="120">
        <f t="shared" si="0"/>
        <v>1195.25</v>
      </c>
      <c r="K9" s="121"/>
      <c r="M9" s="8">
        <v>4</v>
      </c>
      <c r="N9" s="122">
        <v>7</v>
      </c>
      <c r="O9" s="123"/>
      <c r="P9" s="2"/>
      <c r="R9" s="85" t="s">
        <v>575</v>
      </c>
      <c r="S9" s="86">
        <f>S6-S8</f>
        <v>807.5</v>
      </c>
    </row>
    <row r="10" spans="1:19" x14ac:dyDescent="0.25">
      <c r="A10" s="2"/>
      <c r="C10" s="9" t="s">
        <v>13</v>
      </c>
      <c r="D10" s="11">
        <v>53.3</v>
      </c>
      <c r="E10" s="11">
        <v>7.3</v>
      </c>
      <c r="F10" s="11">
        <v>1099</v>
      </c>
      <c r="G10" s="11">
        <v>1086</v>
      </c>
      <c r="H10" s="11">
        <v>871</v>
      </c>
      <c r="I10" s="11">
        <v>757</v>
      </c>
      <c r="J10" s="120">
        <f t="shared" si="0"/>
        <v>953.25</v>
      </c>
      <c r="K10" s="121"/>
      <c r="M10" s="8">
        <v>5</v>
      </c>
      <c r="N10" s="122">
        <v>6.5</v>
      </c>
      <c r="O10" s="123"/>
      <c r="P10" s="2"/>
      <c r="R10" s="85" t="s">
        <v>576</v>
      </c>
      <c r="S10" s="87">
        <f>S7-S8</f>
        <v>450.33333333333331</v>
      </c>
    </row>
    <row r="11" spans="1:19" ht="15.75" thickBot="1" x14ac:dyDescent="0.3">
      <c r="A11" s="2"/>
      <c r="C11" s="9" t="s">
        <v>14</v>
      </c>
      <c r="D11" s="11"/>
      <c r="E11" s="11"/>
      <c r="F11" s="11">
        <v>667</v>
      </c>
      <c r="G11" s="68">
        <v>763</v>
      </c>
      <c r="H11" s="68">
        <v>512</v>
      </c>
      <c r="I11" s="68">
        <v>544</v>
      </c>
      <c r="J11" s="120">
        <f t="shared" si="0"/>
        <v>621.5</v>
      </c>
      <c r="K11" s="121"/>
      <c r="M11" s="13">
        <v>6</v>
      </c>
      <c r="N11" s="124">
        <v>5.5</v>
      </c>
      <c r="O11" s="125"/>
      <c r="P11" s="2"/>
      <c r="R11" s="88" t="s">
        <v>577</v>
      </c>
      <c r="S11" s="89">
        <f>S9/S6</f>
        <v>0.71134928791660545</v>
      </c>
    </row>
    <row r="12" spans="1:19" ht="15.75" thickBot="1" x14ac:dyDescent="0.3">
      <c r="A12" s="2"/>
      <c r="C12" s="9" t="s">
        <v>15</v>
      </c>
      <c r="D12" s="11"/>
      <c r="E12" s="11"/>
      <c r="F12" s="11">
        <v>393</v>
      </c>
      <c r="G12" s="68">
        <v>370</v>
      </c>
      <c r="H12" s="68">
        <v>331</v>
      </c>
      <c r="I12" s="68">
        <v>320</v>
      </c>
      <c r="J12" s="120">
        <f t="shared" si="0"/>
        <v>353.5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0.578834618680377</v>
      </c>
    </row>
    <row r="13" spans="1:19" ht="15.75" thickBot="1" x14ac:dyDescent="0.3">
      <c r="A13" s="2"/>
      <c r="C13" s="14" t="s">
        <v>16</v>
      </c>
      <c r="D13" s="15">
        <v>51.02</v>
      </c>
      <c r="E13" s="15">
        <v>7.2</v>
      </c>
      <c r="F13" s="15">
        <v>467</v>
      </c>
      <c r="G13" s="15">
        <v>446</v>
      </c>
      <c r="H13" s="15">
        <v>367</v>
      </c>
      <c r="I13" s="15">
        <v>332</v>
      </c>
      <c r="J13" s="126">
        <f t="shared" si="0"/>
        <v>403</v>
      </c>
      <c r="K13" s="127"/>
      <c r="M13" s="69" t="s">
        <v>65</v>
      </c>
      <c r="N13" s="28"/>
      <c r="O13" s="30"/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13.31</v>
      </c>
      <c r="E16" s="11">
        <v>6.9</v>
      </c>
      <c r="F16" s="22">
        <v>1253</v>
      </c>
      <c r="G16" s="16"/>
      <c r="H16" s="23" t="s">
        <v>21</v>
      </c>
      <c r="I16" s="115">
        <v>6.88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/>
      <c r="E17" s="11"/>
      <c r="F17" s="22"/>
      <c r="G17" s="16"/>
      <c r="H17" s="27" t="s">
        <v>25</v>
      </c>
      <c r="I17" s="117">
        <v>6.49</v>
      </c>
      <c r="J17" s="117"/>
      <c r="K17" s="118"/>
      <c r="M17" s="28">
        <v>6.9</v>
      </c>
      <c r="N17" s="29">
        <v>112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50.95</v>
      </c>
      <c r="E19" s="11"/>
      <c r="F19" s="22">
        <v>533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50.74</v>
      </c>
      <c r="E20" s="11"/>
      <c r="F20" s="22">
        <v>521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77.36</v>
      </c>
      <c r="E21" s="11"/>
      <c r="F21" s="22">
        <v>1184</v>
      </c>
      <c r="G21" s="16"/>
      <c r="H21" s="105"/>
      <c r="I21" s="107"/>
      <c r="J21" s="107"/>
      <c r="K21" s="109" t="e">
        <f>((I21-J21)/I21)</f>
        <v>#DIV/0!</v>
      </c>
      <c r="M21" s="13">
        <v>2</v>
      </c>
      <c r="N21" s="37">
        <v>5.5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54.44</v>
      </c>
      <c r="E22" s="11">
        <v>6.9</v>
      </c>
      <c r="F22" s="22">
        <v>729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770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71.150000000000006</v>
      </c>
      <c r="E24" s="11">
        <v>6.2</v>
      </c>
      <c r="F24" s="22">
        <v>1264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0.20246810290734157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1272</v>
      </c>
      <c r="G25" s="16"/>
      <c r="M25" s="98" t="s">
        <v>43</v>
      </c>
      <c r="N25" s="99"/>
      <c r="O25" s="39">
        <f>(J10-J11)/J10</f>
        <v>0.34801993181222135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0.43121480289621883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-0.14002828854314003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91.65</v>
      </c>
      <c r="E28" s="35"/>
      <c r="F28" s="36"/>
      <c r="G28" s="48"/>
      <c r="H28" s="49" t="s">
        <v>21</v>
      </c>
      <c r="I28" s="35">
        <v>512</v>
      </c>
      <c r="J28" s="35">
        <v>436</v>
      </c>
      <c r="K28" s="36">
        <f>I28-J28</f>
        <v>76</v>
      </c>
      <c r="M28" s="103" t="s">
        <v>124</v>
      </c>
      <c r="N28" s="104"/>
      <c r="O28" s="75">
        <f>(J10-J13)/J10</f>
        <v>0.57723577235772361</v>
      </c>
      <c r="P28" s="2"/>
    </row>
    <row r="29" spans="1:16" ht="15.75" thickBot="1" x14ac:dyDescent="0.3">
      <c r="A29" s="2"/>
      <c r="B29" s="43"/>
      <c r="C29" s="47" t="s">
        <v>54</v>
      </c>
      <c r="D29" s="35">
        <v>71.849999999999994</v>
      </c>
      <c r="E29" s="35">
        <v>67.27</v>
      </c>
      <c r="F29" s="36">
        <v>93.62</v>
      </c>
      <c r="G29" s="51">
        <v>5.5</v>
      </c>
      <c r="H29" s="28" t="s">
        <v>25</v>
      </c>
      <c r="I29" s="37">
        <v>300</v>
      </c>
      <c r="J29" s="37">
        <v>276</v>
      </c>
      <c r="K29" s="36">
        <f>I29-J29</f>
        <v>24</v>
      </c>
      <c r="L29" s="52"/>
      <c r="M29" s="111" t="s">
        <v>53</v>
      </c>
      <c r="N29" s="112"/>
      <c r="O29" s="74">
        <f>(J9-J13)/J9</f>
        <v>0.66283204350554281</v>
      </c>
      <c r="P29" s="2"/>
    </row>
    <row r="30" spans="1:16" ht="15" customHeight="1" x14ac:dyDescent="0.25">
      <c r="A30" s="2"/>
      <c r="B30" s="43"/>
      <c r="C30" s="47" t="s">
        <v>55</v>
      </c>
      <c r="D30" s="35">
        <v>78.45</v>
      </c>
      <c r="E30" s="35">
        <v>56.04</v>
      </c>
      <c r="F30" s="36">
        <v>71.430000000000007</v>
      </c>
      <c r="P30" s="2"/>
    </row>
    <row r="31" spans="1:16" ht="15" customHeight="1" x14ac:dyDescent="0.25">
      <c r="A31" s="2"/>
      <c r="B31" s="43"/>
      <c r="C31" s="47" t="s">
        <v>56</v>
      </c>
      <c r="D31" s="35">
        <v>78.099999999999994</v>
      </c>
      <c r="E31" s="35">
        <v>47.58</v>
      </c>
      <c r="F31" s="36">
        <v>60.92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55.5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90.25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271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275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274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272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273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2227</v>
      </c>
      <c r="G64" s="12"/>
      <c r="H64" s="12"/>
      <c r="I64" s="12"/>
      <c r="J64" s="120">
        <f>AVERAGE(F64:I64)</f>
        <v>2227</v>
      </c>
      <c r="K64" s="121"/>
      <c r="M64" s="8">
        <v>2</v>
      </c>
      <c r="N64" s="122">
        <v>8.3000000000000007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811</v>
      </c>
      <c r="G65" s="12"/>
      <c r="H65" s="12"/>
      <c r="I65" s="12"/>
      <c r="J65" s="120">
        <f t="shared" ref="J65:J70" si="1">AVERAGE(F65:I65)</f>
        <v>811</v>
      </c>
      <c r="K65" s="121"/>
      <c r="M65" s="8">
        <v>3</v>
      </c>
      <c r="N65" s="122">
        <v>7.2</v>
      </c>
      <c r="O65" s="123"/>
      <c r="P65" s="2"/>
    </row>
    <row r="66" spans="1:16" ht="15" customHeight="1" x14ac:dyDescent="0.25">
      <c r="A66" s="2"/>
      <c r="C66" s="9" t="s">
        <v>12</v>
      </c>
      <c r="D66" s="11">
        <v>64.02</v>
      </c>
      <c r="E66" s="11">
        <v>6.6</v>
      </c>
      <c r="F66" s="11">
        <v>1109</v>
      </c>
      <c r="G66" s="11">
        <v>1102</v>
      </c>
      <c r="H66" s="11">
        <v>1114</v>
      </c>
      <c r="I66" s="11">
        <v>1166</v>
      </c>
      <c r="J66" s="120">
        <f t="shared" si="1"/>
        <v>1122.75</v>
      </c>
      <c r="K66" s="121"/>
      <c r="M66" s="8">
        <v>4</v>
      </c>
      <c r="N66" s="122">
        <v>7.1</v>
      </c>
      <c r="O66" s="123"/>
      <c r="P66" s="2"/>
    </row>
    <row r="67" spans="1:16" ht="15" customHeight="1" x14ac:dyDescent="0.25">
      <c r="A67" s="2"/>
      <c r="C67" s="9" t="s">
        <v>13</v>
      </c>
      <c r="D67" s="11">
        <v>55.71</v>
      </c>
      <c r="E67" s="11">
        <v>7.5</v>
      </c>
      <c r="F67" s="11">
        <v>699</v>
      </c>
      <c r="G67" s="11">
        <v>705</v>
      </c>
      <c r="H67" s="11">
        <v>691</v>
      </c>
      <c r="I67" s="11">
        <v>711</v>
      </c>
      <c r="J67" s="120">
        <f t="shared" si="1"/>
        <v>701.5</v>
      </c>
      <c r="K67" s="121"/>
      <c r="M67" s="8">
        <v>5</v>
      </c>
      <c r="N67" s="122">
        <v>6.9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502</v>
      </c>
      <c r="G68" s="68">
        <v>511</v>
      </c>
      <c r="H68" s="68">
        <v>499</v>
      </c>
      <c r="I68" s="68">
        <v>503</v>
      </c>
      <c r="J68" s="120">
        <f t="shared" si="1"/>
        <v>503.75</v>
      </c>
      <c r="K68" s="121"/>
      <c r="M68" s="13">
        <v>6</v>
      </c>
      <c r="N68" s="124">
        <v>5.8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334</v>
      </c>
      <c r="G69" s="68">
        <v>321</v>
      </c>
      <c r="H69" s="68">
        <v>298</v>
      </c>
      <c r="I69" s="68">
        <v>277</v>
      </c>
      <c r="J69" s="120">
        <f t="shared" si="1"/>
        <v>307.5</v>
      </c>
      <c r="K69" s="121"/>
      <c r="P69" s="2"/>
    </row>
    <row r="70" spans="1:16" ht="15.75" thickBot="1" x14ac:dyDescent="0.3">
      <c r="A70" s="2"/>
      <c r="C70" s="14" t="s">
        <v>16</v>
      </c>
      <c r="D70" s="15">
        <v>54.62</v>
      </c>
      <c r="E70" s="15">
        <v>7.1</v>
      </c>
      <c r="F70" s="15">
        <v>321</v>
      </c>
      <c r="G70" s="15">
        <v>308</v>
      </c>
      <c r="H70" s="15">
        <v>305</v>
      </c>
      <c r="I70" s="15">
        <v>281</v>
      </c>
      <c r="J70" s="126">
        <f t="shared" si="1"/>
        <v>303.75</v>
      </c>
      <c r="K70" s="127"/>
      <c r="M70" s="69" t="s">
        <v>65</v>
      </c>
      <c r="N70" s="70">
        <v>4.09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11.91</v>
      </c>
      <c r="E73" s="11">
        <v>9.1999999999999993</v>
      </c>
      <c r="F73" s="22">
        <v>1207</v>
      </c>
      <c r="G73" s="16"/>
      <c r="H73" s="23" t="s">
        <v>21</v>
      </c>
      <c r="I73" s="115">
        <v>6.39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/>
      <c r="E74" s="11"/>
      <c r="F74" s="22"/>
      <c r="G74" s="16"/>
      <c r="H74" s="27" t="s">
        <v>25</v>
      </c>
      <c r="I74" s="117">
        <v>5.83</v>
      </c>
      <c r="J74" s="117"/>
      <c r="K74" s="118"/>
      <c r="M74" s="28">
        <v>6.9</v>
      </c>
      <c r="N74" s="29">
        <v>109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57.88</v>
      </c>
      <c r="E76" s="11"/>
      <c r="F76" s="22">
        <v>319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59.02</v>
      </c>
      <c r="E77" s="11"/>
      <c r="F77" s="22">
        <v>311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5.2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75.03</v>
      </c>
      <c r="E78" s="11"/>
      <c r="F78" s="22">
        <v>1933</v>
      </c>
      <c r="G78" s="16"/>
      <c r="H78" s="105">
        <v>4</v>
      </c>
      <c r="I78" s="107">
        <v>606</v>
      </c>
      <c r="J78" s="107">
        <v>411</v>
      </c>
      <c r="K78" s="109">
        <f>((I78-J78)/I78)</f>
        <v>0.32178217821782179</v>
      </c>
      <c r="M78" s="13">
        <v>2</v>
      </c>
      <c r="N78" s="37">
        <v>5.4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63.63</v>
      </c>
      <c r="E79" s="11">
        <v>7.2</v>
      </c>
      <c r="F79" s="22">
        <v>769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755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66.61</v>
      </c>
      <c r="E81" s="11">
        <v>6.9</v>
      </c>
      <c r="F81" s="22">
        <v>1281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0.3751948341126698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1244</v>
      </c>
      <c r="G82" s="16"/>
      <c r="M82" s="98" t="s">
        <v>43</v>
      </c>
      <c r="N82" s="99"/>
      <c r="O82" s="39">
        <f>(J67-J68)/J67</f>
        <v>0.28189593727726303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0.38957816377171217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1.2195121951219513E-2</v>
      </c>
      <c r="P84" s="2"/>
    </row>
    <row r="85" spans="1:16" x14ac:dyDescent="0.25">
      <c r="A85" s="2"/>
      <c r="B85" s="43"/>
      <c r="C85" s="47" t="s">
        <v>52</v>
      </c>
      <c r="D85" s="35">
        <v>90.86</v>
      </c>
      <c r="E85" s="35"/>
      <c r="F85" s="36"/>
      <c r="G85" s="48"/>
      <c r="H85" s="49" t="s">
        <v>21</v>
      </c>
      <c r="I85" s="35">
        <v>895</v>
      </c>
      <c r="J85" s="35">
        <v>801</v>
      </c>
      <c r="K85" s="36">
        <f>I85-J85</f>
        <v>94</v>
      </c>
      <c r="M85" s="103" t="s">
        <v>124</v>
      </c>
      <c r="N85" s="104"/>
      <c r="O85" s="75">
        <f>(J67-J70)/J67</f>
        <v>0.56699928724162507</v>
      </c>
      <c r="P85" s="2"/>
    </row>
    <row r="86" spans="1:16" ht="15.75" thickBot="1" x14ac:dyDescent="0.3">
      <c r="A86" s="2"/>
      <c r="B86" s="43"/>
      <c r="C86" s="47" t="s">
        <v>54</v>
      </c>
      <c r="D86" s="35">
        <v>72.75</v>
      </c>
      <c r="E86" s="35">
        <v>67.72</v>
      </c>
      <c r="F86" s="36">
        <v>93.09</v>
      </c>
      <c r="G86" s="51">
        <v>5.9</v>
      </c>
      <c r="H86" s="28" t="s">
        <v>25</v>
      </c>
      <c r="I86" s="37">
        <v>346</v>
      </c>
      <c r="J86" s="37">
        <v>322</v>
      </c>
      <c r="K86" s="36">
        <f>I86-J86</f>
        <v>24</v>
      </c>
      <c r="L86" s="52"/>
      <c r="M86" s="111" t="s">
        <v>53</v>
      </c>
      <c r="N86" s="112"/>
      <c r="O86" s="74">
        <f>(J66-J70)/J66</f>
        <v>0.72945891783567129</v>
      </c>
      <c r="P86" s="2"/>
    </row>
    <row r="87" spans="1:16" ht="15" customHeight="1" x14ac:dyDescent="0.25">
      <c r="A87" s="2"/>
      <c r="B87" s="43"/>
      <c r="C87" s="47" t="s">
        <v>55</v>
      </c>
      <c r="D87" s="35">
        <v>80.349999999999994</v>
      </c>
      <c r="E87" s="35">
        <v>57.29</v>
      </c>
      <c r="F87" s="36">
        <v>71.31</v>
      </c>
      <c r="P87" s="2"/>
    </row>
    <row r="88" spans="1:16" ht="15" customHeight="1" x14ac:dyDescent="0.25">
      <c r="A88" s="2"/>
      <c r="B88" s="43"/>
      <c r="C88" s="47" t="s">
        <v>56</v>
      </c>
      <c r="D88" s="35">
        <v>76.75</v>
      </c>
      <c r="E88" s="35">
        <v>46.11</v>
      </c>
      <c r="F88" s="36">
        <v>60.09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56.61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91.21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276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277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278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279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2135</v>
      </c>
      <c r="G119" s="12"/>
      <c r="H119" s="12"/>
      <c r="I119" s="12"/>
      <c r="J119" s="120">
        <f>AVERAGE(F119:I119)</f>
        <v>2135</v>
      </c>
      <c r="K119" s="121"/>
      <c r="M119" s="8">
        <v>2</v>
      </c>
      <c r="N119" s="122">
        <v>8.8000000000000007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798</v>
      </c>
      <c r="G120" s="12"/>
      <c r="H120" s="12"/>
      <c r="I120" s="12"/>
      <c r="J120" s="120">
        <f t="shared" ref="J120:J125" si="2">AVERAGE(F120:I120)</f>
        <v>798</v>
      </c>
      <c r="K120" s="121"/>
      <c r="M120" s="8">
        <v>3</v>
      </c>
      <c r="N120" s="122">
        <v>9</v>
      </c>
      <c r="O120" s="123"/>
      <c r="P120" s="2"/>
    </row>
    <row r="121" spans="1:16" x14ac:dyDescent="0.25">
      <c r="A121" s="2"/>
      <c r="C121" s="9" t="s">
        <v>12</v>
      </c>
      <c r="D121" s="11">
        <v>60.07</v>
      </c>
      <c r="E121" s="11">
        <v>8.1</v>
      </c>
      <c r="F121" s="11">
        <v>1151</v>
      </c>
      <c r="G121" s="11">
        <v>1130</v>
      </c>
      <c r="H121" s="11">
        <v>1024</v>
      </c>
      <c r="I121" s="11">
        <v>1045</v>
      </c>
      <c r="J121" s="120">
        <f t="shared" si="2"/>
        <v>1087.5</v>
      </c>
      <c r="K121" s="121"/>
      <c r="M121" s="8">
        <v>4</v>
      </c>
      <c r="N121" s="122">
        <v>8</v>
      </c>
      <c r="O121" s="123"/>
      <c r="P121" s="2"/>
    </row>
    <row r="122" spans="1:16" x14ac:dyDescent="0.25">
      <c r="A122" s="2"/>
      <c r="C122" s="9" t="s">
        <v>13</v>
      </c>
      <c r="D122" s="11">
        <v>55.36</v>
      </c>
      <c r="E122" s="11">
        <v>8.4</v>
      </c>
      <c r="F122" s="11">
        <v>649</v>
      </c>
      <c r="G122" s="11">
        <v>630</v>
      </c>
      <c r="H122" s="11">
        <v>727</v>
      </c>
      <c r="I122" s="11">
        <v>711</v>
      </c>
      <c r="J122" s="120">
        <f t="shared" si="2"/>
        <v>679.25</v>
      </c>
      <c r="K122" s="121"/>
      <c r="M122" s="8">
        <v>5</v>
      </c>
      <c r="N122" s="122">
        <v>8.5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460</v>
      </c>
      <c r="G123" s="68">
        <v>447</v>
      </c>
      <c r="H123" s="68">
        <v>525</v>
      </c>
      <c r="I123" s="68">
        <v>510</v>
      </c>
      <c r="J123" s="120">
        <f t="shared" si="2"/>
        <v>485.5</v>
      </c>
      <c r="K123" s="121"/>
      <c r="M123" s="13">
        <v>6</v>
      </c>
      <c r="N123" s="124">
        <v>6.9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262</v>
      </c>
      <c r="G124" s="68">
        <v>260</v>
      </c>
      <c r="H124" s="68">
        <v>287</v>
      </c>
      <c r="I124" s="68">
        <v>289</v>
      </c>
      <c r="J124" s="120">
        <f t="shared" si="2"/>
        <v>274.5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55.74</v>
      </c>
      <c r="E125" s="15">
        <v>7.5</v>
      </c>
      <c r="F125" s="15">
        <v>269</v>
      </c>
      <c r="G125" s="15">
        <v>266</v>
      </c>
      <c r="H125" s="15">
        <v>284</v>
      </c>
      <c r="I125" s="15">
        <v>286</v>
      </c>
      <c r="J125" s="126">
        <f t="shared" si="2"/>
        <v>276.25</v>
      </c>
      <c r="K125" s="127"/>
      <c r="M125" s="69" t="s">
        <v>65</v>
      </c>
      <c r="N125" s="70">
        <v>4.29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18.07</v>
      </c>
      <c r="E128" s="11">
        <v>10.5</v>
      </c>
      <c r="F128" s="22">
        <v>1598</v>
      </c>
      <c r="G128" s="16"/>
      <c r="H128" s="23" t="s">
        <v>21</v>
      </c>
      <c r="I128" s="115">
        <v>5.83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62.46</v>
      </c>
      <c r="E129" s="11"/>
      <c r="F129" s="22">
        <v>278</v>
      </c>
      <c r="G129" s="16"/>
      <c r="H129" s="27" t="s">
        <v>25</v>
      </c>
      <c r="I129" s="117">
        <v>5.61</v>
      </c>
      <c r="J129" s="117"/>
      <c r="K129" s="118"/>
      <c r="M129" s="28">
        <v>7.2</v>
      </c>
      <c r="N129" s="29">
        <v>119</v>
      </c>
      <c r="O129" s="30">
        <v>0.03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65.17</v>
      </c>
      <c r="E131" s="11"/>
      <c r="F131" s="22">
        <v>274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64.08</v>
      </c>
      <c r="E132" s="11"/>
      <c r="F132" s="22">
        <v>272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5.0999999999999996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75.400000000000006</v>
      </c>
      <c r="E133" s="11"/>
      <c r="F133" s="22">
        <v>2010</v>
      </c>
      <c r="G133" s="16"/>
      <c r="H133" s="105"/>
      <c r="I133" s="107"/>
      <c r="J133" s="107"/>
      <c r="K133" s="109" t="e">
        <f>((I133-J133)/I133)</f>
        <v>#DIV/0!</v>
      </c>
      <c r="M133" s="13">
        <v>2</v>
      </c>
      <c r="N133" s="37">
        <v>5.2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64.959999999999994</v>
      </c>
      <c r="E134" s="11">
        <v>7.1</v>
      </c>
      <c r="F134" s="22">
        <v>757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741</v>
      </c>
      <c r="G135" s="16"/>
      <c r="H135" s="105">
        <v>6</v>
      </c>
      <c r="I135" s="107">
        <v>387</v>
      </c>
      <c r="J135" s="107">
        <v>122</v>
      </c>
      <c r="K135" s="109">
        <f>((I135-J135)/I135)</f>
        <v>0.68475452196382425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67.86</v>
      </c>
      <c r="E136" s="11">
        <v>6.7</v>
      </c>
      <c r="F136" s="22">
        <v>1271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0.37540229885057469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1252</v>
      </c>
      <c r="G137" s="16"/>
      <c r="M137" s="98" t="s">
        <v>43</v>
      </c>
      <c r="N137" s="99"/>
      <c r="O137" s="39">
        <f>(J122-J123)/J122</f>
        <v>0.2852410747147589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0.43460350154479915</v>
      </c>
      <c r="P138" s="2"/>
    </row>
    <row r="139" spans="1:16" ht="15.75" customHeight="1" x14ac:dyDescent="0.25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98" t="s">
        <v>51</v>
      </c>
      <c r="N139" s="99"/>
      <c r="O139" s="39">
        <f>(J124-J125)/J124</f>
        <v>-6.375227686703097E-3</v>
      </c>
      <c r="P139" s="2"/>
    </row>
    <row r="140" spans="1:16" x14ac:dyDescent="0.25">
      <c r="A140" s="2"/>
      <c r="B140" s="43"/>
      <c r="C140" s="47" t="s">
        <v>52</v>
      </c>
      <c r="D140" s="35">
        <v>90.95</v>
      </c>
      <c r="E140" s="35"/>
      <c r="F140" s="36"/>
      <c r="G140" s="48"/>
      <c r="H140" s="49" t="s">
        <v>21</v>
      </c>
      <c r="I140" s="35">
        <v>347</v>
      </c>
      <c r="J140" s="35">
        <v>298</v>
      </c>
      <c r="K140" s="36">
        <f>I140-J140</f>
        <v>49</v>
      </c>
      <c r="M140" s="103" t="s">
        <v>124</v>
      </c>
      <c r="N140" s="104"/>
      <c r="O140" s="75">
        <f>(J122-J125)/J122</f>
        <v>0.59330143540669855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72.400000000000006</v>
      </c>
      <c r="E141" s="35">
        <v>67.95</v>
      </c>
      <c r="F141" s="36">
        <v>93.85</v>
      </c>
      <c r="G141" s="51">
        <v>5.6</v>
      </c>
      <c r="H141" s="28" t="s">
        <v>25</v>
      </c>
      <c r="I141" s="37">
        <v>202</v>
      </c>
      <c r="J141" s="37">
        <v>173</v>
      </c>
      <c r="K141" s="36">
        <f>I141-J141</f>
        <v>29</v>
      </c>
      <c r="L141" s="52"/>
      <c r="M141" s="111" t="s">
        <v>53</v>
      </c>
      <c r="N141" s="112"/>
      <c r="O141" s="74">
        <f>(J121-J125)/J121</f>
        <v>0.74597701149425288</v>
      </c>
      <c r="P141" s="2"/>
    </row>
    <row r="142" spans="1:16" ht="15" customHeight="1" x14ac:dyDescent="0.25">
      <c r="A142" s="2"/>
      <c r="B142" s="43"/>
      <c r="C142" s="47" t="s">
        <v>55</v>
      </c>
      <c r="D142" s="35">
        <v>79.900000000000006</v>
      </c>
      <c r="E142" s="35">
        <v>57.05</v>
      </c>
      <c r="F142" s="36">
        <v>71.400000000000006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76.150000000000006</v>
      </c>
      <c r="E143" s="35">
        <v>45.89</v>
      </c>
      <c r="F143" s="36">
        <v>60.26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52.3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91.25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280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281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282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283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5C2-9C86-4F72-B8FA-AB3A935FECCF}">
  <dimension ref="A1:S171"/>
  <sheetViews>
    <sheetView zoomScale="85" zoomScaleNormal="85" workbookViewId="0">
      <selection activeCell="S20" sqref="S20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968.25</v>
      </c>
    </row>
    <row r="7" spans="1:19" x14ac:dyDescent="0.25">
      <c r="A7" s="2"/>
      <c r="C7" s="9" t="s">
        <v>10</v>
      </c>
      <c r="D7" s="10"/>
      <c r="E7" s="10"/>
      <c r="F7" s="11">
        <v>883</v>
      </c>
      <c r="G7" s="12"/>
      <c r="H7" s="12"/>
      <c r="I7" s="12"/>
      <c r="J7" s="120">
        <f>AVERAGE(F7:I7)</f>
        <v>883</v>
      </c>
      <c r="K7" s="121"/>
      <c r="M7" s="8">
        <v>2</v>
      </c>
      <c r="N7" s="122">
        <v>9</v>
      </c>
      <c r="O7" s="123"/>
      <c r="P7" s="2"/>
      <c r="R7" s="59" t="s">
        <v>21</v>
      </c>
      <c r="S7" s="83">
        <f>AVERAGE(J10,J67,J122)</f>
        <v>541.58333333333337</v>
      </c>
    </row>
    <row r="8" spans="1:19" x14ac:dyDescent="0.25">
      <c r="A8" s="2"/>
      <c r="C8" s="9" t="s">
        <v>11</v>
      </c>
      <c r="D8" s="10"/>
      <c r="E8" s="10"/>
      <c r="F8" s="11">
        <v>426</v>
      </c>
      <c r="G8" s="12"/>
      <c r="H8" s="12"/>
      <c r="I8" s="12"/>
      <c r="J8" s="120">
        <f t="shared" ref="J8:J13" si="0">AVERAGE(F8:I8)</f>
        <v>426</v>
      </c>
      <c r="K8" s="121"/>
      <c r="M8" s="8">
        <v>3</v>
      </c>
      <c r="N8" s="122">
        <v>8.6999999999999993</v>
      </c>
      <c r="O8" s="123"/>
      <c r="P8" s="2"/>
      <c r="R8" s="59" t="s">
        <v>25</v>
      </c>
      <c r="S8" s="84">
        <f>AVERAGE(J13,J70,J125)</f>
        <v>249</v>
      </c>
    </row>
    <row r="9" spans="1:19" x14ac:dyDescent="0.25">
      <c r="A9" s="2"/>
      <c r="C9" s="9" t="s">
        <v>12</v>
      </c>
      <c r="D9" s="11">
        <v>61.69</v>
      </c>
      <c r="E9" s="11">
        <v>8.1999999999999993</v>
      </c>
      <c r="F9" s="11">
        <v>1104</v>
      </c>
      <c r="G9" s="11">
        <v>1057</v>
      </c>
      <c r="H9" s="11">
        <v>934</v>
      </c>
      <c r="I9" s="11">
        <v>975</v>
      </c>
      <c r="J9" s="120">
        <f t="shared" si="0"/>
        <v>1017.5</v>
      </c>
      <c r="K9" s="121"/>
      <c r="M9" s="8">
        <v>4</v>
      </c>
      <c r="N9" s="122">
        <v>8.5</v>
      </c>
      <c r="O9" s="123"/>
      <c r="P9" s="2"/>
      <c r="R9" s="85" t="s">
        <v>575</v>
      </c>
      <c r="S9" s="86">
        <f>S6-S8</f>
        <v>719.25</v>
      </c>
    </row>
    <row r="10" spans="1:19" x14ac:dyDescent="0.25">
      <c r="A10" s="2"/>
      <c r="C10" s="9" t="s">
        <v>13</v>
      </c>
      <c r="D10" s="11">
        <v>58.5</v>
      </c>
      <c r="E10" s="11">
        <v>9.1</v>
      </c>
      <c r="F10" s="11">
        <v>719</v>
      </c>
      <c r="G10" s="11">
        <v>713</v>
      </c>
      <c r="H10" s="11">
        <v>511</v>
      </c>
      <c r="I10" s="11">
        <v>585</v>
      </c>
      <c r="J10" s="120">
        <f t="shared" si="0"/>
        <v>632</v>
      </c>
      <c r="K10" s="121"/>
      <c r="M10" s="8">
        <v>5</v>
      </c>
      <c r="N10" s="122">
        <v>8.5</v>
      </c>
      <c r="O10" s="123"/>
      <c r="P10" s="2"/>
      <c r="R10" s="85" t="s">
        <v>576</v>
      </c>
      <c r="S10" s="87">
        <f>S7-S8</f>
        <v>292.58333333333337</v>
      </c>
    </row>
    <row r="11" spans="1:19" ht="15.75" thickBot="1" x14ac:dyDescent="0.3">
      <c r="A11" s="2"/>
      <c r="C11" s="9" t="s">
        <v>14</v>
      </c>
      <c r="D11" s="11"/>
      <c r="E11" s="11"/>
      <c r="F11" s="11">
        <v>504</v>
      </c>
      <c r="G11" s="68">
        <v>500</v>
      </c>
      <c r="H11" s="68">
        <v>442</v>
      </c>
      <c r="I11" s="68">
        <v>349</v>
      </c>
      <c r="J11" s="120">
        <f t="shared" si="0"/>
        <v>448.75</v>
      </c>
      <c r="K11" s="121"/>
      <c r="M11" s="13">
        <v>6</v>
      </c>
      <c r="N11" s="124">
        <v>6.7</v>
      </c>
      <c r="O11" s="125"/>
      <c r="P11" s="2"/>
      <c r="R11" s="88" t="s">
        <v>577</v>
      </c>
      <c r="S11" s="89">
        <f>S9/S6</f>
        <v>0.74283501161890009</v>
      </c>
    </row>
    <row r="12" spans="1:19" ht="15.75" thickBot="1" x14ac:dyDescent="0.3">
      <c r="A12" s="2"/>
      <c r="C12" s="9" t="s">
        <v>15</v>
      </c>
      <c r="D12" s="11"/>
      <c r="E12" s="11"/>
      <c r="F12" s="11">
        <v>339</v>
      </c>
      <c r="G12" s="68">
        <v>312</v>
      </c>
      <c r="H12" s="68">
        <v>259</v>
      </c>
      <c r="I12" s="68">
        <v>215</v>
      </c>
      <c r="J12" s="120">
        <f t="shared" si="0"/>
        <v>281.25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0.54023695953223572</v>
      </c>
    </row>
    <row r="13" spans="1:19" ht="15.75" thickBot="1" x14ac:dyDescent="0.3">
      <c r="A13" s="2"/>
      <c r="C13" s="14" t="s">
        <v>16</v>
      </c>
      <c r="D13" s="15">
        <v>57.5</v>
      </c>
      <c r="E13" s="15">
        <v>8.1</v>
      </c>
      <c r="F13" s="15">
        <v>351</v>
      </c>
      <c r="G13" s="15">
        <v>324</v>
      </c>
      <c r="H13" s="15">
        <v>268</v>
      </c>
      <c r="I13" s="15">
        <v>223</v>
      </c>
      <c r="J13" s="126">
        <f t="shared" si="0"/>
        <v>291.5</v>
      </c>
      <c r="K13" s="127"/>
      <c r="M13" s="69" t="s">
        <v>65</v>
      </c>
      <c r="N13" s="28"/>
      <c r="O13" s="30"/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20.59</v>
      </c>
      <c r="E16" s="11">
        <v>10.4</v>
      </c>
      <c r="F16" s="22">
        <v>1148</v>
      </c>
      <c r="G16" s="16"/>
      <c r="H16" s="23" t="s">
        <v>21</v>
      </c>
      <c r="I16" s="115">
        <v>6.29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59.63</v>
      </c>
      <c r="E17" s="11"/>
      <c r="F17" s="22">
        <v>325</v>
      </c>
      <c r="G17" s="16"/>
      <c r="H17" s="27" t="s">
        <v>25</v>
      </c>
      <c r="I17" s="117">
        <v>5.97</v>
      </c>
      <c r="J17" s="117"/>
      <c r="K17" s="118"/>
      <c r="M17" s="28">
        <v>6.8</v>
      </c>
      <c r="N17" s="29">
        <v>90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60.95</v>
      </c>
      <c r="E19" s="11"/>
      <c r="F19" s="22">
        <v>336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64.58</v>
      </c>
      <c r="E20" s="11"/>
      <c r="F20" s="22">
        <v>331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5.2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72.349999999999994</v>
      </c>
      <c r="E21" s="11"/>
      <c r="F21" s="22">
        <v>2153</v>
      </c>
      <c r="G21" s="16"/>
      <c r="H21" s="105">
        <v>11</v>
      </c>
      <c r="I21" s="107">
        <v>745</v>
      </c>
      <c r="J21" s="107">
        <v>391</v>
      </c>
      <c r="K21" s="109">
        <f>((I21-J21)/I21)</f>
        <v>0.47516778523489933</v>
      </c>
      <c r="M21" s="13">
        <v>2</v>
      </c>
      <c r="N21" s="37">
        <v>5.3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73.12</v>
      </c>
      <c r="E22" s="11">
        <v>7.5</v>
      </c>
      <c r="F22" s="22">
        <v>752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639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77.13</v>
      </c>
      <c r="E24" s="11">
        <v>6.6</v>
      </c>
      <c r="F24" s="22">
        <v>1070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0.37886977886977885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1004</v>
      </c>
      <c r="G25" s="16"/>
      <c r="M25" s="98" t="s">
        <v>43</v>
      </c>
      <c r="N25" s="99"/>
      <c r="O25" s="39">
        <f>(J10-J11)/J10</f>
        <v>0.28995253164556961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0.37325905292479111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-3.6444444444444446E-2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91.25</v>
      </c>
      <c r="E28" s="35"/>
      <c r="F28" s="36"/>
      <c r="G28" s="48"/>
      <c r="H28" s="49" t="s">
        <v>21</v>
      </c>
      <c r="I28" s="35">
        <v>411</v>
      </c>
      <c r="J28" s="35">
        <v>349</v>
      </c>
      <c r="K28" s="36">
        <f>I28-J28</f>
        <v>62</v>
      </c>
      <c r="M28" s="103" t="s">
        <v>124</v>
      </c>
      <c r="N28" s="104"/>
      <c r="O28" s="75">
        <f>(J10-J13)/J10</f>
        <v>0.53876582278481011</v>
      </c>
      <c r="P28" s="2"/>
    </row>
    <row r="29" spans="1:16" ht="15.75" thickBot="1" x14ac:dyDescent="0.3">
      <c r="A29" s="2"/>
      <c r="B29" s="43"/>
      <c r="C29" s="47" t="s">
        <v>54</v>
      </c>
      <c r="D29" s="35">
        <v>72.650000000000006</v>
      </c>
      <c r="E29" s="35">
        <v>68.14</v>
      </c>
      <c r="F29" s="36">
        <v>93.81</v>
      </c>
      <c r="G29" s="51">
        <v>5.6</v>
      </c>
      <c r="H29" s="28" t="s">
        <v>25</v>
      </c>
      <c r="I29" s="37">
        <v>284</v>
      </c>
      <c r="J29" s="37">
        <v>272</v>
      </c>
      <c r="K29" s="36">
        <f>I29-J29</f>
        <v>12</v>
      </c>
      <c r="L29" s="52"/>
      <c r="M29" s="111" t="s">
        <v>53</v>
      </c>
      <c r="N29" s="112"/>
      <c r="O29" s="74">
        <f>(J9-J13)/J9</f>
        <v>0.71351351351351355</v>
      </c>
      <c r="P29" s="2"/>
    </row>
    <row r="30" spans="1:16" ht="15" customHeight="1" x14ac:dyDescent="0.25">
      <c r="A30" s="2"/>
      <c r="B30" s="43"/>
      <c r="C30" s="47" t="s">
        <v>55</v>
      </c>
      <c r="D30" s="35">
        <v>80.349999999999994</v>
      </c>
      <c r="E30" s="35">
        <v>57.27</v>
      </c>
      <c r="F30" s="36">
        <v>71.27</v>
      </c>
      <c r="P30" s="2"/>
    </row>
    <row r="31" spans="1:16" ht="15" customHeight="1" x14ac:dyDescent="0.25">
      <c r="A31" s="2"/>
      <c r="B31" s="43"/>
      <c r="C31" s="47" t="s">
        <v>56</v>
      </c>
      <c r="D31" s="35">
        <v>77.2</v>
      </c>
      <c r="E31" s="35">
        <v>46.58</v>
      </c>
      <c r="F31" s="36">
        <v>60.34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55.95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91.25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284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285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286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287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288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890</v>
      </c>
      <c r="G64" s="12"/>
      <c r="H64" s="12"/>
      <c r="I64" s="12"/>
      <c r="J64" s="120">
        <f>AVERAGE(F64:I64)</f>
        <v>890</v>
      </c>
      <c r="K64" s="121"/>
      <c r="M64" s="8">
        <v>2</v>
      </c>
      <c r="N64" s="122">
        <v>8.9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419</v>
      </c>
      <c r="G65" s="12"/>
      <c r="H65" s="12"/>
      <c r="I65" s="12"/>
      <c r="J65" s="120">
        <f t="shared" ref="J65:J70" si="1">AVERAGE(F65:I65)</f>
        <v>419</v>
      </c>
      <c r="K65" s="121"/>
      <c r="M65" s="8">
        <v>3</v>
      </c>
      <c r="N65" s="122">
        <v>9</v>
      </c>
      <c r="O65" s="123"/>
      <c r="P65" s="2"/>
    </row>
    <row r="66" spans="1:16" ht="15" customHeight="1" x14ac:dyDescent="0.25">
      <c r="A66" s="2"/>
      <c r="C66" s="9" t="s">
        <v>12</v>
      </c>
      <c r="D66" s="11">
        <v>63.82</v>
      </c>
      <c r="E66" s="11">
        <v>8.3000000000000007</v>
      </c>
      <c r="F66" s="11">
        <v>909</v>
      </c>
      <c r="G66" s="11">
        <v>897</v>
      </c>
      <c r="H66" s="11">
        <v>822</v>
      </c>
      <c r="I66" s="11">
        <v>827</v>
      </c>
      <c r="J66" s="120">
        <f t="shared" si="1"/>
        <v>863.75</v>
      </c>
      <c r="K66" s="121"/>
      <c r="M66" s="8">
        <v>4</v>
      </c>
      <c r="N66" s="122">
        <v>8.1</v>
      </c>
      <c r="O66" s="123"/>
      <c r="P66" s="2"/>
    </row>
    <row r="67" spans="1:16" ht="15" customHeight="1" x14ac:dyDescent="0.25">
      <c r="A67" s="2"/>
      <c r="C67" s="9" t="s">
        <v>13</v>
      </c>
      <c r="D67" s="11">
        <v>58.11</v>
      </c>
      <c r="E67" s="11">
        <v>8.9</v>
      </c>
      <c r="F67" s="11">
        <v>601</v>
      </c>
      <c r="G67" s="11">
        <v>591</v>
      </c>
      <c r="H67" s="11">
        <v>587</v>
      </c>
      <c r="I67" s="11">
        <v>521</v>
      </c>
      <c r="J67" s="120">
        <f t="shared" si="1"/>
        <v>575</v>
      </c>
      <c r="K67" s="121"/>
      <c r="M67" s="8">
        <v>5</v>
      </c>
      <c r="N67" s="122">
        <v>9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398</v>
      </c>
      <c r="G68" s="68">
        <v>401</v>
      </c>
      <c r="H68" s="68">
        <v>388</v>
      </c>
      <c r="I68" s="68">
        <v>403</v>
      </c>
      <c r="J68" s="120">
        <f t="shared" si="1"/>
        <v>397.5</v>
      </c>
      <c r="K68" s="121"/>
      <c r="M68" s="13">
        <v>6</v>
      </c>
      <c r="N68" s="124">
        <v>7.3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215</v>
      </c>
      <c r="G69" s="68">
        <v>203</v>
      </c>
      <c r="H69" s="68">
        <v>209</v>
      </c>
      <c r="I69" s="68">
        <v>221</v>
      </c>
      <c r="J69" s="120">
        <f t="shared" si="1"/>
        <v>212</v>
      </c>
      <c r="K69" s="121"/>
      <c r="P69" s="2"/>
    </row>
    <row r="70" spans="1:16" ht="15.75" thickBot="1" x14ac:dyDescent="0.3">
      <c r="A70" s="2"/>
      <c r="C70" s="14" t="s">
        <v>16</v>
      </c>
      <c r="D70" s="15">
        <v>58.22</v>
      </c>
      <c r="E70" s="15">
        <v>7.7</v>
      </c>
      <c r="F70" s="15">
        <v>227</v>
      </c>
      <c r="G70" s="15">
        <v>214</v>
      </c>
      <c r="H70" s="15">
        <v>221</v>
      </c>
      <c r="I70" s="15">
        <v>233</v>
      </c>
      <c r="J70" s="126">
        <f t="shared" si="1"/>
        <v>223.75</v>
      </c>
      <c r="K70" s="127"/>
      <c r="M70" s="69" t="s">
        <v>65</v>
      </c>
      <c r="N70" s="70">
        <v>4.12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9.24</v>
      </c>
      <c r="E73" s="11">
        <v>10.8</v>
      </c>
      <c r="F73" s="22">
        <v>1095</v>
      </c>
      <c r="G73" s="16"/>
      <c r="H73" s="23" t="s">
        <v>21</v>
      </c>
      <c r="I73" s="115">
        <v>6.5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61.88</v>
      </c>
      <c r="E74" s="11"/>
      <c r="F74" s="22">
        <v>231</v>
      </c>
      <c r="G74" s="16"/>
      <c r="H74" s="27" t="s">
        <v>25</v>
      </c>
      <c r="I74" s="117">
        <v>5.72</v>
      </c>
      <c r="J74" s="117"/>
      <c r="K74" s="118"/>
      <c r="M74" s="28">
        <v>6.8</v>
      </c>
      <c r="N74" s="29">
        <v>133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60.95</v>
      </c>
      <c r="E76" s="11"/>
      <c r="F76" s="22">
        <v>244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66.69</v>
      </c>
      <c r="E77" s="11"/>
      <c r="F77" s="22">
        <v>251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5.4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74.44</v>
      </c>
      <c r="E78" s="11"/>
      <c r="F78" s="22">
        <v>1921</v>
      </c>
      <c r="G78" s="16"/>
      <c r="H78" s="105">
        <v>7</v>
      </c>
      <c r="I78" s="107">
        <v>461</v>
      </c>
      <c r="J78" s="107">
        <v>163</v>
      </c>
      <c r="K78" s="109">
        <f>((I78-J78)/I78)</f>
        <v>0.6464208242950108</v>
      </c>
      <c r="M78" s="13">
        <v>2</v>
      </c>
      <c r="N78" s="37">
        <v>5.3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74.010000000000005</v>
      </c>
      <c r="E79" s="11">
        <v>6.5</v>
      </c>
      <c r="F79" s="22">
        <v>631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622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77.05</v>
      </c>
      <c r="E81" s="11">
        <v>6.2</v>
      </c>
      <c r="F81" s="22">
        <v>929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0.33429811866859621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987</v>
      </c>
      <c r="G82" s="16"/>
      <c r="M82" s="98" t="s">
        <v>43</v>
      </c>
      <c r="N82" s="99"/>
      <c r="O82" s="39">
        <f>(J67-J68)/J67</f>
        <v>0.30869565217391304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0.46666666666666667</v>
      </c>
      <c r="P83" s="2"/>
    </row>
    <row r="84" spans="1:16" ht="15.75" customHeight="1" x14ac:dyDescent="0.25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98" t="s">
        <v>51</v>
      </c>
      <c r="N84" s="99"/>
      <c r="O84" s="39">
        <f>(J69-J70)/J69</f>
        <v>-5.5424528301886794E-2</v>
      </c>
      <c r="P84" s="2"/>
    </row>
    <row r="85" spans="1:16" x14ac:dyDescent="0.25">
      <c r="A85" s="2"/>
      <c r="B85" s="43"/>
      <c r="C85" s="47" t="s">
        <v>52</v>
      </c>
      <c r="D85" s="35">
        <v>90.93</v>
      </c>
      <c r="E85" s="35"/>
      <c r="F85" s="36"/>
      <c r="G85" s="48"/>
      <c r="H85" s="49" t="s">
        <v>21</v>
      </c>
      <c r="I85" s="35">
        <v>666</v>
      </c>
      <c r="J85" s="35">
        <v>601</v>
      </c>
      <c r="K85" s="36">
        <f>I85-J85</f>
        <v>65</v>
      </c>
      <c r="M85" s="103" t="s">
        <v>124</v>
      </c>
      <c r="N85" s="104"/>
      <c r="O85" s="75">
        <f>(J67-J70)/J67</f>
        <v>0.61086956521739133</v>
      </c>
      <c r="P85" s="2"/>
    </row>
    <row r="86" spans="1:16" ht="15.75" thickBot="1" x14ac:dyDescent="0.3">
      <c r="A86" s="2"/>
      <c r="B86" s="43"/>
      <c r="C86" s="47" t="s">
        <v>54</v>
      </c>
      <c r="D86" s="35">
        <v>73.45</v>
      </c>
      <c r="E86" s="35">
        <v>69.06</v>
      </c>
      <c r="F86" s="36">
        <v>94.03</v>
      </c>
      <c r="G86" s="51">
        <v>5.4</v>
      </c>
      <c r="H86" s="28" t="s">
        <v>25</v>
      </c>
      <c r="I86" s="37">
        <v>311</v>
      </c>
      <c r="J86" s="37">
        <v>290</v>
      </c>
      <c r="K86" s="36">
        <f>I86-J86</f>
        <v>21</v>
      </c>
      <c r="L86" s="52"/>
      <c r="M86" s="111" t="s">
        <v>53</v>
      </c>
      <c r="N86" s="112"/>
      <c r="O86" s="74">
        <f>(J66-J70)/J66</f>
        <v>0.74095513748191022</v>
      </c>
      <c r="P86" s="2"/>
    </row>
    <row r="87" spans="1:16" ht="15" customHeight="1" x14ac:dyDescent="0.25">
      <c r="A87" s="2"/>
      <c r="B87" s="43"/>
      <c r="C87" s="47" t="s">
        <v>55</v>
      </c>
      <c r="D87" s="35">
        <v>78.349999999999994</v>
      </c>
      <c r="E87" s="35">
        <v>56.42</v>
      </c>
      <c r="F87" s="36">
        <v>72.02</v>
      </c>
      <c r="P87" s="2"/>
    </row>
    <row r="88" spans="1:16" ht="15" customHeight="1" x14ac:dyDescent="0.25">
      <c r="A88" s="2"/>
      <c r="B88" s="43"/>
      <c r="C88" s="47" t="s">
        <v>56</v>
      </c>
      <c r="D88" s="35">
        <v>71.45</v>
      </c>
      <c r="E88" s="35">
        <v>43.34</v>
      </c>
      <c r="F88" s="36">
        <v>60.66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57.01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90.96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289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292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291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293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290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917</v>
      </c>
      <c r="G119" s="12"/>
      <c r="H119" s="12"/>
      <c r="I119" s="12"/>
      <c r="J119" s="120">
        <f>AVERAGE(F119:I119)</f>
        <v>917</v>
      </c>
      <c r="K119" s="121"/>
      <c r="M119" s="8">
        <v>2</v>
      </c>
      <c r="N119" s="122">
        <v>8.9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475</v>
      </c>
      <c r="G120" s="12"/>
      <c r="H120" s="12"/>
      <c r="I120" s="12"/>
      <c r="J120" s="120">
        <f t="shared" ref="J120:J125" si="2">AVERAGE(F120:I120)</f>
        <v>475</v>
      </c>
      <c r="K120" s="121"/>
      <c r="M120" s="8">
        <v>3</v>
      </c>
      <c r="N120" s="122">
        <v>9.1</v>
      </c>
      <c r="O120" s="123"/>
      <c r="P120" s="2"/>
    </row>
    <row r="121" spans="1:16" x14ac:dyDescent="0.25">
      <c r="A121" s="2"/>
      <c r="C121" s="9" t="s">
        <v>12</v>
      </c>
      <c r="D121" s="11">
        <v>60.93</v>
      </c>
      <c r="E121" s="11">
        <v>8.6999999999999993</v>
      </c>
      <c r="F121" s="11">
        <v>973</v>
      </c>
      <c r="G121" s="11">
        <v>971</v>
      </c>
      <c r="H121" s="11">
        <v>984</v>
      </c>
      <c r="I121" s="11">
        <v>1166</v>
      </c>
      <c r="J121" s="120">
        <f t="shared" si="2"/>
        <v>1023.5</v>
      </c>
      <c r="K121" s="121"/>
      <c r="M121" s="8">
        <v>4</v>
      </c>
      <c r="N121" s="122">
        <v>8.1999999999999993</v>
      </c>
      <c r="O121" s="123"/>
      <c r="P121" s="2"/>
    </row>
    <row r="122" spans="1:16" x14ac:dyDescent="0.25">
      <c r="A122" s="2"/>
      <c r="C122" s="9" t="s">
        <v>13</v>
      </c>
      <c r="D122" s="11">
        <v>57.35</v>
      </c>
      <c r="E122" s="11">
        <v>9.4</v>
      </c>
      <c r="F122" s="11">
        <v>463</v>
      </c>
      <c r="G122" s="11">
        <v>400</v>
      </c>
      <c r="H122" s="11">
        <v>414</v>
      </c>
      <c r="I122" s="11">
        <v>394</v>
      </c>
      <c r="J122" s="120">
        <f t="shared" si="2"/>
        <v>417.75</v>
      </c>
      <c r="K122" s="121"/>
      <c r="M122" s="8">
        <v>5</v>
      </c>
      <c r="N122" s="122">
        <v>9.1999999999999993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287</v>
      </c>
      <c r="G123" s="68">
        <v>279</v>
      </c>
      <c r="H123" s="68">
        <v>286</v>
      </c>
      <c r="I123" s="68">
        <v>231</v>
      </c>
      <c r="J123" s="120">
        <f t="shared" si="2"/>
        <v>270.75</v>
      </c>
      <c r="K123" s="121"/>
      <c r="M123" s="13">
        <v>6</v>
      </c>
      <c r="N123" s="124">
        <v>7.5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269</v>
      </c>
      <c r="G124" s="68">
        <v>228</v>
      </c>
      <c r="H124" s="68">
        <v>234</v>
      </c>
      <c r="I124" s="68">
        <v>150</v>
      </c>
      <c r="J124" s="120">
        <f t="shared" si="2"/>
        <v>220.25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58.33</v>
      </c>
      <c r="E125" s="15">
        <v>9.1999999999999993</v>
      </c>
      <c r="F125" s="15">
        <v>296</v>
      </c>
      <c r="G125" s="15">
        <v>231</v>
      </c>
      <c r="H125" s="15">
        <v>226</v>
      </c>
      <c r="I125" s="15">
        <v>174</v>
      </c>
      <c r="J125" s="126">
        <f t="shared" si="2"/>
        <v>231.75</v>
      </c>
      <c r="K125" s="127"/>
      <c r="M125" s="69" t="s">
        <v>65</v>
      </c>
      <c r="N125" s="70">
        <v>4.45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15.17</v>
      </c>
      <c r="E128" s="11">
        <v>9.3000000000000007</v>
      </c>
      <c r="F128" s="22">
        <v>1121</v>
      </c>
      <c r="G128" s="16"/>
      <c r="H128" s="23" t="s">
        <v>21</v>
      </c>
      <c r="I128" s="115">
        <v>5.46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60.31</v>
      </c>
      <c r="E129" s="11"/>
      <c r="F129" s="22">
        <v>298</v>
      </c>
      <c r="G129" s="16"/>
      <c r="H129" s="27" t="s">
        <v>25</v>
      </c>
      <c r="I129" s="117">
        <v>5.08</v>
      </c>
      <c r="J129" s="117"/>
      <c r="K129" s="118"/>
      <c r="M129" s="28">
        <v>6.7</v>
      </c>
      <c r="N129" s="29">
        <v>67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66.459999999999994</v>
      </c>
      <c r="E131" s="11"/>
      <c r="F131" s="22">
        <v>295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71.52</v>
      </c>
      <c r="E132" s="11"/>
      <c r="F132" s="22">
        <v>291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5.7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75.17</v>
      </c>
      <c r="E133" s="11"/>
      <c r="F133" s="22">
        <v>1884</v>
      </c>
      <c r="G133" s="16"/>
      <c r="H133" s="105">
        <v>1</v>
      </c>
      <c r="I133" s="107">
        <v>388</v>
      </c>
      <c r="J133" s="107">
        <v>122</v>
      </c>
      <c r="K133" s="109">
        <f>((I133-J133)/I133)</f>
        <v>0.68556701030927836</v>
      </c>
      <c r="M133" s="13">
        <v>2</v>
      </c>
      <c r="N133" s="37">
        <v>5.8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75.11</v>
      </c>
      <c r="E134" s="11">
        <v>6.4</v>
      </c>
      <c r="F134" s="22">
        <v>616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586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77.349999999999994</v>
      </c>
      <c r="E136" s="11">
        <v>6.2</v>
      </c>
      <c r="F136" s="22">
        <v>965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0.59184171958964338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944</v>
      </c>
      <c r="G137" s="16"/>
      <c r="M137" s="98" t="s">
        <v>43</v>
      </c>
      <c r="N137" s="99"/>
      <c r="O137" s="39">
        <f>(J122-J123)/J122</f>
        <v>0.35188509874326751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0.18651892890120036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-5.2213393870601588E-2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91.21</v>
      </c>
      <c r="E140" s="35"/>
      <c r="F140" s="36"/>
      <c r="G140" s="48"/>
      <c r="H140" s="49" t="s">
        <v>21</v>
      </c>
      <c r="I140" s="35">
        <v>476</v>
      </c>
      <c r="J140" s="35">
        <v>424</v>
      </c>
      <c r="K140" s="36">
        <f>I140-J140</f>
        <v>52</v>
      </c>
      <c r="M140" s="135" t="s">
        <v>53</v>
      </c>
      <c r="N140" s="136"/>
      <c r="O140" s="50">
        <f>(J121-J125)/J121</f>
        <v>0.77357107962872496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72.45</v>
      </c>
      <c r="E141" s="35">
        <v>68.5</v>
      </c>
      <c r="F141" s="36">
        <v>94.55</v>
      </c>
      <c r="G141" s="51">
        <v>5.8</v>
      </c>
      <c r="H141" s="28" t="s">
        <v>25</v>
      </c>
      <c r="I141" s="37">
        <v>316</v>
      </c>
      <c r="J141" s="37">
        <v>274</v>
      </c>
      <c r="K141" s="36">
        <f>I141-J141</f>
        <v>42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79.650000000000006</v>
      </c>
      <c r="E142" s="35">
        <v>56.9</v>
      </c>
      <c r="F142" s="36">
        <v>71.45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73.349999999999994</v>
      </c>
      <c r="E143" s="35">
        <v>44.53</v>
      </c>
      <c r="F143" s="36">
        <v>60.72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53.71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91.44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294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295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296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297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298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299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1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C321-EC73-4FD8-BB15-C49AC058C403}">
  <dimension ref="A1:S171"/>
  <sheetViews>
    <sheetView topLeftCell="B70" zoomScale="85" zoomScaleNormal="85" workbookViewId="0">
      <selection activeCell="M80" sqref="M80:O80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1117.5</v>
      </c>
    </row>
    <row r="7" spans="1:19" x14ac:dyDescent="0.25">
      <c r="A7" s="2"/>
      <c r="C7" s="9" t="s">
        <v>10</v>
      </c>
      <c r="D7" s="10"/>
      <c r="E7" s="10"/>
      <c r="F7" s="11">
        <v>779</v>
      </c>
      <c r="G7" s="12"/>
      <c r="H7" s="12"/>
      <c r="I7" s="12"/>
      <c r="J7" s="120">
        <f>AVERAGE(F7:I7)</f>
        <v>779</v>
      </c>
      <c r="K7" s="121"/>
      <c r="M7" s="8">
        <v>2</v>
      </c>
      <c r="N7" s="122">
        <v>9</v>
      </c>
      <c r="O7" s="123"/>
      <c r="P7" s="2"/>
      <c r="R7" s="59" t="s">
        <v>21</v>
      </c>
      <c r="S7" s="83">
        <f>AVERAGE(J10,J67,J122)</f>
        <v>447.75</v>
      </c>
    </row>
    <row r="8" spans="1:19" x14ac:dyDescent="0.25">
      <c r="A8" s="2"/>
      <c r="C8" s="9" t="s">
        <v>11</v>
      </c>
      <c r="D8" s="10"/>
      <c r="E8" s="10"/>
      <c r="F8" s="11">
        <v>362</v>
      </c>
      <c r="G8" s="12"/>
      <c r="H8" s="12"/>
      <c r="I8" s="12"/>
      <c r="J8" s="120">
        <f t="shared" ref="J8:J13" si="0">AVERAGE(F8:I8)</f>
        <v>362</v>
      </c>
      <c r="K8" s="121"/>
      <c r="M8" s="8">
        <v>3</v>
      </c>
      <c r="N8" s="122">
        <v>9.4</v>
      </c>
      <c r="O8" s="123"/>
      <c r="P8" s="2"/>
      <c r="R8" s="59" t="s">
        <v>25</v>
      </c>
      <c r="S8" s="84">
        <f>AVERAGE(J13,J70,J125)</f>
        <v>162.41666666666666</v>
      </c>
    </row>
    <row r="9" spans="1:19" x14ac:dyDescent="0.25">
      <c r="A9" s="2"/>
      <c r="C9" s="9" t="s">
        <v>12</v>
      </c>
      <c r="D9" s="11">
        <v>64.77</v>
      </c>
      <c r="E9" s="11">
        <v>7.3</v>
      </c>
      <c r="F9" s="11">
        <v>1087</v>
      </c>
      <c r="G9" s="11">
        <v>1009</v>
      </c>
      <c r="H9" s="11">
        <v>810</v>
      </c>
      <c r="I9" s="11">
        <v>759</v>
      </c>
      <c r="J9" s="120">
        <f t="shared" si="0"/>
        <v>916.25</v>
      </c>
      <c r="K9" s="121"/>
      <c r="M9" s="8">
        <v>4</v>
      </c>
      <c r="N9" s="122">
        <v>8.1999999999999993</v>
      </c>
      <c r="O9" s="123"/>
      <c r="P9" s="2"/>
      <c r="R9" s="85" t="s">
        <v>575</v>
      </c>
      <c r="S9" s="86">
        <f>S6-S8</f>
        <v>955.08333333333337</v>
      </c>
    </row>
    <row r="10" spans="1:19" x14ac:dyDescent="0.25">
      <c r="A10" s="2"/>
      <c r="C10" s="9" t="s">
        <v>13</v>
      </c>
      <c r="D10" s="11">
        <v>58.98</v>
      </c>
      <c r="E10" s="11">
        <v>8.5</v>
      </c>
      <c r="F10" s="11">
        <v>465</v>
      </c>
      <c r="G10" s="11">
        <v>488</v>
      </c>
      <c r="H10" s="11">
        <v>510</v>
      </c>
      <c r="I10" s="11">
        <v>428</v>
      </c>
      <c r="J10" s="120">
        <f t="shared" si="0"/>
        <v>472.75</v>
      </c>
      <c r="K10" s="121"/>
      <c r="M10" s="8">
        <v>5</v>
      </c>
      <c r="N10" s="122">
        <v>8.3000000000000007</v>
      </c>
      <c r="O10" s="123"/>
      <c r="P10" s="2"/>
      <c r="R10" s="85" t="s">
        <v>576</v>
      </c>
      <c r="S10" s="87">
        <f>S7-S8</f>
        <v>285.33333333333337</v>
      </c>
    </row>
    <row r="11" spans="1:19" ht="15.75" thickBot="1" x14ac:dyDescent="0.3">
      <c r="A11" s="2"/>
      <c r="C11" s="9" t="s">
        <v>14</v>
      </c>
      <c r="D11" s="11"/>
      <c r="E11" s="11"/>
      <c r="F11" s="11">
        <v>251</v>
      </c>
      <c r="G11" s="68">
        <v>315</v>
      </c>
      <c r="H11" s="68">
        <v>344</v>
      </c>
      <c r="I11" s="68">
        <v>328</v>
      </c>
      <c r="J11" s="120">
        <f t="shared" si="0"/>
        <v>309.5</v>
      </c>
      <c r="K11" s="121"/>
      <c r="M11" s="13">
        <v>6</v>
      </c>
      <c r="N11" s="124">
        <v>7.3</v>
      </c>
      <c r="O11" s="125"/>
      <c r="P11" s="2"/>
      <c r="R11" s="88" t="s">
        <v>577</v>
      </c>
      <c r="S11" s="89">
        <f>S9/S6</f>
        <v>0.85466070096942581</v>
      </c>
    </row>
    <row r="12" spans="1:19" ht="15.75" thickBot="1" x14ac:dyDescent="0.3">
      <c r="A12" s="2"/>
      <c r="C12" s="9" t="s">
        <v>15</v>
      </c>
      <c r="D12" s="11"/>
      <c r="E12" s="11"/>
      <c r="F12" s="11">
        <v>148</v>
      </c>
      <c r="G12" s="68">
        <v>149</v>
      </c>
      <c r="H12" s="68">
        <v>159</v>
      </c>
      <c r="I12" s="68">
        <v>169</v>
      </c>
      <c r="J12" s="120">
        <f t="shared" si="0"/>
        <v>156.25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0.63726037595384333</v>
      </c>
    </row>
    <row r="13" spans="1:19" ht="15.75" thickBot="1" x14ac:dyDescent="0.3">
      <c r="A13" s="2"/>
      <c r="C13" s="14" t="s">
        <v>16</v>
      </c>
      <c r="D13" s="15">
        <v>57.49</v>
      </c>
      <c r="E13" s="15">
        <v>8.3000000000000007</v>
      </c>
      <c r="F13" s="15">
        <v>150</v>
      </c>
      <c r="G13" s="15">
        <v>148</v>
      </c>
      <c r="H13" s="15">
        <v>157</v>
      </c>
      <c r="I13" s="15">
        <v>168</v>
      </c>
      <c r="J13" s="126">
        <f t="shared" si="0"/>
        <v>155.75</v>
      </c>
      <c r="K13" s="127"/>
      <c r="M13" s="69" t="s">
        <v>65</v>
      </c>
      <c r="N13" s="28"/>
      <c r="O13" s="30"/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29.12</v>
      </c>
      <c r="E16" s="11">
        <v>9.6</v>
      </c>
      <c r="F16" s="22">
        <v>1128</v>
      </c>
      <c r="G16" s="16"/>
      <c r="H16" s="23" t="s">
        <v>21</v>
      </c>
      <c r="I16" s="115">
        <v>5.39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62.6</v>
      </c>
      <c r="E17" s="11"/>
      <c r="F17" s="22">
        <v>157</v>
      </c>
      <c r="G17" s="16"/>
      <c r="H17" s="27" t="s">
        <v>25</v>
      </c>
      <c r="I17" s="117">
        <v>5.09</v>
      </c>
      <c r="J17" s="117"/>
      <c r="K17" s="118"/>
      <c r="M17" s="28">
        <v>7.1</v>
      </c>
      <c r="N17" s="29">
        <v>112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58.33</v>
      </c>
      <c r="E19" s="11"/>
      <c r="F19" s="22">
        <v>153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58.95</v>
      </c>
      <c r="E20" s="11"/>
      <c r="F20" s="22">
        <v>156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5.7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77.52</v>
      </c>
      <c r="E21" s="11"/>
      <c r="F21" s="22">
        <v>1695</v>
      </c>
      <c r="G21" s="16"/>
      <c r="H21" s="105">
        <v>10</v>
      </c>
      <c r="I21" s="107">
        <v>496</v>
      </c>
      <c r="J21" s="107">
        <v>485</v>
      </c>
      <c r="K21" s="109">
        <f>((I21-J21)/I21)</f>
        <v>2.2177419354838711E-2</v>
      </c>
      <c r="M21" s="13">
        <v>2</v>
      </c>
      <c r="N21" s="37">
        <v>5.5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78.709999999999994</v>
      </c>
      <c r="E22" s="11">
        <v>8.6</v>
      </c>
      <c r="F22" s="22">
        <v>774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702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76.209999999999994</v>
      </c>
      <c r="E24" s="11">
        <v>8.1</v>
      </c>
      <c r="F24" s="22">
        <v>1235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0.48403819918144614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1171</v>
      </c>
      <c r="G25" s="16"/>
      <c r="M25" s="98" t="s">
        <v>43</v>
      </c>
      <c r="N25" s="99"/>
      <c r="O25" s="39">
        <f>(J10-J11)/J10</f>
        <v>0.34531993654151244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0.49515347334410337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3.2000000000000002E-3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91.25</v>
      </c>
      <c r="E28" s="35"/>
      <c r="F28" s="36"/>
      <c r="G28" s="48"/>
      <c r="H28" s="49" t="s">
        <v>21</v>
      </c>
      <c r="I28" s="35">
        <v>333</v>
      </c>
      <c r="J28" s="35">
        <v>292</v>
      </c>
      <c r="K28" s="36">
        <f>I28-J28</f>
        <v>41</v>
      </c>
      <c r="M28" s="103" t="s">
        <v>124</v>
      </c>
      <c r="N28" s="104"/>
      <c r="O28" s="75">
        <f>(J10-J13)/J10</f>
        <v>0.67054468535166578</v>
      </c>
      <c r="P28" s="2"/>
    </row>
    <row r="29" spans="1:16" ht="15.75" thickBot="1" x14ac:dyDescent="0.3">
      <c r="A29" s="2"/>
      <c r="B29" s="43"/>
      <c r="C29" s="47" t="s">
        <v>54</v>
      </c>
      <c r="D29" s="35">
        <v>73.05</v>
      </c>
      <c r="E29" s="35">
        <v>68.94</v>
      </c>
      <c r="F29" s="36">
        <v>94.37</v>
      </c>
      <c r="G29" s="51">
        <v>5.8</v>
      </c>
      <c r="H29" s="28" t="s">
        <v>25</v>
      </c>
      <c r="I29" s="37">
        <v>189</v>
      </c>
      <c r="J29" s="37">
        <v>177</v>
      </c>
      <c r="K29" s="36">
        <f>I29-J29</f>
        <v>12</v>
      </c>
      <c r="L29" s="52"/>
      <c r="M29" s="111" t="s">
        <v>53</v>
      </c>
      <c r="N29" s="112"/>
      <c r="O29" s="74">
        <f>(J9-J13)/J9</f>
        <v>0.83001364256480215</v>
      </c>
      <c r="P29" s="2"/>
    </row>
    <row r="30" spans="1:16" ht="15" customHeight="1" x14ac:dyDescent="0.25">
      <c r="A30" s="2"/>
      <c r="B30" s="43"/>
      <c r="C30" s="47" t="s">
        <v>55</v>
      </c>
      <c r="D30" s="35">
        <v>80.45</v>
      </c>
      <c r="E30" s="35">
        <v>57.57</v>
      </c>
      <c r="F30" s="36">
        <v>71.56</v>
      </c>
      <c r="P30" s="2"/>
    </row>
    <row r="31" spans="1:16" ht="15" customHeight="1" x14ac:dyDescent="0.25">
      <c r="A31" s="2"/>
      <c r="B31" s="43"/>
      <c r="C31" s="47" t="s">
        <v>56</v>
      </c>
      <c r="D31" s="35">
        <v>77.55</v>
      </c>
      <c r="E31" s="35">
        <v>47.17</v>
      </c>
      <c r="F31" s="36">
        <v>60.82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54.65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91.3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300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301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302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303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304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964</v>
      </c>
      <c r="G64" s="12"/>
      <c r="H64" s="12"/>
      <c r="I64" s="12"/>
      <c r="J64" s="120">
        <f>AVERAGE(F64:I64)</f>
        <v>964</v>
      </c>
      <c r="K64" s="121"/>
      <c r="M64" s="8">
        <v>2</v>
      </c>
      <c r="N64" s="122">
        <v>8.8000000000000007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441</v>
      </c>
      <c r="G65" s="12"/>
      <c r="H65" s="12"/>
      <c r="I65" s="12"/>
      <c r="J65" s="120">
        <f t="shared" ref="J65:J70" si="1">AVERAGE(F65:I65)</f>
        <v>441</v>
      </c>
      <c r="K65" s="121"/>
      <c r="M65" s="8">
        <v>3</v>
      </c>
      <c r="N65" s="122">
        <v>9.3000000000000007</v>
      </c>
      <c r="O65" s="123"/>
      <c r="P65" s="2"/>
    </row>
    <row r="66" spans="1:16" ht="15" customHeight="1" x14ac:dyDescent="0.25">
      <c r="A66" s="2"/>
      <c r="C66" s="9" t="s">
        <v>12</v>
      </c>
      <c r="D66" s="11">
        <v>68.19</v>
      </c>
      <c r="E66" s="11">
        <v>7.5</v>
      </c>
      <c r="F66" s="11">
        <v>965</v>
      </c>
      <c r="G66" s="11">
        <v>1171</v>
      </c>
      <c r="H66" s="11">
        <v>1114</v>
      </c>
      <c r="I66" s="11">
        <v>1207</v>
      </c>
      <c r="J66" s="120">
        <f t="shared" si="1"/>
        <v>1114.25</v>
      </c>
      <c r="K66" s="121"/>
      <c r="M66" s="8">
        <v>4</v>
      </c>
      <c r="N66" s="122">
        <v>8.1</v>
      </c>
      <c r="O66" s="123"/>
      <c r="P66" s="2"/>
    </row>
    <row r="67" spans="1:16" ht="15" customHeight="1" x14ac:dyDescent="0.25">
      <c r="A67" s="2"/>
      <c r="C67" s="9" t="s">
        <v>13</v>
      </c>
      <c r="D67" s="11">
        <v>58.8</v>
      </c>
      <c r="E67" s="11">
        <v>8.4</v>
      </c>
      <c r="F67" s="11">
        <v>385</v>
      </c>
      <c r="G67" s="11">
        <v>358</v>
      </c>
      <c r="H67" s="11">
        <v>399</v>
      </c>
      <c r="I67" s="11">
        <v>437</v>
      </c>
      <c r="J67" s="120">
        <f t="shared" si="1"/>
        <v>394.75</v>
      </c>
      <c r="K67" s="121"/>
      <c r="M67" s="8">
        <v>5</v>
      </c>
      <c r="N67" s="122">
        <v>8.6999999999999993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283</v>
      </c>
      <c r="G68" s="68">
        <v>268</v>
      </c>
      <c r="H68" s="68">
        <v>284</v>
      </c>
      <c r="I68" s="68">
        <v>308</v>
      </c>
      <c r="J68" s="120">
        <f t="shared" si="1"/>
        <v>285.75</v>
      </c>
      <c r="K68" s="121"/>
      <c r="M68" s="13">
        <v>6</v>
      </c>
      <c r="N68" s="124">
        <v>7.9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157</v>
      </c>
      <c r="G69" s="68">
        <v>152</v>
      </c>
      <c r="H69" s="68">
        <v>125</v>
      </c>
      <c r="I69" s="68">
        <v>161</v>
      </c>
      <c r="J69" s="120">
        <f t="shared" si="1"/>
        <v>148.75</v>
      </c>
      <c r="K69" s="121"/>
      <c r="P69" s="2"/>
    </row>
    <row r="70" spans="1:16" ht="15.75" thickBot="1" x14ac:dyDescent="0.3">
      <c r="A70" s="2"/>
      <c r="C70" s="14" t="s">
        <v>16</v>
      </c>
      <c r="D70" s="15">
        <v>59.65</v>
      </c>
      <c r="E70" s="15">
        <v>8</v>
      </c>
      <c r="F70" s="15">
        <v>172</v>
      </c>
      <c r="G70" s="15">
        <v>153</v>
      </c>
      <c r="H70" s="15">
        <v>129</v>
      </c>
      <c r="I70" s="15">
        <v>165</v>
      </c>
      <c r="J70" s="126">
        <f t="shared" si="1"/>
        <v>154.75</v>
      </c>
      <c r="K70" s="127"/>
      <c r="M70" s="69" t="s">
        <v>65</v>
      </c>
      <c r="N70" s="70">
        <v>3.82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17.5</v>
      </c>
      <c r="E73" s="11">
        <v>10.3</v>
      </c>
      <c r="F73" s="22">
        <v>1236</v>
      </c>
      <c r="G73" s="16"/>
      <c r="H73" s="23" t="s">
        <v>21</v>
      </c>
      <c r="I73" s="115">
        <v>5.04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64.62</v>
      </c>
      <c r="E74" s="11"/>
      <c r="F74" s="22">
        <v>167</v>
      </c>
      <c r="G74" s="16"/>
      <c r="H74" s="27" t="s">
        <v>25</v>
      </c>
      <c r="I74" s="117">
        <v>4.78</v>
      </c>
      <c r="J74" s="117"/>
      <c r="K74" s="118"/>
      <c r="M74" s="28">
        <v>7</v>
      </c>
      <c r="N74" s="29">
        <v>112</v>
      </c>
      <c r="O74" s="30">
        <v>0.03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63.65</v>
      </c>
      <c r="E76" s="11"/>
      <c r="F76" s="22">
        <v>172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72.78</v>
      </c>
      <c r="E77" s="11"/>
      <c r="F77" s="22">
        <v>169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5.6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77.260000000000005</v>
      </c>
      <c r="E78" s="11"/>
      <c r="F78" s="22">
        <v>1682</v>
      </c>
      <c r="G78" s="16"/>
      <c r="H78" s="105">
        <v>2</v>
      </c>
      <c r="I78" s="107">
        <v>369</v>
      </c>
      <c r="J78" s="107">
        <v>263</v>
      </c>
      <c r="K78" s="109">
        <f>((I78-J78)/I78)</f>
        <v>0.2872628726287263</v>
      </c>
      <c r="M78" s="13">
        <v>2</v>
      </c>
      <c r="N78" s="37">
        <v>5.5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73.66</v>
      </c>
      <c r="E79" s="11">
        <v>7.7</v>
      </c>
      <c r="F79" s="22">
        <v>678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621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74.63</v>
      </c>
      <c r="E81" s="11">
        <v>7.2</v>
      </c>
      <c r="F81" s="22">
        <v>1102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0.64572582454565852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1046</v>
      </c>
      <c r="G82" s="16"/>
      <c r="M82" s="98" t="s">
        <v>43</v>
      </c>
      <c r="N82" s="99"/>
      <c r="O82" s="39">
        <f>(J67-J68)/J67</f>
        <v>0.27612412919569346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0.47944006999125111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-4.0336134453781515E-2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91.45</v>
      </c>
      <c r="E85" s="35"/>
      <c r="F85" s="36"/>
      <c r="G85" s="48"/>
      <c r="H85" s="49" t="s">
        <v>21</v>
      </c>
      <c r="I85" s="35">
        <v>301</v>
      </c>
      <c r="J85" s="35">
        <v>259</v>
      </c>
      <c r="K85" s="36">
        <f>I85-J85</f>
        <v>42</v>
      </c>
      <c r="M85" s="135" t="s">
        <v>53</v>
      </c>
      <c r="N85" s="136"/>
      <c r="O85" s="50">
        <f>(J66-J70)/J66</f>
        <v>0.86111734350459945</v>
      </c>
      <c r="P85" s="2"/>
    </row>
    <row r="86" spans="1:16" ht="15.75" thickBot="1" x14ac:dyDescent="0.3">
      <c r="A86" s="2"/>
      <c r="B86" s="43"/>
      <c r="C86" s="47" t="s">
        <v>54</v>
      </c>
      <c r="D86" s="35">
        <v>73.400000000000006</v>
      </c>
      <c r="E86" s="35">
        <v>69.19</v>
      </c>
      <c r="F86" s="36">
        <v>94.27</v>
      </c>
      <c r="G86" s="51">
        <v>5.6</v>
      </c>
      <c r="H86" s="28" t="s">
        <v>25</v>
      </c>
      <c r="I86" s="37">
        <v>211</v>
      </c>
      <c r="J86" s="37">
        <v>200</v>
      </c>
      <c r="K86" s="36">
        <f>I86-J86</f>
        <v>11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79.75</v>
      </c>
      <c r="E87" s="35">
        <v>56.81</v>
      </c>
      <c r="F87" s="36">
        <v>71.239999999999995</v>
      </c>
      <c r="P87" s="2"/>
    </row>
    <row r="88" spans="1:16" ht="15" customHeight="1" x14ac:dyDescent="0.25">
      <c r="A88" s="2"/>
      <c r="B88" s="43"/>
      <c r="C88" s="47" t="s">
        <v>56</v>
      </c>
      <c r="D88" s="35">
        <v>77.650000000000006</v>
      </c>
      <c r="E88" s="35">
        <v>47.26</v>
      </c>
      <c r="F88" s="36">
        <v>60.86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54.15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91.55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305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310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306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307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308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 t="s">
        <v>309</v>
      </c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985</v>
      </c>
      <c r="G119" s="12"/>
      <c r="H119" s="12"/>
      <c r="I119" s="12"/>
      <c r="J119" s="120">
        <f>AVERAGE(F119:I119)</f>
        <v>985</v>
      </c>
      <c r="K119" s="121"/>
      <c r="M119" s="8">
        <v>2</v>
      </c>
      <c r="N119" s="122">
        <v>8.9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484</v>
      </c>
      <c r="G120" s="12"/>
      <c r="H120" s="12"/>
      <c r="I120" s="12"/>
      <c r="J120" s="120">
        <f t="shared" ref="J120:J125" si="2">AVERAGE(F120:I120)</f>
        <v>484</v>
      </c>
      <c r="K120" s="121"/>
      <c r="M120" s="8">
        <v>3</v>
      </c>
      <c r="N120" s="122">
        <v>9.1999999999999993</v>
      </c>
      <c r="O120" s="123"/>
      <c r="P120" s="2"/>
    </row>
    <row r="121" spans="1:16" x14ac:dyDescent="0.25">
      <c r="A121" s="2"/>
      <c r="C121" s="9" t="s">
        <v>12</v>
      </c>
      <c r="D121" s="11">
        <v>64.08</v>
      </c>
      <c r="E121" s="11">
        <v>7.4</v>
      </c>
      <c r="F121" s="11">
        <v>1242</v>
      </c>
      <c r="G121" s="11">
        <v>1343</v>
      </c>
      <c r="H121" s="11">
        <v>1351</v>
      </c>
      <c r="I121" s="11">
        <v>1352</v>
      </c>
      <c r="J121" s="120">
        <f t="shared" si="2"/>
        <v>1322</v>
      </c>
      <c r="K121" s="121"/>
      <c r="M121" s="8">
        <v>4</v>
      </c>
      <c r="N121" s="122">
        <v>8.1999999999999993</v>
      </c>
      <c r="O121" s="123"/>
      <c r="P121" s="2"/>
    </row>
    <row r="122" spans="1:16" x14ac:dyDescent="0.25">
      <c r="A122" s="2"/>
      <c r="C122" s="9" t="s">
        <v>13</v>
      </c>
      <c r="D122" s="11">
        <v>60.33</v>
      </c>
      <c r="E122" s="11">
        <v>8.1999999999999993</v>
      </c>
      <c r="F122" s="11">
        <v>401</v>
      </c>
      <c r="G122" s="11">
        <v>467</v>
      </c>
      <c r="H122" s="11">
        <v>464</v>
      </c>
      <c r="I122" s="11">
        <v>571</v>
      </c>
      <c r="J122" s="120">
        <f t="shared" si="2"/>
        <v>475.75</v>
      </c>
      <c r="K122" s="121"/>
      <c r="M122" s="8">
        <v>5</v>
      </c>
      <c r="N122" s="122">
        <v>8.6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314</v>
      </c>
      <c r="G123" s="68">
        <v>306</v>
      </c>
      <c r="H123" s="68">
        <v>315</v>
      </c>
      <c r="I123" s="68">
        <v>404</v>
      </c>
      <c r="J123" s="120">
        <f t="shared" si="2"/>
        <v>334.75</v>
      </c>
      <c r="K123" s="121"/>
      <c r="M123" s="13">
        <v>6</v>
      </c>
      <c r="N123" s="124">
        <v>7.8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172</v>
      </c>
      <c r="G124" s="68">
        <v>157</v>
      </c>
      <c r="H124" s="68">
        <v>164</v>
      </c>
      <c r="I124" s="68">
        <v>188</v>
      </c>
      <c r="J124" s="120">
        <f t="shared" si="2"/>
        <v>170.25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60.37</v>
      </c>
      <c r="E125" s="15">
        <v>8</v>
      </c>
      <c r="F125" s="15">
        <v>176</v>
      </c>
      <c r="G125" s="15">
        <v>160</v>
      </c>
      <c r="H125" s="15">
        <v>171</v>
      </c>
      <c r="I125" s="15">
        <v>200</v>
      </c>
      <c r="J125" s="126">
        <f t="shared" si="2"/>
        <v>176.75</v>
      </c>
      <c r="K125" s="127"/>
      <c r="M125" s="69" t="s">
        <v>65</v>
      </c>
      <c r="N125" s="70">
        <v>3.45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18.21</v>
      </c>
      <c r="E128" s="11">
        <v>10.199999999999999</v>
      </c>
      <c r="F128" s="22">
        <v>1125</v>
      </c>
      <c r="G128" s="16"/>
      <c r="H128" s="23" t="s">
        <v>21</v>
      </c>
      <c r="I128" s="115">
        <v>4.6500000000000004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66.319999999999993</v>
      </c>
      <c r="E129" s="11"/>
      <c r="F129" s="22">
        <v>186</v>
      </c>
      <c r="G129" s="16"/>
      <c r="H129" s="27" t="s">
        <v>25</v>
      </c>
      <c r="I129" s="117">
        <v>4.24</v>
      </c>
      <c r="J129" s="117"/>
      <c r="K129" s="118"/>
      <c r="M129" s="28">
        <v>6.9</v>
      </c>
      <c r="N129" s="29">
        <v>86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65.44</v>
      </c>
      <c r="E131" s="11"/>
      <c r="F131" s="22">
        <v>184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71.48</v>
      </c>
      <c r="E132" s="11"/>
      <c r="F132" s="22">
        <v>180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5.7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75.099999999999994</v>
      </c>
      <c r="E133" s="11"/>
      <c r="F133" s="22">
        <v>1642</v>
      </c>
      <c r="G133" s="16"/>
      <c r="H133" s="105">
        <v>3</v>
      </c>
      <c r="I133" s="107">
        <v>465</v>
      </c>
      <c r="J133" s="107">
        <v>357</v>
      </c>
      <c r="K133" s="109">
        <f>((I133-J133)/I133)</f>
        <v>0.23225806451612904</v>
      </c>
      <c r="M133" s="13">
        <v>2</v>
      </c>
      <c r="N133" s="37">
        <v>5.6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73.95</v>
      </c>
      <c r="E134" s="11">
        <v>7.6</v>
      </c>
      <c r="F134" s="22">
        <v>644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626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75.25</v>
      </c>
      <c r="E136" s="11">
        <v>7.1</v>
      </c>
      <c r="F136" s="22">
        <v>1027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0.64012859304084724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996</v>
      </c>
      <c r="G137" s="16"/>
      <c r="M137" s="98" t="s">
        <v>43</v>
      </c>
      <c r="N137" s="99"/>
      <c r="O137" s="39">
        <f>(J122-J123)/J122</f>
        <v>0.29637414608512874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0.49141150112023896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-3.81791483113069E-2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91.55</v>
      </c>
      <c r="E140" s="35"/>
      <c r="F140" s="36"/>
      <c r="G140" s="48"/>
      <c r="H140" s="49" t="s">
        <v>81</v>
      </c>
      <c r="I140" s="35">
        <v>421</v>
      </c>
      <c r="J140" s="35">
        <v>386</v>
      </c>
      <c r="K140" s="36">
        <f>I140-J140</f>
        <v>35</v>
      </c>
      <c r="M140" s="135" t="s">
        <v>53</v>
      </c>
      <c r="N140" s="136"/>
      <c r="O140" s="50">
        <f>(J121-J125)/J121</f>
        <v>0.86630105900151289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72.349999999999994</v>
      </c>
      <c r="E141" s="35">
        <v>68.52</v>
      </c>
      <c r="F141" s="36">
        <v>94.71</v>
      </c>
      <c r="G141" s="51">
        <v>5.7</v>
      </c>
      <c r="H141" s="28" t="s">
        <v>82</v>
      </c>
      <c r="I141" s="37">
        <v>188</v>
      </c>
      <c r="J141" s="37">
        <v>162</v>
      </c>
      <c r="K141" s="36">
        <f>I141-J141</f>
        <v>26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79.400000000000006</v>
      </c>
      <c r="E142" s="35">
        <v>56.83</v>
      </c>
      <c r="F142" s="36">
        <v>71.58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76.849999999999994</v>
      </c>
      <c r="E143" s="35">
        <v>47.2</v>
      </c>
      <c r="F143" s="36">
        <v>61.42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53.77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91.28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311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312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313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314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315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D404-63C7-4FDA-AA45-1D82B130BCDB}">
  <dimension ref="A1:S171"/>
  <sheetViews>
    <sheetView zoomScale="85" zoomScaleNormal="85" workbookViewId="0">
      <selection activeCell="M23" sqref="M23:O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64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1193.9166666666667</v>
      </c>
    </row>
    <row r="7" spans="1:19" x14ac:dyDescent="0.25">
      <c r="A7" s="2"/>
      <c r="C7" s="9" t="s">
        <v>10</v>
      </c>
      <c r="D7" s="10"/>
      <c r="E7" s="10"/>
      <c r="F7" s="11">
        <v>970</v>
      </c>
      <c r="G7" s="12"/>
      <c r="H7" s="12"/>
      <c r="I7" s="12"/>
      <c r="J7" s="120">
        <f>AVERAGE(F7:I7)</f>
        <v>970</v>
      </c>
      <c r="K7" s="121"/>
      <c r="M7" s="8">
        <v>2</v>
      </c>
      <c r="N7" s="122">
        <v>9.1999999999999993</v>
      </c>
      <c r="O7" s="123"/>
      <c r="P7" s="2"/>
      <c r="R7" s="59" t="s">
        <v>21</v>
      </c>
      <c r="S7" s="83">
        <f>AVERAGE(J10,J67,J122)</f>
        <v>459.83333333333331</v>
      </c>
    </row>
    <row r="8" spans="1:19" x14ac:dyDescent="0.25">
      <c r="A8" s="2"/>
      <c r="C8" s="9" t="s">
        <v>11</v>
      </c>
      <c r="D8" s="10"/>
      <c r="E8" s="10"/>
      <c r="F8" s="11">
        <v>402</v>
      </c>
      <c r="G8" s="12"/>
      <c r="H8" s="12"/>
      <c r="I8" s="12"/>
      <c r="J8" s="120">
        <f t="shared" ref="J8:J13" si="0">AVERAGE(F8:I8)</f>
        <v>402</v>
      </c>
      <c r="K8" s="121"/>
      <c r="M8" s="8">
        <v>3</v>
      </c>
      <c r="N8" s="122">
        <v>9.1</v>
      </c>
      <c r="O8" s="123"/>
      <c r="P8" s="2"/>
      <c r="R8" s="59" t="s">
        <v>25</v>
      </c>
      <c r="S8" s="84">
        <f>AVERAGE(J13,J70,J125)</f>
        <v>169.33333333333334</v>
      </c>
    </row>
    <row r="9" spans="1:19" x14ac:dyDescent="0.25">
      <c r="A9" s="2"/>
      <c r="C9" s="9" t="s">
        <v>12</v>
      </c>
      <c r="D9" s="11">
        <v>65.41</v>
      </c>
      <c r="E9" s="11">
        <v>6.4</v>
      </c>
      <c r="F9" s="11">
        <v>1139</v>
      </c>
      <c r="G9" s="11">
        <v>1145</v>
      </c>
      <c r="H9" s="11">
        <v>1092</v>
      </c>
      <c r="I9" s="11">
        <v>1001</v>
      </c>
      <c r="J9" s="120">
        <f t="shared" si="0"/>
        <v>1094.25</v>
      </c>
      <c r="K9" s="121"/>
      <c r="M9" s="8">
        <v>4</v>
      </c>
      <c r="N9" s="122">
        <v>8.5</v>
      </c>
      <c r="O9" s="123"/>
      <c r="P9" s="2"/>
      <c r="R9" s="85" t="s">
        <v>575</v>
      </c>
      <c r="S9" s="86">
        <f>S6-S8</f>
        <v>1024.5833333333335</v>
      </c>
    </row>
    <row r="10" spans="1:19" x14ac:dyDescent="0.25">
      <c r="A10" s="2"/>
      <c r="C10" s="9" t="s">
        <v>13</v>
      </c>
      <c r="D10" s="11">
        <v>61.91</v>
      </c>
      <c r="E10" s="11">
        <v>8.4</v>
      </c>
      <c r="F10" s="11">
        <v>588</v>
      </c>
      <c r="G10" s="11">
        <v>591</v>
      </c>
      <c r="H10" s="11">
        <v>501</v>
      </c>
      <c r="I10" s="11">
        <v>471</v>
      </c>
      <c r="J10" s="120">
        <f t="shared" si="0"/>
        <v>537.75</v>
      </c>
      <c r="K10" s="121"/>
      <c r="M10" s="8">
        <v>5</v>
      </c>
      <c r="N10" s="122">
        <v>8.6999999999999993</v>
      </c>
      <c r="O10" s="123"/>
      <c r="P10" s="2"/>
      <c r="R10" s="85" t="s">
        <v>576</v>
      </c>
      <c r="S10" s="87">
        <f>S7-S8</f>
        <v>290.5</v>
      </c>
    </row>
    <row r="11" spans="1:19" ht="15.75" thickBot="1" x14ac:dyDescent="0.3">
      <c r="A11" s="2"/>
      <c r="C11" s="9" t="s">
        <v>14</v>
      </c>
      <c r="D11" s="11"/>
      <c r="E11" s="11"/>
      <c r="F11" s="11">
        <v>444</v>
      </c>
      <c r="G11" s="68">
        <v>451</v>
      </c>
      <c r="H11" s="68">
        <v>403</v>
      </c>
      <c r="I11" s="68">
        <v>390</v>
      </c>
      <c r="J11" s="120">
        <f t="shared" si="0"/>
        <v>422</v>
      </c>
      <c r="K11" s="121"/>
      <c r="M11" s="13">
        <v>6</v>
      </c>
      <c r="N11" s="124">
        <v>7.6</v>
      </c>
      <c r="O11" s="125"/>
      <c r="P11" s="2"/>
      <c r="R11" s="88" t="s">
        <v>577</v>
      </c>
      <c r="S11" s="89">
        <f>S9/S6</f>
        <v>0.85816988902073021</v>
      </c>
    </row>
    <row r="12" spans="1:19" ht="15.75" thickBot="1" x14ac:dyDescent="0.3">
      <c r="A12" s="2"/>
      <c r="C12" s="9" t="s">
        <v>15</v>
      </c>
      <c r="D12" s="11"/>
      <c r="E12" s="11"/>
      <c r="F12" s="11">
        <v>211</v>
      </c>
      <c r="G12" s="68">
        <v>223</v>
      </c>
      <c r="H12" s="68">
        <v>192</v>
      </c>
      <c r="I12" s="68">
        <v>159</v>
      </c>
      <c r="J12" s="120">
        <f t="shared" si="0"/>
        <v>196.25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0.63175063428778544</v>
      </c>
    </row>
    <row r="13" spans="1:19" ht="15.75" thickBot="1" x14ac:dyDescent="0.3">
      <c r="A13" s="2"/>
      <c r="C13" s="14" t="s">
        <v>16</v>
      </c>
      <c r="D13" s="15">
        <v>62.77</v>
      </c>
      <c r="E13" s="15">
        <v>7.7</v>
      </c>
      <c r="F13" s="15">
        <v>222</v>
      </c>
      <c r="G13" s="15">
        <v>239</v>
      </c>
      <c r="H13" s="15">
        <v>196</v>
      </c>
      <c r="I13" s="15">
        <v>168</v>
      </c>
      <c r="J13" s="126">
        <f t="shared" si="0"/>
        <v>206.25</v>
      </c>
      <c r="K13" s="127"/>
      <c r="M13" s="69" t="s">
        <v>65</v>
      </c>
      <c r="N13" s="28">
        <v>4.13</v>
      </c>
      <c r="O13" s="30">
        <v>7.07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13.65</v>
      </c>
      <c r="E16" s="11">
        <v>10.199999999999999</v>
      </c>
      <c r="F16" s="22">
        <v>1233</v>
      </c>
      <c r="G16" s="16"/>
      <c r="H16" s="23" t="s">
        <v>21</v>
      </c>
      <c r="I16" s="115">
        <v>5.83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65.55</v>
      </c>
      <c r="E17" s="11"/>
      <c r="F17" s="22">
        <v>218</v>
      </c>
      <c r="G17" s="16"/>
      <c r="H17" s="27" t="s">
        <v>25</v>
      </c>
      <c r="I17" s="117">
        <v>5.6</v>
      </c>
      <c r="J17" s="117"/>
      <c r="K17" s="118"/>
      <c r="M17" s="28">
        <v>7.1</v>
      </c>
      <c r="N17" s="29">
        <v>135</v>
      </c>
      <c r="O17" s="30">
        <v>0.04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63.67</v>
      </c>
      <c r="E19" s="11"/>
      <c r="F19" s="22">
        <v>190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69.11</v>
      </c>
      <c r="E20" s="11"/>
      <c r="F20" s="22">
        <v>199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5.6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75.33</v>
      </c>
      <c r="E21" s="11"/>
      <c r="F21" s="22">
        <v>1801</v>
      </c>
      <c r="G21" s="16"/>
      <c r="H21" s="105">
        <v>5</v>
      </c>
      <c r="I21" s="107">
        <v>303</v>
      </c>
      <c r="J21" s="107">
        <v>139</v>
      </c>
      <c r="K21" s="109">
        <f>((I21-J21)/I21)</f>
        <v>0.54125412541254125</v>
      </c>
      <c r="M21" s="13">
        <v>2</v>
      </c>
      <c r="N21" s="37">
        <v>5.3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76.02</v>
      </c>
      <c r="E22" s="11">
        <v>6.6</v>
      </c>
      <c r="F22" s="22">
        <v>629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611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78.209999999999994</v>
      </c>
      <c r="E24" s="11">
        <v>6.4</v>
      </c>
      <c r="F24" s="22">
        <v>939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0.50856751199451677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919</v>
      </c>
      <c r="G25" s="16"/>
      <c r="M25" s="98" t="s">
        <v>43</v>
      </c>
      <c r="N25" s="99"/>
      <c r="O25" s="39">
        <f>(J10-J11)/J10</f>
        <v>0.21524872152487215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0.53495260663507105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-5.0955414012738856E-2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90.96</v>
      </c>
      <c r="E28" s="35"/>
      <c r="F28" s="36"/>
      <c r="G28" s="48"/>
      <c r="H28" s="49" t="s">
        <v>21</v>
      </c>
      <c r="I28" s="35">
        <v>651</v>
      </c>
      <c r="J28" s="35">
        <v>559</v>
      </c>
      <c r="K28" s="36">
        <f>I28-J28</f>
        <v>92</v>
      </c>
      <c r="M28" s="103" t="s">
        <v>124</v>
      </c>
      <c r="N28" s="104"/>
      <c r="O28" s="75">
        <f>(J10-J13)/J10</f>
        <v>0.61645746164574622</v>
      </c>
      <c r="P28" s="2"/>
    </row>
    <row r="29" spans="1:16" ht="15.75" thickBot="1" x14ac:dyDescent="0.3">
      <c r="A29" s="2"/>
      <c r="B29" s="43"/>
      <c r="C29" s="47" t="s">
        <v>54</v>
      </c>
      <c r="D29" s="35">
        <v>73.150000000000006</v>
      </c>
      <c r="E29" s="35">
        <v>68.78</v>
      </c>
      <c r="F29" s="36">
        <v>94.03</v>
      </c>
      <c r="G29" s="51">
        <v>5.5</v>
      </c>
      <c r="H29" s="28" t="s">
        <v>25</v>
      </c>
      <c r="I29" s="37">
        <v>256</v>
      </c>
      <c r="J29" s="37">
        <v>233</v>
      </c>
      <c r="K29" s="36">
        <f>I29-J29</f>
        <v>23</v>
      </c>
      <c r="L29" s="52"/>
      <c r="M29" s="111" t="s">
        <v>53</v>
      </c>
      <c r="N29" s="112"/>
      <c r="O29" s="74">
        <f>(J9-J13)/J9</f>
        <v>0.81151473612063052</v>
      </c>
      <c r="P29" s="2"/>
    </row>
    <row r="30" spans="1:16" ht="15" customHeight="1" x14ac:dyDescent="0.25">
      <c r="A30" s="2"/>
      <c r="B30" s="43"/>
      <c r="C30" s="47" t="s">
        <v>55</v>
      </c>
      <c r="D30" s="35">
        <v>80.650000000000006</v>
      </c>
      <c r="E30" s="35">
        <v>58.12</v>
      </c>
      <c r="F30" s="36">
        <v>72.069999999999993</v>
      </c>
      <c r="P30" s="2"/>
    </row>
    <row r="31" spans="1:16" ht="15" customHeight="1" x14ac:dyDescent="0.25">
      <c r="A31" s="2"/>
      <c r="B31" s="43"/>
      <c r="C31" s="47" t="s">
        <v>56</v>
      </c>
      <c r="D31" s="35">
        <v>76.95</v>
      </c>
      <c r="E31" s="35">
        <v>47.47</v>
      </c>
      <c r="F31" s="36">
        <v>61.69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55.05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90.77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316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318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320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319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317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321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 t="s">
        <v>63</v>
      </c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985</v>
      </c>
      <c r="G64" s="12"/>
      <c r="H64" s="12"/>
      <c r="I64" s="12"/>
      <c r="J64" s="120">
        <f>AVERAGE(F64:I64)</f>
        <v>985</v>
      </c>
      <c r="K64" s="121"/>
      <c r="M64" s="8">
        <v>2</v>
      </c>
      <c r="N64" s="122">
        <v>8.6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425</v>
      </c>
      <c r="G65" s="12"/>
      <c r="H65" s="12"/>
      <c r="I65" s="12"/>
      <c r="J65" s="120">
        <f t="shared" ref="J65:J70" si="1">AVERAGE(F65:I65)</f>
        <v>425</v>
      </c>
      <c r="K65" s="121"/>
      <c r="M65" s="8">
        <v>3</v>
      </c>
      <c r="N65" s="122">
        <v>9.1999999999999993</v>
      </c>
      <c r="O65" s="123"/>
      <c r="P65" s="2"/>
    </row>
    <row r="66" spans="1:16" ht="15" customHeight="1" x14ac:dyDescent="0.25">
      <c r="A66" s="2"/>
      <c r="C66" s="9" t="s">
        <v>12</v>
      </c>
      <c r="D66" s="11">
        <v>63.02</v>
      </c>
      <c r="E66" s="11">
        <v>8.6</v>
      </c>
      <c r="F66" s="11">
        <v>1337</v>
      </c>
      <c r="G66" s="11">
        <v>1297</v>
      </c>
      <c r="H66" s="11">
        <v>1063</v>
      </c>
      <c r="I66" s="11">
        <v>1035</v>
      </c>
      <c r="J66" s="120">
        <f t="shared" si="1"/>
        <v>1183</v>
      </c>
      <c r="K66" s="121"/>
      <c r="M66" s="8">
        <v>4</v>
      </c>
      <c r="N66" s="122">
        <v>8.3000000000000007</v>
      </c>
      <c r="O66" s="123"/>
      <c r="P66" s="2"/>
    </row>
    <row r="67" spans="1:16" ht="15" customHeight="1" x14ac:dyDescent="0.25">
      <c r="A67" s="2"/>
      <c r="C67" s="9" t="s">
        <v>13</v>
      </c>
      <c r="D67" s="11">
        <v>59.22</v>
      </c>
      <c r="E67" s="11">
        <v>8.4</v>
      </c>
      <c r="F67" s="11">
        <v>403</v>
      </c>
      <c r="G67" s="11">
        <v>434</v>
      </c>
      <c r="H67" s="11">
        <v>385</v>
      </c>
      <c r="I67" s="11">
        <v>363</v>
      </c>
      <c r="J67" s="120">
        <f t="shared" si="1"/>
        <v>396.25</v>
      </c>
      <c r="K67" s="121"/>
      <c r="M67" s="8">
        <v>5</v>
      </c>
      <c r="N67" s="122">
        <v>8.6999999999999993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343</v>
      </c>
      <c r="G68" s="68">
        <v>357</v>
      </c>
      <c r="H68" s="68">
        <v>230</v>
      </c>
      <c r="I68" s="68">
        <v>245</v>
      </c>
      <c r="J68" s="120">
        <f t="shared" si="1"/>
        <v>293.75</v>
      </c>
      <c r="K68" s="121"/>
      <c r="M68" s="13">
        <v>6</v>
      </c>
      <c r="N68" s="124">
        <v>7.8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168</v>
      </c>
      <c r="G69" s="68">
        <v>171</v>
      </c>
      <c r="H69" s="68">
        <v>111</v>
      </c>
      <c r="I69" s="68">
        <v>109</v>
      </c>
      <c r="J69" s="120">
        <f t="shared" si="1"/>
        <v>139.75</v>
      </c>
      <c r="K69" s="121"/>
      <c r="P69" s="2"/>
    </row>
    <row r="70" spans="1:16" ht="15.75" thickBot="1" x14ac:dyDescent="0.3">
      <c r="A70" s="2"/>
      <c r="C70" s="14" t="s">
        <v>16</v>
      </c>
      <c r="D70" s="15">
        <v>60.07</v>
      </c>
      <c r="E70" s="15">
        <v>7.9</v>
      </c>
      <c r="F70" s="15">
        <v>180</v>
      </c>
      <c r="G70" s="15">
        <v>185</v>
      </c>
      <c r="H70" s="15">
        <v>119</v>
      </c>
      <c r="I70" s="15">
        <v>122</v>
      </c>
      <c r="J70" s="126">
        <f t="shared" si="1"/>
        <v>151.5</v>
      </c>
      <c r="K70" s="127"/>
      <c r="M70" s="69" t="s">
        <v>65</v>
      </c>
      <c r="N70" s="70">
        <v>4.24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15.25</v>
      </c>
      <c r="E73" s="11">
        <v>10.7</v>
      </c>
      <c r="F73" s="22">
        <v>1185</v>
      </c>
      <c r="G73" s="16"/>
      <c r="H73" s="23" t="s">
        <v>21</v>
      </c>
      <c r="I73" s="115">
        <v>5.16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65.67</v>
      </c>
      <c r="E74" s="11"/>
      <c r="F74" s="22">
        <v>196</v>
      </c>
      <c r="G74" s="16"/>
      <c r="H74" s="27" t="s">
        <v>25</v>
      </c>
      <c r="I74" s="117">
        <v>4.9400000000000004</v>
      </c>
      <c r="J74" s="117"/>
      <c r="K74" s="118"/>
      <c r="M74" s="28">
        <v>7.1</v>
      </c>
      <c r="N74" s="29">
        <v>135</v>
      </c>
      <c r="O74" s="30">
        <v>0.02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66.959999999999994</v>
      </c>
      <c r="E76" s="11"/>
      <c r="F76" s="22">
        <v>193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71.010000000000005</v>
      </c>
      <c r="E77" s="11"/>
      <c r="F77" s="22">
        <v>191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5.2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75.099999999999994</v>
      </c>
      <c r="E78" s="11"/>
      <c r="F78" s="22">
        <v>1897</v>
      </c>
      <c r="G78" s="16"/>
      <c r="H78" s="105">
        <v>4</v>
      </c>
      <c r="I78" s="107">
        <v>415</v>
      </c>
      <c r="J78" s="107">
        <v>311</v>
      </c>
      <c r="K78" s="109">
        <f>((I78-J78)/I78)</f>
        <v>0.25060240963855424</v>
      </c>
      <c r="M78" s="13">
        <v>2</v>
      </c>
      <c r="N78" s="37">
        <v>5.3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75.87</v>
      </c>
      <c r="E79" s="11">
        <v>6.5</v>
      </c>
      <c r="F79" s="22">
        <v>640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626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77.45</v>
      </c>
      <c r="E81" s="11">
        <v>6.3</v>
      </c>
      <c r="F81" s="22">
        <v>951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0.66504649196956889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939</v>
      </c>
      <c r="G82" s="16"/>
      <c r="M82" s="98" t="s">
        <v>43</v>
      </c>
      <c r="N82" s="99"/>
      <c r="O82" s="39">
        <f>(J67-J68)/J67</f>
        <v>0.25867507886435331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0.52425531914893619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-8.4078711985688726E-2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91.25</v>
      </c>
      <c r="E85" s="35"/>
      <c r="F85" s="36"/>
      <c r="G85" s="48"/>
      <c r="H85" s="49" t="s">
        <v>95</v>
      </c>
      <c r="I85" s="35">
        <v>378</v>
      </c>
      <c r="J85" s="35">
        <v>337</v>
      </c>
      <c r="K85" s="36">
        <f>I85-J85</f>
        <v>41</v>
      </c>
      <c r="M85" s="135" t="s">
        <v>53</v>
      </c>
      <c r="N85" s="136"/>
      <c r="O85" s="50">
        <f>(J66-J70)/J66</f>
        <v>0.87193575655114119</v>
      </c>
      <c r="P85" s="2"/>
    </row>
    <row r="86" spans="1:16" ht="15.75" thickBot="1" x14ac:dyDescent="0.3">
      <c r="A86" s="2"/>
      <c r="B86" s="43"/>
      <c r="C86" s="47" t="s">
        <v>54</v>
      </c>
      <c r="D86" s="35">
        <v>72.8</v>
      </c>
      <c r="E86" s="35">
        <v>68.64</v>
      </c>
      <c r="F86" s="36">
        <v>94.29</v>
      </c>
      <c r="G86" s="51">
        <v>5.3</v>
      </c>
      <c r="H86" s="28" t="s">
        <v>25</v>
      </c>
      <c r="I86" s="37">
        <v>203</v>
      </c>
      <c r="J86" s="37">
        <v>174</v>
      </c>
      <c r="K86" s="36">
        <f>I86-J86</f>
        <v>29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80.150000000000006</v>
      </c>
      <c r="E87" s="35">
        <v>57.87</v>
      </c>
      <c r="F87" s="36">
        <v>72.2</v>
      </c>
      <c r="P87" s="2"/>
    </row>
    <row r="88" spans="1:16" ht="15" customHeight="1" x14ac:dyDescent="0.25">
      <c r="A88" s="2"/>
      <c r="B88" s="43"/>
      <c r="C88" s="47" t="s">
        <v>56</v>
      </c>
      <c r="D88" s="35">
        <v>76.25</v>
      </c>
      <c r="E88" s="35">
        <v>47.17</v>
      </c>
      <c r="F88" s="36">
        <v>61.86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52.65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91.3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322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323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324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325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326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968</v>
      </c>
      <c r="G119" s="12"/>
      <c r="H119" s="12"/>
      <c r="I119" s="12"/>
      <c r="J119" s="120">
        <f>AVERAGE(F119:I119)</f>
        <v>968</v>
      </c>
      <c r="K119" s="121"/>
      <c r="M119" s="8">
        <v>2</v>
      </c>
      <c r="N119" s="122">
        <v>8.6999999999999993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445</v>
      </c>
      <c r="G120" s="12"/>
      <c r="H120" s="12"/>
      <c r="I120" s="12"/>
      <c r="J120" s="120">
        <f t="shared" ref="J120:J125" si="2">AVERAGE(F120:I120)</f>
        <v>445</v>
      </c>
      <c r="K120" s="121"/>
      <c r="M120" s="8">
        <v>3</v>
      </c>
      <c r="N120" s="122">
        <v>9.1</v>
      </c>
      <c r="O120" s="123"/>
      <c r="P120" s="2"/>
    </row>
    <row r="121" spans="1:16" x14ac:dyDescent="0.25">
      <c r="A121" s="2"/>
      <c r="C121" s="9" t="s">
        <v>12</v>
      </c>
      <c r="D121" s="11">
        <v>64.28</v>
      </c>
      <c r="E121" s="11">
        <v>7.3</v>
      </c>
      <c r="F121" s="11">
        <v>1101</v>
      </c>
      <c r="G121" s="11">
        <v>1331</v>
      </c>
      <c r="H121" s="11">
        <v>1356</v>
      </c>
      <c r="I121" s="11">
        <v>1430</v>
      </c>
      <c r="J121" s="120">
        <f t="shared" si="2"/>
        <v>1304.5</v>
      </c>
      <c r="K121" s="121"/>
      <c r="M121" s="8">
        <v>4</v>
      </c>
      <c r="N121" s="122">
        <v>8.4</v>
      </c>
      <c r="O121" s="123"/>
      <c r="P121" s="2"/>
    </row>
    <row r="122" spans="1:16" x14ac:dyDescent="0.25">
      <c r="A122" s="2"/>
      <c r="C122" s="9" t="s">
        <v>13</v>
      </c>
      <c r="D122" s="11">
        <v>60.23</v>
      </c>
      <c r="E122" s="11">
        <v>8.5</v>
      </c>
      <c r="F122" s="11">
        <v>409</v>
      </c>
      <c r="G122" s="11">
        <v>411</v>
      </c>
      <c r="H122" s="11">
        <v>425</v>
      </c>
      <c r="I122" s="11">
        <v>537</v>
      </c>
      <c r="J122" s="120">
        <f t="shared" si="2"/>
        <v>445.5</v>
      </c>
      <c r="K122" s="121"/>
      <c r="M122" s="8">
        <v>5</v>
      </c>
      <c r="N122" s="122">
        <v>8.6999999999999993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240</v>
      </c>
      <c r="G123" s="68">
        <v>248</v>
      </c>
      <c r="H123" s="68">
        <v>261</v>
      </c>
      <c r="I123" s="68">
        <v>393</v>
      </c>
      <c r="J123" s="120">
        <f t="shared" si="2"/>
        <v>285.5</v>
      </c>
      <c r="K123" s="121"/>
      <c r="M123" s="13">
        <v>6</v>
      </c>
      <c r="N123" s="124">
        <v>7.7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127</v>
      </c>
      <c r="G124" s="68">
        <v>136</v>
      </c>
      <c r="H124" s="68">
        <v>148</v>
      </c>
      <c r="I124" s="68">
        <v>186</v>
      </c>
      <c r="J124" s="120">
        <f t="shared" si="2"/>
        <v>149.25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59.66</v>
      </c>
      <c r="E125" s="15">
        <v>7.9</v>
      </c>
      <c r="F125" s="15">
        <v>125</v>
      </c>
      <c r="G125" s="15">
        <v>130</v>
      </c>
      <c r="H125" s="15">
        <v>145</v>
      </c>
      <c r="I125" s="15">
        <v>201</v>
      </c>
      <c r="J125" s="126">
        <f t="shared" si="2"/>
        <v>150.25</v>
      </c>
      <c r="K125" s="127"/>
      <c r="M125" s="69" t="s">
        <v>65</v>
      </c>
      <c r="N125" s="70">
        <v>4.1500000000000004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17.079999999999998</v>
      </c>
      <c r="E128" s="11">
        <v>10.7</v>
      </c>
      <c r="F128" s="22">
        <v>1238</v>
      </c>
      <c r="G128" s="16"/>
      <c r="H128" s="23" t="s">
        <v>21</v>
      </c>
      <c r="I128" s="115">
        <v>4.4800000000000004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65.14</v>
      </c>
      <c r="E129" s="11"/>
      <c r="F129" s="22">
        <v>135</v>
      </c>
      <c r="G129" s="16"/>
      <c r="H129" s="27" t="s">
        <v>25</v>
      </c>
      <c r="I129" s="117">
        <v>3.94</v>
      </c>
      <c r="J129" s="117"/>
      <c r="K129" s="118"/>
      <c r="M129" s="28">
        <v>6.9</v>
      </c>
      <c r="N129" s="29">
        <v>78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66.58</v>
      </c>
      <c r="E131" s="11"/>
      <c r="F131" s="22">
        <v>133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71.58</v>
      </c>
      <c r="E132" s="11"/>
      <c r="F132" s="22">
        <v>130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5.7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74.319999999999993</v>
      </c>
      <c r="E133" s="11"/>
      <c r="F133" s="22">
        <v>1745</v>
      </c>
      <c r="G133" s="16"/>
      <c r="H133" s="105">
        <v>6</v>
      </c>
      <c r="I133" s="107">
        <v>238</v>
      </c>
      <c r="J133" s="107">
        <v>80</v>
      </c>
      <c r="K133" s="109">
        <f>((I133-J133)/I133)</f>
        <v>0.66386554621848737</v>
      </c>
      <c r="M133" s="13">
        <v>2</v>
      </c>
      <c r="N133" s="37">
        <v>5.8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75.66</v>
      </c>
      <c r="E134" s="11">
        <v>6.4</v>
      </c>
      <c r="F134" s="22">
        <v>586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574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77.319999999999993</v>
      </c>
      <c r="E136" s="11">
        <v>6.2</v>
      </c>
      <c r="F136" s="22">
        <v>946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0.65848984285166734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916</v>
      </c>
      <c r="G137" s="16"/>
      <c r="M137" s="98" t="s">
        <v>43</v>
      </c>
      <c r="N137" s="99"/>
      <c r="O137" s="39">
        <f>(J122-J123)/J122</f>
        <v>0.35914702581369246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0.47723292469352013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-6.7001675041876048E-3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91.31</v>
      </c>
      <c r="E140" s="35"/>
      <c r="F140" s="36"/>
      <c r="G140" s="48"/>
      <c r="H140" s="49" t="s">
        <v>81</v>
      </c>
      <c r="I140" s="35">
        <v>424</v>
      </c>
      <c r="J140" s="35">
        <v>391</v>
      </c>
      <c r="K140" s="36">
        <f>I140-J140</f>
        <v>33</v>
      </c>
      <c r="M140" s="135" t="s">
        <v>53</v>
      </c>
      <c r="N140" s="136"/>
      <c r="O140" s="50">
        <f>(J121-J125)/J121</f>
        <v>0.8848217707934074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72.45</v>
      </c>
      <c r="E141" s="35">
        <v>68.540000000000006</v>
      </c>
      <c r="F141" s="36">
        <v>94.61</v>
      </c>
      <c r="G141" s="51">
        <v>5.8</v>
      </c>
      <c r="H141" s="28" t="s">
        <v>82</v>
      </c>
      <c r="I141" s="37">
        <v>135</v>
      </c>
      <c r="J141" s="37">
        <v>112</v>
      </c>
      <c r="K141" s="36">
        <f>I141-J141</f>
        <v>23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81.25</v>
      </c>
      <c r="E142" s="35">
        <v>58.29</v>
      </c>
      <c r="F142" s="36">
        <v>71.75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76.45</v>
      </c>
      <c r="E143" s="35">
        <v>47.02</v>
      </c>
      <c r="F143" s="36">
        <v>61.51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53.31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91.51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327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328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329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330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331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332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9194-75B3-4380-95E2-F6BBF9CF9427}">
  <dimension ref="A1:U171"/>
  <sheetViews>
    <sheetView zoomScale="85" zoomScaleNormal="85" workbookViewId="0">
      <selection activeCell="M23" sqref="M23:O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64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1146.8333333333333</v>
      </c>
    </row>
    <row r="7" spans="1:19" x14ac:dyDescent="0.25">
      <c r="A7" s="2"/>
      <c r="C7" s="9" t="s">
        <v>10</v>
      </c>
      <c r="D7" s="10"/>
      <c r="E7" s="10"/>
      <c r="F7" s="11">
        <v>927</v>
      </c>
      <c r="G7" s="12"/>
      <c r="H7" s="12"/>
      <c r="I7" s="12"/>
      <c r="J7" s="120">
        <f>AVERAGE(F7:I7)</f>
        <v>927</v>
      </c>
      <c r="K7" s="121"/>
      <c r="M7" s="8">
        <v>2</v>
      </c>
      <c r="N7" s="122">
        <v>8.5</v>
      </c>
      <c r="O7" s="123"/>
      <c r="P7" s="2"/>
      <c r="R7" s="59" t="s">
        <v>21</v>
      </c>
      <c r="S7" s="83">
        <f>AVERAGE(J10,J67,J122)</f>
        <v>493.66666666666669</v>
      </c>
    </row>
    <row r="8" spans="1:19" x14ac:dyDescent="0.25">
      <c r="A8" s="2"/>
      <c r="C8" s="9" t="s">
        <v>11</v>
      </c>
      <c r="D8" s="10"/>
      <c r="E8" s="10"/>
      <c r="F8" s="11">
        <v>422</v>
      </c>
      <c r="G8" s="12"/>
      <c r="H8" s="12"/>
      <c r="I8" s="12"/>
      <c r="J8" s="120">
        <f t="shared" ref="J8:J13" si="0">AVERAGE(F8:I8)</f>
        <v>422</v>
      </c>
      <c r="K8" s="121"/>
      <c r="M8" s="8">
        <v>3</v>
      </c>
      <c r="N8" s="122">
        <v>9.1</v>
      </c>
      <c r="O8" s="123"/>
      <c r="P8" s="2"/>
      <c r="R8" s="59" t="s">
        <v>25</v>
      </c>
      <c r="S8" s="84">
        <f>AVERAGE(J13,J70,J125)</f>
        <v>174.91666666666666</v>
      </c>
    </row>
    <row r="9" spans="1:19" x14ac:dyDescent="0.25">
      <c r="A9" s="2"/>
      <c r="C9" s="9" t="s">
        <v>12</v>
      </c>
      <c r="D9" s="11">
        <v>63.81</v>
      </c>
      <c r="E9" s="11">
        <v>6.2</v>
      </c>
      <c r="F9" s="11">
        <v>1229</v>
      </c>
      <c r="G9" s="11">
        <v>1241</v>
      </c>
      <c r="H9" s="11">
        <v>1229</v>
      </c>
      <c r="I9" s="11">
        <v>1188</v>
      </c>
      <c r="J9" s="120">
        <f t="shared" si="0"/>
        <v>1221.75</v>
      </c>
      <c r="K9" s="121"/>
      <c r="M9" s="8">
        <v>4</v>
      </c>
      <c r="N9" s="122">
        <v>8.5</v>
      </c>
      <c r="O9" s="123"/>
      <c r="P9" s="2"/>
      <c r="R9" s="85" t="s">
        <v>575</v>
      </c>
      <c r="S9" s="86">
        <f>S6-S8</f>
        <v>971.91666666666663</v>
      </c>
    </row>
    <row r="10" spans="1:19" x14ac:dyDescent="0.25">
      <c r="A10" s="2"/>
      <c r="C10" s="9" t="s">
        <v>13</v>
      </c>
      <c r="D10" s="11">
        <v>61.91</v>
      </c>
      <c r="E10" s="11">
        <v>8.1</v>
      </c>
      <c r="F10" s="11">
        <v>669</v>
      </c>
      <c r="G10" s="11">
        <v>674</v>
      </c>
      <c r="H10" s="11">
        <v>611</v>
      </c>
      <c r="I10" s="11">
        <v>571</v>
      </c>
      <c r="J10" s="120">
        <f t="shared" si="0"/>
        <v>631.25</v>
      </c>
      <c r="K10" s="121"/>
      <c r="M10" s="8">
        <v>5</v>
      </c>
      <c r="N10" s="122">
        <v>9</v>
      </c>
      <c r="O10" s="123"/>
      <c r="P10" s="2"/>
      <c r="R10" s="85" t="s">
        <v>576</v>
      </c>
      <c r="S10" s="87">
        <f>S7-S8</f>
        <v>318.75</v>
      </c>
    </row>
    <row r="11" spans="1:19" ht="15.75" thickBot="1" x14ac:dyDescent="0.3">
      <c r="A11" s="2"/>
      <c r="C11" s="9" t="s">
        <v>14</v>
      </c>
      <c r="D11" s="11"/>
      <c r="E11" s="11"/>
      <c r="F11" s="11">
        <v>471</v>
      </c>
      <c r="G11" s="68">
        <v>468</v>
      </c>
      <c r="H11" s="68">
        <v>435</v>
      </c>
      <c r="I11" s="68">
        <v>413</v>
      </c>
      <c r="J11" s="120">
        <f t="shared" si="0"/>
        <v>446.75</v>
      </c>
      <c r="K11" s="121"/>
      <c r="M11" s="13">
        <v>6</v>
      </c>
      <c r="N11" s="124">
        <v>7.7</v>
      </c>
      <c r="O11" s="125"/>
      <c r="P11" s="2"/>
      <c r="R11" s="88" t="s">
        <v>577</v>
      </c>
      <c r="S11" s="89">
        <f>S9/S6</f>
        <v>0.8474785641621857</v>
      </c>
    </row>
    <row r="12" spans="1:19" ht="15.75" thickBot="1" x14ac:dyDescent="0.3">
      <c r="A12" s="2"/>
      <c r="C12" s="9" t="s">
        <v>15</v>
      </c>
      <c r="D12" s="11"/>
      <c r="E12" s="11"/>
      <c r="F12" s="11">
        <v>209</v>
      </c>
      <c r="G12" s="68">
        <v>239</v>
      </c>
      <c r="H12" s="68">
        <v>210</v>
      </c>
      <c r="I12" s="68">
        <v>181</v>
      </c>
      <c r="J12" s="120">
        <f t="shared" si="0"/>
        <v>209.75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0.64567859554355167</v>
      </c>
    </row>
    <row r="13" spans="1:19" ht="15.75" thickBot="1" x14ac:dyDescent="0.3">
      <c r="A13" s="2"/>
      <c r="C13" s="14" t="s">
        <v>16</v>
      </c>
      <c r="D13" s="15">
        <v>61.47</v>
      </c>
      <c r="E13" s="15">
        <v>7.6</v>
      </c>
      <c r="F13" s="15">
        <v>219</v>
      </c>
      <c r="G13" s="15">
        <v>229</v>
      </c>
      <c r="H13" s="15">
        <v>218</v>
      </c>
      <c r="I13" s="15">
        <v>166</v>
      </c>
      <c r="J13" s="126">
        <f t="shared" si="0"/>
        <v>208</v>
      </c>
      <c r="K13" s="127"/>
      <c r="M13" s="69" t="s">
        <v>65</v>
      </c>
      <c r="N13" s="28">
        <v>3.04</v>
      </c>
      <c r="O13" s="30">
        <v>5.1100000000000003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17.41</v>
      </c>
      <c r="E16" s="11">
        <v>10.199999999999999</v>
      </c>
      <c r="F16" s="22">
        <v>1108</v>
      </c>
      <c r="G16" s="16"/>
      <c r="H16" s="23" t="s">
        <v>21</v>
      </c>
      <c r="I16" s="115">
        <v>6.39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66.069999999999993</v>
      </c>
      <c r="E17" s="11"/>
      <c r="F17" s="22">
        <v>210</v>
      </c>
      <c r="G17" s="16"/>
      <c r="H17" s="27" t="s">
        <v>25</v>
      </c>
      <c r="I17" s="117">
        <v>5.6</v>
      </c>
      <c r="J17" s="117"/>
      <c r="K17" s="118"/>
      <c r="M17" s="28">
        <v>6.9</v>
      </c>
      <c r="N17" s="29">
        <v>144</v>
      </c>
      <c r="O17" s="30">
        <v>0.04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63.69</v>
      </c>
      <c r="E19" s="11"/>
      <c r="F19" s="22">
        <v>218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72.77</v>
      </c>
      <c r="E20" s="11"/>
      <c r="F20" s="22">
        <v>199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77.010000000000005</v>
      </c>
      <c r="E21" s="11"/>
      <c r="F21" s="22">
        <v>1881</v>
      </c>
      <c r="G21" s="16"/>
      <c r="H21" s="105">
        <v>10</v>
      </c>
      <c r="I21" s="107">
        <v>478</v>
      </c>
      <c r="J21" s="107">
        <v>424</v>
      </c>
      <c r="K21" s="109">
        <f>((I21-J21)/I21)</f>
        <v>0.11297071129707113</v>
      </c>
      <c r="M21" s="13">
        <v>2</v>
      </c>
      <c r="N21" s="37">
        <v>5.4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75.39</v>
      </c>
      <c r="E22" s="11">
        <v>6.6</v>
      </c>
      <c r="F22" s="22">
        <v>401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389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77.88</v>
      </c>
      <c r="E24" s="11">
        <v>6.5</v>
      </c>
      <c r="F24" s="22">
        <v>777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0.48332310210763252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744</v>
      </c>
      <c r="G25" s="16"/>
      <c r="M25" s="98" t="s">
        <v>43</v>
      </c>
      <c r="N25" s="99"/>
      <c r="O25" s="39">
        <f>(J10-J11)/J10</f>
        <v>0.29227722772277226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0.53049804141018464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8.3432657926102508E-3</v>
      </c>
      <c r="P27" s="2"/>
    </row>
    <row r="28" spans="1:16" ht="15" customHeight="1" x14ac:dyDescent="0.25">
      <c r="A28" s="2"/>
      <c r="B28" s="43"/>
      <c r="C28" s="47" t="s">
        <v>52</v>
      </c>
      <c r="D28" s="35">
        <v>90.77</v>
      </c>
      <c r="E28" s="35"/>
      <c r="F28" s="36"/>
      <c r="G28" s="48"/>
      <c r="H28" s="49" t="s">
        <v>21</v>
      </c>
      <c r="I28" s="35">
        <v>779</v>
      </c>
      <c r="J28" s="35">
        <v>701</v>
      </c>
      <c r="K28" s="36">
        <f>I28-J28</f>
        <v>78</v>
      </c>
      <c r="M28" s="103" t="s">
        <v>124</v>
      </c>
      <c r="N28" s="104"/>
      <c r="O28" s="75">
        <f>(J10-J13)/J10</f>
        <v>0.67049504950495054</v>
      </c>
      <c r="P28" s="2"/>
    </row>
    <row r="29" spans="1:16" ht="15.75" thickBot="1" x14ac:dyDescent="0.3">
      <c r="A29" s="2"/>
      <c r="B29" s="43"/>
      <c r="C29" s="47" t="s">
        <v>54</v>
      </c>
      <c r="D29" s="35">
        <v>72.849999999999994</v>
      </c>
      <c r="E29" s="35">
        <v>68.69</v>
      </c>
      <c r="F29" s="36">
        <v>94.29</v>
      </c>
      <c r="G29" s="51">
        <v>5.5</v>
      </c>
      <c r="H29" s="28" t="s">
        <v>25</v>
      </c>
      <c r="I29" s="37">
        <v>239</v>
      </c>
      <c r="J29" s="37">
        <v>220</v>
      </c>
      <c r="K29" s="36">
        <f>I29-J29</f>
        <v>19</v>
      </c>
      <c r="L29" s="52"/>
      <c r="M29" s="111" t="s">
        <v>53</v>
      </c>
      <c r="N29" s="112"/>
      <c r="O29" s="74">
        <f>(J9-J13)/J9</f>
        <v>0.82975240433803965</v>
      </c>
      <c r="P29" s="2"/>
    </row>
    <row r="30" spans="1:16" ht="15" customHeight="1" x14ac:dyDescent="0.25">
      <c r="A30" s="2"/>
      <c r="B30" s="43"/>
      <c r="C30" s="47" t="s">
        <v>55</v>
      </c>
      <c r="D30" s="35">
        <v>78.349999999999994</v>
      </c>
      <c r="E30" s="35">
        <v>55.79</v>
      </c>
      <c r="F30" s="36">
        <v>71.209999999999994</v>
      </c>
      <c r="P30" s="2"/>
    </row>
    <row r="31" spans="1:16" ht="15" customHeight="1" x14ac:dyDescent="0.25">
      <c r="A31" s="2"/>
      <c r="B31" s="43"/>
      <c r="C31" s="47" t="s">
        <v>56</v>
      </c>
      <c r="D31" s="35">
        <v>72.650000000000006</v>
      </c>
      <c r="E31" s="35">
        <v>43.9</v>
      </c>
      <c r="F31" s="36">
        <v>60.44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55.99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91.11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333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336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334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335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337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338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 t="s">
        <v>339</v>
      </c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 t="s">
        <v>340</v>
      </c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959</v>
      </c>
      <c r="G64" s="12"/>
      <c r="H64" s="12"/>
      <c r="I64" s="12"/>
      <c r="J64" s="120">
        <f>AVERAGE(F64:I64)</f>
        <v>959</v>
      </c>
      <c r="K64" s="121"/>
      <c r="M64" s="8">
        <v>2</v>
      </c>
      <c r="N64" s="122">
        <v>8.6999999999999993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454</v>
      </c>
      <c r="G65" s="12"/>
      <c r="H65" s="12"/>
      <c r="I65" s="12"/>
      <c r="J65" s="120">
        <f t="shared" ref="J65:J70" si="1">AVERAGE(F65:I65)</f>
        <v>454</v>
      </c>
      <c r="K65" s="121"/>
      <c r="M65" s="8">
        <v>3</v>
      </c>
      <c r="N65" s="122">
        <v>9.3000000000000007</v>
      </c>
      <c r="O65" s="123"/>
      <c r="P65" s="2"/>
    </row>
    <row r="66" spans="1:16" ht="15" customHeight="1" x14ac:dyDescent="0.25">
      <c r="A66" s="2"/>
      <c r="C66" s="9" t="s">
        <v>12</v>
      </c>
      <c r="D66" s="11">
        <v>62.52</v>
      </c>
      <c r="E66" s="11">
        <v>8</v>
      </c>
      <c r="F66" s="11">
        <v>1134</v>
      </c>
      <c r="G66" s="11">
        <v>1155</v>
      </c>
      <c r="H66" s="11">
        <v>1216</v>
      </c>
      <c r="I66" s="11">
        <v>1196</v>
      </c>
      <c r="J66" s="120">
        <f t="shared" si="1"/>
        <v>1175.25</v>
      </c>
      <c r="K66" s="121"/>
      <c r="M66" s="8">
        <v>4</v>
      </c>
      <c r="N66" s="122">
        <v>8.4</v>
      </c>
      <c r="O66" s="123"/>
      <c r="P66" s="2"/>
    </row>
    <row r="67" spans="1:16" ht="15" customHeight="1" x14ac:dyDescent="0.25">
      <c r="A67" s="2"/>
      <c r="C67" s="9" t="s">
        <v>13</v>
      </c>
      <c r="D67" s="11">
        <v>59.68</v>
      </c>
      <c r="E67" s="11">
        <v>8.5</v>
      </c>
      <c r="F67" s="11">
        <v>399</v>
      </c>
      <c r="G67" s="11">
        <v>415</v>
      </c>
      <c r="H67" s="11">
        <v>418</v>
      </c>
      <c r="I67" s="11">
        <v>411</v>
      </c>
      <c r="J67" s="120">
        <f t="shared" si="1"/>
        <v>410.75</v>
      </c>
      <c r="K67" s="121"/>
      <c r="M67" s="8">
        <v>5</v>
      </c>
      <c r="N67" s="122">
        <v>8.5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270</v>
      </c>
      <c r="G68" s="68">
        <v>285</v>
      </c>
      <c r="H68" s="68">
        <v>268</v>
      </c>
      <c r="I68" s="68">
        <v>255</v>
      </c>
      <c r="J68" s="120">
        <f t="shared" si="1"/>
        <v>269.5</v>
      </c>
      <c r="K68" s="121"/>
      <c r="M68" s="13">
        <v>6</v>
      </c>
      <c r="N68" s="124">
        <v>7.4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137</v>
      </c>
      <c r="G69" s="68">
        <v>140</v>
      </c>
      <c r="H69" s="68">
        <v>150</v>
      </c>
      <c r="I69" s="68">
        <v>148</v>
      </c>
      <c r="J69" s="120">
        <f t="shared" si="1"/>
        <v>143.75</v>
      </c>
      <c r="K69" s="121"/>
      <c r="P69" s="2"/>
    </row>
    <row r="70" spans="1:16" ht="15.75" thickBot="1" x14ac:dyDescent="0.3">
      <c r="A70" s="2"/>
      <c r="C70" s="14" t="s">
        <v>16</v>
      </c>
      <c r="D70" s="15">
        <v>59.65</v>
      </c>
      <c r="E70" s="15">
        <v>7.7</v>
      </c>
      <c r="F70" s="15">
        <v>145</v>
      </c>
      <c r="G70" s="15">
        <v>151</v>
      </c>
      <c r="H70" s="15">
        <v>154</v>
      </c>
      <c r="I70" s="15">
        <v>152</v>
      </c>
      <c r="J70" s="126">
        <f t="shared" si="1"/>
        <v>150.5</v>
      </c>
      <c r="K70" s="127"/>
      <c r="M70" s="69" t="s">
        <v>65</v>
      </c>
      <c r="N70" s="70">
        <v>3.89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15.78</v>
      </c>
      <c r="E73" s="11">
        <v>10.4</v>
      </c>
      <c r="F73" s="22">
        <v>1280</v>
      </c>
      <c r="G73" s="16"/>
      <c r="H73" s="23" t="s">
        <v>21</v>
      </c>
      <c r="I73" s="115">
        <v>5.38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65.069999999999993</v>
      </c>
      <c r="E74" s="11"/>
      <c r="F74" s="22">
        <v>191</v>
      </c>
      <c r="G74" s="16"/>
      <c r="H74" s="27" t="s">
        <v>25</v>
      </c>
      <c r="I74" s="117">
        <v>5.05</v>
      </c>
      <c r="J74" s="117"/>
      <c r="K74" s="118"/>
      <c r="M74" s="28">
        <v>7.2</v>
      </c>
      <c r="N74" s="29">
        <v>138</v>
      </c>
      <c r="O74" s="30">
        <v>0.03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66.180000000000007</v>
      </c>
      <c r="E76" s="11"/>
      <c r="F76" s="22">
        <v>187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70.510000000000005</v>
      </c>
      <c r="E77" s="11"/>
      <c r="F77" s="22">
        <v>186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5.0999999999999996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75.849999999999994</v>
      </c>
      <c r="E78" s="11"/>
      <c r="F78" s="22">
        <v>1945</v>
      </c>
      <c r="G78" s="16"/>
      <c r="H78" s="105">
        <v>1</v>
      </c>
      <c r="I78" s="107">
        <v>454</v>
      </c>
      <c r="J78" s="107">
        <v>150</v>
      </c>
      <c r="K78" s="109">
        <f>((I78-J78)/I78)</f>
        <v>0.66960352422907488</v>
      </c>
      <c r="M78" s="13">
        <v>2</v>
      </c>
      <c r="N78" s="37">
        <v>5.3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75.25</v>
      </c>
      <c r="E79" s="11">
        <v>6.7</v>
      </c>
      <c r="F79" s="22">
        <v>419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402</v>
      </c>
      <c r="G80" s="16"/>
      <c r="H80" s="105">
        <v>7</v>
      </c>
      <c r="I80" s="107">
        <v>337</v>
      </c>
      <c r="J80" s="107">
        <v>130</v>
      </c>
      <c r="K80" s="109">
        <f>((I80-J80)/I80)</f>
        <v>0.6142433234421365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77.17</v>
      </c>
      <c r="E81" s="11">
        <v>6.4</v>
      </c>
      <c r="F81" s="22">
        <v>789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0.65049989363965111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773</v>
      </c>
      <c r="G82" s="16"/>
      <c r="M82" s="98" t="s">
        <v>43</v>
      </c>
      <c r="N82" s="99"/>
      <c r="O82" s="39">
        <f>(J67-J68)/J67</f>
        <v>0.34388314059646985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0.46660482374768086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-4.6956521739130432E-2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91.15</v>
      </c>
      <c r="E85" s="35"/>
      <c r="F85" s="36"/>
      <c r="G85" s="48"/>
      <c r="H85" s="49" t="s">
        <v>95</v>
      </c>
      <c r="I85" s="35">
        <v>302</v>
      </c>
      <c r="J85" s="35">
        <v>211</v>
      </c>
      <c r="K85" s="36">
        <f>I85-J85</f>
        <v>91</v>
      </c>
      <c r="M85" s="135" t="s">
        <v>53</v>
      </c>
      <c r="N85" s="136"/>
      <c r="O85" s="50">
        <f>(J66-J70)/J66</f>
        <v>0.87194213997021908</v>
      </c>
      <c r="P85" s="2"/>
    </row>
    <row r="86" spans="1:16" ht="15.75" thickBot="1" x14ac:dyDescent="0.3">
      <c r="A86" s="2"/>
      <c r="B86" s="43"/>
      <c r="C86" s="47" t="s">
        <v>54</v>
      </c>
      <c r="D86" s="35">
        <v>72.599999999999994</v>
      </c>
      <c r="E86" s="35">
        <v>68.319999999999993</v>
      </c>
      <c r="F86" s="36">
        <v>94.11</v>
      </c>
      <c r="G86" s="51">
        <v>5.3</v>
      </c>
      <c r="H86" s="28" t="s">
        <v>25</v>
      </c>
      <c r="I86" s="37">
        <v>171</v>
      </c>
      <c r="J86" s="37">
        <v>140</v>
      </c>
      <c r="K86" s="36">
        <f>I86-J86</f>
        <v>31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78.900000000000006</v>
      </c>
      <c r="E87" s="35">
        <v>56.1</v>
      </c>
      <c r="F87" s="36">
        <v>71.099999999999994</v>
      </c>
      <c r="P87" s="2"/>
    </row>
    <row r="88" spans="1:16" ht="15" customHeight="1" x14ac:dyDescent="0.25">
      <c r="A88" s="2"/>
      <c r="B88" s="43"/>
      <c r="C88" s="47" t="s">
        <v>56</v>
      </c>
      <c r="D88" s="35">
        <v>74.150000000000006</v>
      </c>
      <c r="E88" s="35">
        <v>44.66</v>
      </c>
      <c r="F88" s="36">
        <v>60.23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52.75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91.3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341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344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345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342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343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73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903</v>
      </c>
      <c r="G119" s="12"/>
      <c r="H119" s="12"/>
      <c r="I119" s="12"/>
      <c r="J119" s="120">
        <f>AVERAGE(F119:I119)</f>
        <v>903</v>
      </c>
      <c r="K119" s="121"/>
      <c r="M119" s="8">
        <v>2</v>
      </c>
      <c r="N119" s="122">
        <v>8.9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426</v>
      </c>
      <c r="G120" s="12"/>
      <c r="H120" s="12"/>
      <c r="I120" s="12"/>
      <c r="J120" s="120">
        <f t="shared" ref="J120:J125" si="2">AVERAGE(F120:I120)</f>
        <v>426</v>
      </c>
      <c r="K120" s="121"/>
      <c r="M120" s="8">
        <v>3</v>
      </c>
      <c r="N120" s="122">
        <v>9.3000000000000007</v>
      </c>
      <c r="O120" s="123"/>
      <c r="P120" s="2"/>
    </row>
    <row r="121" spans="1:16" x14ac:dyDescent="0.25">
      <c r="A121" s="2"/>
      <c r="C121" s="9" t="s">
        <v>12</v>
      </c>
      <c r="D121" s="11">
        <v>64.86</v>
      </c>
      <c r="E121" s="11">
        <v>8</v>
      </c>
      <c r="F121" s="11">
        <v>1092</v>
      </c>
      <c r="G121" s="11">
        <v>1038</v>
      </c>
      <c r="H121" s="11">
        <v>1026</v>
      </c>
      <c r="I121" s="11">
        <v>1018</v>
      </c>
      <c r="J121" s="120">
        <f t="shared" si="2"/>
        <v>1043.5</v>
      </c>
      <c r="K121" s="121"/>
      <c r="M121" s="8">
        <v>4</v>
      </c>
      <c r="N121" s="122">
        <v>8.3000000000000007</v>
      </c>
      <c r="O121" s="123"/>
      <c r="P121" s="2"/>
    </row>
    <row r="122" spans="1:16" x14ac:dyDescent="0.25">
      <c r="A122" s="2"/>
      <c r="C122" s="9" t="s">
        <v>13</v>
      </c>
      <c r="D122" s="11">
        <v>62.08</v>
      </c>
      <c r="E122" s="11">
        <v>8.5</v>
      </c>
      <c r="F122" s="11">
        <v>459</v>
      </c>
      <c r="G122" s="11">
        <v>501</v>
      </c>
      <c r="H122" s="11">
        <v>422</v>
      </c>
      <c r="I122" s="11">
        <v>374</v>
      </c>
      <c r="J122" s="120">
        <f t="shared" si="2"/>
        <v>439</v>
      </c>
      <c r="K122" s="121"/>
      <c r="M122" s="8">
        <v>5</v>
      </c>
      <c r="N122" s="122">
        <v>8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282</v>
      </c>
      <c r="G123" s="68">
        <v>328</v>
      </c>
      <c r="H123" s="68">
        <v>298</v>
      </c>
      <c r="I123" s="68">
        <v>262</v>
      </c>
      <c r="J123" s="120">
        <f t="shared" si="2"/>
        <v>292.5</v>
      </c>
      <c r="K123" s="121"/>
      <c r="M123" s="13">
        <v>6</v>
      </c>
      <c r="N123" s="124">
        <v>7.7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156</v>
      </c>
      <c r="G124" s="68">
        <v>169</v>
      </c>
      <c r="H124" s="68">
        <v>171</v>
      </c>
      <c r="I124" s="68">
        <v>158</v>
      </c>
      <c r="J124" s="120">
        <f t="shared" si="2"/>
        <v>163.5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61.44</v>
      </c>
      <c r="E125" s="15">
        <v>7.8</v>
      </c>
      <c r="F125" s="15">
        <v>154</v>
      </c>
      <c r="G125" s="15">
        <v>166</v>
      </c>
      <c r="H125" s="15">
        <v>175</v>
      </c>
      <c r="I125" s="15">
        <v>170</v>
      </c>
      <c r="J125" s="126">
        <f t="shared" si="2"/>
        <v>166.25</v>
      </c>
      <c r="K125" s="127"/>
      <c r="M125" s="69" t="s">
        <v>65</v>
      </c>
      <c r="N125" s="70">
        <v>3.96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8.9700000000000006</v>
      </c>
      <c r="E128" s="11">
        <v>10.8</v>
      </c>
      <c r="F128" s="22">
        <v>1159</v>
      </c>
      <c r="G128" s="16"/>
      <c r="H128" s="23" t="s">
        <v>21</v>
      </c>
      <c r="I128" s="115">
        <v>5.62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21" ht="15.75" thickBot="1" x14ac:dyDescent="0.3">
      <c r="A129" s="2"/>
      <c r="C129" s="21" t="s">
        <v>24</v>
      </c>
      <c r="D129" s="11">
        <v>65.760000000000005</v>
      </c>
      <c r="E129" s="11"/>
      <c r="F129" s="22">
        <v>158</v>
      </c>
      <c r="G129" s="16"/>
      <c r="H129" s="27" t="s">
        <v>25</v>
      </c>
      <c r="I129" s="117">
        <v>5.34</v>
      </c>
      <c r="J129" s="117"/>
      <c r="K129" s="118"/>
      <c r="M129" s="28">
        <v>7.1</v>
      </c>
      <c r="N129" s="29">
        <v>125</v>
      </c>
      <c r="O129" s="30">
        <v>0.03</v>
      </c>
      <c r="P129" s="2"/>
    </row>
    <row r="130" spans="1:21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21" ht="15" customHeight="1" x14ac:dyDescent="0.25">
      <c r="A131" s="2"/>
      <c r="C131" s="21" t="s">
        <v>27</v>
      </c>
      <c r="D131" s="11">
        <v>62.01</v>
      </c>
      <c r="E131" s="11"/>
      <c r="F131" s="22">
        <v>159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21" x14ac:dyDescent="0.25">
      <c r="A132" s="2"/>
      <c r="C132" s="21" t="s">
        <v>31</v>
      </c>
      <c r="D132" s="11">
        <v>74.239999999999995</v>
      </c>
      <c r="E132" s="11"/>
      <c r="F132" s="22">
        <v>164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5.3</v>
      </c>
      <c r="O132" s="36">
        <v>100</v>
      </c>
      <c r="P132" s="2"/>
    </row>
    <row r="133" spans="1:21" ht="15.75" thickBot="1" x14ac:dyDescent="0.3">
      <c r="A133" s="2"/>
      <c r="C133" s="21" t="s">
        <v>36</v>
      </c>
      <c r="D133" s="11">
        <v>74.58</v>
      </c>
      <c r="E133" s="11"/>
      <c r="F133" s="22">
        <v>1562</v>
      </c>
      <c r="G133" s="16"/>
      <c r="H133" s="105">
        <v>14</v>
      </c>
      <c r="I133" s="107">
        <v>307</v>
      </c>
      <c r="J133" s="107">
        <v>150</v>
      </c>
      <c r="K133" s="109">
        <f>((I133-J133)/I133)</f>
        <v>0.51140065146579805</v>
      </c>
      <c r="M133" s="13">
        <v>2</v>
      </c>
      <c r="N133" s="37">
        <v>5.5</v>
      </c>
      <c r="O133" s="38">
        <v>100</v>
      </c>
      <c r="P133" s="2"/>
      <c r="U133" t="s">
        <v>352</v>
      </c>
    </row>
    <row r="134" spans="1:21" ht="15.75" thickBot="1" x14ac:dyDescent="0.3">
      <c r="A134" s="2"/>
      <c r="C134" s="21" t="s">
        <v>37</v>
      </c>
      <c r="D134" s="11">
        <v>76.16</v>
      </c>
      <c r="E134" s="11">
        <v>7.6</v>
      </c>
      <c r="F134" s="22">
        <v>408</v>
      </c>
      <c r="G134" s="16"/>
      <c r="H134" s="105"/>
      <c r="I134" s="107"/>
      <c r="J134" s="107"/>
      <c r="K134" s="109"/>
      <c r="P134" s="2"/>
    </row>
    <row r="135" spans="1:21" ht="15" customHeight="1" x14ac:dyDescent="0.25">
      <c r="A135" s="2"/>
      <c r="C135" s="21" t="s">
        <v>38</v>
      </c>
      <c r="D135" s="11"/>
      <c r="E135" s="11"/>
      <c r="F135" s="22">
        <v>391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21" ht="15.75" thickBot="1" x14ac:dyDescent="0.3">
      <c r="A136" s="2"/>
      <c r="C136" s="21" t="s">
        <v>40</v>
      </c>
      <c r="D136" s="11">
        <v>76.94</v>
      </c>
      <c r="E136" s="11">
        <v>6.7</v>
      </c>
      <c r="F136" s="22">
        <v>840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0.57930043124101582</v>
      </c>
      <c r="P136" s="2"/>
    </row>
    <row r="137" spans="1:21" ht="15.75" thickBot="1" x14ac:dyDescent="0.3">
      <c r="A137" s="2"/>
      <c r="C137" s="40" t="s">
        <v>42</v>
      </c>
      <c r="D137" s="15"/>
      <c r="E137" s="15"/>
      <c r="F137" s="41">
        <v>811</v>
      </c>
      <c r="G137" s="16"/>
      <c r="M137" s="98" t="s">
        <v>43</v>
      </c>
      <c r="N137" s="99"/>
      <c r="O137" s="39">
        <f>(J122-J123)/J122</f>
        <v>0.3337129840546697</v>
      </c>
      <c r="P137" s="2"/>
    </row>
    <row r="138" spans="1:21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0.44102564102564101</v>
      </c>
      <c r="P138" s="2"/>
    </row>
    <row r="139" spans="1:21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-1.6819571865443424E-2</v>
      </c>
      <c r="P139" s="2"/>
    </row>
    <row r="140" spans="1:21" ht="15.75" thickBot="1" x14ac:dyDescent="0.3">
      <c r="A140" s="2"/>
      <c r="B140" s="43"/>
      <c r="C140" s="47" t="s">
        <v>52</v>
      </c>
      <c r="D140" s="35">
        <v>91.1</v>
      </c>
      <c r="E140" s="35"/>
      <c r="F140" s="36"/>
      <c r="G140" s="48"/>
      <c r="H140" s="49" t="s">
        <v>21</v>
      </c>
      <c r="I140" s="35">
        <v>336</v>
      </c>
      <c r="J140" s="35">
        <v>271</v>
      </c>
      <c r="K140" s="36">
        <f>I140-J140</f>
        <v>65</v>
      </c>
      <c r="M140" s="135" t="s">
        <v>53</v>
      </c>
      <c r="N140" s="136"/>
      <c r="O140" s="50">
        <f>(J121-J125)/J121</f>
        <v>0.8406804024916148</v>
      </c>
      <c r="P140" s="2"/>
    </row>
    <row r="141" spans="1:21" ht="15.75" thickBot="1" x14ac:dyDescent="0.3">
      <c r="A141" s="2"/>
      <c r="B141" s="43"/>
      <c r="C141" s="47" t="s">
        <v>54</v>
      </c>
      <c r="D141" s="35">
        <v>73.25</v>
      </c>
      <c r="E141" s="35">
        <v>68.95</v>
      </c>
      <c r="F141" s="36">
        <v>94.13</v>
      </c>
      <c r="G141" s="51">
        <v>5.5</v>
      </c>
      <c r="H141" s="28" t="s">
        <v>25</v>
      </c>
      <c r="I141" s="37">
        <v>238</v>
      </c>
      <c r="J141" s="37">
        <v>212</v>
      </c>
      <c r="K141" s="36">
        <f>I141-J141</f>
        <v>26</v>
      </c>
      <c r="L141" s="52"/>
      <c r="M141" s="52"/>
      <c r="N141" s="52"/>
      <c r="P141" s="2"/>
    </row>
    <row r="142" spans="1:21" ht="15" customHeight="1" x14ac:dyDescent="0.25">
      <c r="A142" s="2"/>
      <c r="B142" s="43"/>
      <c r="C142" s="47" t="s">
        <v>55</v>
      </c>
      <c r="D142" s="35">
        <v>79.55</v>
      </c>
      <c r="E142" s="35">
        <v>56.93</v>
      </c>
      <c r="F142" s="36">
        <v>71.56</v>
      </c>
      <c r="P142" s="2"/>
    </row>
    <row r="143" spans="1:21" ht="15" customHeight="1" x14ac:dyDescent="0.25">
      <c r="A143" s="2"/>
      <c r="B143" s="43"/>
      <c r="C143" s="47" t="s">
        <v>56</v>
      </c>
      <c r="D143" s="35">
        <v>77.45</v>
      </c>
      <c r="E143" s="35">
        <v>47.04</v>
      </c>
      <c r="F143" s="36">
        <v>60.74</v>
      </c>
      <c r="P143" s="2"/>
    </row>
    <row r="144" spans="1:21" ht="15" customHeight="1" thickBot="1" x14ac:dyDescent="0.3">
      <c r="A144" s="2"/>
      <c r="B144" s="43"/>
      <c r="C144" s="53" t="s">
        <v>57</v>
      </c>
      <c r="D144" s="54">
        <v>53.65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91.1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346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347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348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350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 t="s">
        <v>349</v>
      </c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 t="s">
        <v>351</v>
      </c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5B0C-9A69-4B66-B957-9E3AC9198812}">
  <dimension ref="A1:S171"/>
  <sheetViews>
    <sheetView zoomScale="85" zoomScaleNormal="85" workbookViewId="0">
      <selection activeCell="M23" sqref="M23:O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64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1426.6666666666667</v>
      </c>
    </row>
    <row r="7" spans="1:19" x14ac:dyDescent="0.25">
      <c r="A7" s="2"/>
      <c r="C7" s="9" t="s">
        <v>10</v>
      </c>
      <c r="D7" s="10"/>
      <c r="E7" s="10"/>
      <c r="F7" s="11">
        <v>1049</v>
      </c>
      <c r="G7" s="12"/>
      <c r="H7" s="12"/>
      <c r="I7" s="12"/>
      <c r="J7" s="120">
        <f>AVERAGE(F7:I7)</f>
        <v>1049</v>
      </c>
      <c r="K7" s="121"/>
      <c r="M7" s="8">
        <v>2</v>
      </c>
      <c r="N7" s="122">
        <v>8.4</v>
      </c>
      <c r="O7" s="123"/>
      <c r="P7" s="2"/>
      <c r="R7" s="59" t="s">
        <v>21</v>
      </c>
      <c r="S7" s="83">
        <f>AVERAGE(J10,J67,J122)</f>
        <v>504.5</v>
      </c>
    </row>
    <row r="8" spans="1:19" x14ac:dyDescent="0.25">
      <c r="A8" s="2"/>
      <c r="C8" s="9" t="s">
        <v>11</v>
      </c>
      <c r="D8" s="10"/>
      <c r="E8" s="10"/>
      <c r="F8" s="11">
        <v>423</v>
      </c>
      <c r="G8" s="12"/>
      <c r="H8" s="12"/>
      <c r="I8" s="12"/>
      <c r="J8" s="120">
        <f t="shared" ref="J8:J13" si="0">AVERAGE(F8:I8)</f>
        <v>423</v>
      </c>
      <c r="K8" s="121"/>
      <c r="M8" s="8">
        <v>3</v>
      </c>
      <c r="N8" s="122">
        <v>8.8000000000000007</v>
      </c>
      <c r="O8" s="123"/>
      <c r="P8" s="2"/>
      <c r="R8" s="59" t="s">
        <v>25</v>
      </c>
      <c r="S8" s="84">
        <f>AVERAGE(J13,J70,J125)</f>
        <v>179.83333333333334</v>
      </c>
    </row>
    <row r="9" spans="1:19" x14ac:dyDescent="0.25">
      <c r="A9" s="2"/>
      <c r="C9" s="9" t="s">
        <v>12</v>
      </c>
      <c r="D9" s="11">
        <v>64.41</v>
      </c>
      <c r="E9" s="11">
        <v>6.6</v>
      </c>
      <c r="F9" s="11">
        <v>1040</v>
      </c>
      <c r="G9" s="11">
        <v>1055</v>
      </c>
      <c r="H9" s="11">
        <v>1102</v>
      </c>
      <c r="I9" s="11">
        <v>1045</v>
      </c>
      <c r="J9" s="120">
        <f t="shared" si="0"/>
        <v>1060.5</v>
      </c>
      <c r="K9" s="121"/>
      <c r="M9" s="8">
        <v>4</v>
      </c>
      <c r="N9" s="122">
        <v>7.7</v>
      </c>
      <c r="O9" s="123"/>
      <c r="P9" s="2"/>
      <c r="R9" s="85" t="s">
        <v>575</v>
      </c>
      <c r="S9" s="86">
        <f>S6-S8</f>
        <v>1246.8333333333335</v>
      </c>
    </row>
    <row r="10" spans="1:19" x14ac:dyDescent="0.25">
      <c r="A10" s="2"/>
      <c r="C10" s="9" t="s">
        <v>13</v>
      </c>
      <c r="D10" s="11">
        <v>62.01</v>
      </c>
      <c r="E10" s="11">
        <v>7.9</v>
      </c>
      <c r="F10" s="11">
        <v>369</v>
      </c>
      <c r="G10" s="11">
        <v>367</v>
      </c>
      <c r="H10" s="11">
        <v>355</v>
      </c>
      <c r="I10" s="11">
        <v>351</v>
      </c>
      <c r="J10" s="120">
        <f t="shared" si="0"/>
        <v>360.5</v>
      </c>
      <c r="K10" s="121"/>
      <c r="M10" s="8">
        <v>5</v>
      </c>
      <c r="N10" s="122">
        <v>7.3</v>
      </c>
      <c r="O10" s="123"/>
      <c r="P10" s="2"/>
      <c r="R10" s="85" t="s">
        <v>576</v>
      </c>
      <c r="S10" s="87">
        <f>S7-S8</f>
        <v>324.66666666666663</v>
      </c>
    </row>
    <row r="11" spans="1:19" ht="15.75" thickBot="1" x14ac:dyDescent="0.3">
      <c r="A11" s="2"/>
      <c r="C11" s="9" t="s">
        <v>14</v>
      </c>
      <c r="D11" s="11"/>
      <c r="E11" s="11"/>
      <c r="F11" s="11">
        <v>249</v>
      </c>
      <c r="G11" s="68">
        <v>255</v>
      </c>
      <c r="H11" s="68">
        <v>239</v>
      </c>
      <c r="I11" s="68">
        <v>231</v>
      </c>
      <c r="J11" s="120">
        <f t="shared" si="0"/>
        <v>243.5</v>
      </c>
      <c r="K11" s="121"/>
      <c r="M11" s="13">
        <v>6</v>
      </c>
      <c r="N11" s="124">
        <v>7.6</v>
      </c>
      <c r="O11" s="125"/>
      <c r="P11" s="2"/>
      <c r="R11" s="88" t="s">
        <v>577</v>
      </c>
      <c r="S11" s="89">
        <f>S9/S6</f>
        <v>0.87394859813084114</v>
      </c>
    </row>
    <row r="12" spans="1:19" ht="15.75" thickBot="1" x14ac:dyDescent="0.3">
      <c r="A12" s="2"/>
      <c r="C12" s="9" t="s">
        <v>15</v>
      </c>
      <c r="D12" s="11"/>
      <c r="E12" s="11"/>
      <c r="F12" s="11">
        <v>159</v>
      </c>
      <c r="G12" s="68">
        <v>184</v>
      </c>
      <c r="H12" s="68">
        <v>140</v>
      </c>
      <c r="I12" s="68">
        <v>144</v>
      </c>
      <c r="J12" s="120">
        <f t="shared" si="0"/>
        <v>156.75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0.64354146019160874</v>
      </c>
    </row>
    <row r="13" spans="1:19" ht="15.75" thickBot="1" x14ac:dyDescent="0.3">
      <c r="A13" s="2"/>
      <c r="C13" s="14" t="s">
        <v>16</v>
      </c>
      <c r="D13" s="15">
        <v>61.97</v>
      </c>
      <c r="E13" s="15">
        <v>7.7</v>
      </c>
      <c r="F13" s="15">
        <v>168</v>
      </c>
      <c r="G13" s="15">
        <v>174</v>
      </c>
      <c r="H13" s="15">
        <v>156</v>
      </c>
      <c r="I13" s="15">
        <v>135</v>
      </c>
      <c r="J13" s="126">
        <f t="shared" si="0"/>
        <v>158.25</v>
      </c>
      <c r="K13" s="127"/>
      <c r="M13" s="69" t="s">
        <v>65</v>
      </c>
      <c r="N13" s="28">
        <v>3.77</v>
      </c>
      <c r="O13" s="30">
        <v>5.15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7.87</v>
      </c>
      <c r="E16" s="11">
        <v>10.1</v>
      </c>
      <c r="F16" s="22">
        <v>994</v>
      </c>
      <c r="G16" s="16"/>
      <c r="H16" s="23" t="s">
        <v>21</v>
      </c>
      <c r="I16" s="115">
        <v>6.5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66.09</v>
      </c>
      <c r="E17" s="11"/>
      <c r="F17" s="22">
        <v>152</v>
      </c>
      <c r="G17" s="16"/>
      <c r="H17" s="27" t="s">
        <v>25</v>
      </c>
      <c r="I17" s="117">
        <v>5.38</v>
      </c>
      <c r="J17" s="117"/>
      <c r="K17" s="118"/>
      <c r="M17" s="28">
        <v>7.1</v>
      </c>
      <c r="N17" s="29">
        <v>141</v>
      </c>
      <c r="O17" s="30">
        <v>0.04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64.05</v>
      </c>
      <c r="E19" s="11"/>
      <c r="F19" s="22">
        <v>166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73.38</v>
      </c>
      <c r="E20" s="11"/>
      <c r="F20" s="22">
        <v>157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5.2</v>
      </c>
      <c r="O20" s="36">
        <v>150</v>
      </c>
      <c r="P20" s="2"/>
    </row>
    <row r="21" spans="1:16" ht="15.75" thickBot="1" x14ac:dyDescent="0.3">
      <c r="A21" s="2"/>
      <c r="C21" s="21" t="s">
        <v>36</v>
      </c>
      <c r="D21" s="11">
        <v>76.91</v>
      </c>
      <c r="E21" s="11"/>
      <c r="F21" s="22">
        <v>1798</v>
      </c>
      <c r="G21" s="16"/>
      <c r="H21" s="105">
        <v>2</v>
      </c>
      <c r="I21" s="107">
        <v>421</v>
      </c>
      <c r="J21" s="107">
        <v>288</v>
      </c>
      <c r="K21" s="109">
        <f>((I21-J21)/I21)</f>
        <v>0.31591448931116389</v>
      </c>
      <c r="M21" s="13">
        <v>2</v>
      </c>
      <c r="N21" s="37">
        <v>5.6</v>
      </c>
      <c r="O21" s="38">
        <v>150</v>
      </c>
      <c r="P21" s="2"/>
    </row>
    <row r="22" spans="1:16" ht="15.75" customHeight="1" thickBot="1" x14ac:dyDescent="0.3">
      <c r="A22" s="2"/>
      <c r="C22" s="21" t="s">
        <v>37</v>
      </c>
      <c r="D22" s="11">
        <v>76.02</v>
      </c>
      <c r="E22" s="11">
        <v>6.6</v>
      </c>
      <c r="F22" s="22">
        <v>405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391</v>
      </c>
      <c r="G23" s="16"/>
      <c r="H23" s="105">
        <v>8</v>
      </c>
      <c r="I23" s="107">
        <v>233</v>
      </c>
      <c r="J23" s="107">
        <v>129</v>
      </c>
      <c r="K23" s="109">
        <f>((I23-J23)/I23)</f>
        <v>0.44635193133047213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79.44</v>
      </c>
      <c r="E24" s="11">
        <v>6.4</v>
      </c>
      <c r="F24" s="22">
        <v>804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0.66006600660066006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788</v>
      </c>
      <c r="G25" s="16"/>
      <c r="M25" s="98" t="s">
        <v>43</v>
      </c>
      <c r="N25" s="99"/>
      <c r="O25" s="39">
        <f>(J10-J11)/J10</f>
        <v>0.32454923717059642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0.35626283367556466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-9.5693779904306216E-3</v>
      </c>
      <c r="P27" s="2"/>
    </row>
    <row r="28" spans="1:16" ht="15" customHeight="1" x14ac:dyDescent="0.25">
      <c r="A28" s="2"/>
      <c r="B28" s="43"/>
      <c r="C28" s="47" t="s">
        <v>52</v>
      </c>
      <c r="D28" s="35">
        <v>90.97</v>
      </c>
      <c r="E28" s="35"/>
      <c r="F28" s="36"/>
      <c r="G28" s="48"/>
      <c r="H28" s="49" t="s">
        <v>21</v>
      </c>
      <c r="I28" s="35">
        <v>491</v>
      </c>
      <c r="J28" s="35">
        <v>409</v>
      </c>
      <c r="K28" s="36">
        <f>I28-J28</f>
        <v>82</v>
      </c>
      <c r="M28" s="103" t="s">
        <v>124</v>
      </c>
      <c r="N28" s="104"/>
      <c r="O28" s="75">
        <f>(J10-J13)/J10</f>
        <v>0.56102635228848818</v>
      </c>
      <c r="P28" s="2"/>
    </row>
    <row r="29" spans="1:16" ht="15.75" thickBot="1" x14ac:dyDescent="0.3">
      <c r="A29" s="2"/>
      <c r="B29" s="43"/>
      <c r="C29" s="47" t="s">
        <v>54</v>
      </c>
      <c r="D29" s="35">
        <v>72.849999999999994</v>
      </c>
      <c r="E29" s="35">
        <v>68.569999999999993</v>
      </c>
      <c r="F29" s="36">
        <v>94.13</v>
      </c>
      <c r="G29" s="51">
        <v>5.5</v>
      </c>
      <c r="H29" s="28" t="s">
        <v>25</v>
      </c>
      <c r="I29" s="37">
        <v>203</v>
      </c>
      <c r="J29" s="37">
        <v>188</v>
      </c>
      <c r="K29" s="36">
        <f>I29-J29</f>
        <v>15</v>
      </c>
      <c r="L29" s="52"/>
      <c r="M29" s="111" t="s">
        <v>53</v>
      </c>
      <c r="N29" s="112"/>
      <c r="O29" s="74">
        <f>(J9-J13)/J9</f>
        <v>0.85077793493635079</v>
      </c>
      <c r="P29" s="2"/>
    </row>
    <row r="30" spans="1:16" ht="15" customHeight="1" x14ac:dyDescent="0.25">
      <c r="A30" s="2"/>
      <c r="B30" s="43"/>
      <c r="C30" s="47" t="s">
        <v>55</v>
      </c>
      <c r="D30" s="35">
        <v>78.45</v>
      </c>
      <c r="E30" s="35">
        <v>55.75</v>
      </c>
      <c r="F30" s="36">
        <v>71.069999999999993</v>
      </c>
      <c r="P30" s="2"/>
    </row>
    <row r="31" spans="1:16" ht="15" customHeight="1" x14ac:dyDescent="0.25">
      <c r="A31" s="2"/>
      <c r="B31" s="43"/>
      <c r="C31" s="47" t="s">
        <v>56</v>
      </c>
      <c r="D31" s="35">
        <v>72.95</v>
      </c>
      <c r="E31" s="35">
        <v>43.7</v>
      </c>
      <c r="F31" s="36">
        <v>59.91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57.09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90.81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353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354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355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356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357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358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1037</v>
      </c>
      <c r="G64" s="12"/>
      <c r="H64" s="12"/>
      <c r="I64" s="12"/>
      <c r="J64" s="120">
        <f>AVERAGE(F64:I64)</f>
        <v>1037</v>
      </c>
      <c r="K64" s="121"/>
      <c r="M64" s="8">
        <v>2</v>
      </c>
      <c r="N64" s="122">
        <v>8.5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448</v>
      </c>
      <c r="G65" s="12"/>
      <c r="H65" s="12"/>
      <c r="I65" s="12"/>
      <c r="J65" s="120">
        <f t="shared" ref="J65:J70" si="1">AVERAGE(F65:I65)</f>
        <v>448</v>
      </c>
      <c r="K65" s="121"/>
      <c r="M65" s="8">
        <v>3</v>
      </c>
      <c r="N65" s="122">
        <v>8.6999999999999993</v>
      </c>
      <c r="O65" s="123"/>
      <c r="P65" s="2"/>
    </row>
    <row r="66" spans="1:16" ht="15" customHeight="1" x14ac:dyDescent="0.25">
      <c r="A66" s="2"/>
      <c r="C66" s="9" t="s">
        <v>12</v>
      </c>
      <c r="D66" s="11">
        <v>62.36</v>
      </c>
      <c r="E66" s="11">
        <v>6.5</v>
      </c>
      <c r="F66" s="11">
        <v>1605</v>
      </c>
      <c r="G66" s="11">
        <v>1800</v>
      </c>
      <c r="H66" s="11">
        <v>1830</v>
      </c>
      <c r="I66" s="11">
        <v>1793</v>
      </c>
      <c r="J66" s="120">
        <f t="shared" si="1"/>
        <v>1757</v>
      </c>
      <c r="K66" s="121"/>
      <c r="M66" s="8">
        <v>4</v>
      </c>
      <c r="N66" s="122">
        <v>7.6</v>
      </c>
      <c r="O66" s="123"/>
      <c r="P66" s="2"/>
    </row>
    <row r="67" spans="1:16" ht="15" customHeight="1" x14ac:dyDescent="0.25">
      <c r="A67" s="2"/>
      <c r="C67" s="9" t="s">
        <v>13</v>
      </c>
      <c r="D67" s="11">
        <v>60.42</v>
      </c>
      <c r="E67" s="11">
        <v>8.3000000000000007</v>
      </c>
      <c r="F67" s="11">
        <v>412</v>
      </c>
      <c r="G67" s="11">
        <v>526</v>
      </c>
      <c r="H67" s="11">
        <v>564</v>
      </c>
      <c r="I67" s="11">
        <v>623</v>
      </c>
      <c r="J67" s="120">
        <f t="shared" si="1"/>
        <v>531.25</v>
      </c>
      <c r="K67" s="121"/>
      <c r="M67" s="8">
        <v>5</v>
      </c>
      <c r="N67" s="122">
        <v>7.5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227</v>
      </c>
      <c r="G68" s="68">
        <v>246</v>
      </c>
      <c r="H68" s="68">
        <v>327</v>
      </c>
      <c r="I68" s="68">
        <v>399</v>
      </c>
      <c r="J68" s="120">
        <f t="shared" si="1"/>
        <v>299.75</v>
      </c>
      <c r="K68" s="121"/>
      <c r="M68" s="13">
        <v>6</v>
      </c>
      <c r="N68" s="124">
        <v>7.7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163</v>
      </c>
      <c r="G69" s="68">
        <v>172</v>
      </c>
      <c r="H69" s="68">
        <v>192</v>
      </c>
      <c r="I69" s="68">
        <v>204</v>
      </c>
      <c r="J69" s="120">
        <f t="shared" si="1"/>
        <v>182.75</v>
      </c>
      <c r="K69" s="121"/>
      <c r="P69" s="2"/>
    </row>
    <row r="70" spans="1:16" ht="15.75" thickBot="1" x14ac:dyDescent="0.3">
      <c r="A70" s="2"/>
      <c r="C70" s="14" t="s">
        <v>16</v>
      </c>
      <c r="D70" s="15">
        <v>62.6</v>
      </c>
      <c r="E70" s="15">
        <v>7.9</v>
      </c>
      <c r="F70" s="15">
        <v>139</v>
      </c>
      <c r="G70" s="15">
        <v>163</v>
      </c>
      <c r="H70" s="15">
        <v>172</v>
      </c>
      <c r="I70" s="15">
        <v>201</v>
      </c>
      <c r="J70" s="126">
        <f t="shared" si="1"/>
        <v>168.75</v>
      </c>
      <c r="K70" s="127"/>
      <c r="M70" s="69" t="s">
        <v>65</v>
      </c>
      <c r="N70" s="7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18.11</v>
      </c>
      <c r="E73" s="11">
        <v>10.1</v>
      </c>
      <c r="F73" s="22">
        <v>1232</v>
      </c>
      <c r="G73" s="16"/>
      <c r="H73" s="23" t="s">
        <v>21</v>
      </c>
      <c r="I73" s="115">
        <v>4.58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66.510000000000005</v>
      </c>
      <c r="E74" s="11"/>
      <c r="F74" s="22">
        <v>150</v>
      </c>
      <c r="G74" s="16"/>
      <c r="H74" s="27" t="s">
        <v>25</v>
      </c>
      <c r="I74" s="117">
        <v>3.85</v>
      </c>
      <c r="J74" s="117"/>
      <c r="K74" s="118"/>
      <c r="M74" s="28">
        <v>6.8</v>
      </c>
      <c r="N74" s="29">
        <v>98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64.27</v>
      </c>
      <c r="E76" s="11"/>
      <c r="F76" s="22">
        <v>147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72.66</v>
      </c>
      <c r="E77" s="11"/>
      <c r="F77" s="22">
        <v>144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5.7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73.52</v>
      </c>
      <c r="E78" s="11"/>
      <c r="F78" s="22">
        <v>1647</v>
      </c>
      <c r="G78" s="16"/>
      <c r="H78" s="105">
        <v>3</v>
      </c>
      <c r="I78" s="107">
        <v>577</v>
      </c>
      <c r="J78" s="107">
        <v>319</v>
      </c>
      <c r="K78" s="109">
        <f>((I78-J78)/I78)</f>
        <v>0.44714038128249567</v>
      </c>
      <c r="M78" s="13">
        <v>2</v>
      </c>
      <c r="N78" s="37">
        <v>5.8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76.459999999999994</v>
      </c>
      <c r="E79" s="11">
        <v>6.7</v>
      </c>
      <c r="F79" s="22">
        <v>384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358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78.64</v>
      </c>
      <c r="E81" s="11">
        <v>6.3</v>
      </c>
      <c r="F81" s="22">
        <v>776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0.69763801935116676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754</v>
      </c>
      <c r="G82" s="16"/>
      <c r="M82" s="98" t="s">
        <v>43</v>
      </c>
      <c r="N82" s="99"/>
      <c r="O82" s="39">
        <f>(J67-J68)/J67</f>
        <v>0.43576470588235294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0.39032527105921599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7.6607387140902872E-2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91.52</v>
      </c>
      <c r="E85" s="35"/>
      <c r="F85" s="36"/>
      <c r="G85" s="48"/>
      <c r="H85" s="49" t="s">
        <v>21</v>
      </c>
      <c r="I85" s="35">
        <v>418</v>
      </c>
      <c r="J85" s="35">
        <v>375</v>
      </c>
      <c r="K85" s="36">
        <f>I85-J85</f>
        <v>43</v>
      </c>
      <c r="M85" s="135" t="s">
        <v>53</v>
      </c>
      <c r="N85" s="136"/>
      <c r="O85" s="50">
        <f>(J66-J70)/J66</f>
        <v>0.90395560614684123</v>
      </c>
      <c r="P85" s="2"/>
    </row>
    <row r="86" spans="1:16" ht="15.75" thickBot="1" x14ac:dyDescent="0.3">
      <c r="A86" s="2"/>
      <c r="B86" s="43"/>
      <c r="C86" s="47" t="s">
        <v>54</v>
      </c>
      <c r="D86" s="35">
        <v>72.849999999999994</v>
      </c>
      <c r="E86" s="35">
        <v>68.73</v>
      </c>
      <c r="F86" s="36">
        <v>94.35</v>
      </c>
      <c r="G86" s="51">
        <v>5.6</v>
      </c>
      <c r="H86" s="28" t="s">
        <v>25</v>
      </c>
      <c r="I86" s="37">
        <v>146</v>
      </c>
      <c r="J86" s="37">
        <v>117</v>
      </c>
      <c r="K86" s="36">
        <f>I86-J86</f>
        <v>29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79.650000000000006</v>
      </c>
      <c r="E87" s="35">
        <v>56.9</v>
      </c>
      <c r="F87" s="36">
        <v>71.45</v>
      </c>
      <c r="P87" s="2"/>
    </row>
    <row r="88" spans="1:16" ht="15" customHeight="1" x14ac:dyDescent="0.25">
      <c r="A88" s="2"/>
      <c r="B88" s="43"/>
      <c r="C88" s="47" t="s">
        <v>56</v>
      </c>
      <c r="D88" s="35">
        <v>75.45</v>
      </c>
      <c r="E88" s="35">
        <v>45.51</v>
      </c>
      <c r="F88" s="36">
        <v>60.32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53.77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91.54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359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360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361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362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363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364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365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 t="s">
        <v>366</v>
      </c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 t="s">
        <v>367</v>
      </c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73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932</v>
      </c>
      <c r="G119" s="12"/>
      <c r="H119" s="12"/>
      <c r="I119" s="12"/>
      <c r="J119" s="120">
        <f>AVERAGE(F119:I119)</f>
        <v>932</v>
      </c>
      <c r="K119" s="121"/>
      <c r="M119" s="8">
        <v>2</v>
      </c>
      <c r="N119" s="122">
        <v>9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459</v>
      </c>
      <c r="G120" s="12"/>
      <c r="H120" s="12"/>
      <c r="I120" s="12"/>
      <c r="J120" s="120">
        <f t="shared" ref="J120:J125" si="2">AVERAGE(F120:I120)</f>
        <v>459</v>
      </c>
      <c r="K120" s="121"/>
      <c r="M120" s="8">
        <v>3</v>
      </c>
      <c r="N120" s="122">
        <v>9.1</v>
      </c>
      <c r="O120" s="123"/>
      <c r="P120" s="2"/>
    </row>
    <row r="121" spans="1:16" x14ac:dyDescent="0.25">
      <c r="A121" s="2"/>
      <c r="C121" s="9" t="s">
        <v>12</v>
      </c>
      <c r="D121" s="11">
        <v>66.36</v>
      </c>
      <c r="E121" s="11">
        <v>6.9</v>
      </c>
      <c r="F121" s="11">
        <v>1623</v>
      </c>
      <c r="G121" s="11">
        <v>1468</v>
      </c>
      <c r="H121" s="11">
        <v>1431</v>
      </c>
      <c r="I121" s="11">
        <v>1328</v>
      </c>
      <c r="J121" s="120">
        <f t="shared" si="2"/>
        <v>1462.5</v>
      </c>
      <c r="K121" s="121"/>
      <c r="M121" s="8">
        <v>4</v>
      </c>
      <c r="N121" s="122">
        <v>8.1</v>
      </c>
      <c r="O121" s="123"/>
      <c r="P121" s="2"/>
    </row>
    <row r="122" spans="1:16" x14ac:dyDescent="0.25">
      <c r="A122" s="2"/>
      <c r="C122" s="9" t="s">
        <v>13</v>
      </c>
      <c r="D122" s="11">
        <v>62.25</v>
      </c>
      <c r="E122" s="11">
        <v>8.4</v>
      </c>
      <c r="F122" s="11">
        <v>646</v>
      </c>
      <c r="G122" s="11">
        <v>685</v>
      </c>
      <c r="H122" s="11">
        <v>603</v>
      </c>
      <c r="I122" s="11">
        <v>553</v>
      </c>
      <c r="J122" s="120">
        <f t="shared" si="2"/>
        <v>621.75</v>
      </c>
      <c r="K122" s="121"/>
      <c r="M122" s="8">
        <v>5</v>
      </c>
      <c r="N122" s="122">
        <v>8.4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412</v>
      </c>
      <c r="G123" s="68">
        <v>446</v>
      </c>
      <c r="H123" s="68">
        <v>354</v>
      </c>
      <c r="I123" s="68">
        <v>326</v>
      </c>
      <c r="J123" s="120">
        <f t="shared" si="2"/>
        <v>384.5</v>
      </c>
      <c r="K123" s="121"/>
      <c r="M123" s="13">
        <v>6</v>
      </c>
      <c r="N123" s="124">
        <v>7.9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209</v>
      </c>
      <c r="G124" s="68">
        <v>212</v>
      </c>
      <c r="H124" s="68">
        <v>220</v>
      </c>
      <c r="I124" s="68">
        <v>191</v>
      </c>
      <c r="J124" s="120">
        <f t="shared" si="2"/>
        <v>208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61.58</v>
      </c>
      <c r="E125" s="15">
        <v>7.6</v>
      </c>
      <c r="F125" s="15">
        <v>213</v>
      </c>
      <c r="G125" s="15">
        <v>220</v>
      </c>
      <c r="H125" s="15">
        <v>224</v>
      </c>
      <c r="I125" s="15">
        <v>193</v>
      </c>
      <c r="J125" s="126">
        <f t="shared" si="2"/>
        <v>212.5</v>
      </c>
      <c r="K125" s="127"/>
      <c r="M125" s="69" t="s">
        <v>65</v>
      </c>
      <c r="N125" s="70">
        <v>3.82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8.5399999999999991</v>
      </c>
      <c r="E128" s="11">
        <v>9.4</v>
      </c>
      <c r="F128" s="22">
        <v>1128</v>
      </c>
      <c r="G128" s="16"/>
      <c r="H128" s="23" t="s">
        <v>21</v>
      </c>
      <c r="I128" s="115">
        <v>6.69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66.19</v>
      </c>
      <c r="E129" s="11"/>
      <c r="F129" s="22">
        <v>205</v>
      </c>
      <c r="G129" s="16"/>
      <c r="H129" s="27" t="s">
        <v>25</v>
      </c>
      <c r="I129" s="117">
        <v>6.44</v>
      </c>
      <c r="J129" s="117"/>
      <c r="K129" s="118"/>
      <c r="M129" s="28">
        <v>6.9</v>
      </c>
      <c r="N129" s="29">
        <v>118</v>
      </c>
      <c r="O129" s="30">
        <v>0.03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63.9</v>
      </c>
      <c r="E131" s="11"/>
      <c r="F131" s="22">
        <v>211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74.569999999999993</v>
      </c>
      <c r="E132" s="11"/>
      <c r="F132" s="22">
        <v>215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5.7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75.400000000000006</v>
      </c>
      <c r="E133" s="11"/>
      <c r="F133" s="22">
        <v>2105</v>
      </c>
      <c r="G133" s="16"/>
      <c r="H133" s="105">
        <v>9</v>
      </c>
      <c r="I133" s="107">
        <v>671</v>
      </c>
      <c r="J133" s="107">
        <v>263</v>
      </c>
      <c r="K133" s="109">
        <f>((I133-J133)/I133)</f>
        <v>0.60804769001490311</v>
      </c>
      <c r="M133" s="13">
        <v>2</v>
      </c>
      <c r="N133" s="37">
        <v>5.7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70.84</v>
      </c>
      <c r="E134" s="11">
        <v>7.5</v>
      </c>
      <c r="F134" s="22">
        <v>412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455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76.459999999999994</v>
      </c>
      <c r="E136" s="11">
        <v>7.1</v>
      </c>
      <c r="F136" s="22">
        <v>789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0.57487179487179485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826</v>
      </c>
      <c r="G137" s="16"/>
      <c r="M137" s="98" t="s">
        <v>43</v>
      </c>
      <c r="N137" s="99"/>
      <c r="O137" s="39">
        <f>(J122-J123)/J122</f>
        <v>0.38158423803779656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0.45903771131339399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-2.1634615384615384E-2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91.75</v>
      </c>
      <c r="E140" s="35"/>
      <c r="F140" s="36"/>
      <c r="G140" s="48"/>
      <c r="H140" s="49" t="s">
        <v>21</v>
      </c>
      <c r="I140" s="35">
        <v>396</v>
      </c>
      <c r="J140" s="35">
        <v>341</v>
      </c>
      <c r="K140" s="36">
        <f>I140-J140</f>
        <v>55</v>
      </c>
      <c r="M140" s="135" t="s">
        <v>53</v>
      </c>
      <c r="N140" s="136"/>
      <c r="O140" s="50">
        <f>(J121-J125)/J121</f>
        <v>0.85470085470085466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73.25</v>
      </c>
      <c r="E141" s="35">
        <v>68.989999999999995</v>
      </c>
      <c r="F141" s="36">
        <v>94.18</v>
      </c>
      <c r="G141" s="51">
        <v>5.6</v>
      </c>
      <c r="H141" s="28" t="s">
        <v>25</v>
      </c>
      <c r="I141" s="37">
        <v>219</v>
      </c>
      <c r="J141" s="37">
        <v>200</v>
      </c>
      <c r="K141" s="36">
        <f>I141-J141</f>
        <v>19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78.900000000000006</v>
      </c>
      <c r="E142" s="35">
        <v>56.35</v>
      </c>
      <c r="F142" s="36">
        <v>71.42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77.55</v>
      </c>
      <c r="E143" s="35">
        <v>47.12</v>
      </c>
      <c r="F143" s="36">
        <v>60.76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54.35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91.15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368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369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370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 t="s">
        <v>372</v>
      </c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 t="s">
        <v>371</v>
      </c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4328-C720-4580-8629-8D60E083DBEC}">
  <dimension ref="A1:S171"/>
  <sheetViews>
    <sheetView zoomScale="85" zoomScaleNormal="85" workbookViewId="0">
      <selection activeCell="M23" sqref="M23:O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75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1597.6666666666667</v>
      </c>
    </row>
    <row r="7" spans="1:19" x14ac:dyDescent="0.25">
      <c r="A7" s="2"/>
      <c r="C7" s="9" t="s">
        <v>10</v>
      </c>
      <c r="D7" s="10"/>
      <c r="E7" s="10"/>
      <c r="F7" s="11">
        <v>959</v>
      </c>
      <c r="G7" s="12"/>
      <c r="H7" s="12"/>
      <c r="I7" s="12"/>
      <c r="J7" s="120">
        <f>AVERAGE(F7:I7)</f>
        <v>959</v>
      </c>
      <c r="K7" s="121"/>
      <c r="M7" s="8">
        <v>2</v>
      </c>
      <c r="N7" s="122">
        <v>9</v>
      </c>
      <c r="O7" s="123"/>
      <c r="P7" s="2"/>
      <c r="R7" s="59" t="s">
        <v>21</v>
      </c>
      <c r="S7" s="83">
        <f>AVERAGE(J10,J67,J122)</f>
        <v>577.83333333333337</v>
      </c>
    </row>
    <row r="8" spans="1:19" x14ac:dyDescent="0.25">
      <c r="A8" s="2"/>
      <c r="C8" s="9" t="s">
        <v>11</v>
      </c>
      <c r="D8" s="10"/>
      <c r="E8" s="10"/>
      <c r="F8" s="11">
        <v>475</v>
      </c>
      <c r="G8" s="12"/>
      <c r="H8" s="12"/>
      <c r="I8" s="12"/>
      <c r="J8" s="120">
        <f t="shared" ref="J8:J13" si="0">AVERAGE(F8:I8)</f>
        <v>475</v>
      </c>
      <c r="K8" s="121"/>
      <c r="M8" s="8">
        <v>3</v>
      </c>
      <c r="N8" s="122">
        <v>8.9</v>
      </c>
      <c r="O8" s="123"/>
      <c r="P8" s="2"/>
      <c r="R8" s="59" t="s">
        <v>25</v>
      </c>
      <c r="S8" s="84">
        <f>AVERAGE(J13,J70,J125)</f>
        <v>207.91666666666666</v>
      </c>
    </row>
    <row r="9" spans="1:19" x14ac:dyDescent="0.25">
      <c r="A9" s="2"/>
      <c r="C9" s="9" t="s">
        <v>12</v>
      </c>
      <c r="D9" s="11">
        <v>64.27</v>
      </c>
      <c r="E9" s="11">
        <v>6.6</v>
      </c>
      <c r="F9" s="11">
        <v>1511</v>
      </c>
      <c r="G9" s="11">
        <v>1490</v>
      </c>
      <c r="H9" s="11">
        <v>1600</v>
      </c>
      <c r="I9" s="11">
        <v>1585</v>
      </c>
      <c r="J9" s="120">
        <f t="shared" si="0"/>
        <v>1546.5</v>
      </c>
      <c r="K9" s="121"/>
      <c r="M9" s="8">
        <v>4</v>
      </c>
      <c r="N9" s="122">
        <v>9.5</v>
      </c>
      <c r="O9" s="123"/>
      <c r="P9" s="2"/>
      <c r="R9" s="85" t="s">
        <v>575</v>
      </c>
      <c r="S9" s="86">
        <f>S6-S8</f>
        <v>1389.75</v>
      </c>
    </row>
    <row r="10" spans="1:19" x14ac:dyDescent="0.25">
      <c r="A10" s="2"/>
      <c r="C10" s="9" t="s">
        <v>13</v>
      </c>
      <c r="D10" s="11">
        <v>62.62</v>
      </c>
      <c r="E10" s="11">
        <v>8.4</v>
      </c>
      <c r="F10" s="11">
        <v>504</v>
      </c>
      <c r="G10" s="11">
        <v>525</v>
      </c>
      <c r="H10" s="11">
        <v>457</v>
      </c>
      <c r="I10" s="11">
        <v>484</v>
      </c>
      <c r="J10" s="120">
        <f t="shared" si="0"/>
        <v>492.5</v>
      </c>
      <c r="K10" s="121"/>
      <c r="M10" s="8">
        <v>5</v>
      </c>
      <c r="N10" s="122">
        <v>8.5</v>
      </c>
      <c r="O10" s="123"/>
      <c r="P10" s="2"/>
      <c r="R10" s="85" t="s">
        <v>576</v>
      </c>
      <c r="S10" s="87">
        <f>S7-S8</f>
        <v>369.91666666666674</v>
      </c>
    </row>
    <row r="11" spans="1:19" ht="15.75" thickBot="1" x14ac:dyDescent="0.3">
      <c r="A11" s="2"/>
      <c r="C11" s="9" t="s">
        <v>14</v>
      </c>
      <c r="D11" s="11"/>
      <c r="E11" s="11"/>
      <c r="F11" s="11">
        <v>317</v>
      </c>
      <c r="G11" s="68">
        <v>331</v>
      </c>
      <c r="H11" s="68">
        <v>364</v>
      </c>
      <c r="I11" s="68">
        <v>345</v>
      </c>
      <c r="J11" s="120">
        <f t="shared" si="0"/>
        <v>339.25</v>
      </c>
      <c r="K11" s="121"/>
      <c r="M11" s="13">
        <v>6</v>
      </c>
      <c r="N11" s="124">
        <v>7.9</v>
      </c>
      <c r="O11" s="125"/>
      <c r="P11" s="2"/>
      <c r="R11" s="88" t="s">
        <v>577</v>
      </c>
      <c r="S11" s="89">
        <f>S9/S6</f>
        <v>0.8698622991863133</v>
      </c>
    </row>
    <row r="12" spans="1:19" ht="15.75" thickBot="1" x14ac:dyDescent="0.3">
      <c r="A12" s="2"/>
      <c r="C12" s="9" t="s">
        <v>15</v>
      </c>
      <c r="D12" s="11"/>
      <c r="E12" s="11"/>
      <c r="F12" s="11">
        <v>169</v>
      </c>
      <c r="G12" s="68">
        <v>167</v>
      </c>
      <c r="H12" s="68">
        <v>168</v>
      </c>
      <c r="I12" s="68">
        <v>170</v>
      </c>
      <c r="J12" s="120">
        <f t="shared" si="0"/>
        <v>168.5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0.64017882895875411</v>
      </c>
    </row>
    <row r="13" spans="1:19" ht="15.75" thickBot="1" x14ac:dyDescent="0.3">
      <c r="A13" s="2"/>
      <c r="C13" s="14" t="s">
        <v>16</v>
      </c>
      <c r="D13" s="15">
        <v>63.11</v>
      </c>
      <c r="E13" s="15">
        <v>7.6</v>
      </c>
      <c r="F13" s="15">
        <v>175</v>
      </c>
      <c r="G13" s="15">
        <v>171</v>
      </c>
      <c r="H13" s="15">
        <v>173</v>
      </c>
      <c r="I13" s="15">
        <v>176</v>
      </c>
      <c r="J13" s="126">
        <f t="shared" si="0"/>
        <v>173.75</v>
      </c>
      <c r="K13" s="127"/>
      <c r="M13" s="69" t="s">
        <v>65</v>
      </c>
      <c r="N13" s="28">
        <v>3.98</v>
      </c>
      <c r="O13" s="30">
        <v>5.39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27.35</v>
      </c>
      <c r="E16" s="11">
        <v>9.8000000000000007</v>
      </c>
      <c r="F16" s="22">
        <v>1191</v>
      </c>
      <c r="G16" s="16"/>
      <c r="H16" s="23" t="s">
        <v>21</v>
      </c>
      <c r="I16" s="115">
        <v>5.38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68.66</v>
      </c>
      <c r="E17" s="11"/>
      <c r="F17" s="22">
        <v>191</v>
      </c>
      <c r="G17" s="16"/>
      <c r="H17" s="27" t="s">
        <v>25</v>
      </c>
      <c r="I17" s="117">
        <v>4.93</v>
      </c>
      <c r="J17" s="117"/>
      <c r="K17" s="118"/>
      <c r="M17" s="28">
        <v>6.9</v>
      </c>
      <c r="N17" s="29">
        <v>114</v>
      </c>
      <c r="O17" s="30">
        <v>0.05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67.03</v>
      </c>
      <c r="E19" s="11"/>
      <c r="F19" s="22">
        <v>187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72.31</v>
      </c>
      <c r="E20" s="11"/>
      <c r="F20" s="22">
        <v>185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5.2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74.900000000000006</v>
      </c>
      <c r="E21" s="11"/>
      <c r="F21" s="22">
        <v>2015</v>
      </c>
      <c r="G21" s="16"/>
      <c r="H21" s="105"/>
      <c r="I21" s="107"/>
      <c r="J21" s="107"/>
      <c r="K21" s="109" t="e">
        <f>((I21-J21)/I21)</f>
        <v>#DIV/0!</v>
      </c>
      <c r="M21" s="13">
        <v>2</v>
      </c>
      <c r="N21" s="37">
        <v>5.3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74.75</v>
      </c>
      <c r="E22" s="11">
        <v>7.4</v>
      </c>
      <c r="F22" s="22">
        <v>445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431</v>
      </c>
      <c r="G23" s="16"/>
      <c r="H23" s="105">
        <v>6</v>
      </c>
      <c r="I23" s="107">
        <v>393</v>
      </c>
      <c r="J23" s="107">
        <v>173</v>
      </c>
      <c r="K23" s="109">
        <f>((I23-J23)/I23)</f>
        <v>0.55979643765903309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77.47</v>
      </c>
      <c r="E24" s="11">
        <v>6.9</v>
      </c>
      <c r="F24" s="22">
        <v>797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0.68153895893954086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785</v>
      </c>
      <c r="G25" s="16"/>
      <c r="M25" s="98" t="s">
        <v>43</v>
      </c>
      <c r="N25" s="99"/>
      <c r="O25" s="39">
        <f>(J10-J11)/J10</f>
        <v>0.31116751269035531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0.50331613854089907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-3.1157270029673591E-2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91.25</v>
      </c>
      <c r="E28" s="35"/>
      <c r="F28" s="36"/>
      <c r="G28" s="48"/>
      <c r="H28" s="49" t="s">
        <v>95</v>
      </c>
      <c r="I28" s="35">
        <v>304</v>
      </c>
      <c r="J28" s="35">
        <v>249</v>
      </c>
      <c r="K28" s="36">
        <f>I28-J28</f>
        <v>55</v>
      </c>
      <c r="M28" s="103" t="s">
        <v>124</v>
      </c>
      <c r="N28" s="104"/>
      <c r="O28" s="75">
        <f>(J10-J13)/J10</f>
        <v>0.64720812182741116</v>
      </c>
      <c r="P28" s="2"/>
    </row>
    <row r="29" spans="1:16" ht="15.75" thickBot="1" x14ac:dyDescent="0.3">
      <c r="A29" s="2"/>
      <c r="B29" s="43"/>
      <c r="C29" s="47" t="s">
        <v>54</v>
      </c>
      <c r="D29" s="35">
        <v>72.7</v>
      </c>
      <c r="E29" s="35">
        <v>68.55</v>
      </c>
      <c r="F29" s="36">
        <v>94.29</v>
      </c>
      <c r="G29" s="51">
        <v>5.3</v>
      </c>
      <c r="H29" s="28" t="s">
        <v>25</v>
      </c>
      <c r="I29" s="37">
        <v>189</v>
      </c>
      <c r="J29" s="37">
        <v>160</v>
      </c>
      <c r="K29" s="36">
        <f>I29-J29</f>
        <v>29</v>
      </c>
      <c r="L29" s="52"/>
      <c r="M29" s="111" t="s">
        <v>53</v>
      </c>
      <c r="N29" s="112"/>
      <c r="O29" s="74">
        <f>(J9-J13)/J9</f>
        <v>0.88764953119948276</v>
      </c>
      <c r="P29" s="2"/>
    </row>
    <row r="30" spans="1:16" ht="15" customHeight="1" x14ac:dyDescent="0.25">
      <c r="A30" s="2"/>
      <c r="B30" s="43"/>
      <c r="C30" s="47" t="s">
        <v>55</v>
      </c>
      <c r="D30" s="35">
        <v>78.150000000000006</v>
      </c>
      <c r="E30" s="35">
        <v>55.95</v>
      </c>
      <c r="F30" s="36">
        <v>71.59</v>
      </c>
      <c r="P30" s="2"/>
    </row>
    <row r="31" spans="1:16" ht="15" customHeight="1" x14ac:dyDescent="0.25">
      <c r="A31" s="2"/>
      <c r="B31" s="43"/>
      <c r="C31" s="47" t="s">
        <v>56</v>
      </c>
      <c r="D31" s="35">
        <v>76.900000000000006</v>
      </c>
      <c r="E31" s="35">
        <v>46.79</v>
      </c>
      <c r="F31" s="36">
        <v>60.85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52.6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91.35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373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374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375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376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377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379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941</v>
      </c>
      <c r="G64" s="12"/>
      <c r="H64" s="12"/>
      <c r="I64" s="12"/>
      <c r="J64" s="120">
        <f>AVERAGE(F64:I64)</f>
        <v>941</v>
      </c>
      <c r="K64" s="121"/>
      <c r="M64" s="8">
        <v>2</v>
      </c>
      <c r="N64" s="122">
        <v>9.1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510</v>
      </c>
      <c r="G65" s="12"/>
      <c r="H65" s="12"/>
      <c r="I65" s="12"/>
      <c r="J65" s="120">
        <f t="shared" ref="J65:J70" si="1">AVERAGE(F65:I65)</f>
        <v>510</v>
      </c>
      <c r="K65" s="121"/>
      <c r="M65" s="8">
        <v>3</v>
      </c>
      <c r="N65" s="122">
        <v>8.9</v>
      </c>
      <c r="O65" s="123"/>
      <c r="P65" s="2"/>
    </row>
    <row r="66" spans="1:16" ht="15" customHeight="1" x14ac:dyDescent="0.25">
      <c r="A66" s="2"/>
      <c r="C66" s="9" t="s">
        <v>12</v>
      </c>
      <c r="D66" s="11">
        <v>68.569999999999993</v>
      </c>
      <c r="E66" s="11">
        <v>6.9</v>
      </c>
      <c r="F66" s="11">
        <v>1688</v>
      </c>
      <c r="G66" s="11">
        <v>1820</v>
      </c>
      <c r="H66" s="11">
        <v>1996</v>
      </c>
      <c r="I66" s="11">
        <v>1780</v>
      </c>
      <c r="J66" s="120">
        <f t="shared" si="1"/>
        <v>1821</v>
      </c>
      <c r="K66" s="121"/>
      <c r="M66" s="8">
        <v>4</v>
      </c>
      <c r="N66" s="122">
        <v>9.4</v>
      </c>
      <c r="O66" s="123"/>
      <c r="P66" s="2"/>
    </row>
    <row r="67" spans="1:16" ht="15" customHeight="1" x14ac:dyDescent="0.25">
      <c r="A67" s="2"/>
      <c r="C67" s="9" t="s">
        <v>13</v>
      </c>
      <c r="D67" s="11">
        <v>62.21</v>
      </c>
      <c r="E67" s="11">
        <v>8.4</v>
      </c>
      <c r="F67" s="11">
        <v>588</v>
      </c>
      <c r="G67" s="11">
        <v>660</v>
      </c>
      <c r="H67" s="11">
        <v>623</v>
      </c>
      <c r="I67" s="11">
        <v>670</v>
      </c>
      <c r="J67" s="120">
        <f t="shared" si="1"/>
        <v>635.25</v>
      </c>
      <c r="K67" s="121"/>
      <c r="M67" s="8">
        <v>5</v>
      </c>
      <c r="N67" s="122">
        <v>8.4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325</v>
      </c>
      <c r="G68" s="68">
        <v>459</v>
      </c>
      <c r="H68" s="68">
        <v>448</v>
      </c>
      <c r="I68" s="68">
        <v>519</v>
      </c>
      <c r="J68" s="120">
        <f t="shared" si="1"/>
        <v>437.75</v>
      </c>
      <c r="K68" s="121"/>
      <c r="M68" s="13">
        <v>6</v>
      </c>
      <c r="N68" s="124">
        <v>7.8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179</v>
      </c>
      <c r="G69" s="68">
        <v>220</v>
      </c>
      <c r="H69" s="68">
        <v>198</v>
      </c>
      <c r="I69" s="68">
        <v>212</v>
      </c>
      <c r="J69" s="120">
        <f t="shared" si="1"/>
        <v>202.25</v>
      </c>
      <c r="K69" s="121"/>
      <c r="P69" s="2"/>
    </row>
    <row r="70" spans="1:16" ht="15.75" thickBot="1" x14ac:dyDescent="0.3">
      <c r="A70" s="2"/>
      <c r="C70" s="14" t="s">
        <v>16</v>
      </c>
      <c r="D70" s="15">
        <v>62.34</v>
      </c>
      <c r="E70" s="15">
        <v>7.9</v>
      </c>
      <c r="F70" s="15">
        <v>191</v>
      </c>
      <c r="G70" s="15">
        <v>196</v>
      </c>
      <c r="H70" s="15">
        <v>207</v>
      </c>
      <c r="I70" s="15">
        <v>244</v>
      </c>
      <c r="J70" s="126">
        <f t="shared" si="1"/>
        <v>209.5</v>
      </c>
      <c r="K70" s="127"/>
      <c r="M70" s="69" t="s">
        <v>65</v>
      </c>
      <c r="N70" s="70">
        <v>4.55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20.63</v>
      </c>
      <c r="E73" s="11">
        <v>10</v>
      </c>
      <c r="F73" s="22">
        <v>1332</v>
      </c>
      <c r="G73" s="16"/>
      <c r="H73" s="23" t="s">
        <v>21</v>
      </c>
      <c r="I73" s="115">
        <v>5.66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63.08</v>
      </c>
      <c r="E74" s="11"/>
      <c r="F74" s="22">
        <v>198</v>
      </c>
      <c r="G74" s="16"/>
      <c r="H74" s="27" t="s">
        <v>25</v>
      </c>
      <c r="I74" s="117">
        <v>4.8600000000000003</v>
      </c>
      <c r="J74" s="117"/>
      <c r="K74" s="118"/>
      <c r="M74" s="28">
        <v>6.9</v>
      </c>
      <c r="N74" s="29">
        <v>98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68.75</v>
      </c>
      <c r="E76" s="11"/>
      <c r="F76" s="22">
        <v>196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75.14</v>
      </c>
      <c r="E77" s="11"/>
      <c r="F77" s="22">
        <v>194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5.8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75.510000000000005</v>
      </c>
      <c r="E78" s="11"/>
      <c r="F78" s="22">
        <v>1985</v>
      </c>
      <c r="G78" s="16"/>
      <c r="H78" s="105">
        <v>7</v>
      </c>
      <c r="I78" s="107">
        <v>400</v>
      </c>
      <c r="J78" s="107">
        <v>157</v>
      </c>
      <c r="K78" s="109">
        <f>((I78-J78)/I78)</f>
        <v>0.60750000000000004</v>
      </c>
      <c r="M78" s="13">
        <v>2</v>
      </c>
      <c r="N78" s="37">
        <v>5.9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75.3</v>
      </c>
      <c r="E79" s="11">
        <v>7.3</v>
      </c>
      <c r="F79" s="22">
        <v>490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472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77.150000000000006</v>
      </c>
      <c r="E81" s="11">
        <v>6.9</v>
      </c>
      <c r="F81" s="22">
        <v>1243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0.65115321252059311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1198</v>
      </c>
      <c r="G82" s="16"/>
      <c r="M82" s="98" t="s">
        <v>43</v>
      </c>
      <c r="N82" s="99"/>
      <c r="O82" s="39">
        <f>(J67-J68)/J67</f>
        <v>0.31090121999212911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0.53797829811536269</v>
      </c>
      <c r="P83" s="2"/>
    </row>
    <row r="84" spans="1:16" ht="15.75" customHeight="1" thickBot="1" x14ac:dyDescent="0.3">
      <c r="A84" s="2"/>
      <c r="B84" s="43"/>
      <c r="C84" s="44" t="s">
        <v>378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-3.5846724351050678E-2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91.44</v>
      </c>
      <c r="E85" s="35"/>
      <c r="F85" s="36"/>
      <c r="G85" s="48"/>
      <c r="H85" s="49" t="s">
        <v>81</v>
      </c>
      <c r="I85" s="35">
        <v>598</v>
      </c>
      <c r="J85" s="35">
        <v>541</v>
      </c>
      <c r="K85" s="36">
        <f>I85-J85</f>
        <v>57</v>
      </c>
      <c r="M85" s="135" t="s">
        <v>53</v>
      </c>
      <c r="N85" s="136"/>
      <c r="O85" s="50">
        <f>(J66-J70)/J66</f>
        <v>0.88495332235035695</v>
      </c>
      <c r="P85" s="2"/>
    </row>
    <row r="86" spans="1:16" ht="15.75" thickBot="1" x14ac:dyDescent="0.3">
      <c r="A86" s="2"/>
      <c r="B86" s="43"/>
      <c r="C86" s="47" t="s">
        <v>54</v>
      </c>
      <c r="D86" s="35">
        <v>72.349999999999994</v>
      </c>
      <c r="E86" s="35">
        <v>68.52</v>
      </c>
      <c r="F86" s="36">
        <v>94.71</v>
      </c>
      <c r="G86" s="51">
        <v>5.7</v>
      </c>
      <c r="H86" s="28" t="s">
        <v>82</v>
      </c>
      <c r="I86" s="37">
        <v>211</v>
      </c>
      <c r="J86" s="37">
        <v>171</v>
      </c>
      <c r="K86" s="36">
        <f>I86-J86</f>
        <v>40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79.45</v>
      </c>
      <c r="E87" s="35">
        <v>56.57</v>
      </c>
      <c r="F87" s="36">
        <v>71.209999999999994</v>
      </c>
      <c r="P87" s="2"/>
    </row>
    <row r="88" spans="1:16" ht="15" customHeight="1" x14ac:dyDescent="0.25">
      <c r="A88" s="2"/>
      <c r="B88" s="43"/>
      <c r="C88" s="47" t="s">
        <v>56</v>
      </c>
      <c r="D88" s="35">
        <v>76.349999999999994</v>
      </c>
      <c r="E88" s="35">
        <v>46.35</v>
      </c>
      <c r="F88" s="36">
        <v>60.72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53.77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91.25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380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381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382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383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384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385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73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889</v>
      </c>
      <c r="G119" s="12"/>
      <c r="H119" s="12"/>
      <c r="I119" s="12"/>
      <c r="J119" s="120">
        <f>AVERAGE(F119:I119)</f>
        <v>889</v>
      </c>
      <c r="K119" s="121"/>
      <c r="M119" s="8">
        <v>2</v>
      </c>
      <c r="N119" s="122">
        <v>8.9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461</v>
      </c>
      <c r="G120" s="12"/>
      <c r="H120" s="12"/>
      <c r="I120" s="12"/>
      <c r="J120" s="120">
        <f t="shared" ref="J120:J125" si="2">AVERAGE(F120:I120)</f>
        <v>461</v>
      </c>
      <c r="K120" s="121"/>
      <c r="M120" s="8">
        <v>3</v>
      </c>
      <c r="N120" s="122">
        <v>9.1999999999999993</v>
      </c>
      <c r="O120" s="123"/>
      <c r="P120" s="2"/>
    </row>
    <row r="121" spans="1:16" x14ac:dyDescent="0.25">
      <c r="A121" s="2"/>
      <c r="C121" s="9" t="s">
        <v>12</v>
      </c>
      <c r="D121" s="11">
        <v>63.81</v>
      </c>
      <c r="E121" s="11">
        <v>6.4</v>
      </c>
      <c r="F121" s="11">
        <v>1592</v>
      </c>
      <c r="G121" s="11">
        <v>1401</v>
      </c>
      <c r="H121" s="11">
        <v>1349</v>
      </c>
      <c r="I121" s="11">
        <v>1360</v>
      </c>
      <c r="J121" s="120">
        <f t="shared" si="2"/>
        <v>1425.5</v>
      </c>
      <c r="K121" s="121"/>
      <c r="M121" s="8">
        <v>4</v>
      </c>
      <c r="N121" s="122">
        <v>8.5</v>
      </c>
      <c r="O121" s="123"/>
      <c r="P121" s="2"/>
    </row>
    <row r="122" spans="1:16" x14ac:dyDescent="0.25">
      <c r="A122" s="2"/>
      <c r="C122" s="9" t="s">
        <v>13</v>
      </c>
      <c r="D122" s="11">
        <v>63.13</v>
      </c>
      <c r="E122" s="11">
        <v>8.4</v>
      </c>
      <c r="F122" s="11">
        <v>665</v>
      </c>
      <c r="G122" s="11">
        <v>653</v>
      </c>
      <c r="H122" s="11">
        <v>623</v>
      </c>
      <c r="I122" s="11">
        <v>482</v>
      </c>
      <c r="J122" s="120">
        <f t="shared" si="2"/>
        <v>605.75</v>
      </c>
      <c r="K122" s="121"/>
      <c r="M122" s="8">
        <v>5</v>
      </c>
      <c r="N122" s="122">
        <v>8.4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488</v>
      </c>
      <c r="G123" s="68">
        <v>479</v>
      </c>
      <c r="H123" s="68">
        <v>472</v>
      </c>
      <c r="I123" s="68">
        <v>361</v>
      </c>
      <c r="J123" s="120">
        <f t="shared" si="2"/>
        <v>450</v>
      </c>
      <c r="K123" s="121"/>
      <c r="M123" s="13">
        <v>6</v>
      </c>
      <c r="N123" s="124">
        <v>7.9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222</v>
      </c>
      <c r="G124" s="68">
        <v>220</v>
      </c>
      <c r="H124" s="68">
        <v>248</v>
      </c>
      <c r="I124" s="68">
        <v>226</v>
      </c>
      <c r="J124" s="120">
        <f t="shared" si="2"/>
        <v>229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63.28</v>
      </c>
      <c r="E125" s="15">
        <v>7.7</v>
      </c>
      <c r="F125" s="15">
        <v>245</v>
      </c>
      <c r="G125" s="15">
        <v>238</v>
      </c>
      <c r="H125" s="15">
        <v>251</v>
      </c>
      <c r="I125" s="15">
        <v>228</v>
      </c>
      <c r="J125" s="126">
        <f t="shared" si="2"/>
        <v>240.5</v>
      </c>
      <c r="K125" s="127"/>
      <c r="M125" s="69" t="s">
        <v>65</v>
      </c>
      <c r="N125" s="70">
        <v>4.37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30.52</v>
      </c>
      <c r="E128" s="11">
        <v>9.8000000000000007</v>
      </c>
      <c r="F128" s="22">
        <v>964</v>
      </c>
      <c r="G128" s="16"/>
      <c r="H128" s="23" t="s">
        <v>21</v>
      </c>
      <c r="I128" s="115">
        <v>6.41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68.34</v>
      </c>
      <c r="E129" s="11"/>
      <c r="F129" s="22">
        <v>219</v>
      </c>
      <c r="G129" s="16"/>
      <c r="H129" s="27" t="s">
        <v>25</v>
      </c>
      <c r="I129" s="117">
        <v>6.02</v>
      </c>
      <c r="J129" s="117"/>
      <c r="K129" s="118"/>
      <c r="M129" s="28">
        <v>7</v>
      </c>
      <c r="N129" s="29">
        <v>115</v>
      </c>
      <c r="O129" s="30">
        <v>0.03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65.19</v>
      </c>
      <c r="E131" s="11"/>
      <c r="F131" s="22">
        <v>225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65.989999999999995</v>
      </c>
      <c r="E132" s="11"/>
      <c r="F132" s="22">
        <v>220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5.7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77.14</v>
      </c>
      <c r="E133" s="11"/>
      <c r="F133" s="22">
        <v>1856</v>
      </c>
      <c r="G133" s="16"/>
      <c r="H133" s="105">
        <v>14</v>
      </c>
      <c r="I133" s="107">
        <v>445</v>
      </c>
      <c r="J133" s="107">
        <v>219</v>
      </c>
      <c r="K133" s="109">
        <f>((I133-J133)/I133)</f>
        <v>0.50786516853932584</v>
      </c>
      <c r="M133" s="13">
        <v>2</v>
      </c>
      <c r="N133" s="37">
        <v>5.5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74.150000000000006</v>
      </c>
      <c r="E134" s="11">
        <v>7.7</v>
      </c>
      <c r="F134" s="22">
        <v>450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412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76.97</v>
      </c>
      <c r="E136" s="11">
        <v>7.3</v>
      </c>
      <c r="F136" s="22">
        <v>1262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0.57506138197123813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1212</v>
      </c>
      <c r="G137" s="16"/>
      <c r="M137" s="98" t="s">
        <v>43</v>
      </c>
      <c r="N137" s="99"/>
      <c r="O137" s="39">
        <f>(J122-J123)/J122</f>
        <v>0.25711927362773423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0.49111111111111111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-5.0218340611353711E-2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91.25</v>
      </c>
      <c r="E140" s="35"/>
      <c r="F140" s="36"/>
      <c r="G140" s="48"/>
      <c r="H140" s="49" t="s">
        <v>21</v>
      </c>
      <c r="I140" s="35">
        <v>412</v>
      </c>
      <c r="J140" s="35">
        <v>341</v>
      </c>
      <c r="K140" s="36">
        <f>I140-J140</f>
        <v>71</v>
      </c>
      <c r="M140" s="135" t="s">
        <v>53</v>
      </c>
      <c r="N140" s="136"/>
      <c r="O140" s="50">
        <f>(J121-J125)/J121</f>
        <v>0.83128726762539462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73.150000000000006</v>
      </c>
      <c r="E141" s="35">
        <v>69.23</v>
      </c>
      <c r="F141" s="36">
        <v>94.64</v>
      </c>
      <c r="G141" s="51">
        <v>5.5</v>
      </c>
      <c r="H141" s="28" t="s">
        <v>25</v>
      </c>
      <c r="I141" s="37">
        <v>236</v>
      </c>
      <c r="J141" s="37">
        <v>215</v>
      </c>
      <c r="K141" s="36">
        <f>I141-J141</f>
        <v>21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79.25</v>
      </c>
      <c r="E142" s="35">
        <v>56.61</v>
      </c>
      <c r="F142" s="36">
        <v>71.430000000000007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77.5</v>
      </c>
      <c r="E143" s="35">
        <v>46.88</v>
      </c>
      <c r="F143" s="36">
        <v>60.49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55.35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91.4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386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387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388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389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 t="s">
        <v>390</v>
      </c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F48B-83A5-4488-9AD3-079176769341}">
  <dimension ref="A1:S171"/>
  <sheetViews>
    <sheetView zoomScale="85" zoomScaleNormal="85" workbookViewId="0">
      <selection activeCell="M23" sqref="M23:O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75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1711.4166666666667</v>
      </c>
    </row>
    <row r="7" spans="1:19" x14ac:dyDescent="0.25">
      <c r="A7" s="2"/>
      <c r="C7" s="9" t="s">
        <v>10</v>
      </c>
      <c r="D7" s="10"/>
      <c r="E7" s="10"/>
      <c r="F7" s="11">
        <v>998</v>
      </c>
      <c r="G7" s="12"/>
      <c r="H7" s="12"/>
      <c r="I7" s="12"/>
      <c r="J7" s="120">
        <f>AVERAGE(F7:I7)</f>
        <v>998</v>
      </c>
      <c r="K7" s="121"/>
      <c r="M7" s="8">
        <v>2</v>
      </c>
      <c r="N7" s="122">
        <v>8.9</v>
      </c>
      <c r="O7" s="123"/>
      <c r="P7" s="2"/>
      <c r="R7" s="59" t="s">
        <v>21</v>
      </c>
      <c r="S7" s="83">
        <f>AVERAGE(J10,J67,J122)</f>
        <v>519.16666666666663</v>
      </c>
    </row>
    <row r="8" spans="1:19" x14ac:dyDescent="0.25">
      <c r="A8" s="2"/>
      <c r="C8" s="9" t="s">
        <v>11</v>
      </c>
      <c r="D8" s="10"/>
      <c r="E8" s="10"/>
      <c r="F8" s="11">
        <v>485</v>
      </c>
      <c r="G8" s="12"/>
      <c r="H8" s="12"/>
      <c r="I8" s="12"/>
      <c r="J8" s="120">
        <f t="shared" ref="J8:J13" si="0">AVERAGE(F8:I8)</f>
        <v>485</v>
      </c>
      <c r="K8" s="121"/>
      <c r="M8" s="8">
        <v>3</v>
      </c>
      <c r="N8" s="122">
        <v>9.1</v>
      </c>
      <c r="O8" s="123"/>
      <c r="P8" s="2"/>
      <c r="R8" s="59" t="s">
        <v>25</v>
      </c>
      <c r="S8" s="84">
        <f>AVERAGE(J13,J70,J125)</f>
        <v>206.25</v>
      </c>
    </row>
    <row r="9" spans="1:19" x14ac:dyDescent="0.25">
      <c r="A9" s="2"/>
      <c r="C9" s="9" t="s">
        <v>12</v>
      </c>
      <c r="D9" s="11">
        <v>66.94</v>
      </c>
      <c r="E9" s="11">
        <v>7.7</v>
      </c>
      <c r="F9" s="11">
        <v>1446</v>
      </c>
      <c r="G9" s="11">
        <v>1415</v>
      </c>
      <c r="H9" s="11">
        <v>1520</v>
      </c>
      <c r="I9" s="11">
        <v>1484</v>
      </c>
      <c r="J9" s="120">
        <f t="shared" si="0"/>
        <v>1466.25</v>
      </c>
      <c r="K9" s="121"/>
      <c r="M9" s="8">
        <v>4</v>
      </c>
      <c r="N9" s="122">
        <v>8.6</v>
      </c>
      <c r="O9" s="123"/>
      <c r="P9" s="2"/>
      <c r="R9" s="85" t="s">
        <v>575</v>
      </c>
      <c r="S9" s="86">
        <f>S6-S8</f>
        <v>1505.1666666666667</v>
      </c>
    </row>
    <row r="10" spans="1:19" x14ac:dyDescent="0.25">
      <c r="A10" s="2"/>
      <c r="C10" s="9" t="s">
        <v>13</v>
      </c>
      <c r="D10" s="11">
        <v>62.61</v>
      </c>
      <c r="E10" s="11">
        <v>8.6</v>
      </c>
      <c r="F10" s="11">
        <v>396</v>
      </c>
      <c r="G10" s="11">
        <v>381</v>
      </c>
      <c r="H10" s="11">
        <v>397</v>
      </c>
      <c r="I10" s="11">
        <v>383</v>
      </c>
      <c r="J10" s="120">
        <f t="shared" si="0"/>
        <v>389.25</v>
      </c>
      <c r="K10" s="121"/>
      <c r="M10" s="8">
        <v>5</v>
      </c>
      <c r="N10" s="122">
        <v>8.4</v>
      </c>
      <c r="O10" s="123"/>
      <c r="P10" s="2"/>
      <c r="R10" s="85" t="s">
        <v>576</v>
      </c>
      <c r="S10" s="87">
        <f>S7-S8</f>
        <v>312.91666666666663</v>
      </c>
    </row>
    <row r="11" spans="1:19" ht="15.75" thickBot="1" x14ac:dyDescent="0.3">
      <c r="A11" s="2"/>
      <c r="C11" s="9" t="s">
        <v>14</v>
      </c>
      <c r="D11" s="11"/>
      <c r="E11" s="11"/>
      <c r="F11" s="11">
        <v>291</v>
      </c>
      <c r="G11" s="68">
        <v>303</v>
      </c>
      <c r="H11" s="68">
        <v>343</v>
      </c>
      <c r="I11" s="68">
        <v>321</v>
      </c>
      <c r="J11" s="120">
        <f t="shared" si="0"/>
        <v>314.5</v>
      </c>
      <c r="K11" s="121"/>
      <c r="M11" s="13">
        <v>6</v>
      </c>
      <c r="N11" s="124">
        <v>7.8</v>
      </c>
      <c r="O11" s="125"/>
      <c r="P11" s="2"/>
      <c r="R11" s="88" t="s">
        <v>577</v>
      </c>
      <c r="S11" s="89">
        <f>S9/S6</f>
        <v>0.87948580610605254</v>
      </c>
    </row>
    <row r="12" spans="1:19" ht="15.75" thickBot="1" x14ac:dyDescent="0.3">
      <c r="A12" s="2"/>
      <c r="C12" s="9" t="s">
        <v>15</v>
      </c>
      <c r="D12" s="11"/>
      <c r="E12" s="11"/>
      <c r="F12" s="11">
        <v>197</v>
      </c>
      <c r="G12" s="68">
        <v>195</v>
      </c>
      <c r="H12" s="68">
        <v>199</v>
      </c>
      <c r="I12" s="68">
        <v>196</v>
      </c>
      <c r="J12" s="120">
        <f t="shared" si="0"/>
        <v>196.75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0.6027287319422151</v>
      </c>
    </row>
    <row r="13" spans="1:19" ht="15.75" thickBot="1" x14ac:dyDescent="0.3">
      <c r="A13" s="2"/>
      <c r="C13" s="14" t="s">
        <v>16</v>
      </c>
      <c r="D13" s="15">
        <v>62.83</v>
      </c>
      <c r="E13" s="15">
        <v>7.8</v>
      </c>
      <c r="F13" s="15">
        <v>194</v>
      </c>
      <c r="G13" s="15">
        <v>191</v>
      </c>
      <c r="H13" s="15">
        <v>196</v>
      </c>
      <c r="I13" s="15">
        <v>193</v>
      </c>
      <c r="J13" s="126">
        <f t="shared" si="0"/>
        <v>193.5</v>
      </c>
      <c r="K13" s="127"/>
      <c r="M13" s="69" t="s">
        <v>65</v>
      </c>
      <c r="N13" s="28">
        <v>4.1500000000000004</v>
      </c>
      <c r="O13" s="30"/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13.44</v>
      </c>
      <c r="E16" s="11">
        <v>10.4</v>
      </c>
      <c r="F16" s="22">
        <v>989</v>
      </c>
      <c r="G16" s="16"/>
      <c r="H16" s="23" t="s">
        <v>21</v>
      </c>
      <c r="I16" s="115">
        <v>4.49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67.349999999999994</v>
      </c>
      <c r="E17" s="11"/>
      <c r="F17" s="22">
        <v>210</v>
      </c>
      <c r="G17" s="16"/>
      <c r="H17" s="27" t="s">
        <v>25</v>
      </c>
      <c r="I17" s="117">
        <v>4.26</v>
      </c>
      <c r="J17" s="117"/>
      <c r="K17" s="118"/>
      <c r="M17" s="28">
        <v>6.9</v>
      </c>
      <c r="N17" s="29">
        <v>125</v>
      </c>
      <c r="O17" s="30">
        <v>0.04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65.77</v>
      </c>
      <c r="E19" s="11"/>
      <c r="F19" s="22">
        <v>206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70.91</v>
      </c>
      <c r="E20" s="11"/>
      <c r="F20" s="22">
        <v>205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75.900000000000006</v>
      </c>
      <c r="E21" s="11"/>
      <c r="F21" s="22">
        <v>1955</v>
      </c>
      <c r="G21" s="16"/>
      <c r="H21" s="105">
        <v>1</v>
      </c>
      <c r="I21" s="107">
        <v>393</v>
      </c>
      <c r="J21" s="107">
        <v>275</v>
      </c>
      <c r="K21" s="109">
        <f>((I21-J21)/I21)</f>
        <v>0.30025445292620867</v>
      </c>
      <c r="M21" s="13">
        <v>2</v>
      </c>
      <c r="N21" s="37">
        <v>5.4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75.849999999999994</v>
      </c>
      <c r="E22" s="11">
        <v>7.5</v>
      </c>
      <c r="F22" s="22">
        <v>474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459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77.67</v>
      </c>
      <c r="E24" s="11">
        <v>7.1</v>
      </c>
      <c r="F24" s="22">
        <v>1245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0.7345268542199489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1229</v>
      </c>
      <c r="G25" s="16"/>
      <c r="M25" s="98" t="s">
        <v>43</v>
      </c>
      <c r="N25" s="99"/>
      <c r="O25" s="39">
        <f>(J10-J11)/J10</f>
        <v>0.1920359666024406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0.37440381558028618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1.6518424396442185E-2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91.4</v>
      </c>
      <c r="E28" s="35"/>
      <c r="F28" s="36"/>
      <c r="G28" s="48"/>
      <c r="H28" s="49" t="s">
        <v>95</v>
      </c>
      <c r="I28" s="35">
        <v>299</v>
      </c>
      <c r="J28" s="35">
        <v>260</v>
      </c>
      <c r="K28" s="36">
        <f>I28-J28</f>
        <v>39</v>
      </c>
      <c r="M28" s="103" t="s">
        <v>124</v>
      </c>
      <c r="N28" s="104"/>
      <c r="O28" s="75">
        <f>(J10-J13)/J10</f>
        <v>0.50289017341040465</v>
      </c>
      <c r="P28" s="2"/>
    </row>
    <row r="29" spans="1:16" ht="15.75" thickBot="1" x14ac:dyDescent="0.3">
      <c r="A29" s="2"/>
      <c r="B29" s="43"/>
      <c r="C29" s="47" t="s">
        <v>54</v>
      </c>
      <c r="D29" s="35">
        <v>72.8</v>
      </c>
      <c r="E29" s="35">
        <v>68.680000000000007</v>
      </c>
      <c r="F29" s="36">
        <v>94.34</v>
      </c>
      <c r="G29" s="51">
        <v>5.3</v>
      </c>
      <c r="H29" s="28" t="s">
        <v>25</v>
      </c>
      <c r="I29" s="37">
        <v>196</v>
      </c>
      <c r="J29" s="37">
        <v>168</v>
      </c>
      <c r="K29" s="36">
        <f>I29-J29</f>
        <v>28</v>
      </c>
      <c r="L29" s="52"/>
      <c r="M29" s="111" t="s">
        <v>53</v>
      </c>
      <c r="N29" s="112"/>
      <c r="O29" s="74">
        <f>(J9-J13)/J9</f>
        <v>0.86803069053708437</v>
      </c>
      <c r="P29" s="2"/>
    </row>
    <row r="30" spans="1:16" ht="15" customHeight="1" x14ac:dyDescent="0.25">
      <c r="A30" s="2"/>
      <c r="B30" s="43"/>
      <c r="C30" s="47" t="s">
        <v>55</v>
      </c>
      <c r="D30" s="35">
        <v>78.900000000000006</v>
      </c>
      <c r="E30" s="35">
        <v>56.5</v>
      </c>
      <c r="F30" s="36">
        <v>71.61</v>
      </c>
      <c r="P30" s="2"/>
    </row>
    <row r="31" spans="1:16" ht="15" customHeight="1" x14ac:dyDescent="0.25">
      <c r="A31" s="2"/>
      <c r="B31" s="43"/>
      <c r="C31" s="47" t="s">
        <v>56</v>
      </c>
      <c r="D31" s="35">
        <v>76.900000000000006</v>
      </c>
      <c r="E31" s="35">
        <v>46.6</v>
      </c>
      <c r="F31" s="36">
        <v>60.6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52.85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91.4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391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392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393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394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395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974</v>
      </c>
      <c r="G64" s="12"/>
      <c r="H64" s="12"/>
      <c r="I64" s="12"/>
      <c r="J64" s="120">
        <f>AVERAGE(F64:I64)</f>
        <v>974</v>
      </c>
      <c r="K64" s="121"/>
      <c r="M64" s="8">
        <v>2</v>
      </c>
      <c r="N64" s="122">
        <v>8.8000000000000007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506</v>
      </c>
      <c r="G65" s="12"/>
      <c r="H65" s="12"/>
      <c r="I65" s="12"/>
      <c r="J65" s="120">
        <f t="shared" ref="J65:J70" si="1">AVERAGE(F65:I65)</f>
        <v>506</v>
      </c>
      <c r="K65" s="121"/>
      <c r="M65" s="8">
        <v>3</v>
      </c>
      <c r="N65" s="122">
        <v>9</v>
      </c>
      <c r="O65" s="123"/>
      <c r="P65" s="2"/>
    </row>
    <row r="66" spans="1:16" ht="15" customHeight="1" x14ac:dyDescent="0.25">
      <c r="A66" s="2"/>
      <c r="C66" s="9" t="s">
        <v>12</v>
      </c>
      <c r="D66" s="11">
        <v>65.290000000000006</v>
      </c>
      <c r="E66" s="11">
        <v>7.1</v>
      </c>
      <c r="F66" s="11">
        <v>1590</v>
      </c>
      <c r="G66" s="11">
        <v>1667</v>
      </c>
      <c r="H66" s="11">
        <v>1899</v>
      </c>
      <c r="I66" s="11">
        <v>1824</v>
      </c>
      <c r="J66" s="120">
        <f t="shared" si="1"/>
        <v>1745</v>
      </c>
      <c r="K66" s="121"/>
      <c r="M66" s="8">
        <v>4</v>
      </c>
      <c r="N66" s="122">
        <v>8.5</v>
      </c>
      <c r="O66" s="123"/>
      <c r="P66" s="2"/>
    </row>
    <row r="67" spans="1:16" ht="15" customHeight="1" x14ac:dyDescent="0.25">
      <c r="A67" s="2"/>
      <c r="C67" s="9" t="s">
        <v>13</v>
      </c>
      <c r="D67" s="11">
        <v>62.7</v>
      </c>
      <c r="E67" s="11">
        <v>8.5</v>
      </c>
      <c r="F67" s="11">
        <v>518</v>
      </c>
      <c r="G67" s="11">
        <v>516</v>
      </c>
      <c r="H67" s="11">
        <v>546</v>
      </c>
      <c r="I67" s="11">
        <v>602</v>
      </c>
      <c r="J67" s="120">
        <f t="shared" si="1"/>
        <v>545.5</v>
      </c>
      <c r="K67" s="121"/>
      <c r="M67" s="8">
        <v>5</v>
      </c>
      <c r="N67" s="122">
        <v>8.5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333</v>
      </c>
      <c r="G68" s="68">
        <v>336</v>
      </c>
      <c r="H68" s="68">
        <v>331</v>
      </c>
      <c r="I68" s="68">
        <v>356</v>
      </c>
      <c r="J68" s="120">
        <f t="shared" si="1"/>
        <v>339</v>
      </c>
      <c r="K68" s="121"/>
      <c r="M68" s="13">
        <v>6</v>
      </c>
      <c r="N68" s="124">
        <v>7.8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201</v>
      </c>
      <c r="G69" s="68">
        <v>203</v>
      </c>
      <c r="H69" s="68">
        <v>202</v>
      </c>
      <c r="I69" s="68">
        <v>200</v>
      </c>
      <c r="J69" s="120">
        <f t="shared" si="1"/>
        <v>201.5</v>
      </c>
      <c r="K69" s="121"/>
      <c r="P69" s="2"/>
    </row>
    <row r="70" spans="1:16" ht="15.75" thickBot="1" x14ac:dyDescent="0.3">
      <c r="A70" s="2"/>
      <c r="C70" s="14" t="s">
        <v>16</v>
      </c>
      <c r="D70" s="15">
        <v>63.87</v>
      </c>
      <c r="E70" s="15">
        <v>8.1</v>
      </c>
      <c r="F70" s="15">
        <v>204</v>
      </c>
      <c r="G70" s="15">
        <v>202</v>
      </c>
      <c r="H70" s="15">
        <v>196</v>
      </c>
      <c r="I70" s="15">
        <v>203</v>
      </c>
      <c r="J70" s="126">
        <f t="shared" si="1"/>
        <v>201.25</v>
      </c>
      <c r="K70" s="127"/>
      <c r="M70" s="69" t="s">
        <v>65</v>
      </c>
      <c r="N70" s="70">
        <v>3.95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25.91</v>
      </c>
      <c r="E73" s="11">
        <v>9.8000000000000007</v>
      </c>
      <c r="F73" s="22">
        <v>1398</v>
      </c>
      <c r="G73" s="16"/>
      <c r="H73" s="23" t="s">
        <v>21</v>
      </c>
      <c r="I73" s="115">
        <v>4.8099999999999996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65.930000000000007</v>
      </c>
      <c r="E74" s="11"/>
      <c r="F74" s="22">
        <v>212</v>
      </c>
      <c r="G74" s="16"/>
      <c r="H74" s="27" t="s">
        <v>25</v>
      </c>
      <c r="I74" s="117">
        <v>4.3499999999999996</v>
      </c>
      <c r="J74" s="117"/>
      <c r="K74" s="118"/>
      <c r="M74" s="28">
        <v>6.8</v>
      </c>
      <c r="N74" s="29">
        <v>86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68.13</v>
      </c>
      <c r="E76" s="11"/>
      <c r="F76" s="22">
        <v>208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75.8</v>
      </c>
      <c r="E77" s="11"/>
      <c r="F77" s="22">
        <v>206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5.7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76.17</v>
      </c>
      <c r="E78" s="11"/>
      <c r="F78" s="22">
        <v>1921</v>
      </c>
      <c r="G78" s="16"/>
      <c r="H78" s="105">
        <v>8</v>
      </c>
      <c r="I78" s="107">
        <v>273</v>
      </c>
      <c r="J78" s="107">
        <v>233</v>
      </c>
      <c r="K78" s="109">
        <f>((I78-J78)/I78)</f>
        <v>0.14652014652014653</v>
      </c>
      <c r="M78" s="13">
        <v>2</v>
      </c>
      <c r="N78" s="37">
        <v>5.6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75.02</v>
      </c>
      <c r="E79" s="11">
        <v>6.4</v>
      </c>
      <c r="F79" s="22">
        <v>620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598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77.94</v>
      </c>
      <c r="E81" s="11">
        <v>6.3</v>
      </c>
      <c r="F81" s="22">
        <v>1451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0.6873925501432665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1411</v>
      </c>
      <c r="G82" s="16"/>
      <c r="M82" s="98" t="s">
        <v>43</v>
      </c>
      <c r="N82" s="99"/>
      <c r="O82" s="39">
        <f>(J67-J68)/J67</f>
        <v>0.3785517873510541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0.4056047197640118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1.2406947890818859E-3</v>
      </c>
      <c r="P84" s="2"/>
    </row>
    <row r="85" spans="1:16" ht="15.75" thickBot="1" x14ac:dyDescent="0.3">
      <c r="A85" s="2"/>
      <c r="B85" s="43"/>
      <c r="C85" s="47" t="s">
        <v>52</v>
      </c>
      <c r="D85" s="35">
        <v>91.18</v>
      </c>
      <c r="E85" s="35"/>
      <c r="F85" s="36"/>
      <c r="G85" s="48"/>
      <c r="H85" s="49" t="s">
        <v>81</v>
      </c>
      <c r="I85" s="35">
        <v>528</v>
      </c>
      <c r="J85" s="35">
        <v>484</v>
      </c>
      <c r="K85" s="36">
        <f>I85-J85</f>
        <v>44</v>
      </c>
      <c r="M85" s="135" t="s">
        <v>53</v>
      </c>
      <c r="N85" s="136"/>
      <c r="O85" s="50">
        <f>(J66-J70)/J66</f>
        <v>0.88467048710601714</v>
      </c>
      <c r="P85" s="2"/>
    </row>
    <row r="86" spans="1:16" ht="15.75" thickBot="1" x14ac:dyDescent="0.3">
      <c r="A86" s="2"/>
      <c r="B86" s="43"/>
      <c r="C86" s="47" t="s">
        <v>54</v>
      </c>
      <c r="D86" s="35">
        <v>72.849999999999994</v>
      </c>
      <c r="E86" s="35">
        <v>68.66</v>
      </c>
      <c r="F86" s="36">
        <v>94.25</v>
      </c>
      <c r="G86" s="51">
        <v>5.4</v>
      </c>
      <c r="H86" s="28" t="s">
        <v>82</v>
      </c>
      <c r="I86" s="37">
        <v>216</v>
      </c>
      <c r="J86" s="37">
        <v>184</v>
      </c>
      <c r="K86" s="36">
        <f>I86-J86</f>
        <v>32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79.45</v>
      </c>
      <c r="E87" s="35">
        <v>56.6</v>
      </c>
      <c r="F87" s="36">
        <v>71.25</v>
      </c>
      <c r="P87" s="2"/>
    </row>
    <row r="88" spans="1:16" ht="15" customHeight="1" x14ac:dyDescent="0.25">
      <c r="A88" s="2"/>
      <c r="B88" s="43"/>
      <c r="C88" s="47" t="s">
        <v>56</v>
      </c>
      <c r="D88" s="35">
        <v>75.849999999999994</v>
      </c>
      <c r="E88" s="35">
        <v>46.38</v>
      </c>
      <c r="F88" s="36">
        <v>61.15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53.44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91.25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396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397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398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399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400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401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1107</v>
      </c>
      <c r="G119" s="12"/>
      <c r="H119" s="12"/>
      <c r="I119" s="12"/>
      <c r="J119" s="120">
        <f>AVERAGE(F119:I119)</f>
        <v>1107</v>
      </c>
      <c r="K119" s="121"/>
      <c r="M119" s="8">
        <v>2</v>
      </c>
      <c r="N119" s="122">
        <v>8.6999999999999993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512</v>
      </c>
      <c r="G120" s="12"/>
      <c r="H120" s="12"/>
      <c r="I120" s="12"/>
      <c r="J120" s="120">
        <f t="shared" ref="J120:J125" si="2">AVERAGE(F120:I120)</f>
        <v>512</v>
      </c>
      <c r="K120" s="121"/>
      <c r="M120" s="8">
        <v>3</v>
      </c>
      <c r="N120" s="122">
        <v>9</v>
      </c>
      <c r="O120" s="123"/>
      <c r="P120" s="2"/>
    </row>
    <row r="121" spans="1:16" x14ac:dyDescent="0.25">
      <c r="A121" s="2"/>
      <c r="C121" s="9" t="s">
        <v>12</v>
      </c>
      <c r="D121" s="11">
        <v>64.81</v>
      </c>
      <c r="E121" s="11">
        <v>8.1999999999999993</v>
      </c>
      <c r="F121" s="11">
        <v>1911</v>
      </c>
      <c r="G121" s="11">
        <v>1904</v>
      </c>
      <c r="H121" s="11">
        <v>1890</v>
      </c>
      <c r="I121" s="11">
        <v>1987</v>
      </c>
      <c r="J121" s="120">
        <f t="shared" si="2"/>
        <v>1923</v>
      </c>
      <c r="K121" s="121"/>
      <c r="M121" s="8">
        <v>4</v>
      </c>
      <c r="N121" s="122">
        <v>8.4</v>
      </c>
      <c r="O121" s="123"/>
      <c r="P121" s="2"/>
    </row>
    <row r="122" spans="1:16" x14ac:dyDescent="0.25">
      <c r="A122" s="2"/>
      <c r="C122" s="9" t="s">
        <v>13</v>
      </c>
      <c r="D122" s="11">
        <v>62.21</v>
      </c>
      <c r="E122" s="11">
        <v>8</v>
      </c>
      <c r="F122" s="11">
        <v>611</v>
      </c>
      <c r="G122" s="11">
        <v>616</v>
      </c>
      <c r="H122" s="11">
        <v>620</v>
      </c>
      <c r="I122" s="11">
        <v>644</v>
      </c>
      <c r="J122" s="120">
        <f t="shared" si="2"/>
        <v>622.75</v>
      </c>
      <c r="K122" s="121"/>
      <c r="M122" s="8">
        <v>5</v>
      </c>
      <c r="N122" s="122">
        <v>8.3000000000000007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401</v>
      </c>
      <c r="G123" s="68">
        <v>409</v>
      </c>
      <c r="H123" s="68">
        <v>423</v>
      </c>
      <c r="I123" s="68">
        <v>425</v>
      </c>
      <c r="J123" s="120">
        <f t="shared" si="2"/>
        <v>414.5</v>
      </c>
      <c r="K123" s="121"/>
      <c r="M123" s="13">
        <v>6</v>
      </c>
      <c r="N123" s="124">
        <v>7.4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222</v>
      </c>
      <c r="G124" s="68">
        <v>230</v>
      </c>
      <c r="H124" s="68">
        <v>242</v>
      </c>
      <c r="I124" s="68">
        <v>233</v>
      </c>
      <c r="J124" s="120">
        <f t="shared" si="2"/>
        <v>231.75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62.17</v>
      </c>
      <c r="E125" s="15">
        <v>7.6</v>
      </c>
      <c r="F125" s="15">
        <v>214</v>
      </c>
      <c r="G125" s="15">
        <v>223</v>
      </c>
      <c r="H125" s="15">
        <v>232</v>
      </c>
      <c r="I125" s="15">
        <v>227</v>
      </c>
      <c r="J125" s="126">
        <f t="shared" si="2"/>
        <v>224</v>
      </c>
      <c r="K125" s="127"/>
      <c r="M125" s="69" t="s">
        <v>65</v>
      </c>
      <c r="N125" s="70">
        <v>3.78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11.25</v>
      </c>
      <c r="E128" s="11">
        <v>10.3</v>
      </c>
      <c r="F128" s="22">
        <v>1122</v>
      </c>
      <c r="G128" s="16"/>
      <c r="H128" s="23" t="s">
        <v>21</v>
      </c>
      <c r="I128" s="115">
        <v>5.38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66.81</v>
      </c>
      <c r="E129" s="11"/>
      <c r="F129" s="22">
        <v>199</v>
      </c>
      <c r="G129" s="16"/>
      <c r="H129" s="27" t="s">
        <v>25</v>
      </c>
      <c r="I129" s="117">
        <v>4.71</v>
      </c>
      <c r="J129" s="117"/>
      <c r="K129" s="118"/>
      <c r="M129" s="28">
        <v>6.8</v>
      </c>
      <c r="N129" s="29">
        <v>147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64.06</v>
      </c>
      <c r="E131" s="11"/>
      <c r="F131" s="22">
        <v>220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72.44</v>
      </c>
      <c r="E132" s="11"/>
      <c r="F132" s="22">
        <v>211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5.5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76.010000000000005</v>
      </c>
      <c r="E133" s="11"/>
      <c r="F133" s="22">
        <v>1888</v>
      </c>
      <c r="G133" s="16"/>
      <c r="H133" s="105">
        <v>9</v>
      </c>
      <c r="I133" s="107">
        <v>661</v>
      </c>
      <c r="J133" s="107">
        <v>291</v>
      </c>
      <c r="K133" s="109">
        <f>((I133-J133)/I133)</f>
        <v>0.55975794251134647</v>
      </c>
      <c r="M133" s="13">
        <v>2</v>
      </c>
      <c r="N133" s="37">
        <v>5.4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76.790000000000006</v>
      </c>
      <c r="E134" s="11">
        <v>6.7</v>
      </c>
      <c r="F134" s="22">
        <v>522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533</v>
      </c>
      <c r="G135" s="16"/>
      <c r="H135" s="105">
        <v>12</v>
      </c>
      <c r="I135" s="107">
        <v>488</v>
      </c>
      <c r="J135" s="107">
        <v>189</v>
      </c>
      <c r="K135" s="109">
        <f>((I135-J135)/I135)</f>
        <v>0.61270491803278693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79.12</v>
      </c>
      <c r="E136" s="11">
        <v>6.6</v>
      </c>
      <c r="F136" s="22">
        <v>919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0.67615704628185125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899</v>
      </c>
      <c r="G137" s="16"/>
      <c r="M137" s="98" t="s">
        <v>43</v>
      </c>
      <c r="N137" s="99"/>
      <c r="O137" s="39">
        <f>(J122-J123)/J122</f>
        <v>0.33440385387394622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0.44089264173703258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3.3441208198489752E-2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91.14</v>
      </c>
      <c r="E140" s="35"/>
      <c r="F140" s="36"/>
      <c r="G140" s="48"/>
      <c r="H140" s="49" t="s">
        <v>21</v>
      </c>
      <c r="I140" s="35">
        <v>729</v>
      </c>
      <c r="J140" s="35">
        <v>639</v>
      </c>
      <c r="K140" s="36">
        <f>I140-J140</f>
        <v>90</v>
      </c>
      <c r="M140" s="135" t="s">
        <v>53</v>
      </c>
      <c r="N140" s="136"/>
      <c r="O140" s="50">
        <f>(J121-J125)/J121</f>
        <v>0.88351534061362458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73.150000000000006</v>
      </c>
      <c r="E141" s="35">
        <v>68.25</v>
      </c>
      <c r="F141" s="36">
        <v>93.31</v>
      </c>
      <c r="G141" s="51">
        <v>5.6</v>
      </c>
      <c r="H141" s="28" t="s">
        <v>25</v>
      </c>
      <c r="I141" s="37">
        <v>239</v>
      </c>
      <c r="J141" s="37">
        <v>220</v>
      </c>
      <c r="K141" s="36">
        <f>I141-J141</f>
        <v>19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80.25</v>
      </c>
      <c r="E142" s="35">
        <v>57.07</v>
      </c>
      <c r="F142" s="36">
        <v>71.12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75.55</v>
      </c>
      <c r="E143" s="35">
        <v>45.23</v>
      </c>
      <c r="F143" s="36">
        <v>59.88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58.03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90.77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402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404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405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406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403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1BA6-A421-4D7C-968F-B5184D24692D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 t="s">
        <v>63</v>
      </c>
      <c r="C3" s="4" t="s">
        <v>75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1675.3333333333333</v>
      </c>
    </row>
    <row r="7" spans="1:19" x14ac:dyDescent="0.25">
      <c r="A7" s="2"/>
      <c r="C7" s="9" t="s">
        <v>10</v>
      </c>
      <c r="D7" s="10"/>
      <c r="E7" s="10"/>
      <c r="F7" s="11">
        <v>1120</v>
      </c>
      <c r="G7" s="12"/>
      <c r="H7" s="12"/>
      <c r="I7" s="12"/>
      <c r="J7" s="120">
        <f>AVERAGE(F7:I7)</f>
        <v>1120</v>
      </c>
      <c r="K7" s="121"/>
      <c r="M7" s="8">
        <v>2</v>
      </c>
      <c r="N7" s="122">
        <v>8.6999999999999993</v>
      </c>
      <c r="O7" s="123"/>
      <c r="P7" s="2"/>
      <c r="R7" s="59" t="s">
        <v>21</v>
      </c>
      <c r="S7" s="83">
        <f>AVERAGE(J10,J67,J122)</f>
        <v>566</v>
      </c>
    </row>
    <row r="8" spans="1:19" x14ac:dyDescent="0.25">
      <c r="A8" s="2"/>
      <c r="C8" s="9" t="s">
        <v>11</v>
      </c>
      <c r="D8" s="10"/>
      <c r="E8" s="10"/>
      <c r="F8" s="11">
        <v>520</v>
      </c>
      <c r="G8" s="12"/>
      <c r="H8" s="12"/>
      <c r="I8" s="12"/>
      <c r="J8" s="120">
        <f t="shared" ref="J8:J13" si="0">AVERAGE(F8:I8)</f>
        <v>520</v>
      </c>
      <c r="K8" s="121"/>
      <c r="M8" s="8">
        <v>3</v>
      </c>
      <c r="N8" s="122">
        <v>9</v>
      </c>
      <c r="O8" s="123"/>
      <c r="P8" s="2"/>
      <c r="R8" s="59" t="s">
        <v>25</v>
      </c>
      <c r="S8" s="84">
        <f>AVERAGE(J13,J70,J125)</f>
        <v>204.75</v>
      </c>
    </row>
    <row r="9" spans="1:19" x14ac:dyDescent="0.25">
      <c r="A9" s="2"/>
      <c r="C9" s="9" t="s">
        <v>12</v>
      </c>
      <c r="D9" s="11">
        <v>60.62</v>
      </c>
      <c r="E9" s="11">
        <v>8.1</v>
      </c>
      <c r="F9" s="11">
        <v>2284</v>
      </c>
      <c r="G9" s="11">
        <v>2197</v>
      </c>
      <c r="H9" s="11">
        <v>1630</v>
      </c>
      <c r="I9" s="11">
        <v>1595</v>
      </c>
      <c r="J9" s="120">
        <f t="shared" si="0"/>
        <v>1926.5</v>
      </c>
      <c r="K9" s="121"/>
      <c r="M9" s="8">
        <v>4</v>
      </c>
      <c r="N9" s="122">
        <v>8</v>
      </c>
      <c r="O9" s="123"/>
      <c r="P9" s="2"/>
      <c r="R9" s="85" t="s">
        <v>575</v>
      </c>
      <c r="S9" s="86">
        <f>S6-S8</f>
        <v>1470.5833333333333</v>
      </c>
    </row>
    <row r="10" spans="1:19" x14ac:dyDescent="0.25">
      <c r="A10" s="2"/>
      <c r="C10" s="9" t="s">
        <v>13</v>
      </c>
      <c r="D10" s="11">
        <v>57.53</v>
      </c>
      <c r="E10" s="11">
        <v>7.8</v>
      </c>
      <c r="F10" s="11">
        <v>675</v>
      </c>
      <c r="G10" s="11">
        <v>660</v>
      </c>
      <c r="H10" s="11">
        <v>651</v>
      </c>
      <c r="I10" s="11">
        <v>639</v>
      </c>
      <c r="J10" s="120">
        <f t="shared" si="0"/>
        <v>656.25</v>
      </c>
      <c r="K10" s="121"/>
      <c r="M10" s="8">
        <v>5</v>
      </c>
      <c r="N10" s="122">
        <v>8</v>
      </c>
      <c r="O10" s="123"/>
      <c r="P10" s="2"/>
      <c r="R10" s="85" t="s">
        <v>576</v>
      </c>
      <c r="S10" s="87">
        <f>S7-S8</f>
        <v>361.25</v>
      </c>
    </row>
    <row r="11" spans="1:19" ht="15.75" thickBot="1" x14ac:dyDescent="0.3">
      <c r="A11" s="2"/>
      <c r="C11" s="9" t="s">
        <v>14</v>
      </c>
      <c r="D11" s="11"/>
      <c r="E11" s="11"/>
      <c r="F11" s="11">
        <v>428</v>
      </c>
      <c r="G11" s="68">
        <v>420</v>
      </c>
      <c r="H11" s="68">
        <v>405</v>
      </c>
      <c r="I11" s="68">
        <v>393</v>
      </c>
      <c r="J11" s="120">
        <f t="shared" si="0"/>
        <v>411.5</v>
      </c>
      <c r="K11" s="121"/>
      <c r="M11" s="13">
        <v>6</v>
      </c>
      <c r="N11" s="124">
        <v>7.2</v>
      </c>
      <c r="O11" s="125"/>
      <c r="P11" s="2"/>
      <c r="R11" s="88" t="s">
        <v>577</v>
      </c>
      <c r="S11" s="89">
        <f>S9/S6</f>
        <v>0.87778551532033422</v>
      </c>
    </row>
    <row r="12" spans="1:19" ht="15.75" thickBot="1" x14ac:dyDescent="0.3">
      <c r="A12" s="2"/>
      <c r="C12" s="9" t="s">
        <v>15</v>
      </c>
      <c r="D12" s="11"/>
      <c r="E12" s="11"/>
      <c r="F12" s="11">
        <v>244</v>
      </c>
      <c r="G12" s="68">
        <v>240</v>
      </c>
      <c r="H12" s="68">
        <v>215</v>
      </c>
      <c r="I12" s="68">
        <v>213</v>
      </c>
      <c r="J12" s="120">
        <f t="shared" si="0"/>
        <v>228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0.63825088339222613</v>
      </c>
    </row>
    <row r="13" spans="1:19" ht="15.75" thickBot="1" x14ac:dyDescent="0.3">
      <c r="A13" s="2"/>
      <c r="C13" s="14" t="s">
        <v>16</v>
      </c>
      <c r="D13" s="15">
        <v>59.56</v>
      </c>
      <c r="E13" s="15">
        <v>7.6</v>
      </c>
      <c r="F13" s="15">
        <v>249</v>
      </c>
      <c r="G13" s="15">
        <v>246</v>
      </c>
      <c r="H13" s="15">
        <v>218</v>
      </c>
      <c r="I13" s="15">
        <v>216</v>
      </c>
      <c r="J13" s="126">
        <f t="shared" si="0"/>
        <v>232.25</v>
      </c>
      <c r="K13" s="127"/>
      <c r="M13" s="69" t="s">
        <v>65</v>
      </c>
      <c r="N13" s="28"/>
      <c r="O13" s="30"/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10.29</v>
      </c>
      <c r="E16" s="11">
        <v>9</v>
      </c>
      <c r="F16" s="22">
        <v>1490</v>
      </c>
      <c r="G16" s="16"/>
      <c r="H16" s="23" t="s">
        <v>21</v>
      </c>
      <c r="I16" s="115">
        <v>4.5999999999999996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68.56</v>
      </c>
      <c r="E17" s="11"/>
      <c r="F17" s="22">
        <v>230</v>
      </c>
      <c r="G17" s="16"/>
      <c r="H17" s="27" t="s">
        <v>25</v>
      </c>
      <c r="I17" s="117">
        <v>4.37</v>
      </c>
      <c r="J17" s="117"/>
      <c r="K17" s="118"/>
      <c r="M17" s="28">
        <v>7.1</v>
      </c>
      <c r="N17" s="29">
        <v>120</v>
      </c>
      <c r="O17" s="30">
        <v>0.05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67.05</v>
      </c>
      <c r="E19" s="11"/>
      <c r="F19" s="22">
        <v>226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72.3</v>
      </c>
      <c r="E20" s="11"/>
      <c r="F20" s="22">
        <v>224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5.2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75.45</v>
      </c>
      <c r="E21" s="11"/>
      <c r="F21" s="22">
        <v>1989</v>
      </c>
      <c r="G21" s="16"/>
      <c r="H21" s="105">
        <v>3</v>
      </c>
      <c r="I21" s="107">
        <v>670</v>
      </c>
      <c r="J21" s="107">
        <v>395</v>
      </c>
      <c r="K21" s="109">
        <f>((I21-J21)/I21)</f>
        <v>0.41044776119402987</v>
      </c>
      <c r="M21" s="13">
        <v>2</v>
      </c>
      <c r="N21" s="37">
        <v>5.3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75.599999999999994</v>
      </c>
      <c r="E22" s="11">
        <v>6.8</v>
      </c>
      <c r="F22" s="22">
        <v>540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527</v>
      </c>
      <c r="G23" s="16"/>
      <c r="H23" s="105">
        <v>5</v>
      </c>
      <c r="I23" s="107">
        <v>430</v>
      </c>
      <c r="J23" s="107">
        <v>219</v>
      </c>
      <c r="K23" s="109">
        <f>((I23-J23)/I23)</f>
        <v>0.49069767441860462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77.849999999999994</v>
      </c>
      <c r="E24" s="11">
        <v>6.5</v>
      </c>
      <c r="F24" s="22">
        <v>965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0.65935634570464574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949</v>
      </c>
      <c r="G25" s="16"/>
      <c r="M25" s="98" t="s">
        <v>43</v>
      </c>
      <c r="N25" s="99"/>
      <c r="O25" s="39">
        <f>(J10-J11)/J10</f>
        <v>0.37295238095238098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0.44592952612393683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-1.8640350877192981E-2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91.25</v>
      </c>
      <c r="E28" s="35"/>
      <c r="F28" s="36"/>
      <c r="G28" s="48"/>
      <c r="H28" s="49" t="s">
        <v>95</v>
      </c>
      <c r="I28" s="35">
        <v>343</v>
      </c>
      <c r="J28" s="35">
        <v>298</v>
      </c>
      <c r="K28" s="36">
        <f>I28-J28</f>
        <v>45</v>
      </c>
      <c r="M28" s="103" t="s">
        <v>124</v>
      </c>
      <c r="N28" s="104"/>
      <c r="O28" s="75">
        <f>(J10-J13)/J10</f>
        <v>0.64609523809523806</v>
      </c>
      <c r="P28" s="2"/>
    </row>
    <row r="29" spans="1:16" ht="15.75" thickBot="1" x14ac:dyDescent="0.3">
      <c r="A29" s="2"/>
      <c r="B29" s="43"/>
      <c r="C29" s="47" t="s">
        <v>54</v>
      </c>
      <c r="D29" s="35">
        <v>72.900000000000006</v>
      </c>
      <c r="E29" s="35">
        <v>68.38</v>
      </c>
      <c r="F29" s="36">
        <v>93.8</v>
      </c>
      <c r="G29" s="51">
        <v>5.4</v>
      </c>
      <c r="H29" s="28" t="s">
        <v>25</v>
      </c>
      <c r="I29" s="37">
        <v>201</v>
      </c>
      <c r="J29" s="37">
        <v>171</v>
      </c>
      <c r="K29" s="36">
        <f>I29-J29</f>
        <v>30</v>
      </c>
      <c r="L29" s="52"/>
      <c r="M29" s="111" t="s">
        <v>53</v>
      </c>
      <c r="N29" s="112"/>
      <c r="O29" s="74">
        <f>(J9-J13)/J9</f>
        <v>0.87944458863223463</v>
      </c>
      <c r="P29" s="2"/>
    </row>
    <row r="30" spans="1:16" ht="15" customHeight="1" x14ac:dyDescent="0.25">
      <c r="A30" s="2"/>
      <c r="B30" s="43"/>
      <c r="C30" s="47" t="s">
        <v>55</v>
      </c>
      <c r="D30" s="35">
        <v>79.849999999999994</v>
      </c>
      <c r="E30" s="35">
        <v>56.9</v>
      </c>
      <c r="F30" s="36">
        <v>71.260000000000005</v>
      </c>
      <c r="P30" s="2"/>
    </row>
    <row r="31" spans="1:16" ht="15" customHeight="1" x14ac:dyDescent="0.25">
      <c r="A31" s="2"/>
      <c r="B31" s="43"/>
      <c r="C31" s="47" t="s">
        <v>56</v>
      </c>
      <c r="D31" s="35">
        <v>76.150000000000006</v>
      </c>
      <c r="E31" s="35">
        <v>45.45</v>
      </c>
      <c r="F31" s="36">
        <v>59.69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52.85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91.3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407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408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409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410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411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412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 t="s">
        <v>413</v>
      </c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1025</v>
      </c>
      <c r="G64" s="12"/>
      <c r="H64" s="12"/>
      <c r="I64" s="12"/>
      <c r="J64" s="120">
        <f>AVERAGE(F64:I64)</f>
        <v>1025</v>
      </c>
      <c r="K64" s="121"/>
      <c r="M64" s="8">
        <v>2</v>
      </c>
      <c r="N64" s="122">
        <v>8.9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486</v>
      </c>
      <c r="G65" s="12"/>
      <c r="H65" s="12"/>
      <c r="I65" s="12"/>
      <c r="J65" s="120">
        <f t="shared" ref="J65:J70" si="1">AVERAGE(F65:I65)</f>
        <v>486</v>
      </c>
      <c r="K65" s="121"/>
      <c r="M65" s="8">
        <v>3</v>
      </c>
      <c r="N65" s="122">
        <v>9.1999999999999993</v>
      </c>
      <c r="O65" s="123"/>
      <c r="P65" s="2"/>
    </row>
    <row r="66" spans="1:16" ht="15" customHeight="1" x14ac:dyDescent="0.25">
      <c r="A66" s="2"/>
      <c r="C66" s="9" t="s">
        <v>12</v>
      </c>
      <c r="D66" s="11">
        <v>65.849999999999994</v>
      </c>
      <c r="E66" s="11">
        <v>8.3000000000000007</v>
      </c>
      <c r="F66" s="11">
        <v>1698</v>
      </c>
      <c r="G66" s="11">
        <v>1647</v>
      </c>
      <c r="H66" s="11">
        <v>1686</v>
      </c>
      <c r="I66" s="11">
        <v>1783</v>
      </c>
      <c r="J66" s="120">
        <f t="shared" si="1"/>
        <v>1703.5</v>
      </c>
      <c r="K66" s="121"/>
      <c r="M66" s="8">
        <v>4</v>
      </c>
      <c r="N66" s="122">
        <v>8.3000000000000007</v>
      </c>
      <c r="O66" s="123"/>
      <c r="P66" s="2"/>
    </row>
    <row r="67" spans="1:16" ht="15" customHeight="1" x14ac:dyDescent="0.25">
      <c r="A67" s="2"/>
      <c r="C67" s="9" t="s">
        <v>13</v>
      </c>
      <c r="D67" s="11">
        <v>60.27</v>
      </c>
      <c r="E67" s="11">
        <v>8.3000000000000007</v>
      </c>
      <c r="F67" s="11">
        <v>595</v>
      </c>
      <c r="G67" s="11">
        <v>603</v>
      </c>
      <c r="H67" s="11">
        <v>580</v>
      </c>
      <c r="I67" s="11">
        <v>565</v>
      </c>
      <c r="J67" s="120">
        <f t="shared" si="1"/>
        <v>585.75</v>
      </c>
      <c r="K67" s="121"/>
      <c r="M67" s="8">
        <v>5</v>
      </c>
      <c r="N67" s="122">
        <v>8.4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400</v>
      </c>
      <c r="G68" s="68">
        <v>379</v>
      </c>
      <c r="H68" s="68">
        <v>409</v>
      </c>
      <c r="I68" s="68">
        <v>460</v>
      </c>
      <c r="J68" s="120">
        <f t="shared" si="1"/>
        <v>412</v>
      </c>
      <c r="K68" s="121"/>
      <c r="M68" s="13">
        <v>6</v>
      </c>
      <c r="N68" s="124">
        <v>7.4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213</v>
      </c>
      <c r="G69" s="68">
        <v>197</v>
      </c>
      <c r="H69" s="68">
        <v>190</v>
      </c>
      <c r="I69" s="68">
        <v>182</v>
      </c>
      <c r="J69" s="120">
        <f t="shared" si="1"/>
        <v>195.5</v>
      </c>
      <c r="K69" s="121"/>
      <c r="P69" s="2"/>
    </row>
    <row r="70" spans="1:16" ht="15.75" thickBot="1" x14ac:dyDescent="0.3">
      <c r="A70" s="2"/>
      <c r="C70" s="14" t="s">
        <v>16</v>
      </c>
      <c r="D70" s="15">
        <v>58.99</v>
      </c>
      <c r="E70" s="15">
        <v>7.5</v>
      </c>
      <c r="F70" s="15">
        <v>220</v>
      </c>
      <c r="G70" s="15">
        <v>228</v>
      </c>
      <c r="H70" s="15">
        <v>197</v>
      </c>
      <c r="I70" s="15">
        <v>178</v>
      </c>
      <c r="J70" s="126">
        <f t="shared" si="1"/>
        <v>205.75</v>
      </c>
      <c r="K70" s="127"/>
      <c r="M70" s="69" t="s">
        <v>65</v>
      </c>
      <c r="N70" s="7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13.77</v>
      </c>
      <c r="E73" s="11">
        <v>10.7</v>
      </c>
      <c r="F73" s="22">
        <v>1127</v>
      </c>
      <c r="G73" s="16"/>
      <c r="H73" s="23" t="s">
        <v>21</v>
      </c>
      <c r="I73" s="115">
        <v>5.1100000000000003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64.7</v>
      </c>
      <c r="E74" s="11"/>
      <c r="F74" s="22">
        <v>231</v>
      </c>
      <c r="G74" s="16"/>
      <c r="H74" s="27" t="s">
        <v>25</v>
      </c>
      <c r="I74" s="117">
        <v>4.8499999999999996</v>
      </c>
      <c r="J74" s="117"/>
      <c r="K74" s="118"/>
      <c r="M74" s="28">
        <v>6.9</v>
      </c>
      <c r="N74" s="29">
        <v>115</v>
      </c>
      <c r="O74" s="30">
        <v>0.03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61.42</v>
      </c>
      <c r="E76" s="11"/>
      <c r="F76" s="22">
        <v>226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73.55</v>
      </c>
      <c r="E77" s="11"/>
      <c r="F77" s="22">
        <v>224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5.3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63.98</v>
      </c>
      <c r="E78" s="11"/>
      <c r="F78" s="22">
        <v>2560</v>
      </c>
      <c r="G78" s="16"/>
      <c r="H78" s="105">
        <v>4</v>
      </c>
      <c r="I78" s="107">
        <v>607</v>
      </c>
      <c r="J78" s="107">
        <v>452</v>
      </c>
      <c r="K78" s="109">
        <f>((I78-J78)/I78)</f>
        <v>0.25535420098846789</v>
      </c>
      <c r="M78" s="13">
        <v>2</v>
      </c>
      <c r="N78" s="37">
        <v>5.5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76.84</v>
      </c>
      <c r="E79" s="11">
        <v>7.2</v>
      </c>
      <c r="F79" s="22">
        <v>582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622</v>
      </c>
      <c r="G80" s="16"/>
      <c r="H80" s="105">
        <v>6</v>
      </c>
      <c r="I80" s="107">
        <v>396</v>
      </c>
      <c r="J80" s="107">
        <v>156</v>
      </c>
      <c r="K80" s="109">
        <f>((I80-J80)/I80)</f>
        <v>0.60606060606060608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77.790000000000006</v>
      </c>
      <c r="E81" s="11">
        <v>6.8</v>
      </c>
      <c r="F81" s="22">
        <v>1136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0.65614910478426769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1233</v>
      </c>
      <c r="G82" s="16"/>
      <c r="M82" s="98" t="s">
        <v>43</v>
      </c>
      <c r="N82" s="99"/>
      <c r="O82" s="39">
        <f>(J67-J68)/J67</f>
        <v>0.29662825437473322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0.52548543689320393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-5.2429667519181586E-2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91.25</v>
      </c>
      <c r="E85" s="35"/>
      <c r="F85" s="36"/>
      <c r="G85" s="48"/>
      <c r="H85" s="49" t="s">
        <v>21</v>
      </c>
      <c r="I85" s="35">
        <v>349</v>
      </c>
      <c r="J85" s="35">
        <v>287</v>
      </c>
      <c r="K85" s="36">
        <f>I85-J85</f>
        <v>62</v>
      </c>
      <c r="M85" s="135" t="s">
        <v>53</v>
      </c>
      <c r="N85" s="136"/>
      <c r="O85" s="50">
        <f>(J66-J70)/J66</f>
        <v>0.87921925447607863</v>
      </c>
      <c r="P85" s="2"/>
    </row>
    <row r="86" spans="1:16" ht="15.75" thickBot="1" x14ac:dyDescent="0.3">
      <c r="A86" s="2"/>
      <c r="B86" s="43"/>
      <c r="C86" s="47" t="s">
        <v>54</v>
      </c>
      <c r="D86" s="35">
        <v>73.25</v>
      </c>
      <c r="E86" s="35">
        <v>69.12</v>
      </c>
      <c r="F86" s="36">
        <v>94.36</v>
      </c>
      <c r="G86" s="51">
        <v>5.5</v>
      </c>
      <c r="H86" s="28" t="s">
        <v>25</v>
      </c>
      <c r="I86" s="37">
        <v>228</v>
      </c>
      <c r="J86" s="37">
        <v>212</v>
      </c>
      <c r="K86" s="36">
        <f>I86-J86</f>
        <v>16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79.150000000000006</v>
      </c>
      <c r="E87" s="35">
        <v>56.54</v>
      </c>
      <c r="F87" s="36">
        <v>71.44</v>
      </c>
      <c r="P87" s="2"/>
    </row>
    <row r="88" spans="1:16" ht="15" customHeight="1" x14ac:dyDescent="0.25">
      <c r="A88" s="2"/>
      <c r="B88" s="43"/>
      <c r="C88" s="47" t="s">
        <v>56</v>
      </c>
      <c r="D88" s="35">
        <v>77.5</v>
      </c>
      <c r="E88" s="35">
        <v>46.55</v>
      </c>
      <c r="F88" s="36">
        <v>60.07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54.35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91.35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414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416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418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417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390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 t="s">
        <v>415</v>
      </c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1177</v>
      </c>
      <c r="G119" s="12"/>
      <c r="H119" s="12"/>
      <c r="I119" s="12"/>
      <c r="J119" s="120">
        <f>AVERAGE(F119:I119)</f>
        <v>1177</v>
      </c>
      <c r="K119" s="121"/>
      <c r="M119" s="8">
        <v>2</v>
      </c>
      <c r="N119" s="122">
        <v>8.8000000000000007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479</v>
      </c>
      <c r="G120" s="12"/>
      <c r="H120" s="12"/>
      <c r="I120" s="12"/>
      <c r="J120" s="120">
        <f t="shared" ref="J120:J125" si="2">AVERAGE(F120:I120)</f>
        <v>479</v>
      </c>
      <c r="K120" s="121"/>
      <c r="M120" s="8">
        <v>3</v>
      </c>
      <c r="N120" s="122">
        <v>9.1</v>
      </c>
      <c r="O120" s="123"/>
      <c r="P120" s="2"/>
    </row>
    <row r="121" spans="1:16" x14ac:dyDescent="0.25">
      <c r="A121" s="2"/>
      <c r="C121" s="9" t="s">
        <v>12</v>
      </c>
      <c r="D121" s="11">
        <v>64.61</v>
      </c>
      <c r="E121" s="11">
        <v>8.1</v>
      </c>
      <c r="F121" s="11">
        <v>1388</v>
      </c>
      <c r="G121" s="11">
        <v>1384</v>
      </c>
      <c r="H121" s="11">
        <v>1401</v>
      </c>
      <c r="I121" s="11">
        <v>1411</v>
      </c>
      <c r="J121" s="120">
        <f t="shared" si="2"/>
        <v>1396</v>
      </c>
      <c r="K121" s="121"/>
      <c r="M121" s="8">
        <v>4</v>
      </c>
      <c r="N121" s="122">
        <v>8.4</v>
      </c>
      <c r="O121" s="123"/>
      <c r="P121" s="2"/>
    </row>
    <row r="122" spans="1:16" x14ac:dyDescent="0.25">
      <c r="A122" s="2"/>
      <c r="C122" s="9" t="s">
        <v>13</v>
      </c>
      <c r="D122" s="11">
        <v>61.07</v>
      </c>
      <c r="E122" s="11">
        <v>8.1999999999999993</v>
      </c>
      <c r="F122" s="11">
        <v>449</v>
      </c>
      <c r="G122" s="11">
        <v>440</v>
      </c>
      <c r="H122" s="11">
        <v>447</v>
      </c>
      <c r="I122" s="11">
        <v>488</v>
      </c>
      <c r="J122" s="120">
        <f t="shared" si="2"/>
        <v>456</v>
      </c>
      <c r="K122" s="121"/>
      <c r="M122" s="8">
        <v>5</v>
      </c>
      <c r="N122" s="122">
        <v>8.6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229</v>
      </c>
      <c r="G123" s="68">
        <v>233</v>
      </c>
      <c r="H123" s="68">
        <v>240</v>
      </c>
      <c r="I123" s="68">
        <v>303</v>
      </c>
      <c r="J123" s="120">
        <f t="shared" si="2"/>
        <v>251.25</v>
      </c>
      <c r="K123" s="121"/>
      <c r="M123" s="13">
        <v>6</v>
      </c>
      <c r="N123" s="124">
        <v>7.6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171</v>
      </c>
      <c r="G124" s="68">
        <v>162</v>
      </c>
      <c r="H124" s="68">
        <v>160</v>
      </c>
      <c r="I124" s="68">
        <v>173</v>
      </c>
      <c r="J124" s="120">
        <f t="shared" si="2"/>
        <v>166.5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61.29</v>
      </c>
      <c r="E125" s="15">
        <v>7.6</v>
      </c>
      <c r="F125" s="15">
        <v>181</v>
      </c>
      <c r="G125" s="15">
        <v>171</v>
      </c>
      <c r="H125" s="15">
        <v>169</v>
      </c>
      <c r="I125" s="15">
        <v>184</v>
      </c>
      <c r="J125" s="126">
        <f t="shared" si="2"/>
        <v>176.25</v>
      </c>
      <c r="K125" s="127"/>
      <c r="M125" s="69" t="s">
        <v>65</v>
      </c>
      <c r="N125" s="70">
        <v>3.49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14.64</v>
      </c>
      <c r="E128" s="11">
        <v>10.4</v>
      </c>
      <c r="F128" s="22">
        <v>1104</v>
      </c>
      <c r="G128" s="16"/>
      <c r="H128" s="23" t="s">
        <v>21</v>
      </c>
      <c r="I128" s="115">
        <v>5.15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65.09</v>
      </c>
      <c r="E129" s="11"/>
      <c r="F129" s="22">
        <v>177</v>
      </c>
      <c r="G129" s="16"/>
      <c r="H129" s="27" t="s">
        <v>25</v>
      </c>
      <c r="I129" s="117">
        <v>4.26</v>
      </c>
      <c r="J129" s="117"/>
      <c r="K129" s="118"/>
      <c r="M129" s="28">
        <v>6.9</v>
      </c>
      <c r="N129" s="29">
        <v>128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62.88</v>
      </c>
      <c r="E131" s="11"/>
      <c r="F131" s="22">
        <v>144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70.14</v>
      </c>
      <c r="E132" s="11"/>
      <c r="F132" s="22">
        <v>159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5.2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75.59</v>
      </c>
      <c r="E133" s="11"/>
      <c r="F133" s="22">
        <v>2609</v>
      </c>
      <c r="G133" s="16"/>
      <c r="H133" s="105">
        <v>7</v>
      </c>
      <c r="I133" s="107">
        <v>302</v>
      </c>
      <c r="J133" s="107">
        <v>96</v>
      </c>
      <c r="K133" s="109">
        <f>((I133-J133)/I133)</f>
        <v>0.68211920529801329</v>
      </c>
      <c r="M133" s="13">
        <v>2</v>
      </c>
      <c r="N133" s="37">
        <v>5.6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72.77</v>
      </c>
      <c r="E134" s="11">
        <v>6.6</v>
      </c>
      <c r="F134" s="22">
        <v>545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527</v>
      </c>
      <c r="G135" s="16"/>
      <c r="H135" s="105">
        <v>10</v>
      </c>
      <c r="I135" s="107">
        <v>421</v>
      </c>
      <c r="J135" s="107">
        <v>389</v>
      </c>
      <c r="K135" s="109">
        <f>((I135-J135)/I135)</f>
        <v>7.6009501187648459E-2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76.08</v>
      </c>
      <c r="E136" s="11">
        <v>6.5</v>
      </c>
      <c r="F136" s="22">
        <v>1088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0.67335243553008595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1079</v>
      </c>
      <c r="G137" s="16"/>
      <c r="M137" s="98" t="s">
        <v>43</v>
      </c>
      <c r="N137" s="99"/>
      <c r="O137" s="39">
        <f>(J122-J123)/J122</f>
        <v>0.44901315789473684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0.33731343283582088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-5.8558558558558557E-2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90.89</v>
      </c>
      <c r="E140" s="35"/>
      <c r="F140" s="36"/>
      <c r="G140" s="48"/>
      <c r="H140" s="49" t="s">
        <v>21</v>
      </c>
      <c r="I140" s="35">
        <v>559</v>
      </c>
      <c r="J140" s="35">
        <v>478</v>
      </c>
      <c r="K140" s="36">
        <f>I140-J140</f>
        <v>81</v>
      </c>
      <c r="M140" s="135" t="s">
        <v>53</v>
      </c>
      <c r="N140" s="136"/>
      <c r="O140" s="50">
        <f>(J121-J125)/J121</f>
        <v>0.87374641833810884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72.75</v>
      </c>
      <c r="E141" s="35">
        <v>67.73</v>
      </c>
      <c r="F141" s="36">
        <v>93.11</v>
      </c>
      <c r="G141" s="51">
        <v>5.7</v>
      </c>
      <c r="H141" s="28" t="s">
        <v>25</v>
      </c>
      <c r="I141" s="37">
        <v>221</v>
      </c>
      <c r="J141" s="37">
        <v>206</v>
      </c>
      <c r="K141" s="36">
        <f>I141-J141</f>
        <v>15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77.75</v>
      </c>
      <c r="E142" s="35">
        <v>56.03</v>
      </c>
      <c r="F142" s="36">
        <v>72.069999999999993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71.349999999999994</v>
      </c>
      <c r="E143" s="35">
        <v>49.48</v>
      </c>
      <c r="F143" s="36">
        <v>69.36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57.44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91.05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419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421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422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423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420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 t="s">
        <v>424</v>
      </c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8035-D06C-4105-9545-EE1DE758FB86}">
  <dimension ref="A1:S171"/>
  <sheetViews>
    <sheetView zoomScale="85" zoomScaleNormal="85" workbookViewId="0">
      <selection activeCell="M23" sqref="M23:O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1763.6388888888889</v>
      </c>
    </row>
    <row r="7" spans="1:19" x14ac:dyDescent="0.25">
      <c r="A7" s="2"/>
      <c r="C7" s="9" t="s">
        <v>10</v>
      </c>
      <c r="D7" s="10"/>
      <c r="E7" s="10"/>
      <c r="F7" s="11">
        <v>1162</v>
      </c>
      <c r="G7" s="12"/>
      <c r="H7" s="12"/>
      <c r="I7" s="12"/>
      <c r="J7" s="120">
        <f>AVERAGE(F7:I7)</f>
        <v>1162</v>
      </c>
      <c r="K7" s="121"/>
      <c r="M7" s="8">
        <v>2</v>
      </c>
      <c r="N7" s="122">
        <v>8.9</v>
      </c>
      <c r="O7" s="123"/>
      <c r="P7" s="2"/>
      <c r="R7" s="59" t="s">
        <v>21</v>
      </c>
      <c r="S7" s="83">
        <f>AVERAGE(J10,J67,J122)</f>
        <v>634.75</v>
      </c>
    </row>
    <row r="8" spans="1:19" x14ac:dyDescent="0.25">
      <c r="A8" s="2"/>
      <c r="C8" s="9" t="s">
        <v>11</v>
      </c>
      <c r="D8" s="10"/>
      <c r="E8" s="10"/>
      <c r="F8" s="11">
        <v>515</v>
      </c>
      <c r="G8" s="12"/>
      <c r="H8" s="12"/>
      <c r="I8" s="12"/>
      <c r="J8" s="120">
        <f t="shared" ref="J8:J13" si="0">AVERAGE(F8:I8)</f>
        <v>515</v>
      </c>
      <c r="K8" s="121"/>
      <c r="M8" s="8">
        <v>3</v>
      </c>
      <c r="N8" s="122">
        <v>9.1</v>
      </c>
      <c r="O8" s="123"/>
      <c r="P8" s="2"/>
      <c r="R8" s="59" t="s">
        <v>25</v>
      </c>
      <c r="S8" s="84">
        <f>AVERAGE(J13,J70,J125)</f>
        <v>216.5277777777778</v>
      </c>
    </row>
    <row r="9" spans="1:19" x14ac:dyDescent="0.25">
      <c r="A9" s="2"/>
      <c r="C9" s="9" t="s">
        <v>12</v>
      </c>
      <c r="D9" s="11">
        <v>61.58</v>
      </c>
      <c r="E9" s="11">
        <v>7.7</v>
      </c>
      <c r="F9" s="11">
        <v>1822</v>
      </c>
      <c r="G9" s="11">
        <v>1963</v>
      </c>
      <c r="H9" s="11">
        <v>1894</v>
      </c>
      <c r="I9" s="11">
        <v>1937</v>
      </c>
      <c r="J9" s="120">
        <f t="shared" si="0"/>
        <v>1904</v>
      </c>
      <c r="K9" s="121"/>
      <c r="M9" s="8">
        <v>4</v>
      </c>
      <c r="N9" s="122">
        <v>8.4</v>
      </c>
      <c r="O9" s="123"/>
      <c r="P9" s="2"/>
      <c r="R9" s="85" t="s">
        <v>575</v>
      </c>
      <c r="S9" s="86">
        <f>S6-S8</f>
        <v>1547.1111111111111</v>
      </c>
    </row>
    <row r="10" spans="1:19" x14ac:dyDescent="0.25">
      <c r="A10" s="2"/>
      <c r="C10" s="9" t="s">
        <v>13</v>
      </c>
      <c r="D10" s="11">
        <v>59.63</v>
      </c>
      <c r="E10" s="11">
        <v>8.1999999999999993</v>
      </c>
      <c r="F10" s="11">
        <v>553</v>
      </c>
      <c r="G10" s="11">
        <v>582</v>
      </c>
      <c r="H10" s="11">
        <v>528</v>
      </c>
      <c r="I10" s="11">
        <v>606</v>
      </c>
      <c r="J10" s="120">
        <f t="shared" si="0"/>
        <v>567.25</v>
      </c>
      <c r="K10" s="121"/>
      <c r="M10" s="8">
        <v>5</v>
      </c>
      <c r="N10" s="122">
        <v>8.6</v>
      </c>
      <c r="O10" s="123"/>
      <c r="P10" s="2"/>
      <c r="R10" s="85" t="s">
        <v>576</v>
      </c>
      <c r="S10" s="87">
        <f>S7-S8</f>
        <v>418.22222222222217</v>
      </c>
    </row>
    <row r="11" spans="1:19" ht="15.75" thickBot="1" x14ac:dyDescent="0.3">
      <c r="A11" s="2"/>
      <c r="C11" s="9" t="s">
        <v>14</v>
      </c>
      <c r="D11" s="11"/>
      <c r="E11" s="11"/>
      <c r="F11" s="11">
        <v>379</v>
      </c>
      <c r="G11" s="68">
        <v>386</v>
      </c>
      <c r="H11" s="68">
        <v>377</v>
      </c>
      <c r="I11" s="68">
        <v>403</v>
      </c>
      <c r="J11" s="120">
        <f t="shared" si="0"/>
        <v>386.25</v>
      </c>
      <c r="K11" s="121"/>
      <c r="M11" s="13">
        <v>6</v>
      </c>
      <c r="N11" s="124">
        <v>7.5</v>
      </c>
      <c r="O11" s="125"/>
      <c r="P11" s="2"/>
      <c r="R11" s="88" t="s">
        <v>577</v>
      </c>
      <c r="S11" s="89">
        <f>S9/S6</f>
        <v>0.87722669354711691</v>
      </c>
    </row>
    <row r="12" spans="1:19" ht="15.75" thickBot="1" x14ac:dyDescent="0.3">
      <c r="A12" s="2"/>
      <c r="C12" s="9" t="s">
        <v>15</v>
      </c>
      <c r="D12" s="11"/>
      <c r="E12" s="11"/>
      <c r="F12" s="11">
        <v>198</v>
      </c>
      <c r="G12" s="68">
        <v>208</v>
      </c>
      <c r="H12" s="68">
        <v>186</v>
      </c>
      <c r="I12" s="68">
        <v>189</v>
      </c>
      <c r="J12" s="120">
        <f t="shared" si="0"/>
        <v>195.25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0.65887707321342603</v>
      </c>
    </row>
    <row r="13" spans="1:19" ht="15.75" thickBot="1" x14ac:dyDescent="0.3">
      <c r="A13" s="2"/>
      <c r="C13" s="14" t="s">
        <v>16</v>
      </c>
      <c r="D13" s="15">
        <v>60.05</v>
      </c>
      <c r="E13" s="15">
        <v>7.6</v>
      </c>
      <c r="F13" s="15">
        <v>184</v>
      </c>
      <c r="G13" s="15">
        <v>229</v>
      </c>
      <c r="H13" s="15">
        <v>201</v>
      </c>
      <c r="I13" s="15">
        <v>182</v>
      </c>
      <c r="J13" s="126">
        <f t="shared" si="0"/>
        <v>199</v>
      </c>
      <c r="K13" s="127"/>
      <c r="M13" s="69" t="s">
        <v>65</v>
      </c>
      <c r="N13" s="28">
        <v>3.88</v>
      </c>
      <c r="O13" s="30"/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7.98</v>
      </c>
      <c r="E16" s="11">
        <v>9.9</v>
      </c>
      <c r="F16" s="22">
        <v>1025</v>
      </c>
      <c r="G16" s="16"/>
      <c r="H16" s="23" t="s">
        <v>21</v>
      </c>
      <c r="I16" s="115">
        <v>4.9800000000000004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64.55</v>
      </c>
      <c r="E17" s="11"/>
      <c r="F17" s="22">
        <v>198</v>
      </c>
      <c r="G17" s="16"/>
      <c r="H17" s="27" t="s">
        <v>25</v>
      </c>
      <c r="I17" s="117">
        <v>4.22</v>
      </c>
      <c r="J17" s="117"/>
      <c r="K17" s="118"/>
      <c r="M17" s="28">
        <v>6.8</v>
      </c>
      <c r="N17" s="29">
        <v>108</v>
      </c>
      <c r="O17" s="30">
        <v>0.04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66.28</v>
      </c>
      <c r="E19" s="11"/>
      <c r="F19" s="22">
        <v>195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73.61</v>
      </c>
      <c r="E20" s="11"/>
      <c r="F20" s="22">
        <v>193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5.7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78.16</v>
      </c>
      <c r="E21" s="11"/>
      <c r="F21" s="22">
        <v>1935</v>
      </c>
      <c r="G21" s="16"/>
      <c r="H21" s="105">
        <v>8</v>
      </c>
      <c r="I21" s="107">
        <v>355</v>
      </c>
      <c r="J21" s="107">
        <v>262</v>
      </c>
      <c r="K21" s="109">
        <f>((I21-J21)/I21)</f>
        <v>0.26197183098591548</v>
      </c>
      <c r="M21" s="13">
        <v>2</v>
      </c>
      <c r="N21" s="37">
        <v>5.6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74.31</v>
      </c>
      <c r="E22" s="11">
        <v>6.5</v>
      </c>
      <c r="F22" s="22">
        <v>565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546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76.040000000000006</v>
      </c>
      <c r="E24" s="11">
        <v>6.3</v>
      </c>
      <c r="F24" s="22">
        <v>1052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0.70207457983193278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1028</v>
      </c>
      <c r="G25" s="16"/>
      <c r="M25" s="98" t="s">
        <v>43</v>
      </c>
      <c r="N25" s="99"/>
      <c r="O25" s="39">
        <f>(J10-J11)/J10</f>
        <v>0.31908329660643453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0.49449838187702266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-1.9206145966709345E-2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91.27</v>
      </c>
      <c r="E28" s="35"/>
      <c r="F28" s="36"/>
      <c r="G28" s="48"/>
      <c r="H28" s="49" t="s">
        <v>81</v>
      </c>
      <c r="I28" s="35">
        <v>564</v>
      </c>
      <c r="J28" s="35">
        <v>512</v>
      </c>
      <c r="K28" s="36">
        <f>I28-J28</f>
        <v>52</v>
      </c>
      <c r="M28" s="103" t="s">
        <v>124</v>
      </c>
      <c r="N28" s="104"/>
      <c r="O28" s="75">
        <f>(J10-J13)/J10</f>
        <v>0.64918466284706922</v>
      </c>
      <c r="P28" s="2"/>
    </row>
    <row r="29" spans="1:16" ht="15.75" thickBot="1" x14ac:dyDescent="0.3">
      <c r="A29" s="2"/>
      <c r="B29" s="43"/>
      <c r="C29" s="47" t="s">
        <v>54</v>
      </c>
      <c r="D29" s="35">
        <v>72.650000000000006</v>
      </c>
      <c r="E29" s="35">
        <v>68.47</v>
      </c>
      <c r="F29" s="36">
        <v>94.25</v>
      </c>
      <c r="G29" s="51">
        <v>5.5</v>
      </c>
      <c r="H29" s="28" t="s">
        <v>82</v>
      </c>
      <c r="I29" s="37">
        <v>196</v>
      </c>
      <c r="J29" s="37">
        <v>155</v>
      </c>
      <c r="K29" s="36">
        <f>I29-J29</f>
        <v>41</v>
      </c>
      <c r="L29" s="52"/>
      <c r="M29" s="111" t="s">
        <v>53</v>
      </c>
      <c r="N29" s="112"/>
      <c r="O29" s="74">
        <f>(J9-J13)/J9</f>
        <v>0.89548319327731096</v>
      </c>
      <c r="P29" s="2"/>
    </row>
    <row r="30" spans="1:16" ht="15" customHeight="1" x14ac:dyDescent="0.25">
      <c r="A30" s="2"/>
      <c r="B30" s="43"/>
      <c r="C30" s="47" t="s">
        <v>55</v>
      </c>
      <c r="D30" s="35">
        <v>80.3</v>
      </c>
      <c r="E30" s="35">
        <v>62.76</v>
      </c>
      <c r="F30" s="36">
        <v>78.150000000000006</v>
      </c>
      <c r="P30" s="2"/>
    </row>
    <row r="31" spans="1:16" ht="15" customHeight="1" x14ac:dyDescent="0.25">
      <c r="A31" s="2"/>
      <c r="B31" s="43"/>
      <c r="C31" s="47" t="s">
        <v>56</v>
      </c>
      <c r="D31" s="35">
        <v>73.75</v>
      </c>
      <c r="E31" s="35">
        <v>49.46</v>
      </c>
      <c r="F31" s="36">
        <v>67.06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53.77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91.31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425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426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427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428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429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432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430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 t="s">
        <v>431</v>
      </c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1180</v>
      </c>
      <c r="G64" s="12"/>
      <c r="H64" s="12"/>
      <c r="I64" s="12"/>
      <c r="J64" s="120">
        <f>AVERAGE(F64:I64)</f>
        <v>1180</v>
      </c>
      <c r="K64" s="121"/>
      <c r="M64" s="8">
        <v>2</v>
      </c>
      <c r="N64" s="122">
        <v>9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596</v>
      </c>
      <c r="G65" s="12"/>
      <c r="H65" s="12"/>
      <c r="I65" s="12"/>
      <c r="J65" s="120">
        <f t="shared" ref="J65:J70" si="1">AVERAGE(F65:I65)</f>
        <v>596</v>
      </c>
      <c r="K65" s="121"/>
      <c r="M65" s="8">
        <v>3</v>
      </c>
      <c r="N65" s="122">
        <v>9.4</v>
      </c>
      <c r="O65" s="123"/>
      <c r="P65" s="2"/>
    </row>
    <row r="66" spans="1:16" ht="15" customHeight="1" x14ac:dyDescent="0.25">
      <c r="A66" s="2"/>
      <c r="C66" s="9" t="s">
        <v>12</v>
      </c>
      <c r="D66" s="11">
        <v>64.040000000000006</v>
      </c>
      <c r="E66" s="11">
        <v>6.9</v>
      </c>
      <c r="F66" s="11">
        <v>2070</v>
      </c>
      <c r="G66" s="11">
        <v>2030</v>
      </c>
      <c r="H66" s="11">
        <v>2007</v>
      </c>
      <c r="I66" s="11">
        <v>1782</v>
      </c>
      <c r="J66" s="120">
        <f t="shared" si="1"/>
        <v>1972.25</v>
      </c>
      <c r="K66" s="121"/>
      <c r="M66" s="8">
        <v>4</v>
      </c>
      <c r="N66" s="122">
        <v>8.4</v>
      </c>
      <c r="O66" s="123"/>
      <c r="P66" s="2"/>
    </row>
    <row r="67" spans="1:16" ht="15" customHeight="1" x14ac:dyDescent="0.25">
      <c r="A67" s="2"/>
      <c r="C67" s="9" t="s">
        <v>13</v>
      </c>
      <c r="D67" s="11">
        <v>62.35</v>
      </c>
      <c r="E67" s="11">
        <v>8.5</v>
      </c>
      <c r="F67" s="11">
        <v>684</v>
      </c>
      <c r="G67" s="11">
        <v>706</v>
      </c>
      <c r="H67" s="11">
        <v>682</v>
      </c>
      <c r="I67" s="11">
        <v>736</v>
      </c>
      <c r="J67" s="120">
        <f t="shared" si="1"/>
        <v>702</v>
      </c>
      <c r="K67" s="121"/>
      <c r="M67" s="8">
        <v>5</v>
      </c>
      <c r="N67" s="122">
        <v>8.8000000000000007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386</v>
      </c>
      <c r="G68" s="68">
        <v>428</v>
      </c>
      <c r="H68" s="68">
        <v>411</v>
      </c>
      <c r="I68" s="68">
        <v>475</v>
      </c>
      <c r="J68" s="120">
        <f t="shared" si="1"/>
        <v>425</v>
      </c>
      <c r="K68" s="121"/>
      <c r="M68" s="13">
        <v>6</v>
      </c>
      <c r="N68" s="124">
        <v>7.5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211</v>
      </c>
      <c r="G69" s="68">
        <v>218</v>
      </c>
      <c r="H69" s="68">
        <v>221</v>
      </c>
      <c r="I69" s="68">
        <v>223</v>
      </c>
      <c r="J69" s="120">
        <f t="shared" si="1"/>
        <v>218.25</v>
      </c>
      <c r="K69" s="121"/>
      <c r="P69" s="2"/>
    </row>
    <row r="70" spans="1:16" ht="15.75" thickBot="1" x14ac:dyDescent="0.3">
      <c r="A70" s="2"/>
      <c r="C70" s="14" t="s">
        <v>16</v>
      </c>
      <c r="D70" s="15">
        <v>61.6</v>
      </c>
      <c r="E70" s="15">
        <v>7.7</v>
      </c>
      <c r="F70" s="15">
        <v>219</v>
      </c>
      <c r="G70" s="15">
        <v>214</v>
      </c>
      <c r="H70" s="15">
        <v>219</v>
      </c>
      <c r="I70" s="15">
        <v>237</v>
      </c>
      <c r="J70" s="126">
        <f t="shared" si="1"/>
        <v>222.25</v>
      </c>
      <c r="K70" s="127"/>
      <c r="M70" s="69" t="s">
        <v>65</v>
      </c>
      <c r="N70" s="70">
        <v>3.73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16.77</v>
      </c>
      <c r="E73" s="11">
        <v>10.1</v>
      </c>
      <c r="F73" s="22">
        <v>1142</v>
      </c>
      <c r="G73" s="16"/>
      <c r="H73" s="23" t="s">
        <v>21</v>
      </c>
      <c r="I73" s="115">
        <v>4.8600000000000003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66.239999999999995</v>
      </c>
      <c r="E74" s="11"/>
      <c r="F74" s="22">
        <v>223</v>
      </c>
      <c r="G74" s="16"/>
      <c r="H74" s="27" t="s">
        <v>25</v>
      </c>
      <c r="I74" s="117">
        <v>4.51</v>
      </c>
      <c r="J74" s="117"/>
      <c r="K74" s="118"/>
      <c r="M74" s="28">
        <v>7</v>
      </c>
      <c r="N74" s="29">
        <v>95</v>
      </c>
      <c r="O74" s="30">
        <v>0.03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61.99</v>
      </c>
      <c r="E76" s="11"/>
      <c r="F76" s="22">
        <v>226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75.39</v>
      </c>
      <c r="E77" s="11"/>
      <c r="F77" s="22">
        <v>221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5.5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77.14</v>
      </c>
      <c r="E78" s="11"/>
      <c r="F78" s="22">
        <v>2548</v>
      </c>
      <c r="G78" s="16"/>
      <c r="H78" s="105">
        <v>1</v>
      </c>
      <c r="I78" s="107">
        <v>663</v>
      </c>
      <c r="J78" s="107">
        <v>135</v>
      </c>
      <c r="K78" s="109">
        <f>((I78-J78)/I78)</f>
        <v>0.7963800904977375</v>
      </c>
      <c r="M78" s="13">
        <v>2</v>
      </c>
      <c r="N78" s="37">
        <v>5.4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72.2</v>
      </c>
      <c r="E79" s="11">
        <v>7.4</v>
      </c>
      <c r="F79" s="22">
        <v>557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569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76.37</v>
      </c>
      <c r="E81" s="11">
        <v>6.9</v>
      </c>
      <c r="F81" s="22">
        <v>1043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0.644061351248574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1088</v>
      </c>
      <c r="G82" s="16"/>
      <c r="M82" s="98" t="s">
        <v>43</v>
      </c>
      <c r="N82" s="99"/>
      <c r="O82" s="39">
        <f>(J67-J68)/J67</f>
        <v>0.39458689458689461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0.4864705882352941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-1.8327605956471937E-2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91.25</v>
      </c>
      <c r="E85" s="35"/>
      <c r="F85" s="36"/>
      <c r="G85" s="48"/>
      <c r="H85" s="49" t="s">
        <v>21</v>
      </c>
      <c r="I85" s="35">
        <v>412</v>
      </c>
      <c r="J85" s="35">
        <v>350</v>
      </c>
      <c r="K85" s="36">
        <f>I85-J85</f>
        <v>62</v>
      </c>
      <c r="M85" s="135" t="s">
        <v>53</v>
      </c>
      <c r="N85" s="136"/>
      <c r="O85" s="50">
        <f>(J66-J70)/J66</f>
        <v>0.88731144631765746</v>
      </c>
      <c r="P85" s="2"/>
    </row>
    <row r="86" spans="1:16" ht="15.75" thickBot="1" x14ac:dyDescent="0.3">
      <c r="A86" s="2"/>
      <c r="B86" s="43"/>
      <c r="C86" s="47" t="s">
        <v>54</v>
      </c>
      <c r="D86" s="35">
        <v>73.150000000000006</v>
      </c>
      <c r="E86" s="35">
        <v>69.02</v>
      </c>
      <c r="F86" s="36">
        <v>94.36</v>
      </c>
      <c r="G86" s="51">
        <v>5.5</v>
      </c>
      <c r="H86" s="28" t="s">
        <v>25</v>
      </c>
      <c r="I86" s="37">
        <v>233</v>
      </c>
      <c r="J86" s="37">
        <v>211</v>
      </c>
      <c r="K86" s="36">
        <f>I86-J86</f>
        <v>22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78.45</v>
      </c>
      <c r="E87" s="35">
        <v>55.83</v>
      </c>
      <c r="F87" s="36">
        <v>71.16</v>
      </c>
      <c r="P87" s="2"/>
    </row>
    <row r="88" spans="1:16" ht="15" customHeight="1" x14ac:dyDescent="0.25">
      <c r="A88" s="2"/>
      <c r="B88" s="43"/>
      <c r="C88" s="47" t="s">
        <v>56</v>
      </c>
      <c r="D88" s="35">
        <v>77.5</v>
      </c>
      <c r="E88" s="35">
        <v>47.1</v>
      </c>
      <c r="F88" s="36">
        <v>60.78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54.35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91.75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433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434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435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436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437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1109</v>
      </c>
      <c r="G119" s="12"/>
      <c r="H119" s="12"/>
      <c r="I119" s="12"/>
      <c r="J119" s="120">
        <f>AVERAGE(F119:I119)</f>
        <v>1109</v>
      </c>
      <c r="K119" s="121"/>
      <c r="M119" s="8">
        <v>2</v>
      </c>
      <c r="N119" s="122">
        <v>8.9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519</v>
      </c>
      <c r="G120" s="12"/>
      <c r="H120" s="12"/>
      <c r="I120" s="12"/>
      <c r="J120" s="120">
        <f t="shared" ref="J120:J125" si="2">AVERAGE(F120:I120)</f>
        <v>519</v>
      </c>
      <c r="K120" s="121"/>
      <c r="M120" s="8">
        <v>3</v>
      </c>
      <c r="N120" s="122">
        <v>9.1999999999999993</v>
      </c>
      <c r="O120" s="123"/>
      <c r="P120" s="2"/>
    </row>
    <row r="121" spans="1:16" x14ac:dyDescent="0.25">
      <c r="A121" s="2"/>
      <c r="C121" s="9" t="s">
        <v>12</v>
      </c>
      <c r="D121" s="11">
        <v>64.91</v>
      </c>
      <c r="E121" s="11">
        <v>7.6</v>
      </c>
      <c r="F121" s="11">
        <v>1444</v>
      </c>
      <c r="G121" s="11">
        <v>1409</v>
      </c>
      <c r="H121" s="11">
        <v>1391</v>
      </c>
      <c r="I121" s="11"/>
      <c r="J121" s="120">
        <f t="shared" si="2"/>
        <v>1414.6666666666667</v>
      </c>
      <c r="K121" s="121"/>
      <c r="M121" s="8">
        <v>4</v>
      </c>
      <c r="N121" s="122">
        <v>8.4</v>
      </c>
      <c r="O121" s="123"/>
      <c r="P121" s="2"/>
    </row>
    <row r="122" spans="1:16" x14ac:dyDescent="0.25">
      <c r="A122" s="2"/>
      <c r="C122" s="9" t="s">
        <v>13</v>
      </c>
      <c r="D122" s="11">
        <v>61.72</v>
      </c>
      <c r="E122" s="11">
        <v>8</v>
      </c>
      <c r="F122" s="11">
        <v>639</v>
      </c>
      <c r="G122" s="11">
        <v>642</v>
      </c>
      <c r="H122" s="11">
        <v>624</v>
      </c>
      <c r="I122" s="11"/>
      <c r="J122" s="120">
        <f t="shared" si="2"/>
        <v>635</v>
      </c>
      <c r="K122" s="121"/>
      <c r="M122" s="8">
        <v>5</v>
      </c>
      <c r="N122" s="122">
        <v>9.1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377</v>
      </c>
      <c r="G123" s="68">
        <v>388</v>
      </c>
      <c r="H123" s="68">
        <v>369</v>
      </c>
      <c r="I123" s="68"/>
      <c r="J123" s="120">
        <f t="shared" si="2"/>
        <v>378</v>
      </c>
      <c r="K123" s="121"/>
      <c r="M123" s="13">
        <v>6</v>
      </c>
      <c r="N123" s="124">
        <v>7.6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222</v>
      </c>
      <c r="G124" s="68">
        <v>220</v>
      </c>
      <c r="H124" s="68">
        <v>208</v>
      </c>
      <c r="I124" s="68"/>
      <c r="J124" s="120">
        <f t="shared" si="2"/>
        <v>216.66666666666666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61.44</v>
      </c>
      <c r="E125" s="15">
        <v>7.5</v>
      </c>
      <c r="F125" s="15">
        <v>232</v>
      </c>
      <c r="G125" s="15">
        <v>235</v>
      </c>
      <c r="H125" s="15">
        <v>218</v>
      </c>
      <c r="I125" s="15"/>
      <c r="J125" s="126">
        <f t="shared" si="2"/>
        <v>228.33333333333334</v>
      </c>
      <c r="K125" s="127"/>
      <c r="M125" s="69" t="s">
        <v>65</v>
      </c>
      <c r="N125" s="70">
        <v>3.89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19.02</v>
      </c>
      <c r="E128" s="11">
        <v>10.1</v>
      </c>
      <c r="F128" s="22">
        <v>1149</v>
      </c>
      <c r="G128" s="16"/>
      <c r="H128" s="23" t="s">
        <v>21</v>
      </c>
      <c r="I128" s="115">
        <v>4.59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66.77</v>
      </c>
      <c r="E129" s="11"/>
      <c r="F129" s="22">
        <v>229</v>
      </c>
      <c r="G129" s="16"/>
      <c r="H129" s="27" t="s">
        <v>25</v>
      </c>
      <c r="I129" s="117">
        <v>4.26</v>
      </c>
      <c r="J129" s="117"/>
      <c r="K129" s="118"/>
      <c r="M129" s="28">
        <v>6.8</v>
      </c>
      <c r="N129" s="29">
        <v>119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64.510000000000005</v>
      </c>
      <c r="E131" s="11"/>
      <c r="F131" s="22">
        <v>218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69.08</v>
      </c>
      <c r="E132" s="11"/>
      <c r="F132" s="22">
        <v>209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5.6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76.510000000000005</v>
      </c>
      <c r="E133" s="11"/>
      <c r="F133" s="22">
        <v>2477</v>
      </c>
      <c r="G133" s="16"/>
      <c r="H133" s="105">
        <v>9</v>
      </c>
      <c r="I133" s="107">
        <v>648</v>
      </c>
      <c r="J133" s="107">
        <v>199</v>
      </c>
      <c r="K133" s="109">
        <f>((I133-J133)/I133)</f>
        <v>0.6929012345679012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76.010000000000005</v>
      </c>
      <c r="E134" s="11">
        <v>6.4</v>
      </c>
      <c r="F134" s="22">
        <v>589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576</v>
      </c>
      <c r="G135" s="16"/>
      <c r="H135" s="105">
        <v>12</v>
      </c>
      <c r="I135" s="107">
        <v>339</v>
      </c>
      <c r="J135" s="107">
        <v>111</v>
      </c>
      <c r="K135" s="109">
        <f>((I135-J135)/I135)</f>
        <v>0.67256637168141598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78.34</v>
      </c>
      <c r="E136" s="11">
        <v>6.3</v>
      </c>
      <c r="F136" s="22">
        <v>1178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0.55113100848256369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1162</v>
      </c>
      <c r="G137" s="16"/>
      <c r="M137" s="98" t="s">
        <v>43</v>
      </c>
      <c r="N137" s="99"/>
      <c r="O137" s="39">
        <f>(J122-J123)/J122</f>
        <v>0.40472440944881888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0.42680776014109351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-5.3846153846153939E-2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91.22</v>
      </c>
      <c r="E140" s="35"/>
      <c r="F140" s="36"/>
      <c r="G140" s="48"/>
      <c r="H140" s="49" t="s">
        <v>21</v>
      </c>
      <c r="I140" s="35">
        <v>777</v>
      </c>
      <c r="J140" s="35">
        <v>709</v>
      </c>
      <c r="K140" s="36">
        <f>I140-J140</f>
        <v>68</v>
      </c>
      <c r="M140" s="135" t="s">
        <v>53</v>
      </c>
      <c r="N140" s="136"/>
      <c r="O140" s="50">
        <f>(J121-J125)/J121</f>
        <v>0.83859566446748357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72.95</v>
      </c>
      <c r="E141" s="35">
        <v>68.709999999999994</v>
      </c>
      <c r="F141" s="36">
        <v>94.19</v>
      </c>
      <c r="G141" s="51">
        <v>5.5</v>
      </c>
      <c r="H141" s="28" t="s">
        <v>25</v>
      </c>
      <c r="I141" s="37">
        <v>259</v>
      </c>
      <c r="J141" s="37">
        <v>243</v>
      </c>
      <c r="K141" s="36">
        <f>I141-J141</f>
        <v>16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80.05</v>
      </c>
      <c r="E142" s="35">
        <v>57.82</v>
      </c>
      <c r="F142" s="36">
        <v>72.23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78.05</v>
      </c>
      <c r="E143" s="35">
        <v>47.38</v>
      </c>
      <c r="F143" s="36">
        <v>60.71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57.36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91.77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438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441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442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440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439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 t="s">
        <v>443</v>
      </c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C1AE-3F11-493F-BDCF-8A63DF7C0046}">
  <dimension ref="A1:S171"/>
  <sheetViews>
    <sheetView zoomScale="85" zoomScaleNormal="85" workbookViewId="0">
      <selection activeCell="M23" sqref="M23:O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1842.8333333333333</v>
      </c>
    </row>
    <row r="7" spans="1:19" x14ac:dyDescent="0.25">
      <c r="A7" s="2"/>
      <c r="C7" s="9" t="s">
        <v>10</v>
      </c>
      <c r="D7" s="10"/>
      <c r="E7" s="10"/>
      <c r="F7" s="11">
        <v>1190</v>
      </c>
      <c r="G7" s="12"/>
      <c r="H7" s="12"/>
      <c r="I7" s="12"/>
      <c r="J7" s="120">
        <f>AVERAGE(F7:I7)</f>
        <v>1190</v>
      </c>
      <c r="K7" s="121"/>
      <c r="M7" s="8">
        <v>2</v>
      </c>
      <c r="N7" s="122">
        <v>8.9</v>
      </c>
      <c r="O7" s="123"/>
      <c r="P7" s="2"/>
      <c r="R7" s="59" t="s">
        <v>21</v>
      </c>
      <c r="S7" s="83">
        <f>AVERAGE(J10,J67,J122)</f>
        <v>679</v>
      </c>
    </row>
    <row r="8" spans="1:19" x14ac:dyDescent="0.25">
      <c r="A8" s="2"/>
      <c r="C8" s="9" t="s">
        <v>11</v>
      </c>
      <c r="D8" s="10"/>
      <c r="E8" s="10"/>
      <c r="F8" s="11">
        <v>536</v>
      </c>
      <c r="G8" s="12"/>
      <c r="H8" s="12"/>
      <c r="I8" s="12"/>
      <c r="J8" s="120">
        <f t="shared" ref="J8:J13" si="0">AVERAGE(F8:I8)</f>
        <v>536</v>
      </c>
      <c r="K8" s="121"/>
      <c r="M8" s="8">
        <v>3</v>
      </c>
      <c r="N8" s="122">
        <v>9.3000000000000007</v>
      </c>
      <c r="O8" s="123"/>
      <c r="P8" s="2"/>
      <c r="R8" s="59" t="s">
        <v>25</v>
      </c>
      <c r="S8" s="84">
        <f>AVERAGE(J13,J70,J125)</f>
        <v>228.58333333333334</v>
      </c>
    </row>
    <row r="9" spans="1:19" x14ac:dyDescent="0.25">
      <c r="A9" s="2"/>
      <c r="C9" s="9" t="s">
        <v>12</v>
      </c>
      <c r="D9" s="11">
        <v>61.41</v>
      </c>
      <c r="E9" s="11">
        <v>8</v>
      </c>
      <c r="F9" s="11">
        <v>2136</v>
      </c>
      <c r="G9" s="11">
        <v>1995</v>
      </c>
      <c r="H9" s="11">
        <v>1890</v>
      </c>
      <c r="I9" s="11">
        <v>1935</v>
      </c>
      <c r="J9" s="120">
        <f t="shared" si="0"/>
        <v>1989</v>
      </c>
      <c r="K9" s="121"/>
      <c r="M9" s="8">
        <v>4</v>
      </c>
      <c r="N9" s="122">
        <v>8.1</v>
      </c>
      <c r="O9" s="123"/>
      <c r="P9" s="2"/>
      <c r="R9" s="85" t="s">
        <v>575</v>
      </c>
      <c r="S9" s="86">
        <f>S6-S8</f>
        <v>1614.25</v>
      </c>
    </row>
    <row r="10" spans="1:19" x14ac:dyDescent="0.25">
      <c r="A10" s="2"/>
      <c r="C10" s="9" t="s">
        <v>13</v>
      </c>
      <c r="D10" s="11">
        <v>59.83</v>
      </c>
      <c r="E10" s="11">
        <v>8.3000000000000007</v>
      </c>
      <c r="F10" s="11">
        <v>723</v>
      </c>
      <c r="G10" s="11">
        <v>707</v>
      </c>
      <c r="H10" s="11">
        <v>700</v>
      </c>
      <c r="I10" s="11">
        <v>673</v>
      </c>
      <c r="J10" s="120">
        <f t="shared" si="0"/>
        <v>700.75</v>
      </c>
      <c r="K10" s="121"/>
      <c r="M10" s="8">
        <v>5</v>
      </c>
      <c r="N10" s="122">
        <v>8.4</v>
      </c>
      <c r="O10" s="123"/>
      <c r="P10" s="2"/>
      <c r="R10" s="85" t="s">
        <v>576</v>
      </c>
      <c r="S10" s="87">
        <f>S7-S8</f>
        <v>450.41666666666663</v>
      </c>
    </row>
    <row r="11" spans="1:19" ht="15.75" thickBot="1" x14ac:dyDescent="0.3">
      <c r="A11" s="2"/>
      <c r="C11" s="9" t="s">
        <v>14</v>
      </c>
      <c r="D11" s="11"/>
      <c r="E11" s="11"/>
      <c r="F11" s="11">
        <v>423</v>
      </c>
      <c r="G11" s="11">
        <v>414</v>
      </c>
      <c r="H11" s="11">
        <v>391</v>
      </c>
      <c r="I11" s="11">
        <v>493</v>
      </c>
      <c r="J11" s="120">
        <f t="shared" si="0"/>
        <v>430.25</v>
      </c>
      <c r="K11" s="121"/>
      <c r="M11" s="13">
        <v>6</v>
      </c>
      <c r="N11" s="124">
        <v>7.3</v>
      </c>
      <c r="O11" s="125"/>
      <c r="P11" s="2"/>
      <c r="R11" s="88" t="s">
        <v>577</v>
      </c>
      <c r="S11" s="89">
        <f>S9/S6</f>
        <v>0.87596092972777428</v>
      </c>
    </row>
    <row r="12" spans="1:19" ht="15.75" thickBot="1" x14ac:dyDescent="0.3">
      <c r="A12" s="2"/>
      <c r="C12" s="9" t="s">
        <v>15</v>
      </c>
      <c r="D12" s="11"/>
      <c r="E12" s="11"/>
      <c r="F12" s="11">
        <v>233</v>
      </c>
      <c r="G12" s="11">
        <v>230</v>
      </c>
      <c r="H12" s="11">
        <v>229</v>
      </c>
      <c r="I12" s="11">
        <v>238</v>
      </c>
      <c r="J12" s="120">
        <f t="shared" si="0"/>
        <v>232.5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0.66335297005400096</v>
      </c>
    </row>
    <row r="13" spans="1:19" ht="15.75" thickBot="1" x14ac:dyDescent="0.3">
      <c r="A13" s="2"/>
      <c r="C13" s="14" t="s">
        <v>16</v>
      </c>
      <c r="D13" s="15">
        <v>61.41</v>
      </c>
      <c r="E13" s="15">
        <v>7.5</v>
      </c>
      <c r="F13" s="15">
        <v>245</v>
      </c>
      <c r="G13" s="15">
        <v>239</v>
      </c>
      <c r="H13" s="15">
        <v>240</v>
      </c>
      <c r="I13" s="15">
        <v>232</v>
      </c>
      <c r="J13" s="126">
        <f t="shared" si="0"/>
        <v>239</v>
      </c>
      <c r="K13" s="127"/>
      <c r="M13" s="69" t="s">
        <v>65</v>
      </c>
      <c r="N13" s="28">
        <v>3.62</v>
      </c>
      <c r="O13" s="30">
        <v>4.25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3.39</v>
      </c>
      <c r="E16" s="11">
        <v>9.6999999999999993</v>
      </c>
      <c r="F16" s="22">
        <v>529</v>
      </c>
      <c r="G16" s="16"/>
      <c r="H16" s="23" t="s">
        <v>21</v>
      </c>
      <c r="I16" s="115">
        <v>6.21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63.53</v>
      </c>
      <c r="E17" s="11"/>
      <c r="F17" s="22">
        <v>251</v>
      </c>
      <c r="G17" s="16"/>
      <c r="H17" s="27" t="s">
        <v>25</v>
      </c>
      <c r="I17" s="117">
        <v>5.82</v>
      </c>
      <c r="J17" s="117"/>
      <c r="K17" s="118"/>
      <c r="M17" s="28">
        <v>7</v>
      </c>
      <c r="N17" s="29">
        <v>140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65.489999999999995</v>
      </c>
      <c r="E19" s="11"/>
      <c r="F19" s="22">
        <v>249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74.27</v>
      </c>
      <c r="E20" s="11"/>
      <c r="F20" s="22">
        <v>249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78.260000000000005</v>
      </c>
      <c r="E21" s="11"/>
      <c r="F21" s="22">
        <v>2171</v>
      </c>
      <c r="G21" s="16"/>
      <c r="H21" s="105">
        <v>5</v>
      </c>
      <c r="I21" s="107">
        <v>438</v>
      </c>
      <c r="J21" s="107">
        <v>308</v>
      </c>
      <c r="K21" s="109">
        <f>((I21-J21)/I21)</f>
        <v>0.29680365296803651</v>
      </c>
      <c r="M21" s="13">
        <v>2</v>
      </c>
      <c r="N21" s="37">
        <v>5.5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77.03</v>
      </c>
      <c r="E22" s="11">
        <v>7.2</v>
      </c>
      <c r="F22" s="22">
        <v>694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711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77.53</v>
      </c>
      <c r="E24" s="11">
        <v>6.8</v>
      </c>
      <c r="F24" s="22">
        <v>1117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0.64768728004022125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1126</v>
      </c>
      <c r="G25" s="16"/>
      <c r="M25" s="98" t="s">
        <v>43</v>
      </c>
      <c r="N25" s="99"/>
      <c r="O25" s="39">
        <f>(J10-J11)/J10</f>
        <v>0.38601498394577238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0.45961650203370136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-2.7956989247311829E-2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91.45</v>
      </c>
      <c r="E28" s="35"/>
      <c r="F28" s="36"/>
      <c r="G28" s="48"/>
      <c r="H28" s="49" t="s">
        <v>21</v>
      </c>
      <c r="I28" s="35">
        <v>415</v>
      </c>
      <c r="J28" s="35">
        <v>360</v>
      </c>
      <c r="K28" s="36">
        <f>I28-J28</f>
        <v>55</v>
      </c>
      <c r="M28" s="103" t="s">
        <v>124</v>
      </c>
      <c r="N28" s="104"/>
      <c r="O28" s="75">
        <f>(J10-J13)/J10</f>
        <v>0.65893685337138785</v>
      </c>
      <c r="P28" s="2"/>
    </row>
    <row r="29" spans="1:16" ht="15.75" thickBot="1" x14ac:dyDescent="0.3">
      <c r="A29" s="2"/>
      <c r="B29" s="43"/>
      <c r="C29" s="47" t="s">
        <v>54</v>
      </c>
      <c r="D29" s="35">
        <v>73.2</v>
      </c>
      <c r="E29" s="35">
        <v>68.98</v>
      </c>
      <c r="F29" s="36">
        <v>94.24</v>
      </c>
      <c r="G29" s="51">
        <v>5.5</v>
      </c>
      <c r="H29" s="28" t="s">
        <v>25</v>
      </c>
      <c r="I29" s="37">
        <v>241</v>
      </c>
      <c r="J29" s="37">
        <v>224</v>
      </c>
      <c r="K29" s="36">
        <f>I29-J29</f>
        <v>17</v>
      </c>
      <c r="L29" s="52"/>
      <c r="M29" s="111" t="s">
        <v>53</v>
      </c>
      <c r="N29" s="112"/>
      <c r="O29" s="74">
        <f>(J9-J13)/J9</f>
        <v>0.87983911513323276</v>
      </c>
      <c r="P29" s="2"/>
    </row>
    <row r="30" spans="1:16" ht="15" customHeight="1" x14ac:dyDescent="0.25">
      <c r="A30" s="2"/>
      <c r="B30" s="43"/>
      <c r="C30" s="47" t="s">
        <v>55</v>
      </c>
      <c r="D30" s="35">
        <v>79.849999999999994</v>
      </c>
      <c r="E30" s="35">
        <v>57.07</v>
      </c>
      <c r="F30" s="36">
        <v>71.47</v>
      </c>
      <c r="P30" s="2"/>
    </row>
    <row r="31" spans="1:16" ht="15" customHeight="1" x14ac:dyDescent="0.25">
      <c r="A31" s="2"/>
      <c r="B31" s="43"/>
      <c r="C31" s="47" t="s">
        <v>56</v>
      </c>
      <c r="D31" s="35">
        <v>78.150000000000006</v>
      </c>
      <c r="E31" s="35">
        <v>46.91</v>
      </c>
      <c r="F31" s="36">
        <v>60.02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55.5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91.75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ht="15" customHeight="1" x14ac:dyDescent="0.25">
      <c r="A41" s="2"/>
      <c r="C41" s="95" t="s">
        <v>444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445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446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447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448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1178</v>
      </c>
      <c r="G64" s="12"/>
      <c r="H64" s="12"/>
      <c r="I64" s="12"/>
      <c r="J64" s="120">
        <f>AVERAGE(F64:I64)</f>
        <v>1178</v>
      </c>
      <c r="K64" s="121"/>
      <c r="M64" s="8">
        <v>2</v>
      </c>
      <c r="N64" s="122">
        <v>9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551</v>
      </c>
      <c r="G65" s="12"/>
      <c r="H65" s="12"/>
      <c r="I65" s="12"/>
      <c r="J65" s="120">
        <f t="shared" ref="J65:J70" si="1">AVERAGE(F65:I65)</f>
        <v>551</v>
      </c>
      <c r="K65" s="121"/>
      <c r="M65" s="8">
        <v>3</v>
      </c>
      <c r="N65" s="122">
        <v>9.1999999999999993</v>
      </c>
      <c r="O65" s="123"/>
      <c r="P65" s="2"/>
    </row>
    <row r="66" spans="1:16" ht="15" customHeight="1" x14ac:dyDescent="0.25">
      <c r="A66" s="2"/>
      <c r="C66" s="9" t="s">
        <v>12</v>
      </c>
      <c r="D66" s="11">
        <v>64.58</v>
      </c>
      <c r="E66" s="11">
        <v>6.3</v>
      </c>
      <c r="F66" s="11">
        <v>1972</v>
      </c>
      <c r="G66" s="11">
        <v>1875</v>
      </c>
      <c r="H66" s="11">
        <v>1915</v>
      </c>
      <c r="I66" s="11">
        <v>1844</v>
      </c>
      <c r="J66" s="120">
        <f t="shared" si="1"/>
        <v>1901.5</v>
      </c>
      <c r="K66" s="121"/>
      <c r="M66" s="8">
        <v>4</v>
      </c>
      <c r="N66" s="122">
        <v>8.1999999999999993</v>
      </c>
      <c r="O66" s="123"/>
      <c r="P66" s="2"/>
    </row>
    <row r="67" spans="1:16" ht="15" customHeight="1" x14ac:dyDescent="0.25">
      <c r="A67" s="2"/>
      <c r="C67" s="9" t="s">
        <v>13</v>
      </c>
      <c r="D67" s="11">
        <v>62.45</v>
      </c>
      <c r="E67" s="11">
        <v>8.4</v>
      </c>
      <c r="F67" s="11">
        <v>658</v>
      </c>
      <c r="G67" s="11">
        <v>682</v>
      </c>
      <c r="H67" s="11">
        <v>645</v>
      </c>
      <c r="I67" s="11">
        <v>720</v>
      </c>
      <c r="J67" s="120">
        <f t="shared" si="1"/>
        <v>676.25</v>
      </c>
      <c r="K67" s="121"/>
      <c r="M67" s="8">
        <v>5</v>
      </c>
      <c r="N67" s="122">
        <v>8.4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496</v>
      </c>
      <c r="G68" s="68">
        <v>477</v>
      </c>
      <c r="H68" s="68">
        <v>484</v>
      </c>
      <c r="I68" s="68">
        <v>470</v>
      </c>
      <c r="J68" s="120">
        <f t="shared" si="1"/>
        <v>481.75</v>
      </c>
      <c r="K68" s="121"/>
      <c r="M68" s="13">
        <v>6</v>
      </c>
      <c r="N68" s="124">
        <v>7.4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222</v>
      </c>
      <c r="G69" s="68">
        <v>206</v>
      </c>
      <c r="H69" s="68">
        <v>221</v>
      </c>
      <c r="I69" s="68">
        <v>223</v>
      </c>
      <c r="J69" s="120">
        <f t="shared" si="1"/>
        <v>218</v>
      </c>
      <c r="K69" s="121"/>
      <c r="P69" s="2"/>
    </row>
    <row r="70" spans="1:16" ht="15.75" thickBot="1" x14ac:dyDescent="0.3">
      <c r="A70" s="2"/>
      <c r="C70" s="14" t="s">
        <v>16</v>
      </c>
      <c r="D70" s="15">
        <v>60.74</v>
      </c>
      <c r="E70" s="15">
        <v>10.8</v>
      </c>
      <c r="F70" s="15">
        <v>235</v>
      </c>
      <c r="G70" s="15">
        <v>204</v>
      </c>
      <c r="H70" s="15">
        <v>233</v>
      </c>
      <c r="I70" s="15">
        <v>245</v>
      </c>
      <c r="J70" s="126">
        <f t="shared" si="1"/>
        <v>229.25</v>
      </c>
      <c r="K70" s="127"/>
      <c r="M70" s="69" t="s">
        <v>65</v>
      </c>
      <c r="N70" s="70">
        <v>4.45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11.87</v>
      </c>
      <c r="E73" s="11">
        <v>10.8</v>
      </c>
      <c r="F73" s="22">
        <v>1275</v>
      </c>
      <c r="G73" s="16"/>
      <c r="H73" s="23" t="s">
        <v>21</v>
      </c>
      <c r="I73" s="115">
        <v>5.85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65.19</v>
      </c>
      <c r="E74" s="11"/>
      <c r="F74" s="22">
        <v>268</v>
      </c>
      <c r="G74" s="16"/>
      <c r="H74" s="27" t="s">
        <v>25</v>
      </c>
      <c r="I74" s="117">
        <v>4.8600000000000003</v>
      </c>
      <c r="J74" s="117"/>
      <c r="K74" s="118"/>
      <c r="M74" s="28">
        <v>6.7</v>
      </c>
      <c r="N74" s="29">
        <v>98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64.069999999999993</v>
      </c>
      <c r="E76" s="11"/>
      <c r="F76" s="22">
        <v>265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74.010000000000005</v>
      </c>
      <c r="E77" s="11"/>
      <c r="F77" s="22">
        <v>262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5.7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78.37</v>
      </c>
      <c r="E78" s="11"/>
      <c r="F78" s="22">
        <v>2577</v>
      </c>
      <c r="G78" s="16"/>
      <c r="H78" s="105">
        <v>3</v>
      </c>
      <c r="I78" s="107">
        <v>601</v>
      </c>
      <c r="J78" s="107">
        <v>508</v>
      </c>
      <c r="K78" s="109">
        <f>((I78-J78)/I78)</f>
        <v>0.15474209650582363</v>
      </c>
      <c r="M78" s="13">
        <v>2</v>
      </c>
      <c r="N78" s="37">
        <v>5.8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76.47</v>
      </c>
      <c r="E79" s="11">
        <v>6.3</v>
      </c>
      <c r="F79" s="22">
        <v>572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547</v>
      </c>
      <c r="G80" s="16"/>
      <c r="H80" s="105">
        <v>6</v>
      </c>
      <c r="I80" s="107">
        <v>372</v>
      </c>
      <c r="J80" s="107">
        <v>149</v>
      </c>
      <c r="K80" s="109">
        <f>((I80-J80)/I80)</f>
        <v>0.59946236559139787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77.12</v>
      </c>
      <c r="E81" s="11">
        <v>6.3</v>
      </c>
      <c r="F81" s="22">
        <v>1157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0.64435971601367337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1128</v>
      </c>
      <c r="G82" s="16"/>
      <c r="M82" s="98" t="s">
        <v>43</v>
      </c>
      <c r="N82" s="99"/>
      <c r="O82" s="39">
        <f>(J67-J68)/J67</f>
        <v>0.28761552680221814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0.54748313440581209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-5.1605504587155966E-2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91.41</v>
      </c>
      <c r="E85" s="35"/>
      <c r="F85" s="36"/>
      <c r="G85" s="48"/>
      <c r="H85" s="49" t="s">
        <v>81</v>
      </c>
      <c r="I85" s="35">
        <v>668</v>
      </c>
      <c r="J85" s="35">
        <v>612</v>
      </c>
      <c r="K85" s="36">
        <f>I85-J85</f>
        <v>56</v>
      </c>
      <c r="M85" s="135" t="s">
        <v>53</v>
      </c>
      <c r="N85" s="136"/>
      <c r="O85" s="50">
        <f>(J66-J70)/J66</f>
        <v>0.87943728635287932</v>
      </c>
      <c r="P85" s="2"/>
    </row>
    <row r="86" spans="1:16" ht="15.75" thickBot="1" x14ac:dyDescent="0.3">
      <c r="A86" s="2"/>
      <c r="B86" s="43"/>
      <c r="C86" s="47" t="s">
        <v>54</v>
      </c>
      <c r="D86" s="35">
        <v>72.650000000000006</v>
      </c>
      <c r="E86" s="35">
        <v>68.760000000000005</v>
      </c>
      <c r="F86" s="36">
        <v>94.65</v>
      </c>
      <c r="G86" s="51">
        <v>5.4</v>
      </c>
      <c r="H86" s="28" t="s">
        <v>82</v>
      </c>
      <c r="I86" s="37">
        <v>245</v>
      </c>
      <c r="J86" s="37">
        <v>208</v>
      </c>
      <c r="K86" s="36">
        <f>I86-J86</f>
        <v>37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80.349999999999994</v>
      </c>
      <c r="E87" s="35">
        <v>61.89</v>
      </c>
      <c r="F87" s="36">
        <v>77.02</v>
      </c>
      <c r="P87" s="2"/>
    </row>
    <row r="88" spans="1:16" ht="15" customHeight="1" x14ac:dyDescent="0.25">
      <c r="A88" s="2"/>
      <c r="B88" s="43"/>
      <c r="C88" s="47" t="s">
        <v>56</v>
      </c>
      <c r="D88" s="35">
        <v>73</v>
      </c>
      <c r="E88" s="35">
        <v>49.95</v>
      </c>
      <c r="F88" s="36">
        <v>68.430000000000007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54.13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91.65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449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450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451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452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453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454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1160</v>
      </c>
      <c r="G119" s="12"/>
      <c r="H119" s="12"/>
      <c r="I119" s="12"/>
      <c r="J119" s="120">
        <f>AVERAGE(F119:I119)</f>
        <v>1160</v>
      </c>
      <c r="K119" s="121"/>
      <c r="M119" s="8">
        <v>2</v>
      </c>
      <c r="N119" s="122">
        <v>8.6999999999999993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595</v>
      </c>
      <c r="G120" s="12"/>
      <c r="H120" s="12"/>
      <c r="I120" s="12"/>
      <c r="J120" s="120">
        <f t="shared" ref="J120:J125" si="2">AVERAGE(F120:I120)</f>
        <v>595</v>
      </c>
      <c r="K120" s="121"/>
      <c r="M120" s="8">
        <v>3</v>
      </c>
      <c r="N120" s="122">
        <v>9.3000000000000007</v>
      </c>
      <c r="O120" s="123"/>
      <c r="P120" s="2"/>
    </row>
    <row r="121" spans="1:16" x14ac:dyDescent="0.25">
      <c r="A121" s="2"/>
      <c r="C121" s="9" t="s">
        <v>12</v>
      </c>
      <c r="D121" s="11">
        <v>65.27</v>
      </c>
      <c r="E121" s="11">
        <v>8.1999999999999993</v>
      </c>
      <c r="F121" s="11">
        <v>1660</v>
      </c>
      <c r="G121" s="11">
        <v>1686</v>
      </c>
      <c r="H121" s="11">
        <v>1615</v>
      </c>
      <c r="I121" s="11">
        <v>1591</v>
      </c>
      <c r="J121" s="120">
        <f t="shared" si="2"/>
        <v>1638</v>
      </c>
      <c r="K121" s="121"/>
      <c r="M121" s="8">
        <v>4</v>
      </c>
      <c r="N121" s="122">
        <v>8.4</v>
      </c>
      <c r="O121" s="123"/>
      <c r="P121" s="2"/>
    </row>
    <row r="122" spans="1:16" x14ac:dyDescent="0.25">
      <c r="A122" s="2"/>
      <c r="C122" s="9" t="s">
        <v>13</v>
      </c>
      <c r="D122" s="11">
        <v>62.23</v>
      </c>
      <c r="E122" s="11">
        <v>8.5</v>
      </c>
      <c r="F122" s="11">
        <v>636</v>
      </c>
      <c r="G122" s="11">
        <v>651</v>
      </c>
      <c r="H122" s="11">
        <v>683</v>
      </c>
      <c r="I122" s="11">
        <v>670</v>
      </c>
      <c r="J122" s="120">
        <f t="shared" si="2"/>
        <v>660</v>
      </c>
      <c r="K122" s="121"/>
      <c r="M122" s="8">
        <v>5</v>
      </c>
      <c r="N122" s="122">
        <v>8.5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464</v>
      </c>
      <c r="G123" s="68">
        <v>476</v>
      </c>
      <c r="H123" s="68">
        <v>424</v>
      </c>
      <c r="I123" s="68">
        <v>435</v>
      </c>
      <c r="J123" s="120">
        <f t="shared" si="2"/>
        <v>449.75</v>
      </c>
      <c r="K123" s="121"/>
      <c r="M123" s="13">
        <v>6</v>
      </c>
      <c r="N123" s="124">
        <v>7.9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214</v>
      </c>
      <c r="G124" s="68">
        <v>219</v>
      </c>
      <c r="H124" s="68">
        <v>218</v>
      </c>
      <c r="I124" s="68">
        <v>216</v>
      </c>
      <c r="J124" s="120">
        <f t="shared" si="2"/>
        <v>216.75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62.58</v>
      </c>
      <c r="E125" s="15">
        <v>7.7</v>
      </c>
      <c r="F125" s="15">
        <v>211</v>
      </c>
      <c r="G125" s="15">
        <v>215</v>
      </c>
      <c r="H125" s="15">
        <v>223</v>
      </c>
      <c r="I125" s="15">
        <v>221</v>
      </c>
      <c r="J125" s="126">
        <f t="shared" si="2"/>
        <v>217.5</v>
      </c>
      <c r="K125" s="127"/>
      <c r="M125" s="69" t="s">
        <v>65</v>
      </c>
      <c r="N125" s="70">
        <v>4.24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14.14</v>
      </c>
      <c r="E128" s="11">
        <v>10.6</v>
      </c>
      <c r="F128" s="22">
        <v>1320</v>
      </c>
      <c r="G128" s="16"/>
      <c r="H128" s="23" t="s">
        <v>21</v>
      </c>
      <c r="I128" s="115">
        <v>4.82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65.17</v>
      </c>
      <c r="E129" s="11"/>
      <c r="F129" s="22">
        <v>235</v>
      </c>
      <c r="G129" s="16"/>
      <c r="H129" s="27" t="s">
        <v>25</v>
      </c>
      <c r="I129" s="117">
        <v>4.71</v>
      </c>
      <c r="J129" s="117"/>
      <c r="K129" s="118"/>
      <c r="M129" s="28">
        <v>7</v>
      </c>
      <c r="N129" s="29">
        <v>134</v>
      </c>
      <c r="O129" s="30">
        <v>0.03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64.56</v>
      </c>
      <c r="E131" s="11"/>
      <c r="F131" s="22">
        <v>232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71.91</v>
      </c>
      <c r="E132" s="11"/>
      <c r="F132" s="22">
        <v>230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5.3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76.8</v>
      </c>
      <c r="E133" s="11"/>
      <c r="F133" s="22">
        <v>2685</v>
      </c>
      <c r="G133" s="16"/>
      <c r="H133" s="105">
        <v>4</v>
      </c>
      <c r="I133" s="107">
        <v>631</v>
      </c>
      <c r="J133" s="107">
        <v>410</v>
      </c>
      <c r="K133" s="109">
        <f>((I133-J133)/I133)</f>
        <v>0.35023771790808239</v>
      </c>
      <c r="M133" s="13">
        <v>2</v>
      </c>
      <c r="N133" s="37">
        <v>5.4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76.36</v>
      </c>
      <c r="E134" s="11">
        <v>6.6</v>
      </c>
      <c r="F134" s="22">
        <v>555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539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77.55</v>
      </c>
      <c r="E136" s="11">
        <v>6.4</v>
      </c>
      <c r="F136" s="22">
        <v>1131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0.59706959706959706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1115</v>
      </c>
      <c r="G137" s="16"/>
      <c r="M137" s="98" t="s">
        <v>43</v>
      </c>
      <c r="N137" s="99"/>
      <c r="O137" s="39">
        <f>(J122-J123)/J122</f>
        <v>0.31856060606060604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0.51806559199555313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-3.4602076124567475E-3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91.3</v>
      </c>
      <c r="E140" s="35"/>
      <c r="F140" s="36"/>
      <c r="G140" s="48"/>
      <c r="H140" s="49" t="s">
        <v>95</v>
      </c>
      <c r="I140" s="35">
        <v>373</v>
      </c>
      <c r="J140" s="35">
        <v>332</v>
      </c>
      <c r="K140" s="36">
        <f>I140-J140</f>
        <v>41</v>
      </c>
      <c r="M140" s="135" t="s">
        <v>53</v>
      </c>
      <c r="N140" s="136"/>
      <c r="O140" s="50">
        <f>(J121-J125)/J121</f>
        <v>0.86721611721611724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72.849999999999994</v>
      </c>
      <c r="E141" s="35">
        <v>68.84</v>
      </c>
      <c r="F141" s="36">
        <v>94.5</v>
      </c>
      <c r="G141" s="51">
        <v>5.3</v>
      </c>
      <c r="H141" s="28" t="s">
        <v>25</v>
      </c>
      <c r="I141" s="37">
        <v>196</v>
      </c>
      <c r="J141" s="37">
        <v>174</v>
      </c>
      <c r="K141" s="36">
        <f>I141-J141</f>
        <v>22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79.849999999999994</v>
      </c>
      <c r="E142" s="35">
        <v>61.62</v>
      </c>
      <c r="F142" s="36">
        <v>77.17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75.150000000000006</v>
      </c>
      <c r="E143" s="35">
        <v>51.3</v>
      </c>
      <c r="F143" s="36">
        <v>68.260000000000005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52.75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91.25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455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456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457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458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459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1A4C-913A-400B-B82C-4072E8FE25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BD5E-C1C6-4AFB-BD59-E5937A8DB5A3}">
  <dimension ref="A1:S171"/>
  <sheetViews>
    <sheetView zoomScale="85" zoomScaleNormal="85" workbookViewId="0">
      <selection activeCell="M23" sqref="M23:O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1819.75</v>
      </c>
    </row>
    <row r="7" spans="1:19" x14ac:dyDescent="0.25">
      <c r="A7" s="2"/>
      <c r="C7" s="9" t="s">
        <v>10</v>
      </c>
      <c r="D7" s="10"/>
      <c r="E7" s="10"/>
      <c r="F7" s="11">
        <v>1145</v>
      </c>
      <c r="G7" s="12"/>
      <c r="H7" s="12"/>
      <c r="I7" s="12"/>
      <c r="J7" s="120">
        <f>AVERAGE(F7:I7)</f>
        <v>1145</v>
      </c>
      <c r="K7" s="121"/>
      <c r="M7" s="8">
        <v>2</v>
      </c>
      <c r="N7" s="122">
        <v>8.6999999999999993</v>
      </c>
      <c r="O7" s="123"/>
      <c r="P7" s="2"/>
      <c r="R7" s="59" t="s">
        <v>21</v>
      </c>
      <c r="S7" s="83">
        <f>AVERAGE(J10,J67,J122)</f>
        <v>640.66666666666663</v>
      </c>
    </row>
    <row r="8" spans="1:19" x14ac:dyDescent="0.25">
      <c r="A8" s="2"/>
      <c r="C8" s="9" t="s">
        <v>11</v>
      </c>
      <c r="D8" s="10"/>
      <c r="E8" s="10"/>
      <c r="F8" s="11">
        <v>625</v>
      </c>
      <c r="G8" s="12"/>
      <c r="H8" s="12"/>
      <c r="I8" s="12"/>
      <c r="J8" s="120">
        <f t="shared" ref="J8:J13" si="0">AVERAGE(F8:I8)</f>
        <v>625</v>
      </c>
      <c r="K8" s="121"/>
      <c r="M8" s="8">
        <v>3</v>
      </c>
      <c r="N8" s="122">
        <v>9.1999999999999993</v>
      </c>
      <c r="O8" s="123"/>
      <c r="P8" s="2"/>
      <c r="R8" s="59" t="s">
        <v>25</v>
      </c>
      <c r="S8" s="84">
        <f>AVERAGE(J13,J70,J125)</f>
        <v>233.33333333333334</v>
      </c>
    </row>
    <row r="9" spans="1:19" x14ac:dyDescent="0.25">
      <c r="A9" s="2"/>
      <c r="C9" s="9" t="s">
        <v>12</v>
      </c>
      <c r="D9" s="11">
        <v>64.31</v>
      </c>
      <c r="E9" s="11">
        <v>7.4</v>
      </c>
      <c r="F9" s="11">
        <v>1794</v>
      </c>
      <c r="G9" s="11">
        <v>2125</v>
      </c>
      <c r="H9" s="11">
        <v>2113</v>
      </c>
      <c r="I9" s="11">
        <v>2082</v>
      </c>
      <c r="J9" s="120">
        <f t="shared" si="0"/>
        <v>2028.5</v>
      </c>
      <c r="K9" s="121"/>
      <c r="M9" s="8">
        <v>4</v>
      </c>
      <c r="N9" s="122">
        <v>8.3000000000000007</v>
      </c>
      <c r="O9" s="123"/>
      <c r="P9" s="2"/>
      <c r="R9" s="85" t="s">
        <v>575</v>
      </c>
      <c r="S9" s="86">
        <f>S6-S8</f>
        <v>1586.4166666666667</v>
      </c>
    </row>
    <row r="10" spans="1:19" x14ac:dyDescent="0.25">
      <c r="A10" s="2"/>
      <c r="C10" s="9" t="s">
        <v>13</v>
      </c>
      <c r="D10" s="11">
        <v>61.91</v>
      </c>
      <c r="E10" s="11">
        <v>8.4</v>
      </c>
      <c r="F10" s="11">
        <v>708</v>
      </c>
      <c r="G10" s="11">
        <v>658</v>
      </c>
      <c r="H10" s="11">
        <v>731</v>
      </c>
      <c r="I10" s="11">
        <v>745</v>
      </c>
      <c r="J10" s="120">
        <f t="shared" si="0"/>
        <v>710.5</v>
      </c>
      <c r="K10" s="121"/>
      <c r="M10" s="8">
        <v>5</v>
      </c>
      <c r="N10" s="122">
        <v>8.5</v>
      </c>
      <c r="O10" s="123"/>
      <c r="P10" s="2"/>
      <c r="R10" s="85" t="s">
        <v>576</v>
      </c>
      <c r="S10" s="87">
        <f>S7-S8</f>
        <v>407.33333333333326</v>
      </c>
    </row>
    <row r="11" spans="1:19" ht="15.75" thickBot="1" x14ac:dyDescent="0.3">
      <c r="A11" s="2"/>
      <c r="C11" s="9" t="s">
        <v>14</v>
      </c>
      <c r="D11" s="11"/>
      <c r="E11" s="11"/>
      <c r="F11" s="11">
        <v>462</v>
      </c>
      <c r="G11" s="68">
        <v>476</v>
      </c>
      <c r="H11" s="68">
        <v>490</v>
      </c>
      <c r="I11" s="68">
        <v>453</v>
      </c>
      <c r="J11" s="120">
        <f t="shared" si="0"/>
        <v>470.25</v>
      </c>
      <c r="K11" s="121"/>
      <c r="M11" s="13">
        <v>6</v>
      </c>
      <c r="N11" s="124">
        <v>7.8</v>
      </c>
      <c r="O11" s="125"/>
      <c r="P11" s="2"/>
      <c r="R11" s="88" t="s">
        <v>577</v>
      </c>
      <c r="S11" s="89">
        <f>S9/S6</f>
        <v>0.87177725878096812</v>
      </c>
    </row>
    <row r="12" spans="1:19" ht="15.75" thickBot="1" x14ac:dyDescent="0.3">
      <c r="A12" s="2"/>
      <c r="C12" s="9" t="s">
        <v>15</v>
      </c>
      <c r="D12" s="11"/>
      <c r="E12" s="11"/>
      <c r="F12" s="11">
        <v>195</v>
      </c>
      <c r="G12" s="68">
        <v>225</v>
      </c>
      <c r="H12" s="68">
        <v>265</v>
      </c>
      <c r="I12" s="68">
        <v>235</v>
      </c>
      <c r="J12" s="120">
        <f t="shared" si="0"/>
        <v>230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0.63579604578563986</v>
      </c>
    </row>
    <row r="13" spans="1:19" ht="15.75" thickBot="1" x14ac:dyDescent="0.3">
      <c r="A13" s="2"/>
      <c r="C13" s="14" t="s">
        <v>16</v>
      </c>
      <c r="D13" s="15">
        <v>61.11</v>
      </c>
      <c r="E13" s="15">
        <v>7.9</v>
      </c>
      <c r="F13" s="15">
        <v>196</v>
      </c>
      <c r="G13" s="15">
        <v>240</v>
      </c>
      <c r="H13" s="15">
        <v>274</v>
      </c>
      <c r="I13" s="15">
        <v>246</v>
      </c>
      <c r="J13" s="126">
        <f t="shared" si="0"/>
        <v>239</v>
      </c>
      <c r="K13" s="127"/>
      <c r="M13" s="69" t="s">
        <v>65</v>
      </c>
      <c r="N13" s="28">
        <v>3.95</v>
      </c>
      <c r="O13" s="30">
        <v>4.71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10.23</v>
      </c>
      <c r="E16" s="11">
        <v>10.6</v>
      </c>
      <c r="F16" s="22">
        <v>1288</v>
      </c>
      <c r="G16" s="16"/>
      <c r="H16" s="23" t="s">
        <v>21</v>
      </c>
      <c r="I16" s="115"/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64.52</v>
      </c>
      <c r="E17" s="11"/>
      <c r="F17" s="22">
        <v>207</v>
      </c>
      <c r="G17" s="16"/>
      <c r="H17" s="27" t="s">
        <v>25</v>
      </c>
      <c r="I17" s="117"/>
      <c r="J17" s="117"/>
      <c r="K17" s="118"/>
      <c r="M17" s="28">
        <v>6.8</v>
      </c>
      <c r="N17" s="29">
        <v>89</v>
      </c>
      <c r="O17" s="30">
        <v>0.04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66.34</v>
      </c>
      <c r="E19" s="11"/>
      <c r="F19" s="22">
        <v>204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73.81</v>
      </c>
      <c r="E20" s="11"/>
      <c r="F20" s="22">
        <v>199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5.8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75.27</v>
      </c>
      <c r="E21" s="11"/>
      <c r="F21" s="22">
        <v>2417</v>
      </c>
      <c r="G21" s="16"/>
      <c r="H21" s="105">
        <v>9</v>
      </c>
      <c r="I21" s="107">
        <v>702</v>
      </c>
      <c r="J21" s="107">
        <v>186</v>
      </c>
      <c r="K21" s="109">
        <f>((I21-J21)/I21)</f>
        <v>0.7350427350427351</v>
      </c>
      <c r="M21" s="13">
        <v>2</v>
      </c>
      <c r="N21" s="37">
        <v>5.6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76.55</v>
      </c>
      <c r="E22" s="11">
        <v>6.5</v>
      </c>
      <c r="F22" s="22">
        <v>535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517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77.72</v>
      </c>
      <c r="E24" s="11">
        <v>6.3</v>
      </c>
      <c r="F24" s="22">
        <v>1098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0.64974118807000247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1066</v>
      </c>
      <c r="G25" s="16"/>
      <c r="M25" s="98" t="s">
        <v>43</v>
      </c>
      <c r="N25" s="99"/>
      <c r="O25" s="39">
        <f>(J10-J11)/J10</f>
        <v>0.3381421534130894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0.5108984582668793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-3.9130434782608699E-2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91.25</v>
      </c>
      <c r="E28" s="35"/>
      <c r="F28" s="36"/>
      <c r="G28" s="48"/>
      <c r="H28" s="49"/>
      <c r="I28" s="35"/>
      <c r="J28" s="35"/>
      <c r="K28" s="36">
        <f>I28-J28</f>
        <v>0</v>
      </c>
      <c r="M28" s="103" t="s">
        <v>124</v>
      </c>
      <c r="N28" s="104"/>
      <c r="O28" s="75">
        <f>(J10-J13)/J10</f>
        <v>0.66361717100633355</v>
      </c>
      <c r="P28" s="2"/>
    </row>
    <row r="29" spans="1:16" ht="15.75" thickBot="1" x14ac:dyDescent="0.3">
      <c r="A29" s="2"/>
      <c r="B29" s="43"/>
      <c r="C29" s="47" t="s">
        <v>54</v>
      </c>
      <c r="D29" s="35">
        <v>72.650000000000006</v>
      </c>
      <c r="E29" s="35">
        <v>68.47</v>
      </c>
      <c r="F29" s="36">
        <v>94.25</v>
      </c>
      <c r="G29" s="51">
        <v>5.4</v>
      </c>
      <c r="H29" s="28"/>
      <c r="I29" s="37"/>
      <c r="J29" s="37"/>
      <c r="K29" s="36">
        <f>I29-J29</f>
        <v>0</v>
      </c>
      <c r="L29" s="52"/>
      <c r="M29" s="111" t="s">
        <v>53</v>
      </c>
      <c r="N29" s="112"/>
      <c r="O29" s="74">
        <f>(J9-J13)/J9</f>
        <v>0.88217894996302681</v>
      </c>
      <c r="P29" s="2"/>
    </row>
    <row r="30" spans="1:16" ht="15" customHeight="1" x14ac:dyDescent="0.25">
      <c r="A30" s="2"/>
      <c r="B30" s="43"/>
      <c r="C30" s="47" t="s">
        <v>55</v>
      </c>
      <c r="D30" s="35">
        <v>80.45</v>
      </c>
      <c r="E30" s="35">
        <v>62.22</v>
      </c>
      <c r="F30" s="36">
        <v>77.349999999999994</v>
      </c>
      <c r="P30" s="2"/>
    </row>
    <row r="31" spans="1:16" ht="15" customHeight="1" x14ac:dyDescent="0.25">
      <c r="A31" s="2"/>
      <c r="B31" s="43"/>
      <c r="C31" s="47" t="s">
        <v>56</v>
      </c>
      <c r="D31" s="35">
        <v>73.45</v>
      </c>
      <c r="E31" s="35">
        <v>50.05</v>
      </c>
      <c r="F31" s="36">
        <v>68.14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43.04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91.55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460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461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462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463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464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465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1176</v>
      </c>
      <c r="G64" s="12"/>
      <c r="H64" s="12"/>
      <c r="I64" s="12"/>
      <c r="J64" s="120">
        <f>AVERAGE(F64:I64)</f>
        <v>1176</v>
      </c>
      <c r="K64" s="121"/>
      <c r="M64" s="8">
        <v>2</v>
      </c>
      <c r="N64" s="122">
        <v>8.6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618</v>
      </c>
      <c r="G65" s="12"/>
      <c r="H65" s="12"/>
      <c r="I65" s="12"/>
      <c r="J65" s="120">
        <f t="shared" ref="J65:J70" si="1">AVERAGE(F65:I65)</f>
        <v>618</v>
      </c>
      <c r="K65" s="121"/>
      <c r="M65" s="8">
        <v>3</v>
      </c>
      <c r="N65" s="122">
        <v>9</v>
      </c>
      <c r="O65" s="123"/>
      <c r="P65" s="2"/>
    </row>
    <row r="66" spans="1:16" ht="15" customHeight="1" x14ac:dyDescent="0.25">
      <c r="A66" s="2"/>
      <c r="C66" s="9" t="s">
        <v>12</v>
      </c>
      <c r="D66" s="11">
        <v>64.47</v>
      </c>
      <c r="E66" s="11">
        <v>6.4</v>
      </c>
      <c r="F66" s="11">
        <v>2097</v>
      </c>
      <c r="G66" s="11">
        <v>2071</v>
      </c>
      <c r="H66" s="11">
        <v>1707</v>
      </c>
      <c r="I66" s="11">
        <v>1401</v>
      </c>
      <c r="J66" s="120">
        <f t="shared" si="1"/>
        <v>1819</v>
      </c>
      <c r="K66" s="121"/>
      <c r="M66" s="8">
        <v>4</v>
      </c>
      <c r="N66" s="122">
        <v>8.1999999999999993</v>
      </c>
      <c r="O66" s="123"/>
      <c r="P66" s="2"/>
    </row>
    <row r="67" spans="1:16" ht="15" customHeight="1" x14ac:dyDescent="0.25">
      <c r="A67" s="2"/>
      <c r="C67" s="9" t="s">
        <v>13</v>
      </c>
      <c r="D67" s="11">
        <v>62.02</v>
      </c>
      <c r="E67" s="11">
        <v>8.4</v>
      </c>
      <c r="F67" s="11">
        <v>692</v>
      </c>
      <c r="G67" s="11">
        <v>688</v>
      </c>
      <c r="H67" s="11">
        <v>681</v>
      </c>
      <c r="I67" s="11">
        <v>559</v>
      </c>
      <c r="J67" s="120">
        <f t="shared" si="1"/>
        <v>655</v>
      </c>
      <c r="K67" s="121"/>
      <c r="M67" s="8">
        <v>5</v>
      </c>
      <c r="N67" s="122">
        <v>8.5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488</v>
      </c>
      <c r="G68" s="68">
        <v>491</v>
      </c>
      <c r="H68" s="68">
        <v>479</v>
      </c>
      <c r="I68" s="68">
        <v>466</v>
      </c>
      <c r="J68" s="120">
        <f t="shared" si="1"/>
        <v>481</v>
      </c>
      <c r="K68" s="121"/>
      <c r="M68" s="13">
        <v>6</v>
      </c>
      <c r="N68" s="124">
        <v>7.6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269</v>
      </c>
      <c r="G69" s="68">
        <v>249</v>
      </c>
      <c r="H69" s="68">
        <v>244</v>
      </c>
      <c r="I69" s="68">
        <v>222</v>
      </c>
      <c r="J69" s="120">
        <f t="shared" si="1"/>
        <v>246</v>
      </c>
      <c r="K69" s="121"/>
      <c r="P69" s="2"/>
    </row>
    <row r="70" spans="1:16" ht="15.75" thickBot="1" x14ac:dyDescent="0.3">
      <c r="A70" s="2"/>
      <c r="C70" s="14" t="s">
        <v>16</v>
      </c>
      <c r="D70" s="15">
        <v>61.94</v>
      </c>
      <c r="E70" s="15">
        <v>7.7</v>
      </c>
      <c r="F70" s="15">
        <v>259</v>
      </c>
      <c r="G70" s="15">
        <v>266</v>
      </c>
      <c r="H70" s="15">
        <v>263</v>
      </c>
      <c r="I70" s="15">
        <v>237</v>
      </c>
      <c r="J70" s="126">
        <f t="shared" si="1"/>
        <v>256.25</v>
      </c>
      <c r="K70" s="127"/>
      <c r="M70" s="69" t="s">
        <v>65</v>
      </c>
      <c r="N70" s="70">
        <v>3.69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9.07</v>
      </c>
      <c r="E73" s="11">
        <v>8.8000000000000007</v>
      </c>
      <c r="F73" s="22">
        <v>1065</v>
      </c>
      <c r="G73" s="16"/>
      <c r="H73" s="23" t="s">
        <v>21</v>
      </c>
      <c r="I73" s="115">
        <v>4.71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66.069999999999993</v>
      </c>
      <c r="E74" s="11"/>
      <c r="F74" s="22">
        <v>222</v>
      </c>
      <c r="G74" s="16"/>
      <c r="H74" s="27" t="s">
        <v>25</v>
      </c>
      <c r="I74" s="117">
        <v>4.1399999999999997</v>
      </c>
      <c r="J74" s="117"/>
      <c r="K74" s="118"/>
      <c r="M74" s="28">
        <v>6.8</v>
      </c>
      <c r="N74" s="29">
        <v>188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64.92</v>
      </c>
      <c r="E76" s="11"/>
      <c r="F76" s="22">
        <v>254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69.03</v>
      </c>
      <c r="E77" s="11"/>
      <c r="F77" s="22">
        <v>231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5.5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77.03</v>
      </c>
      <c r="E78" s="11"/>
      <c r="F78" s="22">
        <v>2334</v>
      </c>
      <c r="G78" s="16"/>
      <c r="H78" s="105">
        <v>8</v>
      </c>
      <c r="I78" s="107">
        <v>488</v>
      </c>
      <c r="J78" s="107">
        <v>267</v>
      </c>
      <c r="K78" s="109">
        <f>((I78-J78)/I78)</f>
        <v>0.45286885245901637</v>
      </c>
      <c r="M78" s="13">
        <v>2</v>
      </c>
      <c r="N78" s="37">
        <v>5.4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76.069999999999993</v>
      </c>
      <c r="E79" s="11">
        <v>6.5</v>
      </c>
      <c r="F79" s="22">
        <v>597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586</v>
      </c>
      <c r="G80" s="16"/>
      <c r="H80" s="105">
        <v>11</v>
      </c>
      <c r="I80" s="107">
        <v>689</v>
      </c>
      <c r="J80" s="107">
        <v>401</v>
      </c>
      <c r="K80" s="109">
        <f>((I80-J80)/I80)</f>
        <v>0.41799709724238027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79.11</v>
      </c>
      <c r="E81" s="11">
        <v>6.4</v>
      </c>
      <c r="F81" s="22">
        <v>991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0.63991203958218801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984</v>
      </c>
      <c r="G82" s="16"/>
      <c r="M82" s="98" t="s">
        <v>43</v>
      </c>
      <c r="N82" s="99"/>
      <c r="O82" s="39">
        <f>(J67-J68)/J67</f>
        <v>0.26564885496183205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0.48856548856548859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-4.1666666666666664E-2</v>
      </c>
      <c r="P84" s="2"/>
    </row>
    <row r="85" spans="1:16" ht="15.75" thickBot="1" x14ac:dyDescent="0.3">
      <c r="A85" s="2"/>
      <c r="B85" s="43"/>
      <c r="C85" s="47" t="s">
        <v>52</v>
      </c>
      <c r="D85" s="35">
        <v>90.84</v>
      </c>
      <c r="E85" s="35"/>
      <c r="F85" s="36"/>
      <c r="G85" s="48"/>
      <c r="H85" s="49" t="s">
        <v>21</v>
      </c>
      <c r="I85" s="35">
        <v>798</v>
      </c>
      <c r="J85" s="35">
        <v>709</v>
      </c>
      <c r="K85" s="36">
        <f>I85-J85</f>
        <v>89</v>
      </c>
      <c r="M85" s="135" t="s">
        <v>53</v>
      </c>
      <c r="N85" s="136"/>
      <c r="O85" s="50">
        <f>(J66-J70)/J66</f>
        <v>0.85912589334799339</v>
      </c>
      <c r="P85" s="2"/>
    </row>
    <row r="86" spans="1:16" ht="15.75" thickBot="1" x14ac:dyDescent="0.3">
      <c r="A86" s="2"/>
      <c r="B86" s="43"/>
      <c r="C86" s="47" t="s">
        <v>54</v>
      </c>
      <c r="D86" s="35">
        <v>73.25</v>
      </c>
      <c r="E86" s="35">
        <v>68.44</v>
      </c>
      <c r="F86" s="36">
        <v>93.44</v>
      </c>
      <c r="G86" s="51">
        <v>5.5</v>
      </c>
      <c r="H86" s="28" t="s">
        <v>25</v>
      </c>
      <c r="I86" s="37">
        <v>283</v>
      </c>
      <c r="J86" s="37">
        <v>263</v>
      </c>
      <c r="K86" s="36">
        <f>I86-J86</f>
        <v>20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80.349999999999994</v>
      </c>
      <c r="E87" s="35">
        <v>61.87</v>
      </c>
      <c r="F87" s="36">
        <v>77.010000000000005</v>
      </c>
      <c r="P87" s="2"/>
    </row>
    <row r="88" spans="1:16" ht="15" customHeight="1" x14ac:dyDescent="0.25">
      <c r="A88" s="2"/>
      <c r="B88" s="43"/>
      <c r="C88" s="47" t="s">
        <v>56</v>
      </c>
      <c r="D88" s="35">
        <v>77.05</v>
      </c>
      <c r="E88" s="35">
        <v>52.37</v>
      </c>
      <c r="F88" s="36">
        <v>67.98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56.99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90.87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466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469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470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468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467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1125</v>
      </c>
      <c r="G119" s="12"/>
      <c r="H119" s="12"/>
      <c r="I119" s="12"/>
      <c r="J119" s="120">
        <f>AVERAGE(F119:I119)</f>
        <v>1125</v>
      </c>
      <c r="K119" s="121"/>
      <c r="M119" s="8">
        <v>2</v>
      </c>
      <c r="N119" s="122">
        <v>8.6999999999999993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635</v>
      </c>
      <c r="G120" s="12"/>
      <c r="H120" s="12"/>
      <c r="I120" s="12"/>
      <c r="J120" s="120">
        <f t="shared" ref="J120:J125" si="2">AVERAGE(F120:I120)</f>
        <v>635</v>
      </c>
      <c r="K120" s="121"/>
      <c r="M120" s="8">
        <v>3</v>
      </c>
      <c r="N120" s="122">
        <v>9.1999999999999993</v>
      </c>
      <c r="O120" s="123"/>
      <c r="P120" s="2"/>
    </row>
    <row r="121" spans="1:16" x14ac:dyDescent="0.25">
      <c r="A121" s="2"/>
      <c r="C121" s="9" t="s">
        <v>12</v>
      </c>
      <c r="D121" s="11">
        <v>62.92</v>
      </c>
      <c r="E121" s="11">
        <v>7.5</v>
      </c>
      <c r="F121" s="11">
        <v>1705</v>
      </c>
      <c r="G121" s="11">
        <v>1675</v>
      </c>
      <c r="H121" s="11">
        <v>1522</v>
      </c>
      <c r="I121" s="11">
        <v>1545</v>
      </c>
      <c r="J121" s="120">
        <f t="shared" si="2"/>
        <v>1611.75</v>
      </c>
      <c r="K121" s="121"/>
      <c r="M121" s="8">
        <v>4</v>
      </c>
      <c r="N121" s="122">
        <v>8.4</v>
      </c>
      <c r="O121" s="123"/>
      <c r="P121" s="2"/>
    </row>
    <row r="122" spans="1:16" x14ac:dyDescent="0.25">
      <c r="A122" s="2"/>
      <c r="C122" s="9" t="s">
        <v>13</v>
      </c>
      <c r="D122" s="11">
        <v>57.66</v>
      </c>
      <c r="E122" s="11">
        <v>7.8</v>
      </c>
      <c r="F122" s="11">
        <v>587</v>
      </c>
      <c r="G122" s="11">
        <v>598</v>
      </c>
      <c r="H122" s="11">
        <v>510</v>
      </c>
      <c r="I122" s="11">
        <v>531</v>
      </c>
      <c r="J122" s="120">
        <f t="shared" si="2"/>
        <v>556.5</v>
      </c>
      <c r="K122" s="121"/>
      <c r="M122" s="8">
        <v>5</v>
      </c>
      <c r="N122" s="122">
        <v>8.5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320</v>
      </c>
      <c r="G123" s="68">
        <v>345</v>
      </c>
      <c r="H123" s="68">
        <v>316</v>
      </c>
      <c r="I123" s="68">
        <v>329</v>
      </c>
      <c r="J123" s="120">
        <f t="shared" si="2"/>
        <v>327.5</v>
      </c>
      <c r="K123" s="121"/>
      <c r="M123" s="13">
        <v>6</v>
      </c>
      <c r="N123" s="124">
        <v>8.1999999999999993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214</v>
      </c>
      <c r="G124" s="68">
        <v>218</v>
      </c>
      <c r="H124" s="68">
        <v>191</v>
      </c>
      <c r="I124" s="68">
        <v>189</v>
      </c>
      <c r="J124" s="120">
        <f t="shared" si="2"/>
        <v>203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57.85</v>
      </c>
      <c r="E125" s="15">
        <v>7.3</v>
      </c>
      <c r="F125" s="15">
        <v>212</v>
      </c>
      <c r="G125" s="15">
        <v>215</v>
      </c>
      <c r="H125" s="15">
        <v>197</v>
      </c>
      <c r="I125" s="15">
        <v>195</v>
      </c>
      <c r="J125" s="126">
        <f t="shared" si="2"/>
        <v>204.75</v>
      </c>
      <c r="K125" s="127"/>
      <c r="M125" s="69" t="s">
        <v>65</v>
      </c>
      <c r="N125" s="70">
        <v>3.93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13.31</v>
      </c>
      <c r="E128" s="11">
        <v>9.6</v>
      </c>
      <c r="F128" s="22">
        <v>1235</v>
      </c>
      <c r="G128" s="16"/>
      <c r="H128" s="23" t="s">
        <v>21</v>
      </c>
      <c r="I128" s="115">
        <v>4.37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66.08</v>
      </c>
      <c r="E129" s="11"/>
      <c r="F129" s="22">
        <v>225</v>
      </c>
      <c r="G129" s="16"/>
      <c r="H129" s="27" t="s">
        <v>25</v>
      </c>
      <c r="I129" s="117">
        <v>4.1500000000000004</v>
      </c>
      <c r="J129" s="117"/>
      <c r="K129" s="118"/>
      <c r="M129" s="28">
        <v>7</v>
      </c>
      <c r="N129" s="29">
        <v>141</v>
      </c>
      <c r="O129" s="30">
        <v>0.02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64.959999999999994</v>
      </c>
      <c r="E131" s="11"/>
      <c r="F131" s="22">
        <v>221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70.510000000000005</v>
      </c>
      <c r="E132" s="11"/>
      <c r="F132" s="22">
        <v>219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5.2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76.2</v>
      </c>
      <c r="E133" s="11"/>
      <c r="F133" s="22">
        <v>2420</v>
      </c>
      <c r="G133" s="16"/>
      <c r="H133" s="105">
        <v>7</v>
      </c>
      <c r="I133" s="107">
        <v>329</v>
      </c>
      <c r="J133" s="107">
        <v>142</v>
      </c>
      <c r="K133" s="109">
        <f>((I133-J133)/I133)</f>
        <v>0.56838905775075987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76.400000000000006</v>
      </c>
      <c r="E134" s="11">
        <v>6.6</v>
      </c>
      <c r="F134" s="22">
        <v>581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569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77.97</v>
      </c>
      <c r="E136" s="11">
        <v>6.3</v>
      </c>
      <c r="F136" s="22">
        <v>980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0.65472312703583058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969</v>
      </c>
      <c r="G137" s="16"/>
      <c r="M137" s="98" t="s">
        <v>43</v>
      </c>
      <c r="N137" s="99"/>
      <c r="O137" s="39">
        <f>(J122-J123)/J122</f>
        <v>0.4115004492362983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0.3801526717557252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-8.6206896551724137E-3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91.3</v>
      </c>
      <c r="E140" s="35"/>
      <c r="F140" s="36"/>
      <c r="G140" s="48"/>
      <c r="H140" s="49" t="s">
        <v>95</v>
      </c>
      <c r="I140" s="35">
        <v>330</v>
      </c>
      <c r="J140" s="35">
        <v>298</v>
      </c>
      <c r="K140" s="36">
        <f>I140-J140</f>
        <v>32</v>
      </c>
      <c r="M140" s="135" t="s">
        <v>53</v>
      </c>
      <c r="N140" s="136"/>
      <c r="O140" s="50">
        <f>(J121-J125)/J121</f>
        <v>0.87296416938110755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72.8</v>
      </c>
      <c r="E141" s="35">
        <v>68.36</v>
      </c>
      <c r="F141" s="36">
        <v>93.9</v>
      </c>
      <c r="G141" s="51">
        <v>5.3</v>
      </c>
      <c r="H141" s="28" t="s">
        <v>25</v>
      </c>
      <c r="I141" s="37">
        <v>192</v>
      </c>
      <c r="J141" s="37">
        <v>177</v>
      </c>
      <c r="K141" s="36">
        <f>I141-J141</f>
        <v>15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79.900000000000006</v>
      </c>
      <c r="E142" s="35">
        <v>61.7</v>
      </c>
      <c r="F142" s="36">
        <v>77.22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76.3</v>
      </c>
      <c r="E143" s="35">
        <v>51.92</v>
      </c>
      <c r="F143" s="36">
        <v>68.05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52.6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91.4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471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472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473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474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475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476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1214-1C93-4662-94B8-46E3011A0B9E}">
  <dimension ref="A1:S171"/>
  <sheetViews>
    <sheetView zoomScale="85" zoomScaleNormal="85" workbookViewId="0">
      <selection activeCell="M23" sqref="M23:O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1561.4166666666667</v>
      </c>
    </row>
    <row r="7" spans="1:19" x14ac:dyDescent="0.25">
      <c r="A7" s="2"/>
      <c r="C7" s="9" t="s">
        <v>10</v>
      </c>
      <c r="D7" s="10"/>
      <c r="E7" s="10"/>
      <c r="F7" s="11">
        <v>1142</v>
      </c>
      <c r="G7" s="12"/>
      <c r="H7" s="12"/>
      <c r="I7" s="12"/>
      <c r="J7" s="120">
        <f>AVERAGE(F7:I7)</f>
        <v>1142</v>
      </c>
      <c r="K7" s="121"/>
      <c r="M7" s="8">
        <v>2</v>
      </c>
      <c r="N7" s="122">
        <v>8.8000000000000007</v>
      </c>
      <c r="O7" s="123"/>
      <c r="P7" s="2"/>
      <c r="R7" s="59" t="s">
        <v>21</v>
      </c>
      <c r="S7" s="83">
        <f>AVERAGE(J10,J67,J122)</f>
        <v>608.66666666666663</v>
      </c>
    </row>
    <row r="8" spans="1:19" x14ac:dyDescent="0.25">
      <c r="A8" s="2"/>
      <c r="C8" s="9" t="s">
        <v>11</v>
      </c>
      <c r="D8" s="10"/>
      <c r="E8" s="10"/>
      <c r="F8" s="11">
        <v>544</v>
      </c>
      <c r="G8" s="12"/>
      <c r="H8" s="12"/>
      <c r="I8" s="12"/>
      <c r="J8" s="120">
        <f t="shared" ref="J8:J13" si="0">AVERAGE(F8:I8)</f>
        <v>544</v>
      </c>
      <c r="K8" s="121"/>
      <c r="M8" s="8">
        <v>3</v>
      </c>
      <c r="N8" s="122">
        <v>9.4</v>
      </c>
      <c r="O8" s="123"/>
      <c r="P8" s="2"/>
      <c r="R8" s="59" t="s">
        <v>25</v>
      </c>
      <c r="S8" s="84">
        <f>AVERAGE(J13,J70,J125)</f>
        <v>219.58333333333334</v>
      </c>
    </row>
    <row r="9" spans="1:19" x14ac:dyDescent="0.25">
      <c r="A9" s="2"/>
      <c r="C9" s="9" t="s">
        <v>12</v>
      </c>
      <c r="D9" s="11">
        <v>64.75</v>
      </c>
      <c r="E9" s="11">
        <v>8.6999999999999993</v>
      </c>
      <c r="F9" s="11">
        <v>1746</v>
      </c>
      <c r="G9" s="11">
        <v>1476</v>
      </c>
      <c r="H9" s="11">
        <v>1378</v>
      </c>
      <c r="I9" s="11">
        <v>1568</v>
      </c>
      <c r="J9" s="120">
        <f t="shared" si="0"/>
        <v>1542</v>
      </c>
      <c r="K9" s="121"/>
      <c r="M9" s="8">
        <v>4</v>
      </c>
      <c r="N9" s="122">
        <v>8.1999999999999993</v>
      </c>
      <c r="O9" s="123"/>
      <c r="P9" s="2"/>
      <c r="R9" s="85" t="s">
        <v>575</v>
      </c>
      <c r="S9" s="86">
        <f>S6-S8</f>
        <v>1341.8333333333335</v>
      </c>
    </row>
    <row r="10" spans="1:19" x14ac:dyDescent="0.25">
      <c r="A10" s="2"/>
      <c r="C10" s="9" t="s">
        <v>13</v>
      </c>
      <c r="D10" s="11">
        <v>59.86</v>
      </c>
      <c r="E10" s="11">
        <v>8.3000000000000007</v>
      </c>
      <c r="F10" s="11">
        <v>569</v>
      </c>
      <c r="G10" s="11">
        <v>604</v>
      </c>
      <c r="H10" s="11">
        <v>617</v>
      </c>
      <c r="I10" s="11">
        <v>642</v>
      </c>
      <c r="J10" s="120">
        <f t="shared" si="0"/>
        <v>608</v>
      </c>
      <c r="K10" s="121"/>
      <c r="M10" s="8">
        <v>5</v>
      </c>
      <c r="N10" s="122">
        <v>8.6</v>
      </c>
      <c r="O10" s="123"/>
      <c r="P10" s="2"/>
      <c r="R10" s="85" t="s">
        <v>576</v>
      </c>
      <c r="S10" s="87">
        <f>S7-S8</f>
        <v>389.08333333333326</v>
      </c>
    </row>
    <row r="11" spans="1:19" ht="15.75" thickBot="1" x14ac:dyDescent="0.3">
      <c r="A11" s="2"/>
      <c r="C11" s="9" t="s">
        <v>14</v>
      </c>
      <c r="D11" s="11"/>
      <c r="E11" s="11"/>
      <c r="F11" s="11">
        <v>365</v>
      </c>
      <c r="G11" s="68">
        <v>422</v>
      </c>
      <c r="H11" s="68">
        <v>435</v>
      </c>
      <c r="I11" s="68">
        <v>423</v>
      </c>
      <c r="J11" s="120">
        <f t="shared" si="0"/>
        <v>411.25</v>
      </c>
      <c r="K11" s="121"/>
      <c r="M11" s="13">
        <v>6</v>
      </c>
      <c r="N11" s="124">
        <v>8.6</v>
      </c>
      <c r="O11" s="125"/>
      <c r="P11" s="2"/>
      <c r="R11" s="88" t="s">
        <v>577</v>
      </c>
      <c r="S11" s="89">
        <f>S9/S6</f>
        <v>0.8593691626194162</v>
      </c>
    </row>
    <row r="12" spans="1:19" ht="15.75" thickBot="1" x14ac:dyDescent="0.3">
      <c r="A12" s="2"/>
      <c r="C12" s="9" t="s">
        <v>15</v>
      </c>
      <c r="D12" s="11"/>
      <c r="E12" s="11"/>
      <c r="F12" s="11">
        <v>214</v>
      </c>
      <c r="G12" s="68">
        <v>228</v>
      </c>
      <c r="H12" s="68">
        <v>227</v>
      </c>
      <c r="I12" s="68">
        <v>226</v>
      </c>
      <c r="J12" s="120">
        <f t="shared" si="0"/>
        <v>223.75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0.63923877327491774</v>
      </c>
    </row>
    <row r="13" spans="1:19" ht="15.75" thickBot="1" x14ac:dyDescent="0.3">
      <c r="A13" s="2"/>
      <c r="C13" s="14" t="s">
        <v>16</v>
      </c>
      <c r="D13" s="15">
        <v>59.92</v>
      </c>
      <c r="E13" s="15">
        <v>7.6</v>
      </c>
      <c r="F13" s="15">
        <v>217</v>
      </c>
      <c r="G13" s="15">
        <v>231</v>
      </c>
      <c r="H13" s="15">
        <v>207</v>
      </c>
      <c r="I13" s="15">
        <v>224</v>
      </c>
      <c r="J13" s="126">
        <f t="shared" si="0"/>
        <v>219.75</v>
      </c>
      <c r="K13" s="127"/>
      <c r="M13" s="69" t="s">
        <v>65</v>
      </c>
      <c r="N13" s="28">
        <v>3.69</v>
      </c>
      <c r="O13" s="30">
        <v>4.16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16.41</v>
      </c>
      <c r="E16" s="11">
        <v>10.4</v>
      </c>
      <c r="F16" s="22">
        <v>852</v>
      </c>
      <c r="G16" s="16"/>
      <c r="H16" s="23" t="s">
        <v>21</v>
      </c>
      <c r="I16" s="115">
        <v>5.33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64.25</v>
      </c>
      <c r="E17" s="11"/>
      <c r="F17" s="22">
        <v>228</v>
      </c>
      <c r="G17" s="16"/>
      <c r="H17" s="27" t="s">
        <v>25</v>
      </c>
      <c r="I17" s="117">
        <v>5.07</v>
      </c>
      <c r="J17" s="117"/>
      <c r="K17" s="118"/>
      <c r="M17" s="28">
        <v>7.1</v>
      </c>
      <c r="N17" s="29">
        <v>122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60.55</v>
      </c>
      <c r="E19" s="11"/>
      <c r="F19" s="22">
        <v>221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74.16</v>
      </c>
      <c r="E20" s="11"/>
      <c r="F20" s="22">
        <v>224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72.14</v>
      </c>
      <c r="E21" s="11"/>
      <c r="F21" s="22">
        <v>3027</v>
      </c>
      <c r="G21" s="16"/>
      <c r="H21" s="105">
        <v>10</v>
      </c>
      <c r="I21" s="107">
        <v>585</v>
      </c>
      <c r="J21" s="107">
        <v>581</v>
      </c>
      <c r="K21" s="109">
        <f>((I21-J21)/I21)</f>
        <v>6.8376068376068376E-3</v>
      </c>
      <c r="M21" s="13">
        <v>2</v>
      </c>
      <c r="N21" s="37">
        <v>5.5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74.42</v>
      </c>
      <c r="E22" s="11">
        <v>6.6</v>
      </c>
      <c r="F22" s="22">
        <v>679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659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79.17</v>
      </c>
      <c r="E24" s="11">
        <v>6.4</v>
      </c>
      <c r="F24" s="22">
        <v>1593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0.60570687418936442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1523</v>
      </c>
      <c r="G25" s="16"/>
      <c r="M25" s="98" t="s">
        <v>43</v>
      </c>
      <c r="N25" s="99"/>
      <c r="O25" s="39">
        <f>(J10-J11)/J10</f>
        <v>0.32360197368421051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0.45592705167173253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1.7877094972067038E-2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91.25</v>
      </c>
      <c r="E28" s="35"/>
      <c r="F28" s="36"/>
      <c r="G28" s="48"/>
      <c r="H28" s="49" t="s">
        <v>21</v>
      </c>
      <c r="I28" s="35">
        <v>356</v>
      </c>
      <c r="J28" s="35">
        <v>301</v>
      </c>
      <c r="K28" s="36">
        <f>I28-J28</f>
        <v>55</v>
      </c>
      <c r="M28" s="103" t="s">
        <v>124</v>
      </c>
      <c r="N28" s="104"/>
      <c r="O28" s="75">
        <f>(J10-J13)/J10</f>
        <v>0.63856907894736847</v>
      </c>
      <c r="P28" s="2"/>
    </row>
    <row r="29" spans="1:16" ht="15.75" thickBot="1" x14ac:dyDescent="0.3">
      <c r="A29" s="2"/>
      <c r="B29" s="43"/>
      <c r="C29" s="47" t="s">
        <v>54</v>
      </c>
      <c r="D29" s="35">
        <v>73.2</v>
      </c>
      <c r="E29" s="35">
        <v>69.08</v>
      </c>
      <c r="F29" s="36">
        <v>94.37</v>
      </c>
      <c r="G29" s="51">
        <v>5.5</v>
      </c>
      <c r="H29" s="28" t="s">
        <v>25</v>
      </c>
      <c r="I29" s="37">
        <v>229</v>
      </c>
      <c r="J29" s="37">
        <v>216</v>
      </c>
      <c r="K29" s="36">
        <f>I29-J29</f>
        <v>13</v>
      </c>
      <c r="L29" s="52"/>
      <c r="M29" s="111" t="s">
        <v>53</v>
      </c>
      <c r="N29" s="112"/>
      <c r="O29" s="74">
        <f>(J9-J13)/J9</f>
        <v>0.85749027237354081</v>
      </c>
      <c r="P29" s="2"/>
    </row>
    <row r="30" spans="1:16" ht="15" customHeight="1" x14ac:dyDescent="0.25">
      <c r="A30" s="2"/>
      <c r="B30" s="43"/>
      <c r="C30" s="47" t="s">
        <v>55</v>
      </c>
      <c r="D30" s="35">
        <v>78.45</v>
      </c>
      <c r="E30" s="35">
        <v>61.05</v>
      </c>
      <c r="F30" s="36">
        <v>77.819999999999993</v>
      </c>
      <c r="P30" s="2"/>
    </row>
    <row r="31" spans="1:16" ht="15" customHeight="1" x14ac:dyDescent="0.25">
      <c r="A31" s="2"/>
      <c r="B31" s="43"/>
      <c r="C31" s="47" t="s">
        <v>56</v>
      </c>
      <c r="D31" s="35">
        <v>78.05</v>
      </c>
      <c r="E31" s="35">
        <v>53.21</v>
      </c>
      <c r="F31" s="36">
        <v>68.180000000000007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53.55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91.25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K34" t="s">
        <v>63</v>
      </c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477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478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481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479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480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 t="s">
        <v>482</v>
      </c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1161</v>
      </c>
      <c r="G64" s="12"/>
      <c r="H64" s="12"/>
      <c r="I64" s="12"/>
      <c r="J64" s="120">
        <f>AVERAGE(F64:I64)</f>
        <v>1161</v>
      </c>
      <c r="K64" s="121"/>
      <c r="M64" s="8">
        <v>2</v>
      </c>
      <c r="N64" s="122">
        <v>9.1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578</v>
      </c>
      <c r="G65" s="12"/>
      <c r="H65" s="12"/>
      <c r="I65" s="12"/>
      <c r="J65" s="120">
        <f t="shared" ref="J65:J70" si="1">AVERAGE(F65:I65)</f>
        <v>578</v>
      </c>
      <c r="K65" s="121"/>
      <c r="M65" s="8">
        <v>3</v>
      </c>
      <c r="N65" s="122">
        <v>8.8000000000000007</v>
      </c>
      <c r="O65" s="123"/>
      <c r="P65" s="2"/>
    </row>
    <row r="66" spans="1:16" ht="15" customHeight="1" x14ac:dyDescent="0.25">
      <c r="A66" s="2"/>
      <c r="C66" s="9" t="s">
        <v>12</v>
      </c>
      <c r="D66" s="11">
        <v>64.47</v>
      </c>
      <c r="E66" s="11">
        <v>8.1999999999999993</v>
      </c>
      <c r="F66" s="11">
        <v>1402</v>
      </c>
      <c r="G66" s="11">
        <v>1390</v>
      </c>
      <c r="H66" s="11">
        <v>1388</v>
      </c>
      <c r="I66" s="11">
        <v>1444</v>
      </c>
      <c r="J66" s="120">
        <f t="shared" si="1"/>
        <v>1406</v>
      </c>
      <c r="K66" s="121"/>
      <c r="M66" s="8">
        <v>4</v>
      </c>
      <c r="N66" s="122">
        <v>8.6</v>
      </c>
      <c r="O66" s="123"/>
      <c r="P66" s="2"/>
    </row>
    <row r="67" spans="1:16" ht="15" customHeight="1" x14ac:dyDescent="0.25">
      <c r="A67" s="2"/>
      <c r="C67" s="9" t="s">
        <v>13</v>
      </c>
      <c r="D67" s="11">
        <v>62.61</v>
      </c>
      <c r="E67" s="11">
        <v>8.6</v>
      </c>
      <c r="F67" s="11">
        <v>614</v>
      </c>
      <c r="G67" s="11">
        <v>619</v>
      </c>
      <c r="H67" s="11">
        <v>601</v>
      </c>
      <c r="I67" s="11">
        <v>595</v>
      </c>
      <c r="J67" s="120">
        <f t="shared" si="1"/>
        <v>607.25</v>
      </c>
      <c r="K67" s="121"/>
      <c r="M67" s="8">
        <v>5</v>
      </c>
      <c r="N67" s="122">
        <v>8.6999999999999993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333</v>
      </c>
      <c r="G68" s="68">
        <v>339</v>
      </c>
      <c r="H68" s="68">
        <v>336</v>
      </c>
      <c r="I68" s="68">
        <v>330</v>
      </c>
      <c r="J68" s="120">
        <f t="shared" si="1"/>
        <v>334.5</v>
      </c>
      <c r="K68" s="121"/>
      <c r="M68" s="13">
        <v>6</v>
      </c>
      <c r="N68" s="124">
        <v>7.6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222</v>
      </c>
      <c r="G69" s="68">
        <v>213</v>
      </c>
      <c r="H69" s="68">
        <v>209</v>
      </c>
      <c r="I69" s="68">
        <v>200</v>
      </c>
      <c r="J69" s="120">
        <f t="shared" si="1"/>
        <v>211</v>
      </c>
      <c r="K69" s="121"/>
      <c r="P69" s="2"/>
    </row>
    <row r="70" spans="1:16" ht="15.75" thickBot="1" x14ac:dyDescent="0.3">
      <c r="A70" s="2"/>
      <c r="C70" s="14" t="s">
        <v>16</v>
      </c>
      <c r="D70" s="15">
        <v>62.46</v>
      </c>
      <c r="E70" s="15">
        <v>7.6</v>
      </c>
      <c r="F70" s="15">
        <v>233</v>
      </c>
      <c r="G70" s="15">
        <v>229</v>
      </c>
      <c r="H70" s="15">
        <v>226</v>
      </c>
      <c r="I70" s="15">
        <v>215</v>
      </c>
      <c r="J70" s="126">
        <f t="shared" si="1"/>
        <v>225.75</v>
      </c>
      <c r="K70" s="127"/>
      <c r="M70" s="69" t="s">
        <v>65</v>
      </c>
      <c r="N70" s="70">
        <v>3.39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17.72</v>
      </c>
      <c r="E73" s="11">
        <v>10.4</v>
      </c>
      <c r="F73" s="22">
        <v>1189</v>
      </c>
      <c r="G73" s="16"/>
      <c r="H73" s="23" t="s">
        <v>21</v>
      </c>
      <c r="I73" s="115">
        <v>4.71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66.069999999999993</v>
      </c>
      <c r="E74" s="11"/>
      <c r="F74" s="22">
        <v>206</v>
      </c>
      <c r="G74" s="16"/>
      <c r="H74" s="27" t="s">
        <v>25</v>
      </c>
      <c r="I74" s="117">
        <v>4.37</v>
      </c>
      <c r="J74" s="117"/>
      <c r="K74" s="118"/>
      <c r="M74" s="28">
        <v>6.8</v>
      </c>
      <c r="N74" s="29">
        <v>124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64.12</v>
      </c>
      <c r="E76" s="11"/>
      <c r="F76" s="22">
        <v>231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68.77</v>
      </c>
      <c r="E77" s="11"/>
      <c r="F77" s="22">
        <v>218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5.0999999999999996</v>
      </c>
      <c r="O77" s="36">
        <v>150</v>
      </c>
      <c r="P77" s="2"/>
    </row>
    <row r="78" spans="1:16" ht="15.75" thickBot="1" x14ac:dyDescent="0.3">
      <c r="A78" s="2"/>
      <c r="C78" s="21" t="s">
        <v>36</v>
      </c>
      <c r="D78" s="11">
        <v>75.77</v>
      </c>
      <c r="E78" s="11"/>
      <c r="F78" s="22">
        <v>2781</v>
      </c>
      <c r="G78" s="16"/>
      <c r="H78" s="105">
        <v>2</v>
      </c>
      <c r="I78" s="107">
        <v>577</v>
      </c>
      <c r="J78" s="107">
        <v>491</v>
      </c>
      <c r="K78" s="109">
        <f>((I78-J78)/I78)</f>
        <v>0.14904679376083188</v>
      </c>
      <c r="M78" s="13">
        <v>2</v>
      </c>
      <c r="N78" s="37">
        <v>5.6</v>
      </c>
      <c r="O78" s="38">
        <v>150</v>
      </c>
      <c r="P78" s="2"/>
    </row>
    <row r="79" spans="1:16" ht="15.75" thickBot="1" x14ac:dyDescent="0.3">
      <c r="A79" s="2"/>
      <c r="C79" s="21" t="s">
        <v>37</v>
      </c>
      <c r="D79" s="11">
        <v>73.84</v>
      </c>
      <c r="E79" s="11">
        <v>6.3</v>
      </c>
      <c r="F79" s="22">
        <v>660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645</v>
      </c>
      <c r="G80" s="16"/>
      <c r="H80" s="105">
        <v>8</v>
      </c>
      <c r="I80" s="107">
        <v>419</v>
      </c>
      <c r="J80" s="107">
        <v>216</v>
      </c>
      <c r="K80" s="109">
        <f>((I80-J80)/I80)</f>
        <v>0.48448687350835323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77.989999999999995</v>
      </c>
      <c r="E81" s="11">
        <v>6.2</v>
      </c>
      <c r="F81" s="22">
        <v>1121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0.56810099573257467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1102</v>
      </c>
      <c r="G82" s="16"/>
      <c r="M82" s="98" t="s">
        <v>43</v>
      </c>
      <c r="N82" s="99"/>
      <c r="O82" s="39">
        <f>(J67-J68)/J67</f>
        <v>0.4491560312885961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0.36920777279521672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-6.990521327014218E-2</v>
      </c>
      <c r="P84" s="2"/>
    </row>
    <row r="85" spans="1:16" ht="15.75" thickBot="1" x14ac:dyDescent="0.3">
      <c r="A85" s="2"/>
      <c r="B85" s="43"/>
      <c r="C85" s="47" t="s">
        <v>52</v>
      </c>
      <c r="D85" s="35">
        <v>90.97</v>
      </c>
      <c r="E85" s="35"/>
      <c r="F85" s="36"/>
      <c r="G85" s="48"/>
      <c r="H85" s="49" t="s">
        <v>21</v>
      </c>
      <c r="I85" s="35">
        <v>881</v>
      </c>
      <c r="J85" s="35">
        <v>809</v>
      </c>
      <c r="K85" s="36">
        <f>I85-J85</f>
        <v>72</v>
      </c>
      <c r="M85" s="135" t="s">
        <v>53</v>
      </c>
      <c r="N85" s="136"/>
      <c r="O85" s="50">
        <f>(J66-J70)/J66</f>
        <v>0.83943812233285919</v>
      </c>
      <c r="P85" s="2"/>
    </row>
    <row r="86" spans="1:16" ht="15.75" thickBot="1" x14ac:dyDescent="0.3">
      <c r="A86" s="2"/>
      <c r="B86" s="43"/>
      <c r="C86" s="47" t="s">
        <v>54</v>
      </c>
      <c r="D86" s="35">
        <v>73.349999999999994</v>
      </c>
      <c r="E86" s="35">
        <v>69.3</v>
      </c>
      <c r="F86" s="36">
        <v>94.49</v>
      </c>
      <c r="G86" s="51">
        <v>5.4</v>
      </c>
      <c r="H86" s="28" t="s">
        <v>25</v>
      </c>
      <c r="I86" s="37">
        <v>256</v>
      </c>
      <c r="J86" s="37">
        <v>239</v>
      </c>
      <c r="K86" s="36">
        <f>I86-J86</f>
        <v>17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77.349999999999994</v>
      </c>
      <c r="E87" s="35">
        <v>59.39</v>
      </c>
      <c r="F87" s="36">
        <v>76.790000000000006</v>
      </c>
      <c r="P87" s="2"/>
    </row>
    <row r="88" spans="1:16" ht="15" customHeight="1" x14ac:dyDescent="0.25">
      <c r="A88" s="2"/>
      <c r="B88" s="43"/>
      <c r="C88" s="47" t="s">
        <v>56</v>
      </c>
      <c r="D88" s="35">
        <v>71.95</v>
      </c>
      <c r="E88" s="35">
        <v>48.94</v>
      </c>
      <c r="F88" s="36">
        <v>68.02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54.96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90.79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484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487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486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485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483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1140</v>
      </c>
      <c r="G119" s="12"/>
      <c r="H119" s="12"/>
      <c r="I119" s="12"/>
      <c r="J119" s="120">
        <f>AVERAGE(F119:I119)</f>
        <v>1140</v>
      </c>
      <c r="K119" s="121"/>
      <c r="M119" s="8">
        <v>2</v>
      </c>
      <c r="N119" s="122">
        <v>8.6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585</v>
      </c>
      <c r="G120" s="12"/>
      <c r="H120" s="12"/>
      <c r="I120" s="12"/>
      <c r="J120" s="120">
        <f t="shared" ref="J120:J125" si="2">AVERAGE(F120:I120)</f>
        <v>585</v>
      </c>
      <c r="K120" s="121"/>
      <c r="M120" s="8">
        <v>3</v>
      </c>
      <c r="N120" s="122">
        <v>9</v>
      </c>
      <c r="O120" s="123"/>
      <c r="P120" s="2"/>
    </row>
    <row r="121" spans="1:16" x14ac:dyDescent="0.25">
      <c r="A121" s="2"/>
      <c r="C121" s="9" t="s">
        <v>12</v>
      </c>
      <c r="D121" s="11">
        <v>64.38</v>
      </c>
      <c r="E121" s="11">
        <v>8.6999999999999993</v>
      </c>
      <c r="F121" s="11">
        <v>1741</v>
      </c>
      <c r="G121" s="11">
        <v>1767</v>
      </c>
      <c r="H121" s="11">
        <v>1730</v>
      </c>
      <c r="I121" s="11">
        <v>1707</v>
      </c>
      <c r="J121" s="120">
        <f t="shared" si="2"/>
        <v>1736.25</v>
      </c>
      <c r="K121" s="121"/>
      <c r="M121" s="8">
        <v>4</v>
      </c>
      <c r="N121" s="122">
        <v>7.6</v>
      </c>
      <c r="O121" s="123"/>
      <c r="P121" s="2"/>
    </row>
    <row r="122" spans="1:16" x14ac:dyDescent="0.25">
      <c r="A122" s="2"/>
      <c r="C122" s="9" t="s">
        <v>13</v>
      </c>
      <c r="D122" s="11">
        <v>61.9</v>
      </c>
      <c r="E122" s="11">
        <v>7.8</v>
      </c>
      <c r="F122" s="11">
        <v>586</v>
      </c>
      <c r="G122" s="11">
        <v>602</v>
      </c>
      <c r="H122" s="11">
        <v>635</v>
      </c>
      <c r="I122" s="11">
        <v>620</v>
      </c>
      <c r="J122" s="120">
        <f t="shared" si="2"/>
        <v>610.75</v>
      </c>
      <c r="K122" s="121"/>
      <c r="M122" s="8">
        <v>5</v>
      </c>
      <c r="N122" s="122">
        <v>9.1999999999999993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348</v>
      </c>
      <c r="G123" s="68">
        <v>330</v>
      </c>
      <c r="H123" s="68">
        <v>341</v>
      </c>
      <c r="I123" s="68">
        <v>352</v>
      </c>
      <c r="J123" s="120">
        <f t="shared" si="2"/>
        <v>342.75</v>
      </c>
      <c r="K123" s="121"/>
      <c r="M123" s="13">
        <v>6</v>
      </c>
      <c r="N123" s="124">
        <v>9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210</v>
      </c>
      <c r="G124" s="68">
        <v>208</v>
      </c>
      <c r="H124" s="68">
        <v>206</v>
      </c>
      <c r="I124" s="68">
        <v>202</v>
      </c>
      <c r="J124" s="120">
        <f t="shared" si="2"/>
        <v>206.5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60.83</v>
      </c>
      <c r="E125" s="15">
        <v>8.3000000000000007</v>
      </c>
      <c r="F125" s="15">
        <v>217</v>
      </c>
      <c r="G125" s="15">
        <v>215</v>
      </c>
      <c r="H125" s="15">
        <v>212</v>
      </c>
      <c r="I125" s="15">
        <v>209</v>
      </c>
      <c r="J125" s="126">
        <f t="shared" si="2"/>
        <v>213.25</v>
      </c>
      <c r="K125" s="127"/>
      <c r="M125" s="69" t="s">
        <v>65</v>
      </c>
      <c r="N125" s="70">
        <v>3.7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22.56</v>
      </c>
      <c r="E128" s="11">
        <v>10.5</v>
      </c>
      <c r="F128" s="22">
        <v>1292</v>
      </c>
      <c r="G128" s="16"/>
      <c r="H128" s="23" t="s">
        <v>21</v>
      </c>
      <c r="I128" s="115">
        <v>4.71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65.53</v>
      </c>
      <c r="E129" s="11"/>
      <c r="F129" s="22">
        <v>212</v>
      </c>
      <c r="G129" s="16"/>
      <c r="H129" s="27" t="s">
        <v>25</v>
      </c>
      <c r="I129" s="117">
        <v>4.49</v>
      </c>
      <c r="J129" s="117"/>
      <c r="K129" s="118"/>
      <c r="M129" s="28">
        <v>7</v>
      </c>
      <c r="N129" s="29">
        <v>118</v>
      </c>
      <c r="O129" s="30">
        <v>0.03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66.180000000000007</v>
      </c>
      <c r="E131" s="11"/>
      <c r="F131" s="22">
        <v>209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71.73</v>
      </c>
      <c r="E132" s="11"/>
      <c r="F132" s="22">
        <v>207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5.3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75.25</v>
      </c>
      <c r="E133" s="11"/>
      <c r="F133" s="22">
        <v>2860</v>
      </c>
      <c r="G133" s="16"/>
      <c r="H133" s="105">
        <v>3</v>
      </c>
      <c r="I133" s="107">
        <v>622</v>
      </c>
      <c r="J133" s="107">
        <v>471</v>
      </c>
      <c r="K133" s="109">
        <f>((I133-J133)/I133)</f>
        <v>0.2427652733118971</v>
      </c>
      <c r="M133" s="13">
        <v>2</v>
      </c>
      <c r="N133" s="37">
        <v>5.4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74.12</v>
      </c>
      <c r="E134" s="11">
        <v>6.5</v>
      </c>
      <c r="F134" s="22">
        <v>656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639</v>
      </c>
      <c r="G135" s="16"/>
      <c r="H135" s="105">
        <v>12</v>
      </c>
      <c r="I135" s="107">
        <v>486</v>
      </c>
      <c r="J135" s="107">
        <v>142</v>
      </c>
      <c r="K135" s="109">
        <f>((I135-J135)/I135)</f>
        <v>0.70781893004115226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78.680000000000007</v>
      </c>
      <c r="E136" s="11">
        <v>6.3</v>
      </c>
      <c r="F136" s="22">
        <v>1140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0.64823614110871131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1121</v>
      </c>
      <c r="G137" s="16"/>
      <c r="M137" s="98" t="s">
        <v>43</v>
      </c>
      <c r="N137" s="99"/>
      <c r="O137" s="39">
        <f>(J122-J123)/J122</f>
        <v>0.43880474826033566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0.39752005835156817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-3.2687651331719129E-2</v>
      </c>
      <c r="P139" s="2"/>
    </row>
    <row r="140" spans="1:16" ht="15.75" thickBot="1" x14ac:dyDescent="0.3">
      <c r="A140" s="2"/>
      <c r="B140" s="43"/>
      <c r="C140" s="47" t="s">
        <v>52</v>
      </c>
      <c r="D140" s="35" t="s">
        <v>489</v>
      </c>
      <c r="E140" s="35"/>
      <c r="F140" s="36"/>
      <c r="G140" s="48"/>
      <c r="H140" s="49" t="s">
        <v>95</v>
      </c>
      <c r="I140" s="35">
        <v>353</v>
      </c>
      <c r="J140" s="35">
        <v>322</v>
      </c>
      <c r="K140" s="36">
        <f>I140-J140</f>
        <v>31</v>
      </c>
      <c r="M140" s="135" t="s">
        <v>53</v>
      </c>
      <c r="N140" s="136"/>
      <c r="O140" s="50">
        <f>(J121-J125)/J121</f>
        <v>0.8771778257739381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72.900000000000006</v>
      </c>
      <c r="E141" s="35">
        <v>69.040000000000006</v>
      </c>
      <c r="F141" s="36">
        <v>94.7</v>
      </c>
      <c r="G141" s="51">
        <v>5.3</v>
      </c>
      <c r="H141" s="28" t="s">
        <v>25</v>
      </c>
      <c r="I141" s="37">
        <v>201</v>
      </c>
      <c r="J141" s="37">
        <v>177</v>
      </c>
      <c r="K141" s="36">
        <f>I141-J141</f>
        <v>24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78.150000000000006</v>
      </c>
      <c r="E142" s="35">
        <v>59.83</v>
      </c>
      <c r="F142" s="36">
        <v>76.56</v>
      </c>
      <c r="P142" s="2"/>
    </row>
    <row r="143" spans="1:16" ht="15" customHeight="1" x14ac:dyDescent="0.25">
      <c r="A143" s="2"/>
      <c r="B143" s="43"/>
      <c r="C143" s="47" t="s">
        <v>56</v>
      </c>
      <c r="D143" s="35" t="s">
        <v>490</v>
      </c>
      <c r="E143" s="35">
        <v>50.33</v>
      </c>
      <c r="F143" s="36">
        <v>67.88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52.65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91.25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488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491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492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493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494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495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194A-3AA9-4382-A80E-49EDABE91D7A}">
  <dimension ref="A1:S171"/>
  <sheetViews>
    <sheetView zoomScale="85" zoomScaleNormal="85" workbookViewId="0">
      <selection activeCell="M23" sqref="M23:O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1675.4166666666667</v>
      </c>
    </row>
    <row r="7" spans="1:19" x14ac:dyDescent="0.25">
      <c r="A7" s="2"/>
      <c r="C7" s="9" t="s">
        <v>10</v>
      </c>
      <c r="D7" s="10"/>
      <c r="E7" s="10"/>
      <c r="F7" s="11">
        <v>2087</v>
      </c>
      <c r="G7" s="12"/>
      <c r="H7" s="12"/>
      <c r="I7" s="12"/>
      <c r="J7" s="120">
        <f>AVERAGE(F7:I7)</f>
        <v>2087</v>
      </c>
      <c r="K7" s="121"/>
      <c r="M7" s="8">
        <v>2</v>
      </c>
      <c r="N7" s="122">
        <v>8.8000000000000007</v>
      </c>
      <c r="O7" s="123"/>
      <c r="P7" s="2"/>
      <c r="R7" s="59" t="s">
        <v>21</v>
      </c>
      <c r="S7" s="83">
        <f>AVERAGE(J10,J67,J122)</f>
        <v>692.75</v>
      </c>
    </row>
    <row r="8" spans="1:19" x14ac:dyDescent="0.25">
      <c r="A8" s="2"/>
      <c r="C8" s="9" t="s">
        <v>11</v>
      </c>
      <c r="D8" s="10"/>
      <c r="E8" s="10"/>
      <c r="F8" s="11">
        <v>482</v>
      </c>
      <c r="G8" s="12"/>
      <c r="H8" s="12"/>
      <c r="I8" s="12"/>
      <c r="J8" s="120">
        <f t="shared" ref="J8:J13" si="0">AVERAGE(F8:I8)</f>
        <v>482</v>
      </c>
      <c r="K8" s="121"/>
      <c r="M8" s="8">
        <v>3</v>
      </c>
      <c r="N8" s="122">
        <v>8.8000000000000007</v>
      </c>
      <c r="O8" s="123"/>
      <c r="P8" s="2"/>
      <c r="R8" s="59" t="s">
        <v>25</v>
      </c>
      <c r="S8" s="84">
        <f>AVERAGE(J13,J70,J125)</f>
        <v>246.91666666666666</v>
      </c>
    </row>
    <row r="9" spans="1:19" x14ac:dyDescent="0.25">
      <c r="A9" s="2"/>
      <c r="C9" s="9" t="s">
        <v>12</v>
      </c>
      <c r="D9" s="11">
        <v>64.27</v>
      </c>
      <c r="E9" s="11">
        <v>7.1</v>
      </c>
      <c r="F9" s="11">
        <v>1684</v>
      </c>
      <c r="G9" s="11">
        <v>1600</v>
      </c>
      <c r="H9" s="11">
        <v>1712</v>
      </c>
      <c r="I9" s="11">
        <v>1901</v>
      </c>
      <c r="J9" s="120">
        <f t="shared" si="0"/>
        <v>1724.25</v>
      </c>
      <c r="K9" s="121"/>
      <c r="M9" s="8">
        <v>4</v>
      </c>
      <c r="N9" s="122">
        <v>7.3</v>
      </c>
      <c r="O9" s="123"/>
      <c r="P9" s="2"/>
      <c r="R9" s="85" t="s">
        <v>575</v>
      </c>
      <c r="S9" s="86">
        <f>S6-S8</f>
        <v>1428.5</v>
      </c>
    </row>
    <row r="10" spans="1:19" x14ac:dyDescent="0.25">
      <c r="A10" s="2"/>
      <c r="C10" s="9" t="s">
        <v>13</v>
      </c>
      <c r="D10" s="11">
        <v>62.91</v>
      </c>
      <c r="E10" s="11">
        <v>8.5</v>
      </c>
      <c r="F10" s="11">
        <v>646</v>
      </c>
      <c r="G10" s="11">
        <v>657</v>
      </c>
      <c r="H10" s="11">
        <v>624</v>
      </c>
      <c r="I10" s="11">
        <v>743</v>
      </c>
      <c r="J10" s="120">
        <f t="shared" si="0"/>
        <v>667.5</v>
      </c>
      <c r="K10" s="121"/>
      <c r="M10" s="8">
        <v>5</v>
      </c>
      <c r="N10" s="122">
        <v>9.3000000000000007</v>
      </c>
      <c r="O10" s="123"/>
      <c r="P10" s="2"/>
      <c r="R10" s="85" t="s">
        <v>576</v>
      </c>
      <c r="S10" s="87">
        <f>S7-S8</f>
        <v>445.83333333333337</v>
      </c>
    </row>
    <row r="11" spans="1:19" ht="15.75" thickBot="1" x14ac:dyDescent="0.3">
      <c r="A11" s="2"/>
      <c r="C11" s="9" t="s">
        <v>14</v>
      </c>
      <c r="D11" s="11"/>
      <c r="E11" s="11"/>
      <c r="F11" s="11">
        <v>331</v>
      </c>
      <c r="G11" s="68">
        <v>326</v>
      </c>
      <c r="H11" s="68">
        <v>392</v>
      </c>
      <c r="I11" s="68">
        <v>417</v>
      </c>
      <c r="J11" s="120">
        <f t="shared" si="0"/>
        <v>366.5</v>
      </c>
      <c r="K11" s="121"/>
      <c r="M11" s="13">
        <v>6</v>
      </c>
      <c r="N11" s="124">
        <v>7.6</v>
      </c>
      <c r="O11" s="125"/>
      <c r="P11" s="2"/>
      <c r="R11" s="88" t="s">
        <v>577</v>
      </c>
      <c r="S11" s="89">
        <f>S9/S6</f>
        <v>0.85262372544143239</v>
      </c>
    </row>
    <row r="12" spans="1:19" ht="15.75" thickBot="1" x14ac:dyDescent="0.3">
      <c r="A12" s="2"/>
      <c r="C12" s="9" t="s">
        <v>15</v>
      </c>
      <c r="D12" s="11"/>
      <c r="E12" s="11"/>
      <c r="F12" s="11">
        <v>229</v>
      </c>
      <c r="G12" s="68">
        <v>222</v>
      </c>
      <c r="H12" s="68">
        <v>212</v>
      </c>
      <c r="I12" s="68">
        <v>231</v>
      </c>
      <c r="J12" s="120">
        <f t="shared" si="0"/>
        <v>223.5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0.64357031156020694</v>
      </c>
    </row>
    <row r="13" spans="1:19" ht="15.75" thickBot="1" x14ac:dyDescent="0.3">
      <c r="A13" s="2"/>
      <c r="C13" s="14" t="s">
        <v>16</v>
      </c>
      <c r="D13" s="15">
        <v>63.33</v>
      </c>
      <c r="E13" s="15">
        <v>7.7</v>
      </c>
      <c r="F13" s="15">
        <v>236</v>
      </c>
      <c r="G13" s="15">
        <v>230</v>
      </c>
      <c r="H13" s="15">
        <v>219</v>
      </c>
      <c r="I13" s="15">
        <v>229</v>
      </c>
      <c r="J13" s="126">
        <f t="shared" si="0"/>
        <v>228.5</v>
      </c>
      <c r="K13" s="127"/>
      <c r="M13" s="69" t="s">
        <v>65</v>
      </c>
      <c r="N13" s="28">
        <v>3.73</v>
      </c>
      <c r="O13" s="30">
        <v>4.12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19.579999999999998</v>
      </c>
      <c r="E16" s="11">
        <v>10.4</v>
      </c>
      <c r="F16" s="22">
        <v>1022</v>
      </c>
      <c r="G16" s="16"/>
      <c r="H16" s="23" t="s">
        <v>21</v>
      </c>
      <c r="I16" s="115">
        <v>5.0199999999999996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67.52</v>
      </c>
      <c r="E17" s="11"/>
      <c r="F17" s="22">
        <v>227</v>
      </c>
      <c r="G17" s="16"/>
      <c r="H17" s="27" t="s">
        <v>25</v>
      </c>
      <c r="I17" s="117">
        <v>4.6900000000000004</v>
      </c>
      <c r="J17" s="117"/>
      <c r="K17" s="118"/>
      <c r="M17" s="28">
        <v>6.9</v>
      </c>
      <c r="N17" s="29">
        <v>114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64.84</v>
      </c>
      <c r="E19" s="11"/>
      <c r="F19" s="22">
        <v>231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73.989999999999995</v>
      </c>
      <c r="E20" s="11"/>
      <c r="F20" s="22">
        <v>233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5.4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76.75</v>
      </c>
      <c r="E21" s="11"/>
      <c r="F21" s="22">
        <v>3683</v>
      </c>
      <c r="G21" s="16"/>
      <c r="H21" s="105">
        <v>9</v>
      </c>
      <c r="I21" s="107">
        <v>666</v>
      </c>
      <c r="J21" s="107">
        <v>202</v>
      </c>
      <c r="K21" s="109">
        <f>((I21-J21)/I21)</f>
        <v>0.69669669669669665</v>
      </c>
      <c r="M21" s="13">
        <v>2</v>
      </c>
      <c r="N21" s="37">
        <v>5.3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76.84</v>
      </c>
      <c r="E22" s="11">
        <v>7.1</v>
      </c>
      <c r="F22" s="22">
        <v>610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587</v>
      </c>
      <c r="G23" s="16"/>
      <c r="H23" s="105">
        <v>6</v>
      </c>
      <c r="I23" s="107">
        <v>324</v>
      </c>
      <c r="J23" s="107">
        <v>269</v>
      </c>
      <c r="K23" s="109">
        <f>((I23-J23)/I23)</f>
        <v>0.16975308641975309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77.98</v>
      </c>
      <c r="E24" s="11">
        <v>6.8</v>
      </c>
      <c r="F24" s="22">
        <v>1288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0.6128751631143976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1214</v>
      </c>
      <c r="G25" s="16"/>
      <c r="M25" s="98" t="s">
        <v>43</v>
      </c>
      <c r="N25" s="99"/>
      <c r="O25" s="39">
        <f>(J10-J11)/J10</f>
        <v>0.45093632958801499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0.39017735334242837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-2.2371364653243849E-2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91.35</v>
      </c>
      <c r="E28" s="35"/>
      <c r="F28" s="36"/>
      <c r="G28" s="48"/>
      <c r="H28" s="49" t="s">
        <v>21</v>
      </c>
      <c r="I28" s="35">
        <v>377</v>
      </c>
      <c r="J28" s="35">
        <v>325</v>
      </c>
      <c r="K28" s="36">
        <f>I28-J28</f>
        <v>52</v>
      </c>
      <c r="M28" s="103" t="s">
        <v>124</v>
      </c>
      <c r="N28" s="104"/>
      <c r="O28" s="75">
        <f>(J10-J13)/J10</f>
        <v>0.65767790262172288</v>
      </c>
      <c r="P28" s="2"/>
    </row>
    <row r="29" spans="1:16" ht="15.75" thickBot="1" x14ac:dyDescent="0.3">
      <c r="A29" s="2"/>
      <c r="B29" s="43"/>
      <c r="C29" s="47" t="s">
        <v>54</v>
      </c>
      <c r="D29" s="35">
        <v>73.150000000000006</v>
      </c>
      <c r="E29" s="35">
        <v>69.28</v>
      </c>
      <c r="F29" s="36">
        <v>94.72</v>
      </c>
      <c r="G29" s="51">
        <v>5.5</v>
      </c>
      <c r="H29" s="28" t="s">
        <v>25</v>
      </c>
      <c r="I29" s="37">
        <v>230</v>
      </c>
      <c r="J29" s="37">
        <v>219</v>
      </c>
      <c r="K29" s="36">
        <f>I29-J29</f>
        <v>11</v>
      </c>
      <c r="L29" s="52"/>
      <c r="M29" s="111" t="s">
        <v>53</v>
      </c>
      <c r="N29" s="112"/>
      <c r="O29" s="74">
        <f>(J9-J13)/J9</f>
        <v>0.86747861389009717</v>
      </c>
      <c r="P29" s="2"/>
    </row>
    <row r="30" spans="1:16" ht="15" customHeight="1" x14ac:dyDescent="0.25">
      <c r="A30" s="2"/>
      <c r="B30" s="43"/>
      <c r="C30" s="47" t="s">
        <v>55</v>
      </c>
      <c r="D30" s="35">
        <v>79.2</v>
      </c>
      <c r="E30" s="35">
        <v>60.5</v>
      </c>
      <c r="F30" s="36">
        <v>76.39</v>
      </c>
      <c r="P30" s="2"/>
    </row>
    <row r="31" spans="1:16" ht="15" customHeight="1" x14ac:dyDescent="0.25">
      <c r="A31" s="2"/>
      <c r="B31" s="43"/>
      <c r="C31" s="47" t="s">
        <v>56</v>
      </c>
      <c r="D31" s="35">
        <v>77.95</v>
      </c>
      <c r="E31" s="35">
        <v>52.55</v>
      </c>
      <c r="F31" s="36">
        <v>67.42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54.35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496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499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497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498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500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1869</v>
      </c>
      <c r="G64" s="12"/>
      <c r="H64" s="12"/>
      <c r="I64" s="12"/>
      <c r="J64" s="120">
        <f>AVERAGE(F64:I64)</f>
        <v>1869</v>
      </c>
      <c r="K64" s="121"/>
      <c r="M64" s="8">
        <v>2</v>
      </c>
      <c r="N64" s="122">
        <v>8.9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685</v>
      </c>
      <c r="G65" s="12"/>
      <c r="H65" s="12"/>
      <c r="I65" s="12"/>
      <c r="J65" s="120">
        <f t="shared" ref="J65:J70" si="1">AVERAGE(F65:I65)</f>
        <v>685</v>
      </c>
      <c r="K65" s="121"/>
      <c r="M65" s="8">
        <v>3</v>
      </c>
      <c r="N65" s="122">
        <v>8.5</v>
      </c>
      <c r="O65" s="123"/>
      <c r="P65" s="2"/>
    </row>
    <row r="66" spans="1:16" ht="15" customHeight="1" x14ac:dyDescent="0.25">
      <c r="A66" s="2"/>
      <c r="C66" s="9" t="s">
        <v>12</v>
      </c>
      <c r="D66" s="11">
        <v>63.21</v>
      </c>
      <c r="E66" s="11">
        <v>8.3000000000000007</v>
      </c>
      <c r="F66" s="11">
        <v>1942</v>
      </c>
      <c r="G66" s="11">
        <v>1742</v>
      </c>
      <c r="H66" s="11">
        <v>1754</v>
      </c>
      <c r="I66" s="11">
        <v>1555</v>
      </c>
      <c r="J66" s="120">
        <f t="shared" si="1"/>
        <v>1748.25</v>
      </c>
      <c r="K66" s="121"/>
      <c r="M66" s="8">
        <v>4</v>
      </c>
      <c r="N66" s="122">
        <v>7.2</v>
      </c>
      <c r="O66" s="123"/>
      <c r="P66" s="2"/>
    </row>
    <row r="67" spans="1:16" ht="15" customHeight="1" x14ac:dyDescent="0.25">
      <c r="A67" s="2"/>
      <c r="C67" s="9" t="s">
        <v>13</v>
      </c>
      <c r="D67" s="11">
        <v>61.51</v>
      </c>
      <c r="E67" s="11">
        <v>7.8</v>
      </c>
      <c r="F67" s="11">
        <v>736</v>
      </c>
      <c r="G67" s="11">
        <v>736</v>
      </c>
      <c r="H67" s="11">
        <v>715</v>
      </c>
      <c r="I67" s="11">
        <v>722</v>
      </c>
      <c r="J67" s="120">
        <f t="shared" si="1"/>
        <v>727.25</v>
      </c>
      <c r="K67" s="121"/>
      <c r="M67" s="8">
        <v>5</v>
      </c>
      <c r="N67" s="122">
        <v>8.6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366</v>
      </c>
      <c r="G68" s="68">
        <v>378</v>
      </c>
      <c r="H68" s="68">
        <v>433</v>
      </c>
      <c r="I68" s="68">
        <v>404</v>
      </c>
      <c r="J68" s="120">
        <f t="shared" si="1"/>
        <v>395.25</v>
      </c>
      <c r="K68" s="121"/>
      <c r="M68" s="13">
        <v>6</v>
      </c>
      <c r="N68" s="124">
        <v>7.6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229</v>
      </c>
      <c r="G69" s="68">
        <v>261</v>
      </c>
      <c r="H69" s="68">
        <v>264</v>
      </c>
      <c r="I69" s="68">
        <v>251</v>
      </c>
      <c r="J69" s="120">
        <f t="shared" si="1"/>
        <v>251.25</v>
      </c>
      <c r="K69" s="121"/>
      <c r="P69" s="2"/>
    </row>
    <row r="70" spans="1:16" ht="15.75" thickBot="1" x14ac:dyDescent="0.3">
      <c r="A70" s="2"/>
      <c r="C70" s="14" t="s">
        <v>16</v>
      </c>
      <c r="D70" s="15">
        <v>63.03</v>
      </c>
      <c r="E70" s="15">
        <v>7.5</v>
      </c>
      <c r="F70" s="15">
        <v>248</v>
      </c>
      <c r="G70" s="15">
        <v>260</v>
      </c>
      <c r="H70" s="15">
        <v>261</v>
      </c>
      <c r="I70" s="15">
        <v>266</v>
      </c>
      <c r="J70" s="126">
        <f t="shared" si="1"/>
        <v>258.75</v>
      </c>
      <c r="K70" s="127"/>
      <c r="M70" s="69" t="s">
        <v>65</v>
      </c>
      <c r="N70" s="70">
        <v>3.82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7.69</v>
      </c>
      <c r="E73" s="11">
        <v>10.3</v>
      </c>
      <c r="F73" s="22">
        <v>1174</v>
      </c>
      <c r="G73" s="16"/>
      <c r="H73" s="23" t="s">
        <v>21</v>
      </c>
      <c r="I73" s="115">
        <v>5.69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68.13</v>
      </c>
      <c r="E74" s="11"/>
      <c r="F74" s="22">
        <v>241</v>
      </c>
      <c r="G74" s="16"/>
      <c r="H74" s="27" t="s">
        <v>25</v>
      </c>
      <c r="I74" s="117">
        <v>5.3</v>
      </c>
      <c r="J74" s="117"/>
      <c r="K74" s="118"/>
      <c r="M74" s="28">
        <v>6.9</v>
      </c>
      <c r="N74" s="29">
        <v>117</v>
      </c>
      <c r="O74" s="30">
        <v>0.03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65.73</v>
      </c>
      <c r="E76" s="11"/>
      <c r="F76" s="22">
        <v>245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76.28</v>
      </c>
      <c r="E77" s="11"/>
      <c r="F77" s="22">
        <v>242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5.3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73.62</v>
      </c>
      <c r="E78" s="11"/>
      <c r="F78" s="22">
        <v>4382</v>
      </c>
      <c r="G78" s="16" t="s">
        <v>505</v>
      </c>
      <c r="H78" s="105">
        <v>4</v>
      </c>
      <c r="I78" s="107">
        <v>712</v>
      </c>
      <c r="J78" s="107">
        <v>549</v>
      </c>
      <c r="K78" s="109">
        <f>((I78-J78)/I78)</f>
        <v>0.22893258426966293</v>
      </c>
      <c r="M78" s="13">
        <v>2</v>
      </c>
      <c r="N78" s="37">
        <v>5.5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75.680000000000007</v>
      </c>
      <c r="E79" s="11">
        <v>7.1</v>
      </c>
      <c r="F79" s="22">
        <v>585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561</v>
      </c>
      <c r="G80" s="16"/>
      <c r="H80" s="105">
        <v>13</v>
      </c>
      <c r="I80" s="107">
        <v>401</v>
      </c>
      <c r="J80" s="107">
        <v>218</v>
      </c>
      <c r="K80" s="109">
        <f>((I80-J80)/I80)</f>
        <v>0.45635910224438903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76.56</v>
      </c>
      <c r="E81" s="11">
        <v>6.7</v>
      </c>
      <c r="F81" s="22">
        <v>1221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0.58401258401258405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1185</v>
      </c>
      <c r="G82" s="16"/>
      <c r="M82" s="98" t="s">
        <v>43</v>
      </c>
      <c r="N82" s="99"/>
      <c r="O82" s="39">
        <f>(J67-J68)/J67</f>
        <v>0.45651426607081469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0.36432637571157495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-2.9850746268656716E-2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91.65</v>
      </c>
      <c r="E85" s="35"/>
      <c r="F85" s="36"/>
      <c r="G85" s="48"/>
      <c r="H85" s="49" t="s">
        <v>21</v>
      </c>
      <c r="I85" s="35">
        <v>412</v>
      </c>
      <c r="J85" s="35">
        <v>365</v>
      </c>
      <c r="K85" s="36">
        <f>I85-J85</f>
        <v>47</v>
      </c>
      <c r="M85" s="135" t="s">
        <v>53</v>
      </c>
      <c r="N85" s="136"/>
      <c r="O85" s="50">
        <f>(J66-J70)/J66</f>
        <v>0.85199485199485203</v>
      </c>
      <c r="P85" s="2"/>
    </row>
    <row r="86" spans="1:16" ht="15.75" thickBot="1" x14ac:dyDescent="0.3">
      <c r="A86" s="2"/>
      <c r="B86" s="43"/>
      <c r="C86" s="47" t="s">
        <v>54</v>
      </c>
      <c r="D86" s="35">
        <v>73.400000000000006</v>
      </c>
      <c r="E86" s="35">
        <v>69.63</v>
      </c>
      <c r="F86" s="36">
        <v>94.86</v>
      </c>
      <c r="G86" s="51">
        <v>5.6</v>
      </c>
      <c r="H86" s="28" t="s">
        <v>25</v>
      </c>
      <c r="I86" s="37">
        <v>245</v>
      </c>
      <c r="J86" s="37">
        <v>227</v>
      </c>
      <c r="K86" s="36">
        <f>I86-J86</f>
        <v>18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79.55</v>
      </c>
      <c r="E87" s="35">
        <v>61.42</v>
      </c>
      <c r="F87" s="36">
        <v>77.209999999999994</v>
      </c>
      <c r="P87" s="2"/>
    </row>
    <row r="88" spans="1:16" ht="15" customHeight="1" x14ac:dyDescent="0.25">
      <c r="A88" s="2"/>
      <c r="B88" s="43"/>
      <c r="C88" s="47" t="s">
        <v>56</v>
      </c>
      <c r="D88" s="35">
        <v>78.05</v>
      </c>
      <c r="E88" s="35">
        <v>52.28</v>
      </c>
      <c r="F88" s="36">
        <v>66.98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55.75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91.35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501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507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502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503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504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 t="s">
        <v>506</v>
      </c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1711</v>
      </c>
      <c r="G119" s="12"/>
      <c r="H119" s="12"/>
      <c r="I119" s="12"/>
      <c r="J119" s="120">
        <f>AVERAGE(F119:I119)</f>
        <v>1711</v>
      </c>
      <c r="K119" s="121"/>
      <c r="M119" s="8">
        <v>2</v>
      </c>
      <c r="N119" s="122">
        <v>8.6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656</v>
      </c>
      <c r="G120" s="12"/>
      <c r="H120" s="12"/>
      <c r="I120" s="12"/>
      <c r="J120" s="120">
        <f t="shared" ref="J120:J125" si="2">AVERAGE(F120:I120)</f>
        <v>656</v>
      </c>
      <c r="K120" s="121"/>
      <c r="M120" s="8">
        <v>3</v>
      </c>
      <c r="N120" s="122">
        <v>8.1</v>
      </c>
      <c r="O120" s="123"/>
      <c r="P120" s="2"/>
    </row>
    <row r="121" spans="1:16" x14ac:dyDescent="0.25">
      <c r="A121" s="2"/>
      <c r="C121" s="9" t="s">
        <v>12</v>
      </c>
      <c r="D121" s="11">
        <v>65.02</v>
      </c>
      <c r="E121" s="11">
        <v>7.1</v>
      </c>
      <c r="F121" s="11">
        <v>1533</v>
      </c>
      <c r="G121" s="11">
        <v>1509</v>
      </c>
      <c r="H121" s="11">
        <v>1569</v>
      </c>
      <c r="I121" s="11">
        <v>1604</v>
      </c>
      <c r="J121" s="120">
        <f t="shared" si="2"/>
        <v>1553.75</v>
      </c>
      <c r="K121" s="121"/>
      <c r="M121" s="8">
        <v>4</v>
      </c>
      <c r="N121" s="122">
        <v>7.3</v>
      </c>
      <c r="O121" s="123"/>
      <c r="P121" s="2"/>
    </row>
    <row r="122" spans="1:16" x14ac:dyDescent="0.25">
      <c r="A122" s="2"/>
      <c r="C122" s="9" t="s">
        <v>13</v>
      </c>
      <c r="D122" s="11">
        <v>60.71</v>
      </c>
      <c r="E122" s="11">
        <v>7.3</v>
      </c>
      <c r="F122" s="11">
        <v>677</v>
      </c>
      <c r="G122" s="11">
        <v>666</v>
      </c>
      <c r="H122" s="11">
        <v>687</v>
      </c>
      <c r="I122" s="11">
        <v>704</v>
      </c>
      <c r="J122" s="120">
        <f t="shared" si="2"/>
        <v>683.5</v>
      </c>
      <c r="K122" s="121"/>
      <c r="M122" s="8">
        <v>5</v>
      </c>
      <c r="N122" s="122">
        <v>7.9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400</v>
      </c>
      <c r="G123" s="68">
        <v>389</v>
      </c>
      <c r="H123" s="68">
        <v>411</v>
      </c>
      <c r="I123" s="68">
        <v>419</v>
      </c>
      <c r="J123" s="120">
        <f t="shared" si="2"/>
        <v>404.75</v>
      </c>
      <c r="K123" s="121"/>
      <c r="M123" s="13">
        <v>6</v>
      </c>
      <c r="N123" s="124">
        <v>7.1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248</v>
      </c>
      <c r="G124" s="68">
        <v>231</v>
      </c>
      <c r="H124" s="68">
        <v>249</v>
      </c>
      <c r="I124" s="68">
        <v>261</v>
      </c>
      <c r="J124" s="120">
        <f t="shared" si="2"/>
        <v>247.25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60.61</v>
      </c>
      <c r="E125" s="15">
        <v>7.2</v>
      </c>
      <c r="F125" s="15">
        <v>259</v>
      </c>
      <c r="G125" s="15">
        <v>244</v>
      </c>
      <c r="H125" s="15">
        <v>261</v>
      </c>
      <c r="I125" s="15">
        <v>250</v>
      </c>
      <c r="J125" s="126">
        <f t="shared" si="2"/>
        <v>253.5</v>
      </c>
      <c r="K125" s="127"/>
      <c r="M125" s="69" t="s">
        <v>65</v>
      </c>
      <c r="N125" s="70">
        <v>3.72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14.15</v>
      </c>
      <c r="E128" s="11">
        <v>9.1999999999999993</v>
      </c>
      <c r="F128" s="22">
        <v>1277</v>
      </c>
      <c r="G128" s="16"/>
      <c r="H128" s="23" t="s">
        <v>21</v>
      </c>
      <c r="I128" s="115">
        <v>4.59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65.03</v>
      </c>
      <c r="E129" s="11"/>
      <c r="F129" s="22">
        <v>222</v>
      </c>
      <c r="G129" s="16"/>
      <c r="H129" s="27" t="s">
        <v>25</v>
      </c>
      <c r="I129" s="117">
        <v>4.4800000000000004</v>
      </c>
      <c r="J129" s="117"/>
      <c r="K129" s="118"/>
      <c r="M129" s="28">
        <v>6.9</v>
      </c>
      <c r="N129" s="29">
        <v>169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64.77</v>
      </c>
      <c r="E131" s="11"/>
      <c r="F131" s="22">
        <v>255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71.88</v>
      </c>
      <c r="E132" s="11"/>
      <c r="F132" s="22">
        <v>241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5.4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78.05</v>
      </c>
      <c r="E133" s="11"/>
      <c r="F133" s="22">
        <v>2911</v>
      </c>
      <c r="G133" s="16"/>
      <c r="H133" s="105">
        <v>6</v>
      </c>
      <c r="I133" s="107">
        <v>414</v>
      </c>
      <c r="J133" s="107">
        <v>170</v>
      </c>
      <c r="K133" s="109">
        <f>((I133-J133)/I133)</f>
        <v>0.58937198067632846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75.66</v>
      </c>
      <c r="E134" s="11">
        <v>6.6</v>
      </c>
      <c r="F134" s="22">
        <v>566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555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78.11</v>
      </c>
      <c r="E136" s="11">
        <v>6.5</v>
      </c>
      <c r="F136" s="22">
        <v>1144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0.56009654062751413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1123</v>
      </c>
      <c r="G137" s="16"/>
      <c r="M137" s="98" t="s">
        <v>43</v>
      </c>
      <c r="N137" s="99"/>
      <c r="O137" s="39">
        <f>(J122-J123)/J122</f>
        <v>0.40782735918068763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0.3891290920321186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-2.5278058645096056E-2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90.84</v>
      </c>
      <c r="E140" s="35"/>
      <c r="F140" s="36"/>
      <c r="G140" s="48"/>
      <c r="H140" s="49" t="s">
        <v>21</v>
      </c>
      <c r="I140" s="35">
        <v>801</v>
      </c>
      <c r="J140" s="35">
        <v>719</v>
      </c>
      <c r="K140" s="36">
        <f>I140-J140</f>
        <v>82</v>
      </c>
      <c r="M140" s="135" t="s">
        <v>53</v>
      </c>
      <c r="N140" s="136"/>
      <c r="O140" s="50">
        <f>(J121-J125)/J121</f>
        <v>0.83684633950120679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73.05</v>
      </c>
      <c r="E141" s="35">
        <v>68.22</v>
      </c>
      <c r="F141" s="36">
        <v>93.39</v>
      </c>
      <c r="G141" s="51">
        <v>5.5</v>
      </c>
      <c r="H141" s="28" t="s">
        <v>25</v>
      </c>
      <c r="I141" s="37">
        <v>277</v>
      </c>
      <c r="J141" s="37">
        <v>259</v>
      </c>
      <c r="K141" s="36">
        <f>I141-J141</f>
        <v>18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80.05</v>
      </c>
      <c r="E142" s="35">
        <v>62.45</v>
      </c>
      <c r="F142" s="36">
        <v>78.02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77.849999999999994</v>
      </c>
      <c r="E143" s="35">
        <v>51.36</v>
      </c>
      <c r="F143" s="36">
        <v>65.98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57.36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90.97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508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512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511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510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509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 t="s">
        <v>513</v>
      </c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0958-1F83-42A2-BBB3-A5B8D0151C89}">
  <dimension ref="A1:S171"/>
  <sheetViews>
    <sheetView zoomScale="85" zoomScaleNormal="85" workbookViewId="0">
      <selection activeCell="M23" sqref="M23:O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1755.1666666666667</v>
      </c>
    </row>
    <row r="7" spans="1:19" x14ac:dyDescent="0.25">
      <c r="A7" s="2"/>
      <c r="C7" s="9" t="s">
        <v>10</v>
      </c>
      <c r="D7" s="10"/>
      <c r="E7" s="10"/>
      <c r="F7" s="11">
        <v>2463</v>
      </c>
      <c r="G7" s="12"/>
      <c r="H7" s="12"/>
      <c r="I7" s="12"/>
      <c r="J7" s="120">
        <f>AVERAGE(F7:I7)</f>
        <v>2463</v>
      </c>
      <c r="K7" s="121"/>
      <c r="M7" s="8">
        <v>2</v>
      </c>
      <c r="N7" s="122">
        <v>8.5</v>
      </c>
      <c r="O7" s="123"/>
      <c r="P7" s="2"/>
      <c r="R7" s="59" t="s">
        <v>21</v>
      </c>
      <c r="S7" s="83">
        <f>AVERAGE(J10,J67,J122)</f>
        <v>731</v>
      </c>
    </row>
    <row r="8" spans="1:19" x14ac:dyDescent="0.25">
      <c r="A8" s="2"/>
      <c r="C8" s="9" t="s">
        <v>11</v>
      </c>
      <c r="D8" s="10"/>
      <c r="E8" s="10"/>
      <c r="F8" s="11">
        <v>796</v>
      </c>
      <c r="G8" s="12"/>
      <c r="H8" s="12"/>
      <c r="I8" s="12"/>
      <c r="J8" s="120">
        <f t="shared" ref="J8:J13" si="0">AVERAGE(F8:I8)</f>
        <v>796</v>
      </c>
      <c r="K8" s="121"/>
      <c r="M8" s="8">
        <v>3</v>
      </c>
      <c r="N8" s="122">
        <v>7.7</v>
      </c>
      <c r="O8" s="123"/>
      <c r="P8" s="2"/>
      <c r="R8" s="59" t="s">
        <v>25</v>
      </c>
      <c r="S8" s="84">
        <f>AVERAGE(J13,J70,J125)</f>
        <v>275.16666666666669</v>
      </c>
    </row>
    <row r="9" spans="1:19" x14ac:dyDescent="0.25">
      <c r="A9" s="2"/>
      <c r="C9" s="9" t="s">
        <v>12</v>
      </c>
      <c r="D9" s="11">
        <v>65.3</v>
      </c>
      <c r="E9" s="11">
        <v>6.1</v>
      </c>
      <c r="F9" s="11">
        <v>2310</v>
      </c>
      <c r="G9" s="11">
        <v>1770</v>
      </c>
      <c r="H9" s="11">
        <v>1632</v>
      </c>
      <c r="I9" s="11">
        <v>1684</v>
      </c>
      <c r="J9" s="120">
        <f t="shared" si="0"/>
        <v>1849</v>
      </c>
      <c r="K9" s="121"/>
      <c r="M9" s="8">
        <v>4</v>
      </c>
      <c r="N9" s="122">
        <v>6.9</v>
      </c>
      <c r="O9" s="123"/>
      <c r="P9" s="2"/>
      <c r="R9" s="85" t="s">
        <v>575</v>
      </c>
      <c r="S9" s="86">
        <f>S6-S8</f>
        <v>1480</v>
      </c>
    </row>
    <row r="10" spans="1:19" x14ac:dyDescent="0.25">
      <c r="A10" s="2"/>
      <c r="C10" s="9" t="s">
        <v>13</v>
      </c>
      <c r="D10" s="11">
        <v>63.8</v>
      </c>
      <c r="E10" s="11">
        <v>7.1</v>
      </c>
      <c r="F10" s="11">
        <v>828</v>
      </c>
      <c r="G10" s="11">
        <v>905</v>
      </c>
      <c r="H10" s="11">
        <v>916</v>
      </c>
      <c r="I10" s="11">
        <v>844</v>
      </c>
      <c r="J10" s="120">
        <f t="shared" si="0"/>
        <v>873.25</v>
      </c>
      <c r="K10" s="121"/>
      <c r="M10" s="8">
        <v>5</v>
      </c>
      <c r="N10" s="122">
        <v>7.6</v>
      </c>
      <c r="O10" s="123"/>
      <c r="P10" s="2"/>
      <c r="R10" s="85" t="s">
        <v>576</v>
      </c>
      <c r="S10" s="87">
        <f>S7-S8</f>
        <v>455.83333333333331</v>
      </c>
    </row>
    <row r="11" spans="1:19" ht="15.75" thickBot="1" x14ac:dyDescent="0.3">
      <c r="A11" s="2"/>
      <c r="C11" s="9" t="s">
        <v>14</v>
      </c>
      <c r="D11" s="11"/>
      <c r="E11" s="11"/>
      <c r="F11" s="11">
        <v>512</v>
      </c>
      <c r="G11" s="68">
        <v>625</v>
      </c>
      <c r="H11" s="68">
        <v>516</v>
      </c>
      <c r="I11" s="68">
        <v>537</v>
      </c>
      <c r="J11" s="120">
        <f t="shared" si="0"/>
        <v>547.5</v>
      </c>
      <c r="K11" s="121"/>
      <c r="M11" s="13">
        <v>6</v>
      </c>
      <c r="N11" s="124">
        <v>7.1</v>
      </c>
      <c r="O11" s="125"/>
      <c r="P11" s="2"/>
      <c r="R11" s="88" t="s">
        <v>577</v>
      </c>
      <c r="S11" s="89">
        <f>S9/S6</f>
        <v>0.8432247649795841</v>
      </c>
    </row>
    <row r="12" spans="1:19" ht="15.75" thickBot="1" x14ac:dyDescent="0.3">
      <c r="A12" s="2"/>
      <c r="C12" s="9" t="s">
        <v>15</v>
      </c>
      <c r="D12" s="11"/>
      <c r="E12" s="11"/>
      <c r="F12" s="11">
        <v>284</v>
      </c>
      <c r="G12" s="68">
        <v>290</v>
      </c>
      <c r="H12" s="68">
        <v>311</v>
      </c>
      <c r="I12" s="68">
        <v>290</v>
      </c>
      <c r="J12" s="120">
        <f t="shared" si="0"/>
        <v>293.75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0.62357501139990879</v>
      </c>
    </row>
    <row r="13" spans="1:19" ht="15.75" thickBot="1" x14ac:dyDescent="0.3">
      <c r="A13" s="2"/>
      <c r="C13" s="14" t="s">
        <v>16</v>
      </c>
      <c r="D13" s="15">
        <v>62.91</v>
      </c>
      <c r="E13" s="15">
        <v>7.2</v>
      </c>
      <c r="F13" s="15">
        <v>270</v>
      </c>
      <c r="G13" s="15">
        <v>291</v>
      </c>
      <c r="H13" s="15">
        <v>309</v>
      </c>
      <c r="I13" s="15">
        <v>296</v>
      </c>
      <c r="J13" s="126">
        <f t="shared" si="0"/>
        <v>291.5</v>
      </c>
      <c r="K13" s="127"/>
      <c r="M13" s="69" t="s">
        <v>65</v>
      </c>
      <c r="N13" s="28">
        <v>3.62</v>
      </c>
      <c r="O13" s="30">
        <v>4.8600000000000003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11.78</v>
      </c>
      <c r="E16" s="11">
        <v>9.3000000000000007</v>
      </c>
      <c r="F16" s="22">
        <v>1159</v>
      </c>
      <c r="G16" s="16"/>
      <c r="H16" s="23" t="s">
        <v>21</v>
      </c>
      <c r="I16" s="115">
        <v>5.9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66.930000000000007</v>
      </c>
      <c r="E17" s="11"/>
      <c r="F17" s="22">
        <v>273</v>
      </c>
      <c r="G17" s="16"/>
      <c r="H17" s="27" t="s">
        <v>25</v>
      </c>
      <c r="I17" s="117">
        <v>5.54</v>
      </c>
      <c r="J17" s="117"/>
      <c r="K17" s="118"/>
      <c r="M17" s="28">
        <v>7.1</v>
      </c>
      <c r="N17" s="29">
        <v>145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63.92</v>
      </c>
      <c r="E19" s="11"/>
      <c r="F19" s="22">
        <v>269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75.290000000000006</v>
      </c>
      <c r="E20" s="11"/>
      <c r="F20" s="22">
        <v>271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73.55</v>
      </c>
      <c r="E21" s="11"/>
      <c r="F21" s="22">
        <v>3289</v>
      </c>
      <c r="G21" s="16" t="s">
        <v>515</v>
      </c>
      <c r="H21" s="105">
        <v>7</v>
      </c>
      <c r="I21" s="107">
        <v>618</v>
      </c>
      <c r="J21" s="107">
        <v>208</v>
      </c>
      <c r="K21" s="109">
        <f>((I21-J21)/I21)</f>
        <v>0.66343042071197411</v>
      </c>
      <c r="M21" s="13">
        <v>2</v>
      </c>
      <c r="N21" s="37">
        <v>5.2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75.040000000000006</v>
      </c>
      <c r="E22" s="11">
        <v>7.1</v>
      </c>
      <c r="F22" s="22">
        <v>566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573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76.540000000000006</v>
      </c>
      <c r="E24" s="11">
        <v>6.6</v>
      </c>
      <c r="F24" s="22">
        <v>1279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0.5277176852352623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1241</v>
      </c>
      <c r="G25" s="16"/>
      <c r="M25" s="98" t="s">
        <v>43</v>
      </c>
      <c r="N25" s="99"/>
      <c r="O25" s="39">
        <f>(J10-J11)/J10</f>
        <v>0.37303177784139707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0.4634703196347032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7.659574468085106E-3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91.55</v>
      </c>
      <c r="E28" s="35"/>
      <c r="F28" s="36"/>
      <c r="G28" s="48"/>
      <c r="H28" s="49" t="s">
        <v>21</v>
      </c>
      <c r="I28" s="35">
        <v>502</v>
      </c>
      <c r="J28" s="35">
        <v>439</v>
      </c>
      <c r="K28" s="36">
        <f>I28-J28</f>
        <v>63</v>
      </c>
      <c r="M28" s="103" t="s">
        <v>124</v>
      </c>
      <c r="N28" s="104"/>
      <c r="O28" s="75">
        <f>(J10-J13)/J10</f>
        <v>0.66618952190094471</v>
      </c>
      <c r="P28" s="2"/>
    </row>
    <row r="29" spans="1:16" ht="15.75" thickBot="1" x14ac:dyDescent="0.3">
      <c r="A29" s="2"/>
      <c r="B29" s="43"/>
      <c r="C29" s="47" t="s">
        <v>54</v>
      </c>
      <c r="D29" s="35">
        <v>72.45</v>
      </c>
      <c r="E29" s="35">
        <v>68.13</v>
      </c>
      <c r="F29" s="36">
        <v>94.04</v>
      </c>
      <c r="G29" s="51">
        <v>5.6</v>
      </c>
      <c r="H29" s="28" t="s">
        <v>25</v>
      </c>
      <c r="I29" s="37">
        <v>256</v>
      </c>
      <c r="J29" s="37">
        <v>237</v>
      </c>
      <c r="K29" s="36">
        <f>I29-J29</f>
        <v>19</v>
      </c>
      <c r="L29" s="52"/>
      <c r="M29" s="111" t="s">
        <v>53</v>
      </c>
      <c r="N29" s="112"/>
      <c r="O29" s="74">
        <f>(J9-J13)/J9</f>
        <v>0.84234721471065443</v>
      </c>
      <c r="P29" s="2"/>
    </row>
    <row r="30" spans="1:16" ht="15" customHeight="1" x14ac:dyDescent="0.25">
      <c r="A30" s="2"/>
      <c r="B30" s="43"/>
      <c r="C30" s="47" t="s">
        <v>55</v>
      </c>
      <c r="D30" s="35">
        <v>79.099999999999994</v>
      </c>
      <c r="E30" s="35">
        <v>62.06</v>
      </c>
      <c r="F30" s="36">
        <v>78.459999999999994</v>
      </c>
      <c r="P30" s="2"/>
    </row>
    <row r="31" spans="1:16" ht="15" customHeight="1" x14ac:dyDescent="0.25">
      <c r="A31" s="2"/>
      <c r="B31" s="43"/>
      <c r="C31" s="47" t="s">
        <v>56</v>
      </c>
      <c r="D31" s="35">
        <v>78.25</v>
      </c>
      <c r="E31" s="35">
        <v>52.67</v>
      </c>
      <c r="F31" s="36">
        <v>67.31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53.15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91.05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514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517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516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519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518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 t="s">
        <v>520</v>
      </c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2152</v>
      </c>
      <c r="G64" s="12"/>
      <c r="H64" s="12"/>
      <c r="I64" s="12"/>
      <c r="J64" s="120">
        <f>AVERAGE(F64:I64)</f>
        <v>2152</v>
      </c>
      <c r="K64" s="121"/>
      <c r="M64" s="8">
        <v>2</v>
      </c>
      <c r="N64" s="122">
        <v>8.6999999999999993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866</v>
      </c>
      <c r="G65" s="12"/>
      <c r="H65" s="12"/>
      <c r="I65" s="12"/>
      <c r="J65" s="120">
        <f t="shared" ref="J65:J70" si="1">AVERAGE(F65:I65)</f>
        <v>866</v>
      </c>
      <c r="K65" s="121"/>
      <c r="M65" s="8">
        <v>3</v>
      </c>
      <c r="N65" s="122">
        <v>8.6999999999999993</v>
      </c>
      <c r="O65" s="123"/>
      <c r="P65" s="2"/>
    </row>
    <row r="66" spans="1:16" ht="15" customHeight="1" x14ac:dyDescent="0.25">
      <c r="A66" s="2"/>
      <c r="C66" s="9" t="s">
        <v>12</v>
      </c>
      <c r="D66" s="11">
        <v>66.239999999999995</v>
      </c>
      <c r="E66" s="11">
        <v>6.3</v>
      </c>
      <c r="F66" s="11">
        <v>1776</v>
      </c>
      <c r="G66" s="11">
        <v>1703</v>
      </c>
      <c r="H66" s="11">
        <v>1620</v>
      </c>
      <c r="I66" s="11">
        <v>1646</v>
      </c>
      <c r="J66" s="120">
        <f t="shared" si="1"/>
        <v>1686.25</v>
      </c>
      <c r="K66" s="121"/>
      <c r="M66" s="8">
        <v>4</v>
      </c>
      <c r="N66" s="122">
        <v>7.4</v>
      </c>
      <c r="O66" s="123"/>
      <c r="P66" s="2"/>
    </row>
    <row r="67" spans="1:16" ht="15" customHeight="1" x14ac:dyDescent="0.25">
      <c r="A67" s="2"/>
      <c r="C67" s="9" t="s">
        <v>13</v>
      </c>
      <c r="D67" s="11">
        <v>61.96</v>
      </c>
      <c r="E67" s="11">
        <v>7.2</v>
      </c>
      <c r="F67" s="11">
        <v>695</v>
      </c>
      <c r="G67" s="11">
        <v>699</v>
      </c>
      <c r="H67" s="11">
        <v>695</v>
      </c>
      <c r="I67" s="11">
        <v>681</v>
      </c>
      <c r="J67" s="120">
        <f t="shared" si="1"/>
        <v>692.5</v>
      </c>
      <c r="K67" s="121"/>
      <c r="M67" s="8">
        <v>5</v>
      </c>
      <c r="N67" s="122">
        <v>9.3000000000000007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479</v>
      </c>
      <c r="G68" s="68">
        <v>478</v>
      </c>
      <c r="H68" s="68">
        <v>474</v>
      </c>
      <c r="I68" s="68">
        <v>460</v>
      </c>
      <c r="J68" s="120">
        <f t="shared" si="1"/>
        <v>472.75</v>
      </c>
      <c r="K68" s="121"/>
      <c r="M68" s="13">
        <v>6</v>
      </c>
      <c r="N68" s="124">
        <v>6.9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266</v>
      </c>
      <c r="G69" s="68">
        <v>279</v>
      </c>
      <c r="H69" s="68">
        <v>264</v>
      </c>
      <c r="I69" s="68">
        <v>269</v>
      </c>
      <c r="J69" s="120">
        <f t="shared" si="1"/>
        <v>269.5</v>
      </c>
      <c r="K69" s="121"/>
      <c r="P69" s="2"/>
    </row>
    <row r="70" spans="1:16" ht="15.75" thickBot="1" x14ac:dyDescent="0.3">
      <c r="A70" s="2"/>
      <c r="C70" s="14" t="s">
        <v>16</v>
      </c>
      <c r="D70" s="15">
        <v>61.44</v>
      </c>
      <c r="E70" s="15">
        <v>7.2</v>
      </c>
      <c r="F70" s="15">
        <v>277</v>
      </c>
      <c r="G70" s="15">
        <v>282</v>
      </c>
      <c r="H70" s="15">
        <v>299</v>
      </c>
      <c r="I70" s="15">
        <v>290</v>
      </c>
      <c r="J70" s="126">
        <f t="shared" si="1"/>
        <v>287</v>
      </c>
      <c r="K70" s="127"/>
      <c r="M70" s="69" t="s">
        <v>65</v>
      </c>
      <c r="N70" s="70">
        <v>3.86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18.96</v>
      </c>
      <c r="E73" s="11">
        <v>9.5</v>
      </c>
      <c r="F73" s="22">
        <v>1254</v>
      </c>
      <c r="G73" s="16"/>
      <c r="H73" s="23" t="s">
        <v>21</v>
      </c>
      <c r="I73" s="115">
        <v>5.63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66.5</v>
      </c>
      <c r="E74" s="11"/>
      <c r="F74" s="22">
        <v>296</v>
      </c>
      <c r="G74" s="16"/>
      <c r="H74" s="27" t="s">
        <v>25</v>
      </c>
      <c r="I74" s="117">
        <v>5.3</v>
      </c>
      <c r="J74" s="117"/>
      <c r="K74" s="118"/>
      <c r="M74" s="28">
        <v>7.1</v>
      </c>
      <c r="N74" s="29">
        <v>109</v>
      </c>
      <c r="O74" s="30">
        <v>0.03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65.790000000000006</v>
      </c>
      <c r="E76" s="11"/>
      <c r="F76" s="22">
        <v>285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74.05</v>
      </c>
      <c r="E77" s="11"/>
      <c r="F77" s="22">
        <v>290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5.3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73.17</v>
      </c>
      <c r="E78" s="11"/>
      <c r="F78" s="22">
        <v>1536</v>
      </c>
      <c r="G78" s="16"/>
      <c r="H78" s="105">
        <v>1</v>
      </c>
      <c r="I78" s="107">
        <v>637</v>
      </c>
      <c r="J78" s="107">
        <v>172</v>
      </c>
      <c r="K78" s="109">
        <f>((I78-J78)/I78)</f>
        <v>0.72998430141287285</v>
      </c>
      <c r="M78" s="13">
        <v>2</v>
      </c>
      <c r="N78" s="37">
        <v>5.0999999999999996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74.739999999999995</v>
      </c>
      <c r="E79" s="11">
        <v>7.1</v>
      </c>
      <c r="F79" s="22">
        <v>532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510</v>
      </c>
      <c r="G80" s="16"/>
      <c r="H80" s="105"/>
      <c r="I80" s="107"/>
      <c r="J80" s="107"/>
      <c r="K80" s="109" t="e">
        <f>((I80-J80)/I80)</f>
        <v>#DIV/0!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73.09</v>
      </c>
      <c r="E81" s="11">
        <v>6.7</v>
      </c>
      <c r="F81" s="22">
        <v>1151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0.58932542624166051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1106</v>
      </c>
      <c r="G82" s="16"/>
      <c r="M82" s="98" t="s">
        <v>43</v>
      </c>
      <c r="N82" s="99"/>
      <c r="O82" s="39">
        <f>(J67-J68)/J67</f>
        <v>0.31732851985559568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0.42993125330512955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-6.4935064935064929E-2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91.75</v>
      </c>
      <c r="E85" s="35"/>
      <c r="F85" s="36"/>
      <c r="G85" s="48"/>
      <c r="H85" s="49" t="s">
        <v>21</v>
      </c>
      <c r="I85" s="35">
        <v>426</v>
      </c>
      <c r="J85" s="35">
        <v>370</v>
      </c>
      <c r="K85" s="36">
        <f>I85-J85</f>
        <v>56</v>
      </c>
      <c r="M85" s="135" t="s">
        <v>53</v>
      </c>
      <c r="N85" s="136"/>
      <c r="O85" s="50">
        <f>(J66-J70)/J66</f>
        <v>0.82979985174203108</v>
      </c>
      <c r="P85" s="2"/>
    </row>
    <row r="86" spans="1:16" ht="15.75" thickBot="1" x14ac:dyDescent="0.3">
      <c r="A86" s="2"/>
      <c r="B86" s="43"/>
      <c r="C86" s="47" t="s">
        <v>54</v>
      </c>
      <c r="D86" s="35">
        <v>73.349999999999994</v>
      </c>
      <c r="E86" s="35">
        <v>69.069999999999993</v>
      </c>
      <c r="F86" s="36">
        <v>94.16</v>
      </c>
      <c r="G86" s="51">
        <v>5.5</v>
      </c>
      <c r="H86" s="28" t="s">
        <v>25</v>
      </c>
      <c r="I86" s="37">
        <v>256</v>
      </c>
      <c r="J86" s="37">
        <v>243</v>
      </c>
      <c r="K86" s="36">
        <f>I86-J86</f>
        <v>13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80.3</v>
      </c>
      <c r="E87" s="35">
        <v>62.87</v>
      </c>
      <c r="F87" s="36">
        <v>78.3</v>
      </c>
      <c r="P87" s="2"/>
    </row>
    <row r="88" spans="1:16" ht="15" customHeight="1" x14ac:dyDescent="0.25">
      <c r="A88" s="2"/>
      <c r="B88" s="43"/>
      <c r="C88" s="47" t="s">
        <v>56</v>
      </c>
      <c r="D88" s="35">
        <v>77.8</v>
      </c>
      <c r="E88" s="35">
        <v>52.49</v>
      </c>
      <c r="F88" s="36">
        <v>67.47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52.4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91.2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522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521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523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524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525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 t="s">
        <v>526</v>
      </c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2191</v>
      </c>
      <c r="G119" s="12"/>
      <c r="H119" s="12"/>
      <c r="I119" s="12"/>
      <c r="J119" s="120">
        <f>AVERAGE(F119:I119)</f>
        <v>2191</v>
      </c>
      <c r="K119" s="121"/>
      <c r="M119" s="8">
        <v>2</v>
      </c>
      <c r="N119" s="122">
        <v>9.6999999999999993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849</v>
      </c>
      <c r="G120" s="12"/>
      <c r="H120" s="12"/>
      <c r="I120" s="12"/>
      <c r="J120" s="120">
        <f t="shared" ref="J120:J125" si="2">AVERAGE(F120:I120)</f>
        <v>849</v>
      </c>
      <c r="K120" s="121"/>
      <c r="M120" s="8">
        <v>3</v>
      </c>
      <c r="N120" s="122">
        <v>7.9</v>
      </c>
      <c r="O120" s="123"/>
      <c r="P120" s="2"/>
    </row>
    <row r="121" spans="1:16" x14ac:dyDescent="0.25">
      <c r="A121" s="2"/>
      <c r="C121" s="9" t="s">
        <v>12</v>
      </c>
      <c r="D121" s="11">
        <v>66.87</v>
      </c>
      <c r="E121" s="11">
        <v>6.6</v>
      </c>
      <c r="F121" s="11">
        <v>1779</v>
      </c>
      <c r="G121" s="11">
        <v>1747</v>
      </c>
      <c r="H121" s="11">
        <v>1715</v>
      </c>
      <c r="I121" s="11">
        <v>1680</v>
      </c>
      <c r="J121" s="120">
        <f t="shared" si="2"/>
        <v>1730.25</v>
      </c>
      <c r="K121" s="121"/>
      <c r="M121" s="8">
        <v>4</v>
      </c>
      <c r="N121" s="122">
        <v>8.3000000000000007</v>
      </c>
      <c r="O121" s="123"/>
      <c r="P121" s="2"/>
    </row>
    <row r="122" spans="1:16" x14ac:dyDescent="0.25">
      <c r="A122" s="2"/>
      <c r="C122" s="9" t="s">
        <v>13</v>
      </c>
      <c r="D122" s="11">
        <v>62.64</v>
      </c>
      <c r="E122" s="11">
        <v>7.6</v>
      </c>
      <c r="F122" s="11">
        <v>661</v>
      </c>
      <c r="G122" s="11">
        <v>645</v>
      </c>
      <c r="H122" s="11">
        <v>620</v>
      </c>
      <c r="I122" s="11">
        <v>583</v>
      </c>
      <c r="J122" s="120">
        <f t="shared" si="2"/>
        <v>627.25</v>
      </c>
      <c r="K122" s="121"/>
      <c r="M122" s="8">
        <v>5</v>
      </c>
      <c r="N122" s="122">
        <v>9.1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478</v>
      </c>
      <c r="G123" s="68">
        <v>460</v>
      </c>
      <c r="H123" s="68">
        <v>434</v>
      </c>
      <c r="I123" s="68">
        <v>393</v>
      </c>
      <c r="J123" s="120">
        <f t="shared" si="2"/>
        <v>441.25</v>
      </c>
      <c r="K123" s="121"/>
      <c r="M123" s="13">
        <v>6</v>
      </c>
      <c r="N123" s="124">
        <v>8.1999999999999993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252</v>
      </c>
      <c r="G124" s="68">
        <v>254</v>
      </c>
      <c r="H124" s="68">
        <v>235</v>
      </c>
      <c r="I124" s="68">
        <v>224</v>
      </c>
      <c r="J124" s="120">
        <f t="shared" si="2"/>
        <v>241.25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62.34</v>
      </c>
      <c r="E125" s="15">
        <v>7.1</v>
      </c>
      <c r="F125" s="15">
        <v>257</v>
      </c>
      <c r="G125" s="15">
        <v>260</v>
      </c>
      <c r="H125" s="15">
        <v>242</v>
      </c>
      <c r="I125" s="15">
        <v>229</v>
      </c>
      <c r="J125" s="126">
        <f t="shared" si="2"/>
        <v>247</v>
      </c>
      <c r="K125" s="127"/>
      <c r="M125" s="69" t="s">
        <v>65</v>
      </c>
      <c r="N125" s="70">
        <v>3.98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18.22</v>
      </c>
      <c r="E128" s="11">
        <v>9.9</v>
      </c>
      <c r="F128" s="22">
        <v>1225</v>
      </c>
      <c r="G128" s="16"/>
      <c r="H128" s="23" t="s">
        <v>21</v>
      </c>
      <c r="I128" s="115">
        <v>5.05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65.47</v>
      </c>
      <c r="E129" s="11"/>
      <c r="F129" s="22">
        <v>280</v>
      </c>
      <c r="G129" s="16"/>
      <c r="H129" s="27" t="s">
        <v>25</v>
      </c>
      <c r="I129" s="117">
        <v>4.82</v>
      </c>
      <c r="J129" s="117"/>
      <c r="K129" s="118"/>
      <c r="M129" s="28">
        <v>6.9</v>
      </c>
      <c r="N129" s="29">
        <v>129</v>
      </c>
      <c r="O129" s="30">
        <v>0.05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66.58</v>
      </c>
      <c r="E131" s="11"/>
      <c r="F131" s="22">
        <v>276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73.209999999999994</v>
      </c>
      <c r="E132" s="11"/>
      <c r="F132" s="22">
        <v>273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5.2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79.3</v>
      </c>
      <c r="E133" s="11"/>
      <c r="F133" s="22">
        <v>1344</v>
      </c>
      <c r="G133" s="16"/>
      <c r="H133" s="105">
        <v>2</v>
      </c>
      <c r="I133" s="107">
        <v>657</v>
      </c>
      <c r="J133" s="107">
        <v>414</v>
      </c>
      <c r="K133" s="109">
        <f>((I133-J133)/I133)</f>
        <v>0.36986301369863012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73.87</v>
      </c>
      <c r="E134" s="11">
        <v>6.9</v>
      </c>
      <c r="F134" s="22">
        <v>545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520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74.94</v>
      </c>
      <c r="E136" s="11">
        <v>6.5</v>
      </c>
      <c r="F136" s="22">
        <v>1140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0.63748013292876748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1121</v>
      </c>
      <c r="G137" s="16"/>
      <c r="M137" s="98" t="s">
        <v>43</v>
      </c>
      <c r="N137" s="99"/>
      <c r="O137" s="39">
        <f>(J122-J123)/J122</f>
        <v>0.29653248306098046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0.45325779036827196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-2.3834196891191709E-2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91.4</v>
      </c>
      <c r="E140" s="35"/>
      <c r="F140" s="36"/>
      <c r="G140" s="48"/>
      <c r="H140" s="49" t="s">
        <v>95</v>
      </c>
      <c r="I140" s="35">
        <v>383</v>
      </c>
      <c r="J140" s="35">
        <v>348</v>
      </c>
      <c r="K140" s="36">
        <f>I140-J140</f>
        <v>35</v>
      </c>
      <c r="M140" s="135" t="s">
        <v>53</v>
      </c>
      <c r="N140" s="136"/>
      <c r="O140" s="50">
        <f>(J121-J125)/J121</f>
        <v>0.85724606270770121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72.95</v>
      </c>
      <c r="E141" s="35">
        <v>68.78</v>
      </c>
      <c r="F141" s="36">
        <v>94.28</v>
      </c>
      <c r="G141" s="51">
        <v>5.3</v>
      </c>
      <c r="H141" s="28" t="s">
        <v>25</v>
      </c>
      <c r="I141" s="37">
        <v>207</v>
      </c>
      <c r="J141" s="37">
        <v>179</v>
      </c>
      <c r="K141" s="36">
        <f>I141-J141</f>
        <v>28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79.95</v>
      </c>
      <c r="E142" s="35">
        <v>62.74</v>
      </c>
      <c r="F142" s="36">
        <v>78.48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77.150000000000006</v>
      </c>
      <c r="E143" s="35">
        <v>52.11</v>
      </c>
      <c r="F143" s="36">
        <v>67.55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52.6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91.35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527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528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529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530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531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532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A17E-BBEB-43F4-AB13-986F612C9CB5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64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19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1802</v>
      </c>
    </row>
    <row r="7" spans="1:19" x14ac:dyDescent="0.25">
      <c r="A7" s="2"/>
      <c r="C7" s="9" t="s">
        <v>10</v>
      </c>
      <c r="D7" s="10"/>
      <c r="E7" s="10"/>
      <c r="F7" s="11">
        <v>2040</v>
      </c>
      <c r="G7" s="12"/>
      <c r="H7" s="12"/>
      <c r="I7" s="12"/>
      <c r="J7" s="120">
        <f>AVERAGE(F7:I7)</f>
        <v>2040</v>
      </c>
      <c r="K7" s="121"/>
      <c r="M7" s="8">
        <v>2</v>
      </c>
      <c r="N7" s="122">
        <v>8.4</v>
      </c>
      <c r="O7" s="123"/>
      <c r="P7" s="2"/>
      <c r="R7" s="59" t="s">
        <v>21</v>
      </c>
      <c r="S7" s="83">
        <f>AVERAGE(J10,J67,J122)</f>
        <v>652.41666666666663</v>
      </c>
    </row>
    <row r="8" spans="1:19" x14ac:dyDescent="0.25">
      <c r="A8" s="2"/>
      <c r="C8" s="9" t="s">
        <v>11</v>
      </c>
      <c r="D8" s="10"/>
      <c r="E8" s="10"/>
      <c r="F8" s="11">
        <v>840</v>
      </c>
      <c r="G8" s="12"/>
      <c r="H8" s="12"/>
      <c r="I8" s="12"/>
      <c r="J8" s="120">
        <f t="shared" ref="J8:J13" si="0">AVERAGE(F8:I8)</f>
        <v>840</v>
      </c>
      <c r="K8" s="121"/>
      <c r="M8" s="8">
        <v>3</v>
      </c>
      <c r="N8" s="122">
        <v>7.8</v>
      </c>
      <c r="O8" s="123"/>
      <c r="P8" s="2"/>
      <c r="R8" s="59" t="s">
        <v>25</v>
      </c>
      <c r="S8" s="84">
        <f>AVERAGE(J13,J70,J125)</f>
        <v>249.41666666666666</v>
      </c>
    </row>
    <row r="9" spans="1:19" x14ac:dyDescent="0.25">
      <c r="A9" s="2"/>
      <c r="C9" s="9" t="s">
        <v>12</v>
      </c>
      <c r="D9" s="11">
        <v>64.400000000000006</v>
      </c>
      <c r="E9" s="11">
        <v>5.9</v>
      </c>
      <c r="F9" s="11">
        <v>2251</v>
      </c>
      <c r="G9" s="11">
        <v>1539</v>
      </c>
      <c r="H9" s="11">
        <v>1698</v>
      </c>
      <c r="I9" s="11">
        <v>1975</v>
      </c>
      <c r="J9" s="120">
        <f t="shared" si="0"/>
        <v>1865.75</v>
      </c>
      <c r="K9" s="121"/>
      <c r="M9" s="8">
        <v>4</v>
      </c>
      <c r="N9" s="122">
        <v>6.8</v>
      </c>
      <c r="O9" s="123"/>
      <c r="P9" s="2"/>
      <c r="R9" s="85" t="s">
        <v>575</v>
      </c>
      <c r="S9" s="86">
        <f>S6-S8</f>
        <v>1552.5833333333333</v>
      </c>
    </row>
    <row r="10" spans="1:19" x14ac:dyDescent="0.25">
      <c r="A10" s="2"/>
      <c r="C10" s="9" t="s">
        <v>13</v>
      </c>
      <c r="D10" s="11">
        <v>63.41</v>
      </c>
      <c r="E10" s="11">
        <v>7.3</v>
      </c>
      <c r="F10" s="11">
        <v>705</v>
      </c>
      <c r="G10" s="11">
        <v>863</v>
      </c>
      <c r="H10" s="11">
        <v>820</v>
      </c>
      <c r="I10" s="11">
        <v>708</v>
      </c>
      <c r="J10" s="120">
        <f t="shared" si="0"/>
        <v>774</v>
      </c>
      <c r="K10" s="121"/>
      <c r="M10" s="8">
        <v>5</v>
      </c>
      <c r="N10" s="122">
        <v>7.6</v>
      </c>
      <c r="O10" s="123"/>
      <c r="P10" s="2"/>
      <c r="R10" s="85" t="s">
        <v>576</v>
      </c>
      <c r="S10" s="87">
        <f>S7-S8</f>
        <v>403</v>
      </c>
    </row>
    <row r="11" spans="1:19" ht="15.75" thickBot="1" x14ac:dyDescent="0.3">
      <c r="A11" s="2"/>
      <c r="C11" s="9" t="s">
        <v>14</v>
      </c>
      <c r="D11" s="11"/>
      <c r="E11" s="11"/>
      <c r="F11" s="11">
        <v>517</v>
      </c>
      <c r="G11" s="68">
        <v>546</v>
      </c>
      <c r="H11" s="68">
        <v>529</v>
      </c>
      <c r="I11" s="68">
        <v>534</v>
      </c>
      <c r="J11" s="120">
        <f t="shared" si="0"/>
        <v>531.5</v>
      </c>
      <c r="K11" s="121"/>
      <c r="M11" s="13">
        <v>6</v>
      </c>
      <c r="N11" s="124">
        <v>6.3</v>
      </c>
      <c r="O11" s="125"/>
      <c r="P11" s="2"/>
      <c r="R11" s="88" t="s">
        <v>577</v>
      </c>
      <c r="S11" s="89">
        <f>S9/S6</f>
        <v>0.86158897521272659</v>
      </c>
    </row>
    <row r="12" spans="1:19" ht="15.75" thickBot="1" x14ac:dyDescent="0.3">
      <c r="A12" s="2"/>
      <c r="C12" s="9" t="s">
        <v>15</v>
      </c>
      <c r="D12" s="11"/>
      <c r="E12" s="11"/>
      <c r="F12" s="11">
        <v>235</v>
      </c>
      <c r="G12" s="68">
        <v>275</v>
      </c>
      <c r="H12" s="68">
        <v>281</v>
      </c>
      <c r="I12" s="68">
        <v>294</v>
      </c>
      <c r="J12" s="120">
        <f t="shared" si="0"/>
        <v>271.25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0.61770341039724108</v>
      </c>
    </row>
    <row r="13" spans="1:19" ht="15.75" thickBot="1" x14ac:dyDescent="0.3">
      <c r="A13" s="2"/>
      <c r="C13" s="14" t="s">
        <v>16</v>
      </c>
      <c r="D13" s="15">
        <v>62.87</v>
      </c>
      <c r="E13" s="15">
        <v>6.8</v>
      </c>
      <c r="F13" s="15">
        <v>240</v>
      </c>
      <c r="G13" s="15">
        <v>274</v>
      </c>
      <c r="H13" s="15">
        <v>296</v>
      </c>
      <c r="I13" s="15">
        <v>316</v>
      </c>
      <c r="J13" s="126">
        <f t="shared" si="0"/>
        <v>281.5</v>
      </c>
      <c r="K13" s="127"/>
      <c r="M13" s="69" t="s">
        <v>65</v>
      </c>
      <c r="N13" s="28">
        <v>3.78</v>
      </c>
      <c r="O13" s="30">
        <v>4.96</v>
      </c>
      <c r="P13" s="2"/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19" x14ac:dyDescent="0.25">
      <c r="A16" s="2"/>
      <c r="C16" s="21" t="s">
        <v>20</v>
      </c>
      <c r="D16" s="11">
        <v>7.3</v>
      </c>
      <c r="E16" s="11">
        <v>8.4</v>
      </c>
      <c r="F16" s="22">
        <v>1105</v>
      </c>
      <c r="G16" s="16"/>
      <c r="H16" s="23" t="s">
        <v>21</v>
      </c>
      <c r="I16" s="115">
        <v>5.61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66.59</v>
      </c>
      <c r="E17" s="11"/>
      <c r="F17" s="22">
        <v>251</v>
      </c>
      <c r="G17" s="16"/>
      <c r="H17" s="27" t="s">
        <v>25</v>
      </c>
      <c r="I17" s="117">
        <v>5.27</v>
      </c>
      <c r="J17" s="117"/>
      <c r="K17" s="118"/>
      <c r="M17" s="28">
        <v>7</v>
      </c>
      <c r="N17" s="29">
        <v>144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65.37</v>
      </c>
      <c r="E19" s="11"/>
      <c r="F19" s="22">
        <v>248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ht="15.75" thickBot="1" x14ac:dyDescent="0.3">
      <c r="A20" s="2"/>
      <c r="C20" s="21" t="s">
        <v>31</v>
      </c>
      <c r="D20" s="11">
        <v>72.02</v>
      </c>
      <c r="E20" s="11"/>
      <c r="F20" s="22">
        <v>246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5.4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71.73</v>
      </c>
      <c r="E21" s="11"/>
      <c r="F21" s="79">
        <v>3698</v>
      </c>
      <c r="G21" s="80" t="s">
        <v>559</v>
      </c>
      <c r="H21" s="137">
        <v>11</v>
      </c>
      <c r="I21" s="107">
        <v>697</v>
      </c>
      <c r="J21" s="107">
        <v>460</v>
      </c>
      <c r="K21" s="109">
        <f>((I21-J21)/I21)</f>
        <v>0.3400286944045911</v>
      </c>
      <c r="M21" s="13">
        <v>2</v>
      </c>
      <c r="N21" s="37">
        <v>5.3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75.430000000000007</v>
      </c>
      <c r="E22" s="11">
        <v>6.7</v>
      </c>
      <c r="F22" s="22">
        <v>615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601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75.97</v>
      </c>
      <c r="E24" s="11">
        <v>6.4</v>
      </c>
      <c r="F24" s="22">
        <v>1173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0.58515342355621069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1160</v>
      </c>
      <c r="G25" s="16"/>
      <c r="M25" s="98" t="s">
        <v>43</v>
      </c>
      <c r="N25" s="99"/>
      <c r="O25" s="39">
        <f>(J10-J11)/J10</f>
        <v>0.31330749354005166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0.48965192850423328</v>
      </c>
      <c r="P26" s="2"/>
    </row>
    <row r="27" spans="1:16" ht="15.75" customHeight="1" thickBot="1" x14ac:dyDescent="0.3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133" t="s">
        <v>51</v>
      </c>
      <c r="N27" s="134"/>
      <c r="O27" s="67">
        <f>(J12-J13)/J12</f>
        <v>-3.7788018433179721E-2</v>
      </c>
      <c r="P27" s="2"/>
    </row>
    <row r="28" spans="1:16" ht="15" customHeight="1" thickBot="1" x14ac:dyDescent="0.3">
      <c r="A28" s="2"/>
      <c r="B28" s="43"/>
      <c r="C28" s="47" t="s">
        <v>52</v>
      </c>
      <c r="D28" s="35">
        <v>91.25</v>
      </c>
      <c r="E28" s="35"/>
      <c r="F28" s="36"/>
      <c r="G28" s="48"/>
      <c r="H28" s="49" t="s">
        <v>95</v>
      </c>
      <c r="I28" s="35">
        <v>376</v>
      </c>
      <c r="J28" s="35">
        <v>345</v>
      </c>
      <c r="K28" s="36">
        <f>I28-J28</f>
        <v>31</v>
      </c>
      <c r="M28" s="135" t="s">
        <v>53</v>
      </c>
      <c r="N28" s="136"/>
      <c r="O28" s="50">
        <f>(J9-J13)/J9</f>
        <v>0.84912233686185179</v>
      </c>
      <c r="P28" s="2"/>
    </row>
    <row r="29" spans="1:16" ht="15.75" thickBot="1" x14ac:dyDescent="0.3">
      <c r="A29" s="2"/>
      <c r="B29" s="43"/>
      <c r="C29" s="47" t="s">
        <v>54</v>
      </c>
      <c r="D29" s="35">
        <v>72.849999999999994</v>
      </c>
      <c r="E29" s="35">
        <v>68.58</v>
      </c>
      <c r="F29" s="36">
        <v>94.14</v>
      </c>
      <c r="G29" s="51">
        <v>5.4</v>
      </c>
      <c r="H29" s="28" t="s">
        <v>25</v>
      </c>
      <c r="I29" s="37">
        <v>203</v>
      </c>
      <c r="J29" s="37">
        <v>177</v>
      </c>
      <c r="K29" s="36">
        <f>I29-J29</f>
        <v>26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55</v>
      </c>
      <c r="D30" s="35">
        <v>80.150000000000006</v>
      </c>
      <c r="E30" s="35">
        <v>62</v>
      </c>
      <c r="F30" s="36">
        <v>77.349999999999994</v>
      </c>
      <c r="P30" s="2"/>
    </row>
    <row r="31" spans="1:16" ht="15" customHeight="1" x14ac:dyDescent="0.25">
      <c r="A31" s="2"/>
      <c r="B31" s="43"/>
      <c r="C31" s="47" t="s">
        <v>56</v>
      </c>
      <c r="D31" s="35">
        <v>78.2</v>
      </c>
      <c r="E31" s="35">
        <v>52.76</v>
      </c>
      <c r="F31" s="36">
        <v>67.47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52.4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91.2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 t="s">
        <v>553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554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 t="s">
        <v>555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556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557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558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2064</v>
      </c>
      <c r="G64" s="12"/>
      <c r="H64" s="12"/>
      <c r="I64" s="12"/>
      <c r="J64" s="120">
        <f>AVERAGE(F64:I64)</f>
        <v>2064</v>
      </c>
      <c r="K64" s="121"/>
      <c r="M64" s="8">
        <v>2</v>
      </c>
      <c r="N64" s="122">
        <v>8.6999999999999993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863</v>
      </c>
      <c r="G65" s="12"/>
      <c r="H65" s="12"/>
      <c r="I65" s="12"/>
      <c r="J65" s="120">
        <f t="shared" ref="J65:J70" si="1">AVERAGE(F65:I65)</f>
        <v>863</v>
      </c>
      <c r="K65" s="121"/>
      <c r="M65" s="8">
        <v>3</v>
      </c>
      <c r="N65" s="122">
        <v>8.3000000000000007</v>
      </c>
      <c r="O65" s="123"/>
      <c r="P65" s="2"/>
    </row>
    <row r="66" spans="1:16" ht="15" customHeight="1" x14ac:dyDescent="0.25">
      <c r="A66" s="2"/>
      <c r="C66" s="9" t="s">
        <v>12</v>
      </c>
      <c r="D66" s="11">
        <v>64.56</v>
      </c>
      <c r="E66" s="11">
        <v>6.3</v>
      </c>
      <c r="F66" s="11">
        <v>1704</v>
      </c>
      <c r="G66" s="11">
        <v>1685</v>
      </c>
      <c r="H66" s="11">
        <v>1939</v>
      </c>
      <c r="I66" s="11">
        <v>1813</v>
      </c>
      <c r="J66" s="120">
        <f t="shared" si="1"/>
        <v>1785.25</v>
      </c>
      <c r="K66" s="121"/>
      <c r="M66" s="8">
        <v>4</v>
      </c>
      <c r="N66" s="122">
        <v>7.3</v>
      </c>
      <c r="O66" s="123"/>
      <c r="P66" s="2"/>
    </row>
    <row r="67" spans="1:16" ht="15" customHeight="1" x14ac:dyDescent="0.25">
      <c r="A67" s="2"/>
      <c r="C67" s="9" t="s">
        <v>13</v>
      </c>
      <c r="D67" s="11">
        <v>60.83</v>
      </c>
      <c r="E67" s="11">
        <v>7.1</v>
      </c>
      <c r="F67" s="11">
        <v>625</v>
      </c>
      <c r="G67" s="11">
        <v>611</v>
      </c>
      <c r="H67" s="11">
        <v>497</v>
      </c>
      <c r="I67" s="11">
        <v>578</v>
      </c>
      <c r="J67" s="120">
        <f t="shared" si="1"/>
        <v>577.75</v>
      </c>
      <c r="K67" s="121"/>
      <c r="M67" s="8">
        <v>5</v>
      </c>
      <c r="N67" s="122">
        <v>9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421</v>
      </c>
      <c r="G68" s="68">
        <v>403</v>
      </c>
      <c r="H68" s="68">
        <v>387</v>
      </c>
      <c r="I68" s="68">
        <v>372</v>
      </c>
      <c r="J68" s="120">
        <f t="shared" si="1"/>
        <v>395.75</v>
      </c>
      <c r="K68" s="121"/>
      <c r="M68" s="13">
        <v>6</v>
      </c>
      <c r="N68" s="124">
        <v>6.6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253</v>
      </c>
      <c r="G69" s="68">
        <v>251</v>
      </c>
      <c r="H69" s="68">
        <v>241</v>
      </c>
      <c r="I69" s="68">
        <v>220</v>
      </c>
      <c r="J69" s="120">
        <f t="shared" si="1"/>
        <v>241.25</v>
      </c>
      <c r="K69" s="121"/>
      <c r="P69" s="2"/>
    </row>
    <row r="70" spans="1:16" ht="15.75" thickBot="1" x14ac:dyDescent="0.3">
      <c r="A70" s="2"/>
      <c r="C70" s="14" t="s">
        <v>16</v>
      </c>
      <c r="D70" s="15">
        <v>59.55</v>
      </c>
      <c r="E70" s="15">
        <v>7</v>
      </c>
      <c r="F70" s="15">
        <v>259</v>
      </c>
      <c r="G70" s="15">
        <v>255</v>
      </c>
      <c r="H70" s="15">
        <v>247</v>
      </c>
      <c r="I70" s="15">
        <v>222</v>
      </c>
      <c r="J70" s="126">
        <f t="shared" si="1"/>
        <v>245.75</v>
      </c>
      <c r="K70" s="127"/>
      <c r="M70" s="69" t="s">
        <v>65</v>
      </c>
      <c r="N70" s="70">
        <v>4.1100000000000003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9.14</v>
      </c>
      <c r="E73" s="11">
        <v>10.4</v>
      </c>
      <c r="F73" s="22">
        <v>1293</v>
      </c>
      <c r="G73" s="16"/>
      <c r="H73" s="23" t="s">
        <v>21</v>
      </c>
      <c r="I73" s="115">
        <v>4.93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64.48</v>
      </c>
      <c r="E74" s="11"/>
      <c r="F74" s="22">
        <v>285</v>
      </c>
      <c r="G74" s="16"/>
      <c r="H74" s="27" t="s">
        <v>25</v>
      </c>
      <c r="I74" s="117">
        <v>4.71</v>
      </c>
      <c r="J74" s="117"/>
      <c r="K74" s="118"/>
      <c r="M74" s="28">
        <v>6.8</v>
      </c>
      <c r="N74" s="29">
        <v>149</v>
      </c>
      <c r="O74" s="30">
        <v>0.04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65.790000000000006</v>
      </c>
      <c r="E76" s="11"/>
      <c r="F76" s="22">
        <v>281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65.989999999999995</v>
      </c>
      <c r="E77" s="11"/>
      <c r="F77" s="22">
        <v>279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5.2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77.760000000000005</v>
      </c>
      <c r="E78" s="11"/>
      <c r="F78" s="22">
        <v>2979</v>
      </c>
      <c r="G78" s="16"/>
      <c r="H78" s="105">
        <v>9</v>
      </c>
      <c r="I78" s="107">
        <v>619</v>
      </c>
      <c r="J78" s="107">
        <v>402</v>
      </c>
      <c r="K78" s="109">
        <f>((I78-J78)/I78)</f>
        <v>0.35056542810985458</v>
      </c>
      <c r="M78" s="13">
        <v>2</v>
      </c>
      <c r="N78" s="37">
        <v>5.4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74.95</v>
      </c>
      <c r="E79" s="11">
        <v>6.9</v>
      </c>
      <c r="F79" s="22">
        <v>598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585</v>
      </c>
      <c r="G80" s="16"/>
      <c r="H80" s="105">
        <v>12</v>
      </c>
      <c r="I80" s="107">
        <v>443</v>
      </c>
      <c r="J80" s="107">
        <v>226</v>
      </c>
      <c r="K80" s="109">
        <f>((I80-J80)/I80)</f>
        <v>0.48984198645598193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75.67</v>
      </c>
      <c r="E81" s="11">
        <v>6.5</v>
      </c>
      <c r="F81" s="22">
        <v>1155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0.67637585772300801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1140</v>
      </c>
      <c r="G82" s="16"/>
      <c r="M82" s="98" t="s">
        <v>43</v>
      </c>
      <c r="N82" s="99"/>
      <c r="O82" s="39">
        <f>(J67-J68)/J67</f>
        <v>0.31501514495889227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0.39039797852179409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-1.8652849740932641E-2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91.15</v>
      </c>
      <c r="E85" s="35"/>
      <c r="F85" s="36"/>
      <c r="G85" s="48"/>
      <c r="H85" s="49" t="s">
        <v>95</v>
      </c>
      <c r="I85" s="35">
        <v>361</v>
      </c>
      <c r="J85" s="35">
        <v>326</v>
      </c>
      <c r="K85" s="36">
        <f>I85-J85</f>
        <v>35</v>
      </c>
      <c r="M85" s="135" t="s">
        <v>53</v>
      </c>
      <c r="N85" s="136"/>
      <c r="O85" s="50">
        <f>(J66-J70)/J66</f>
        <v>0.86234420949446855</v>
      </c>
      <c r="P85" s="2"/>
    </row>
    <row r="86" spans="1:16" ht="15.75" thickBot="1" x14ac:dyDescent="0.3">
      <c r="A86" s="2"/>
      <c r="B86" s="43"/>
      <c r="C86" s="47" t="s">
        <v>54</v>
      </c>
      <c r="D86" s="35">
        <v>72.7</v>
      </c>
      <c r="E86" s="35">
        <v>68.3</v>
      </c>
      <c r="F86" s="36">
        <v>93.95</v>
      </c>
      <c r="G86" s="51">
        <v>5.3</v>
      </c>
      <c r="H86" s="28" t="s">
        <v>25</v>
      </c>
      <c r="I86" s="37">
        <v>199</v>
      </c>
      <c r="J86" s="37">
        <v>170</v>
      </c>
      <c r="K86" s="36">
        <f>I86-J86</f>
        <v>29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79.7</v>
      </c>
      <c r="E87" s="35">
        <v>61.76</v>
      </c>
      <c r="F87" s="36">
        <v>77.489999999999995</v>
      </c>
      <c r="P87" s="2"/>
    </row>
    <row r="88" spans="1:16" ht="15" customHeight="1" x14ac:dyDescent="0.25">
      <c r="A88" s="2"/>
      <c r="B88" s="43"/>
      <c r="C88" s="47" t="s">
        <v>56</v>
      </c>
      <c r="D88" s="35">
        <v>77.900000000000006</v>
      </c>
      <c r="E88" s="35">
        <v>52.64</v>
      </c>
      <c r="F88" s="36">
        <v>67.569999999999993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52.75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91.4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560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561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562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563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564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377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73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2072</v>
      </c>
      <c r="G119" s="12"/>
      <c r="H119" s="12"/>
      <c r="I119" s="12"/>
      <c r="J119" s="120">
        <f>AVERAGE(F119:I119)</f>
        <v>2072</v>
      </c>
      <c r="K119" s="121"/>
      <c r="M119" s="8">
        <v>2</v>
      </c>
      <c r="N119" s="122">
        <v>8.6999999999999993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872</v>
      </c>
      <c r="G120" s="12"/>
      <c r="H120" s="12"/>
      <c r="I120" s="12"/>
      <c r="J120" s="120">
        <f t="shared" ref="J120:J125" si="2">AVERAGE(F120:I120)</f>
        <v>872</v>
      </c>
      <c r="K120" s="121"/>
      <c r="M120" s="8">
        <v>3</v>
      </c>
      <c r="N120" s="122">
        <v>8.9</v>
      </c>
      <c r="O120" s="123"/>
      <c r="P120" s="2"/>
    </row>
    <row r="121" spans="1:16" x14ac:dyDescent="0.25">
      <c r="A121" s="2"/>
      <c r="C121" s="9" t="s">
        <v>12</v>
      </c>
      <c r="D121" s="11">
        <v>65.17</v>
      </c>
      <c r="E121" s="11">
        <v>7.2</v>
      </c>
      <c r="F121" s="11">
        <v>1705</v>
      </c>
      <c r="G121" s="11">
        <v>1514</v>
      </c>
      <c r="H121" s="11">
        <v>1735</v>
      </c>
      <c r="I121" s="11">
        <v>2066</v>
      </c>
      <c r="J121" s="120">
        <f t="shared" si="2"/>
        <v>1755</v>
      </c>
      <c r="K121" s="121"/>
      <c r="M121" s="8">
        <v>4</v>
      </c>
      <c r="N121" s="122">
        <v>7.4</v>
      </c>
      <c r="O121" s="123"/>
      <c r="P121" s="2"/>
    </row>
    <row r="122" spans="1:16" x14ac:dyDescent="0.25">
      <c r="A122" s="2"/>
      <c r="C122" s="9" t="s">
        <v>13</v>
      </c>
      <c r="D122" s="11">
        <v>59.78</v>
      </c>
      <c r="E122" s="11">
        <v>7.4</v>
      </c>
      <c r="F122" s="11">
        <v>636</v>
      </c>
      <c r="G122" s="11">
        <v>597</v>
      </c>
      <c r="H122" s="11">
        <v>581</v>
      </c>
      <c r="I122" s="11">
        <v>608</v>
      </c>
      <c r="J122" s="120">
        <f t="shared" si="2"/>
        <v>605.5</v>
      </c>
      <c r="K122" s="121"/>
      <c r="M122" s="8">
        <v>5</v>
      </c>
      <c r="N122" s="122">
        <v>9.6999999999999993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358</v>
      </c>
      <c r="G123" s="68">
        <v>385</v>
      </c>
      <c r="H123" s="68">
        <v>366</v>
      </c>
      <c r="I123" s="68">
        <v>340</v>
      </c>
      <c r="J123" s="120">
        <f t="shared" si="2"/>
        <v>362.25</v>
      </c>
      <c r="K123" s="121"/>
      <c r="M123" s="13">
        <v>6</v>
      </c>
      <c r="N123" s="124">
        <v>6.6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225</v>
      </c>
      <c r="G124" s="68">
        <v>231</v>
      </c>
      <c r="H124" s="68">
        <v>221</v>
      </c>
      <c r="I124" s="68">
        <v>216</v>
      </c>
      <c r="J124" s="120">
        <f t="shared" si="2"/>
        <v>223.25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60.01</v>
      </c>
      <c r="E125" s="15">
        <v>7.1</v>
      </c>
      <c r="F125" s="15">
        <v>215</v>
      </c>
      <c r="G125" s="15">
        <v>233</v>
      </c>
      <c r="H125" s="15">
        <v>222</v>
      </c>
      <c r="I125" s="15">
        <v>214</v>
      </c>
      <c r="J125" s="126">
        <f t="shared" si="2"/>
        <v>221</v>
      </c>
      <c r="K125" s="127"/>
      <c r="M125" s="69" t="s">
        <v>65</v>
      </c>
      <c r="N125" s="70">
        <v>3.86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24.05</v>
      </c>
      <c r="E128" s="11">
        <v>9.9</v>
      </c>
      <c r="F128" s="22">
        <v>1246</v>
      </c>
      <c r="G128" s="16"/>
      <c r="H128" s="23" t="s">
        <v>21</v>
      </c>
      <c r="I128" s="115">
        <v>5.63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65.44</v>
      </c>
      <c r="E129" s="11"/>
      <c r="F129" s="22">
        <v>237</v>
      </c>
      <c r="G129" s="16"/>
      <c r="H129" s="27" t="s">
        <v>25</v>
      </c>
      <c r="I129" s="117">
        <v>5.34</v>
      </c>
      <c r="J129" s="117"/>
      <c r="K129" s="118"/>
      <c r="M129" s="28">
        <v>6.9</v>
      </c>
      <c r="N129" s="29">
        <v>125</v>
      </c>
      <c r="O129" s="30">
        <v>0.03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63.07</v>
      </c>
      <c r="E131" s="11"/>
      <c r="F131" s="22">
        <v>231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74.849999999999994</v>
      </c>
      <c r="E132" s="11"/>
      <c r="F132" s="22">
        <v>226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5.4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73.61</v>
      </c>
      <c r="E133" s="11"/>
      <c r="F133" s="22">
        <v>2863</v>
      </c>
      <c r="G133" s="16"/>
      <c r="H133" s="105">
        <v>13</v>
      </c>
      <c r="I133" s="107">
        <v>364</v>
      </c>
      <c r="J133" s="107">
        <v>204</v>
      </c>
      <c r="K133" s="109">
        <f>((I133-J133)/I133)</f>
        <v>0.43956043956043955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76.319999999999993</v>
      </c>
      <c r="E134" s="11">
        <v>6.9</v>
      </c>
      <c r="F134" s="22">
        <v>612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659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76.5</v>
      </c>
      <c r="E136" s="11">
        <v>6.5</v>
      </c>
      <c r="F136" s="22">
        <v>1240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0.65498575498575495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1315</v>
      </c>
      <c r="G137" s="16"/>
      <c r="M137" s="98" t="s">
        <v>43</v>
      </c>
      <c r="N137" s="99"/>
      <c r="O137" s="39">
        <f>(J122-J123)/J122</f>
        <v>0.40173410404624277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0.3837129054520359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1.0078387458006719E-2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91.5</v>
      </c>
      <c r="E140" s="35"/>
      <c r="F140" s="36"/>
      <c r="G140" s="48"/>
      <c r="H140" s="49" t="s">
        <v>21</v>
      </c>
      <c r="I140" s="35">
        <v>382</v>
      </c>
      <c r="J140" s="35">
        <v>328</v>
      </c>
      <c r="K140" s="36">
        <f>I140-J140</f>
        <v>54</v>
      </c>
      <c r="M140" s="135" t="s">
        <v>53</v>
      </c>
      <c r="N140" s="136"/>
      <c r="O140" s="50">
        <f>(J121-J125)/J121</f>
        <v>0.87407407407407411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72.45</v>
      </c>
      <c r="E141" s="35">
        <v>68.23</v>
      </c>
      <c r="F141" s="36">
        <v>94.17</v>
      </c>
      <c r="G141" s="51">
        <v>5.3</v>
      </c>
      <c r="H141" s="28" t="s">
        <v>25</v>
      </c>
      <c r="I141" s="37">
        <v>236</v>
      </c>
      <c r="J141" s="37">
        <v>221</v>
      </c>
      <c r="K141" s="36">
        <f>I141-J141</f>
        <v>15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78.849999999999994</v>
      </c>
      <c r="E142" s="35">
        <v>60.92</v>
      </c>
      <c r="F142" s="36">
        <v>77.260000000000005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77.650000000000006</v>
      </c>
      <c r="E143" s="35">
        <v>52.55</v>
      </c>
      <c r="F143" s="36">
        <v>67.680000000000007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53.45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91.1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565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566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567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568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 t="s">
        <v>569</v>
      </c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 t="s">
        <v>570</v>
      </c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208C-C099-48E7-AB3E-2CD48CDACABA}">
  <dimension ref="A1:T171"/>
  <sheetViews>
    <sheetView topLeftCell="A61" zoomScale="85" zoomScaleNormal="85" workbookViewId="0">
      <selection activeCell="M23" sqref="M23:O23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20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 x14ac:dyDescent="0.25">
      <c r="A2" s="2"/>
      <c r="P2" s="3"/>
    </row>
    <row r="3" spans="1:20" x14ac:dyDescent="0.25">
      <c r="A3" s="2"/>
      <c r="C3" s="4" t="s">
        <v>64</v>
      </c>
      <c r="P3" s="2"/>
    </row>
    <row r="4" spans="1:20" ht="15.75" thickBot="1" x14ac:dyDescent="0.3">
      <c r="A4" s="2"/>
      <c r="P4" s="2"/>
    </row>
    <row r="5" spans="1:20" ht="15" customHeight="1" x14ac:dyDescent="0.25">
      <c r="A5" s="2"/>
      <c r="C5" s="119" t="s">
        <v>0</v>
      </c>
      <c r="D5" s="113" t="s">
        <v>1</v>
      </c>
      <c r="E5" s="113" t="s">
        <v>2</v>
      </c>
      <c r="F5" s="113" t="s">
        <v>3</v>
      </c>
      <c r="G5" s="113"/>
      <c r="H5" s="113"/>
      <c r="I5" s="113"/>
      <c r="J5" s="113"/>
      <c r="K5" s="114"/>
      <c r="M5" s="6" t="s">
        <v>4</v>
      </c>
      <c r="N5" s="130" t="s">
        <v>2</v>
      </c>
      <c r="O5" s="102"/>
      <c r="P5" s="2"/>
    </row>
    <row r="6" spans="1:20" x14ac:dyDescent="0.25">
      <c r="A6" s="2"/>
      <c r="C6" s="128"/>
      <c r="D6" s="129"/>
      <c r="E6" s="129"/>
      <c r="F6" s="7" t="s">
        <v>5</v>
      </c>
      <c r="G6" s="7" t="s">
        <v>6</v>
      </c>
      <c r="H6" s="7" t="s">
        <v>7</v>
      </c>
      <c r="I6" s="7" t="s">
        <v>8</v>
      </c>
      <c r="J6" s="129" t="s">
        <v>9</v>
      </c>
      <c r="K6" s="131"/>
      <c r="M6" s="8">
        <v>1</v>
      </c>
      <c r="N6" s="122"/>
      <c r="O6" s="123"/>
      <c r="P6" s="2"/>
      <c r="R6" s="59" t="s">
        <v>571</v>
      </c>
      <c r="S6" s="59">
        <f>AVERAGE(J9,J66,J121)</f>
        <v>1741.3333333333333</v>
      </c>
    </row>
    <row r="7" spans="1:20" x14ac:dyDescent="0.25">
      <c r="A7" s="2"/>
      <c r="C7" s="9" t="s">
        <v>10</v>
      </c>
      <c r="D7" s="10"/>
      <c r="E7" s="10"/>
      <c r="F7" s="11">
        <v>2001</v>
      </c>
      <c r="G7" s="12"/>
      <c r="H7" s="12"/>
      <c r="I7" s="12"/>
      <c r="J7" s="120">
        <f>AVERAGE(F7:I7)</f>
        <v>2001</v>
      </c>
      <c r="K7" s="121"/>
      <c r="M7" s="8">
        <v>2</v>
      </c>
      <c r="N7" s="122">
        <v>8.6999999999999993</v>
      </c>
      <c r="O7" s="123"/>
      <c r="P7" s="2"/>
      <c r="R7" s="59" t="s">
        <v>21</v>
      </c>
      <c r="S7" s="83">
        <f>AVERAGE(J10,J67,J122)</f>
        <v>529.83333333333337</v>
      </c>
    </row>
    <row r="8" spans="1:20" x14ac:dyDescent="0.25">
      <c r="A8" s="2"/>
      <c r="C8" s="9" t="s">
        <v>11</v>
      </c>
      <c r="D8" s="10"/>
      <c r="E8" s="10"/>
      <c r="F8" s="11">
        <v>882</v>
      </c>
      <c r="G8" s="12"/>
      <c r="H8" s="12"/>
      <c r="I8" s="12"/>
      <c r="J8" s="120">
        <f t="shared" ref="J8:J13" si="0">AVERAGE(F8:I8)</f>
        <v>882</v>
      </c>
      <c r="K8" s="121"/>
      <c r="M8" s="8">
        <v>3</v>
      </c>
      <c r="N8" s="122">
        <v>8.6</v>
      </c>
      <c r="O8" s="123"/>
      <c r="P8" s="2"/>
      <c r="R8" s="59" t="s">
        <v>25</v>
      </c>
      <c r="S8" s="84">
        <f>AVERAGE(J13,J70,J125)</f>
        <v>209.16666666666666</v>
      </c>
    </row>
    <row r="9" spans="1:20" x14ac:dyDescent="0.25">
      <c r="A9" s="2"/>
      <c r="C9" s="9" t="s">
        <v>12</v>
      </c>
      <c r="D9" s="11">
        <v>65.31</v>
      </c>
      <c r="E9" s="11">
        <v>5.9</v>
      </c>
      <c r="F9" s="11">
        <v>1728</v>
      </c>
      <c r="G9" s="11">
        <v>1703</v>
      </c>
      <c r="H9" s="11">
        <v>1719</v>
      </c>
      <c r="I9" s="11">
        <v>1514</v>
      </c>
      <c r="J9" s="120">
        <f t="shared" si="0"/>
        <v>1666</v>
      </c>
      <c r="K9" s="121"/>
      <c r="M9" s="8">
        <v>4</v>
      </c>
      <c r="N9" s="122">
        <v>6.9</v>
      </c>
      <c r="O9" s="123"/>
      <c r="P9" s="2"/>
      <c r="R9" s="85" t="s">
        <v>575</v>
      </c>
      <c r="S9" s="86">
        <f>S6-S8</f>
        <v>1532.1666666666665</v>
      </c>
    </row>
    <row r="10" spans="1:20" x14ac:dyDescent="0.25">
      <c r="A10" s="2"/>
      <c r="C10" s="9" t="s">
        <v>13</v>
      </c>
      <c r="D10" s="11">
        <v>64.19</v>
      </c>
      <c r="E10" s="11">
        <v>7.4</v>
      </c>
      <c r="F10" s="11">
        <v>596</v>
      </c>
      <c r="G10" s="11">
        <v>515</v>
      </c>
      <c r="H10" s="11">
        <v>509</v>
      </c>
      <c r="I10" s="11">
        <v>577</v>
      </c>
      <c r="J10" s="120">
        <f t="shared" si="0"/>
        <v>549.25</v>
      </c>
      <c r="K10" s="121"/>
      <c r="M10" s="8">
        <v>5</v>
      </c>
      <c r="N10" s="122">
        <v>9.1</v>
      </c>
      <c r="O10" s="123"/>
      <c r="P10" s="2"/>
      <c r="R10" s="85" t="s">
        <v>576</v>
      </c>
      <c r="S10" s="87">
        <f>S7-S8</f>
        <v>320.66666666666674</v>
      </c>
    </row>
    <row r="11" spans="1:20" ht="15.75" thickBot="1" x14ac:dyDescent="0.3">
      <c r="A11" s="2"/>
      <c r="C11" s="9" t="s">
        <v>14</v>
      </c>
      <c r="D11" s="11"/>
      <c r="E11" s="11"/>
      <c r="F11" s="11">
        <v>369</v>
      </c>
      <c r="G11" s="68">
        <v>313</v>
      </c>
      <c r="H11" s="68">
        <v>328</v>
      </c>
      <c r="I11" s="68">
        <v>356</v>
      </c>
      <c r="J11" s="120">
        <f t="shared" si="0"/>
        <v>341.5</v>
      </c>
      <c r="K11" s="121"/>
      <c r="M11" s="13">
        <v>6</v>
      </c>
      <c r="N11" s="124">
        <v>6.3</v>
      </c>
      <c r="O11" s="125"/>
      <c r="P11" s="2"/>
      <c r="R11" s="88" t="s">
        <v>577</v>
      </c>
      <c r="S11" s="89">
        <f>S9/S6</f>
        <v>0.87988131699846861</v>
      </c>
    </row>
    <row r="12" spans="1:20" ht="15.75" thickBot="1" x14ac:dyDescent="0.3">
      <c r="A12" s="2"/>
      <c r="C12" s="9" t="s">
        <v>15</v>
      </c>
      <c r="D12" s="11"/>
      <c r="E12" s="11"/>
      <c r="F12" s="11">
        <v>219</v>
      </c>
      <c r="G12" s="68">
        <v>224</v>
      </c>
      <c r="H12" s="68">
        <v>217</v>
      </c>
      <c r="I12" s="68">
        <v>206</v>
      </c>
      <c r="J12" s="120">
        <f t="shared" si="0"/>
        <v>216.5</v>
      </c>
      <c r="K12" s="121"/>
      <c r="N12" s="72" t="s">
        <v>122</v>
      </c>
      <c r="O12" s="73" t="s">
        <v>123</v>
      </c>
      <c r="P12" s="2"/>
      <c r="R12" s="88" t="s">
        <v>578</v>
      </c>
      <c r="S12" s="90">
        <f>S10/S7</f>
        <v>0.6052217678515257</v>
      </c>
    </row>
    <row r="13" spans="1:20" ht="15.75" thickBot="1" x14ac:dyDescent="0.3">
      <c r="A13" s="2"/>
      <c r="C13" s="14" t="s">
        <v>16</v>
      </c>
      <c r="D13" s="15">
        <v>63.46</v>
      </c>
      <c r="E13" s="15">
        <v>7</v>
      </c>
      <c r="F13" s="15">
        <v>232</v>
      </c>
      <c r="G13" s="15">
        <v>227</v>
      </c>
      <c r="H13" s="15">
        <v>218</v>
      </c>
      <c r="I13" s="15">
        <v>209</v>
      </c>
      <c r="J13" s="126">
        <f t="shared" si="0"/>
        <v>221.5</v>
      </c>
      <c r="K13" s="127"/>
      <c r="M13" s="69" t="s">
        <v>65</v>
      </c>
      <c r="N13" s="28">
        <v>3.74</v>
      </c>
      <c r="O13" s="30">
        <v>4.62</v>
      </c>
      <c r="P13" s="2"/>
    </row>
    <row r="14" spans="1:20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T14" t="s">
        <v>63</v>
      </c>
    </row>
    <row r="15" spans="1:20" ht="15" customHeight="1" x14ac:dyDescent="0.25">
      <c r="A15" s="2"/>
      <c r="C15" s="17" t="s">
        <v>0</v>
      </c>
      <c r="D15" s="18" t="s">
        <v>1</v>
      </c>
      <c r="E15" s="18" t="s">
        <v>2</v>
      </c>
      <c r="F15" s="19" t="s">
        <v>17</v>
      </c>
      <c r="G15" s="20"/>
      <c r="H15" s="17" t="s">
        <v>0</v>
      </c>
      <c r="I15" s="113" t="s">
        <v>18</v>
      </c>
      <c r="J15" s="113"/>
      <c r="K15" s="114"/>
      <c r="M15" s="100" t="s">
        <v>19</v>
      </c>
      <c r="N15" s="101"/>
      <c r="O15" s="102"/>
      <c r="P15" s="2"/>
    </row>
    <row r="16" spans="1:20" x14ac:dyDescent="0.25">
      <c r="A16" s="2"/>
      <c r="C16" s="21" t="s">
        <v>20</v>
      </c>
      <c r="D16" s="11">
        <v>8.94</v>
      </c>
      <c r="E16" s="11">
        <v>7</v>
      </c>
      <c r="F16" s="22">
        <v>1282</v>
      </c>
      <c r="G16" s="16"/>
      <c r="H16" s="23" t="s">
        <v>21</v>
      </c>
      <c r="I16" s="115">
        <v>5.39</v>
      </c>
      <c r="J16" s="115"/>
      <c r="K16" s="116"/>
      <c r="M16" s="24" t="s">
        <v>2</v>
      </c>
      <c r="N16" s="25" t="s">
        <v>22</v>
      </c>
      <c r="O16" s="26" t="s">
        <v>23</v>
      </c>
      <c r="P16" s="2"/>
    </row>
    <row r="17" spans="1:16" ht="15.75" thickBot="1" x14ac:dyDescent="0.3">
      <c r="A17" s="2"/>
      <c r="C17" s="21" t="s">
        <v>24</v>
      </c>
      <c r="D17" s="11">
        <v>69.599999999999994</v>
      </c>
      <c r="E17" s="11"/>
      <c r="F17" s="22">
        <v>253</v>
      </c>
      <c r="G17" s="16"/>
      <c r="H17" s="27" t="s">
        <v>25</v>
      </c>
      <c r="I17" s="117">
        <v>5.15</v>
      </c>
      <c r="J17" s="117"/>
      <c r="K17" s="118"/>
      <c r="M17" s="28">
        <v>6.9</v>
      </c>
      <c r="N17" s="29">
        <v>118</v>
      </c>
      <c r="O17" s="30">
        <v>0.03</v>
      </c>
      <c r="P17" s="2"/>
    </row>
    <row r="18" spans="1:16" ht="15.75" thickBot="1" x14ac:dyDescent="0.3">
      <c r="A18" s="2"/>
      <c r="C18" s="21" t="s">
        <v>26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27</v>
      </c>
      <c r="D19" s="11">
        <v>67.36</v>
      </c>
      <c r="E19" s="11"/>
      <c r="F19" s="22">
        <v>245</v>
      </c>
      <c r="G19" s="16"/>
      <c r="H19" s="119" t="s">
        <v>28</v>
      </c>
      <c r="I19" s="113"/>
      <c r="J19" s="113"/>
      <c r="K19" s="114"/>
      <c r="M19" s="6" t="s">
        <v>29</v>
      </c>
      <c r="N19" s="31" t="s">
        <v>2</v>
      </c>
      <c r="O19" s="32" t="s">
        <v>30</v>
      </c>
      <c r="P19" s="2"/>
    </row>
    <row r="20" spans="1:16" x14ac:dyDescent="0.25">
      <c r="A20" s="2"/>
      <c r="C20" s="21" t="s">
        <v>31</v>
      </c>
      <c r="D20" s="11">
        <v>74.23</v>
      </c>
      <c r="E20" s="11"/>
      <c r="F20" s="22">
        <v>239</v>
      </c>
      <c r="G20" s="16"/>
      <c r="H20" s="33" t="s">
        <v>32</v>
      </c>
      <c r="I20" s="7" t="s">
        <v>33</v>
      </c>
      <c r="J20" s="7" t="s">
        <v>34</v>
      </c>
      <c r="K20" s="34" t="s">
        <v>35</v>
      </c>
      <c r="M20" s="8">
        <v>1</v>
      </c>
      <c r="N20" s="35">
        <v>5.3</v>
      </c>
      <c r="O20" s="36">
        <v>100</v>
      </c>
      <c r="P20" s="2"/>
    </row>
    <row r="21" spans="1:16" ht="15.75" thickBot="1" x14ac:dyDescent="0.3">
      <c r="A21" s="2"/>
      <c r="C21" s="21" t="s">
        <v>36</v>
      </c>
      <c r="D21" s="11">
        <v>77.61</v>
      </c>
      <c r="E21" s="11"/>
      <c r="F21" s="22">
        <v>3663</v>
      </c>
      <c r="G21" s="16" t="s">
        <v>536</v>
      </c>
      <c r="H21" s="105">
        <v>13</v>
      </c>
      <c r="I21" s="107">
        <v>420</v>
      </c>
      <c r="J21" s="107">
        <v>204</v>
      </c>
      <c r="K21" s="109">
        <f>((I21-J21)/I21)</f>
        <v>0.51428571428571423</v>
      </c>
      <c r="M21" s="13">
        <v>2</v>
      </c>
      <c r="N21" s="37">
        <v>5.3</v>
      </c>
      <c r="O21" s="38">
        <v>100</v>
      </c>
      <c r="P21" s="2"/>
    </row>
    <row r="22" spans="1:16" ht="15.75" customHeight="1" thickBot="1" x14ac:dyDescent="0.3">
      <c r="A22" s="2"/>
      <c r="C22" s="21" t="s">
        <v>37</v>
      </c>
      <c r="D22" s="11">
        <v>72.06</v>
      </c>
      <c r="E22" s="11">
        <v>6.7</v>
      </c>
      <c r="F22" s="22">
        <v>583</v>
      </c>
      <c r="G22" s="16"/>
      <c r="H22" s="105"/>
      <c r="I22" s="107"/>
      <c r="J22" s="107"/>
      <c r="K22" s="109"/>
      <c r="P22" s="2"/>
    </row>
    <row r="23" spans="1:16" ht="15" customHeight="1" x14ac:dyDescent="0.25">
      <c r="A23" s="2"/>
      <c r="C23" s="21" t="s">
        <v>38</v>
      </c>
      <c r="D23" s="11"/>
      <c r="E23" s="11"/>
      <c r="F23" s="22">
        <v>644</v>
      </c>
      <c r="G23" s="16"/>
      <c r="H23" s="105"/>
      <c r="I23" s="107"/>
      <c r="J23" s="107"/>
      <c r="K23" s="109" t="e">
        <f>((I23-J23)/I23)</f>
        <v>#DIV/0!</v>
      </c>
      <c r="M23" s="100" t="s">
        <v>39</v>
      </c>
      <c r="N23" s="101"/>
      <c r="O23" s="102"/>
      <c r="P23" s="2"/>
    </row>
    <row r="24" spans="1:16" ht="15.75" thickBot="1" x14ac:dyDescent="0.3">
      <c r="A24" s="2"/>
      <c r="C24" s="21" t="s">
        <v>40</v>
      </c>
      <c r="D24" s="11">
        <v>72.66</v>
      </c>
      <c r="E24" s="11">
        <v>6.4</v>
      </c>
      <c r="F24" s="22">
        <v>1233</v>
      </c>
      <c r="G24" s="16"/>
      <c r="H24" s="106"/>
      <c r="I24" s="108"/>
      <c r="J24" s="108"/>
      <c r="K24" s="110"/>
      <c r="M24" s="98" t="s">
        <v>41</v>
      </c>
      <c r="N24" s="99"/>
      <c r="O24" s="39">
        <f>(J9-J10)/J9</f>
        <v>0.67031812725090034</v>
      </c>
      <c r="P24" s="2"/>
    </row>
    <row r="25" spans="1:16" ht="15.75" thickBot="1" x14ac:dyDescent="0.3">
      <c r="A25" s="2"/>
      <c r="C25" s="40" t="s">
        <v>42</v>
      </c>
      <c r="D25" s="15"/>
      <c r="E25" s="15"/>
      <c r="F25" s="41">
        <v>1297</v>
      </c>
      <c r="G25" s="16"/>
      <c r="M25" s="98" t="s">
        <v>43</v>
      </c>
      <c r="N25" s="99"/>
      <c r="O25" s="39">
        <f>(J10-J11)/J10</f>
        <v>0.37824305871643149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00" t="s">
        <v>44</v>
      </c>
      <c r="I26" s="101"/>
      <c r="J26" s="101"/>
      <c r="K26" s="102"/>
      <c r="M26" s="98" t="s">
        <v>45</v>
      </c>
      <c r="N26" s="99"/>
      <c r="O26" s="39">
        <f>(J11-J12)/J11</f>
        <v>0.36603221083455345</v>
      </c>
      <c r="P26" s="2"/>
    </row>
    <row r="27" spans="1:16" ht="15.75" customHeight="1" x14ac:dyDescent="0.25">
      <c r="A27" s="2"/>
      <c r="B27" s="43"/>
      <c r="C27" s="44" t="s">
        <v>0</v>
      </c>
      <c r="D27" s="45" t="s">
        <v>1</v>
      </c>
      <c r="E27" s="45" t="s">
        <v>46</v>
      </c>
      <c r="F27" s="19" t="s">
        <v>47</v>
      </c>
      <c r="G27" s="46" t="s">
        <v>2</v>
      </c>
      <c r="H27" s="24" t="s">
        <v>0</v>
      </c>
      <c r="I27" s="25" t="s">
        <v>48</v>
      </c>
      <c r="J27" s="25" t="s">
        <v>49</v>
      </c>
      <c r="K27" s="26" t="s">
        <v>50</v>
      </c>
      <c r="M27" s="98" t="s">
        <v>51</v>
      </c>
      <c r="N27" s="99"/>
      <c r="O27" s="39">
        <f>(J12-J13)/J12</f>
        <v>-2.3094688221709007E-2</v>
      </c>
      <c r="P27" s="2"/>
    </row>
    <row r="28" spans="1:16" ht="15" customHeight="1" x14ac:dyDescent="0.25">
      <c r="A28" s="2"/>
      <c r="B28" s="43"/>
      <c r="C28" s="47" t="s">
        <v>52</v>
      </c>
      <c r="D28" s="35">
        <v>91.35</v>
      </c>
      <c r="E28" s="35"/>
      <c r="F28" s="36"/>
      <c r="G28" s="48"/>
      <c r="H28" s="49" t="s">
        <v>21</v>
      </c>
      <c r="I28" s="35">
        <v>372</v>
      </c>
      <c r="J28" s="35">
        <v>321</v>
      </c>
      <c r="K28" s="36">
        <f>I28-J28</f>
        <v>51</v>
      </c>
      <c r="M28" s="103" t="s">
        <v>124</v>
      </c>
      <c r="N28" s="104"/>
      <c r="O28" s="75">
        <f>(J10-J13)/J10</f>
        <v>0.59672280382339549</v>
      </c>
      <c r="P28" s="2"/>
    </row>
    <row r="29" spans="1:16" ht="15.75" thickBot="1" x14ac:dyDescent="0.3">
      <c r="A29" s="2"/>
      <c r="B29" s="43"/>
      <c r="C29" s="47" t="s">
        <v>54</v>
      </c>
      <c r="D29" s="35">
        <v>72.8</v>
      </c>
      <c r="E29" s="35">
        <v>68.69</v>
      </c>
      <c r="F29" s="36">
        <v>94.36</v>
      </c>
      <c r="G29" s="51">
        <v>5.5</v>
      </c>
      <c r="H29" s="28" t="s">
        <v>25</v>
      </c>
      <c r="I29" s="37">
        <v>235</v>
      </c>
      <c r="J29" s="37">
        <v>218</v>
      </c>
      <c r="K29" s="36">
        <f>I29-J29</f>
        <v>17</v>
      </c>
      <c r="L29" s="52"/>
      <c r="M29" s="111" t="s">
        <v>53</v>
      </c>
      <c r="N29" s="112"/>
      <c r="O29" s="74">
        <f>(J9-J13)/J9</f>
        <v>0.86704681872749101</v>
      </c>
      <c r="P29" s="2"/>
    </row>
    <row r="30" spans="1:16" ht="15" customHeight="1" x14ac:dyDescent="0.25">
      <c r="A30" s="2"/>
      <c r="B30" s="43"/>
      <c r="C30" s="47" t="s">
        <v>55</v>
      </c>
      <c r="D30" s="35">
        <v>78.95</v>
      </c>
      <c r="E30" s="35">
        <v>61.53</v>
      </c>
      <c r="F30" s="36">
        <v>77.94</v>
      </c>
      <c r="P30" s="2"/>
    </row>
    <row r="31" spans="1:16" ht="15" customHeight="1" x14ac:dyDescent="0.25">
      <c r="A31" s="2"/>
      <c r="B31" s="43"/>
      <c r="C31" s="47" t="s">
        <v>56</v>
      </c>
      <c r="D31" s="35">
        <v>78.150000000000006</v>
      </c>
      <c r="E31" s="35">
        <v>52.59</v>
      </c>
      <c r="F31" s="36">
        <v>67.290000000000006</v>
      </c>
      <c r="P31" s="2"/>
    </row>
    <row r="32" spans="1:16" ht="15.75" customHeight="1" thickBot="1" x14ac:dyDescent="0.3">
      <c r="A32" s="2"/>
      <c r="B32" s="43"/>
      <c r="C32" s="53" t="s">
        <v>57</v>
      </c>
      <c r="D32" s="54">
        <v>53.8</v>
      </c>
      <c r="E32" s="54"/>
      <c r="F32" s="36"/>
      <c r="G32" s="55"/>
      <c r="P32" s="2"/>
    </row>
    <row r="33" spans="1:16" ht="15" customHeight="1" thickBot="1" x14ac:dyDescent="0.3">
      <c r="A33" s="2"/>
      <c r="B33" s="43"/>
      <c r="C33" s="47" t="s">
        <v>58</v>
      </c>
      <c r="D33" s="35">
        <v>91.25</v>
      </c>
      <c r="E33" s="35"/>
      <c r="F33" s="56"/>
      <c r="G33" s="57" t="s">
        <v>59</v>
      </c>
      <c r="P33" s="2"/>
    </row>
    <row r="34" spans="1:16" ht="15" customHeight="1" x14ac:dyDescent="0.25">
      <c r="A34" s="2"/>
      <c r="B34" s="43"/>
      <c r="C34" s="47" t="s">
        <v>60</v>
      </c>
      <c r="D34" s="35"/>
      <c r="E34" s="35"/>
      <c r="F34" s="35"/>
      <c r="G34" s="58"/>
      <c r="P34" s="2"/>
    </row>
    <row r="35" spans="1:16" ht="15.75" customHeight="1" x14ac:dyDescent="0.25">
      <c r="A35" s="2"/>
      <c r="B35" s="43"/>
      <c r="C35" s="47" t="s">
        <v>61</v>
      </c>
      <c r="D35" s="59"/>
      <c r="E35" s="59"/>
      <c r="F35" s="59"/>
      <c r="G35" s="60"/>
      <c r="P35" s="2"/>
    </row>
    <row r="36" spans="1:16" ht="15.75" thickBot="1" x14ac:dyDescent="0.3">
      <c r="A36" s="2"/>
      <c r="B36" s="43"/>
      <c r="C36" s="61" t="s">
        <v>61</v>
      </c>
      <c r="D36" s="37"/>
      <c r="E36" s="37"/>
      <c r="F36" s="37"/>
      <c r="G36" s="62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3" t="s">
        <v>62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53"/>
      <c r="P39" s="2"/>
    </row>
    <row r="40" spans="1:16" ht="15" customHeight="1" x14ac:dyDescent="0.25">
      <c r="A40" s="2"/>
      <c r="B40" s="65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2"/>
    </row>
    <row r="41" spans="1:16" x14ac:dyDescent="0.25">
      <c r="A41" s="2"/>
      <c r="C41" s="95" t="s">
        <v>533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"/>
    </row>
    <row r="42" spans="1:16" x14ac:dyDescent="0.25">
      <c r="A42" s="2"/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2"/>
    </row>
    <row r="43" spans="1:16" x14ac:dyDescent="0.25">
      <c r="A43" s="2"/>
      <c r="C43" s="95" t="s">
        <v>534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2"/>
    </row>
    <row r="44" spans="1:16" x14ac:dyDescent="0.25">
      <c r="A44" s="2"/>
      <c r="C44" s="95" t="s">
        <v>535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2"/>
    </row>
    <row r="45" spans="1:16" x14ac:dyDescent="0.25">
      <c r="A45" s="2"/>
      <c r="C45" s="95" t="s">
        <v>537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7"/>
      <c r="P45" s="2"/>
    </row>
    <row r="46" spans="1:16" x14ac:dyDescent="0.25">
      <c r="A46" s="2"/>
      <c r="C46" s="95" t="s">
        <v>538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  <c r="P46" s="2"/>
    </row>
    <row r="47" spans="1:16" x14ac:dyDescent="0.25">
      <c r="A47" s="2"/>
      <c r="C47" s="95" t="s">
        <v>539</v>
      </c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2"/>
    </row>
    <row r="48" spans="1:16" x14ac:dyDescent="0.25">
      <c r="A48" s="2"/>
      <c r="C48" s="95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/>
      <c r="P48" s="2"/>
    </row>
    <row r="49" spans="1:16" x14ac:dyDescent="0.25">
      <c r="A49" s="2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/>
      <c r="P49" s="2"/>
    </row>
    <row r="50" spans="1:16" ht="15" customHeight="1" x14ac:dyDescent="0.25">
      <c r="A50" s="2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2"/>
    </row>
    <row r="51" spans="1:16" x14ac:dyDescent="0.25">
      <c r="A51" s="2"/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2"/>
    </row>
    <row r="52" spans="1:16" x14ac:dyDescent="0.25">
      <c r="A52" s="2"/>
      <c r="C52" s="95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/>
      <c r="P52" s="2"/>
    </row>
    <row r="53" spans="1:16" x14ac:dyDescent="0.25">
      <c r="A53" s="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4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19" t="s">
        <v>0</v>
      </c>
      <c r="D62" s="113" t="s">
        <v>1</v>
      </c>
      <c r="E62" s="113" t="s">
        <v>2</v>
      </c>
      <c r="F62" s="113" t="s">
        <v>3</v>
      </c>
      <c r="G62" s="113"/>
      <c r="H62" s="113"/>
      <c r="I62" s="113"/>
      <c r="J62" s="113"/>
      <c r="K62" s="114"/>
      <c r="M62" s="6" t="s">
        <v>4</v>
      </c>
      <c r="N62" s="130" t="s">
        <v>2</v>
      </c>
      <c r="O62" s="102"/>
      <c r="P62" s="2"/>
    </row>
    <row r="63" spans="1:16" x14ac:dyDescent="0.25">
      <c r="A63" s="2"/>
      <c r="C63" s="128"/>
      <c r="D63" s="129"/>
      <c r="E63" s="129"/>
      <c r="F63" s="7" t="s">
        <v>5</v>
      </c>
      <c r="G63" s="7" t="s">
        <v>6</v>
      </c>
      <c r="H63" s="7" t="s">
        <v>7</v>
      </c>
      <c r="I63" s="7" t="s">
        <v>8</v>
      </c>
      <c r="J63" s="129" t="s">
        <v>9</v>
      </c>
      <c r="K63" s="131"/>
      <c r="M63" s="8">
        <v>1</v>
      </c>
      <c r="N63" s="122"/>
      <c r="O63" s="123"/>
      <c r="P63" s="2"/>
    </row>
    <row r="64" spans="1:16" ht="15" customHeight="1" x14ac:dyDescent="0.25">
      <c r="A64" s="2"/>
      <c r="C64" s="9" t="s">
        <v>10</v>
      </c>
      <c r="D64" s="10"/>
      <c r="E64" s="10"/>
      <c r="F64" s="11">
        <v>2045</v>
      </c>
      <c r="G64" s="12"/>
      <c r="H64" s="12"/>
      <c r="I64" s="12"/>
      <c r="J64" s="120">
        <f>AVERAGE(F64:I64)</f>
        <v>2045</v>
      </c>
      <c r="K64" s="121"/>
      <c r="M64" s="8">
        <v>2</v>
      </c>
      <c r="N64" s="122">
        <v>8.8000000000000007</v>
      </c>
      <c r="O64" s="123"/>
      <c r="P64" s="2"/>
    </row>
    <row r="65" spans="1:16" x14ac:dyDescent="0.25">
      <c r="A65" s="2"/>
      <c r="C65" s="9" t="s">
        <v>11</v>
      </c>
      <c r="D65" s="10"/>
      <c r="E65" s="10"/>
      <c r="F65" s="11">
        <v>878</v>
      </c>
      <c r="G65" s="12"/>
      <c r="H65" s="12"/>
      <c r="I65" s="12"/>
      <c r="J65" s="120">
        <f t="shared" ref="J65:J70" si="1">AVERAGE(F65:I65)</f>
        <v>878</v>
      </c>
      <c r="K65" s="121"/>
      <c r="M65" s="8">
        <v>3</v>
      </c>
      <c r="N65" s="122">
        <v>8.6</v>
      </c>
      <c r="O65" s="123"/>
      <c r="P65" s="2"/>
    </row>
    <row r="66" spans="1:16" ht="15" customHeight="1" x14ac:dyDescent="0.25">
      <c r="A66" s="2"/>
      <c r="C66" s="9" t="s">
        <v>12</v>
      </c>
      <c r="D66" s="11">
        <v>60.66</v>
      </c>
      <c r="E66" s="11">
        <v>7.8</v>
      </c>
      <c r="F66" s="11">
        <v>1556</v>
      </c>
      <c r="G66" s="11">
        <v>1585</v>
      </c>
      <c r="H66" s="11">
        <v>1696</v>
      </c>
      <c r="I66" s="11">
        <v>1884</v>
      </c>
      <c r="J66" s="120">
        <f t="shared" si="1"/>
        <v>1680.25</v>
      </c>
      <c r="K66" s="121"/>
      <c r="M66" s="8">
        <v>4</v>
      </c>
      <c r="N66" s="122">
        <v>7.1</v>
      </c>
      <c r="O66" s="123"/>
      <c r="P66" s="2"/>
    </row>
    <row r="67" spans="1:16" ht="15" customHeight="1" x14ac:dyDescent="0.25">
      <c r="A67" s="2"/>
      <c r="C67" s="9" t="s">
        <v>13</v>
      </c>
      <c r="D67" s="11">
        <v>58.61</v>
      </c>
      <c r="E67" s="11">
        <v>7.4</v>
      </c>
      <c r="F67" s="11">
        <v>522</v>
      </c>
      <c r="G67" s="11">
        <v>545</v>
      </c>
      <c r="H67" s="11">
        <v>512</v>
      </c>
      <c r="I67" s="11">
        <v>450</v>
      </c>
      <c r="J67" s="120">
        <f t="shared" si="1"/>
        <v>507.25</v>
      </c>
      <c r="K67" s="121"/>
      <c r="M67" s="8">
        <v>5</v>
      </c>
      <c r="N67" s="122">
        <v>8.8000000000000007</v>
      </c>
      <c r="O67" s="123"/>
      <c r="P67" s="2"/>
    </row>
    <row r="68" spans="1:16" ht="15.75" customHeight="1" thickBot="1" x14ac:dyDescent="0.3">
      <c r="A68" s="2"/>
      <c r="C68" s="9" t="s">
        <v>14</v>
      </c>
      <c r="D68" s="11"/>
      <c r="E68" s="11"/>
      <c r="F68" s="11">
        <v>327</v>
      </c>
      <c r="G68" s="68">
        <v>340</v>
      </c>
      <c r="H68" s="68">
        <v>335</v>
      </c>
      <c r="I68" s="68">
        <v>320</v>
      </c>
      <c r="J68" s="120">
        <f t="shared" si="1"/>
        <v>330.5</v>
      </c>
      <c r="K68" s="121"/>
      <c r="M68" s="13">
        <v>6</v>
      </c>
      <c r="N68" s="124">
        <v>6</v>
      </c>
      <c r="O68" s="125"/>
      <c r="P68" s="2"/>
    </row>
    <row r="69" spans="1:16" ht="15.75" thickBot="1" x14ac:dyDescent="0.3">
      <c r="A69" s="2"/>
      <c r="C69" s="9" t="s">
        <v>15</v>
      </c>
      <c r="D69" s="11"/>
      <c r="E69" s="11"/>
      <c r="F69" s="11">
        <v>190</v>
      </c>
      <c r="G69" s="68">
        <v>188</v>
      </c>
      <c r="H69" s="68">
        <v>187</v>
      </c>
      <c r="I69" s="68">
        <v>189</v>
      </c>
      <c r="J69" s="120">
        <f t="shared" si="1"/>
        <v>188.5</v>
      </c>
      <c r="K69" s="121"/>
      <c r="P69" s="2"/>
    </row>
    <row r="70" spans="1:16" ht="15.75" thickBot="1" x14ac:dyDescent="0.3">
      <c r="A70" s="2"/>
      <c r="C70" s="14" t="s">
        <v>16</v>
      </c>
      <c r="D70" s="15">
        <v>59.25</v>
      </c>
      <c r="E70" s="15">
        <v>7</v>
      </c>
      <c r="F70" s="15">
        <v>195</v>
      </c>
      <c r="G70" s="15">
        <v>192</v>
      </c>
      <c r="H70" s="15">
        <v>194</v>
      </c>
      <c r="I70" s="15">
        <v>192</v>
      </c>
      <c r="J70" s="126">
        <f t="shared" si="1"/>
        <v>193.25</v>
      </c>
      <c r="K70" s="127"/>
      <c r="M70" s="69" t="s">
        <v>65</v>
      </c>
      <c r="N70" s="70">
        <v>4.05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0</v>
      </c>
      <c r="D72" s="18" t="s">
        <v>1</v>
      </c>
      <c r="E72" s="18" t="s">
        <v>2</v>
      </c>
      <c r="F72" s="19" t="s">
        <v>17</v>
      </c>
      <c r="G72" s="20"/>
      <c r="H72" s="17" t="s">
        <v>0</v>
      </c>
      <c r="I72" s="113" t="s">
        <v>18</v>
      </c>
      <c r="J72" s="113"/>
      <c r="K72" s="114"/>
      <c r="M72" s="100" t="s">
        <v>19</v>
      </c>
      <c r="N72" s="101"/>
      <c r="O72" s="102"/>
      <c r="P72" s="2"/>
    </row>
    <row r="73" spans="1:16" ht="15" customHeight="1" x14ac:dyDescent="0.25">
      <c r="A73" s="2"/>
      <c r="C73" s="21" t="s">
        <v>20</v>
      </c>
      <c r="D73" s="11">
        <v>5.86</v>
      </c>
      <c r="E73" s="11">
        <v>8.9</v>
      </c>
      <c r="F73" s="22">
        <v>1020</v>
      </c>
      <c r="G73" s="16"/>
      <c r="H73" s="23" t="s">
        <v>21</v>
      </c>
      <c r="I73" s="115">
        <v>4.37</v>
      </c>
      <c r="J73" s="115"/>
      <c r="K73" s="116"/>
      <c r="M73" s="24" t="s">
        <v>2</v>
      </c>
      <c r="N73" s="25" t="s">
        <v>22</v>
      </c>
      <c r="O73" s="26" t="s">
        <v>23</v>
      </c>
      <c r="P73" s="2"/>
    </row>
    <row r="74" spans="1:16" ht="15.75" thickBot="1" x14ac:dyDescent="0.3">
      <c r="A74" s="2"/>
      <c r="C74" s="21" t="s">
        <v>24</v>
      </c>
      <c r="D74" s="11">
        <v>65.569999999999993</v>
      </c>
      <c r="E74" s="11"/>
      <c r="F74" s="22">
        <v>202</v>
      </c>
      <c r="G74" s="16"/>
      <c r="H74" s="27" t="s">
        <v>25</v>
      </c>
      <c r="I74" s="117">
        <v>4.1500000000000004</v>
      </c>
      <c r="J74" s="117"/>
      <c r="K74" s="118"/>
      <c r="M74" s="28">
        <v>7</v>
      </c>
      <c r="N74" s="29">
        <v>139</v>
      </c>
      <c r="O74" s="30">
        <v>0.05</v>
      </c>
      <c r="P74" s="2"/>
    </row>
    <row r="75" spans="1:16" ht="15" customHeight="1" thickBot="1" x14ac:dyDescent="0.3">
      <c r="A75" s="2"/>
      <c r="C75" s="21" t="s">
        <v>26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27</v>
      </c>
      <c r="D76" s="11">
        <v>66.06</v>
      </c>
      <c r="E76" s="11"/>
      <c r="F76" s="22">
        <v>201</v>
      </c>
      <c r="G76" s="16"/>
      <c r="H76" s="119" t="s">
        <v>28</v>
      </c>
      <c r="I76" s="113"/>
      <c r="J76" s="113"/>
      <c r="K76" s="114"/>
      <c r="M76" s="6" t="s">
        <v>29</v>
      </c>
      <c r="N76" s="31" t="s">
        <v>2</v>
      </c>
      <c r="O76" s="32" t="s">
        <v>30</v>
      </c>
      <c r="P76" s="2"/>
    </row>
    <row r="77" spans="1:16" x14ac:dyDescent="0.25">
      <c r="A77" s="2"/>
      <c r="C77" s="21" t="s">
        <v>31</v>
      </c>
      <c r="D77" s="11">
        <v>68.97</v>
      </c>
      <c r="E77" s="11"/>
      <c r="F77" s="22">
        <v>199</v>
      </c>
      <c r="G77" s="16"/>
      <c r="H77" s="33" t="s">
        <v>32</v>
      </c>
      <c r="I77" s="7" t="s">
        <v>33</v>
      </c>
      <c r="J77" s="7" t="s">
        <v>34</v>
      </c>
      <c r="K77" s="34" t="s">
        <v>35</v>
      </c>
      <c r="M77" s="8">
        <v>1</v>
      </c>
      <c r="N77" s="35">
        <v>5.4</v>
      </c>
      <c r="O77" s="36">
        <v>100</v>
      </c>
      <c r="P77" s="2"/>
    </row>
    <row r="78" spans="1:16" ht="15.75" thickBot="1" x14ac:dyDescent="0.3">
      <c r="A78" s="2"/>
      <c r="C78" s="21" t="s">
        <v>36</v>
      </c>
      <c r="D78" s="11">
        <v>76.849999999999994</v>
      </c>
      <c r="E78" s="11"/>
      <c r="F78" s="22">
        <v>3090</v>
      </c>
      <c r="G78" s="16"/>
      <c r="H78" s="105">
        <v>3</v>
      </c>
      <c r="I78" s="107">
        <v>530</v>
      </c>
      <c r="J78" s="107">
        <v>429</v>
      </c>
      <c r="K78" s="109">
        <f>((I78-J78)/I78)</f>
        <v>0.19056603773584907</v>
      </c>
      <c r="M78" s="13">
        <v>2</v>
      </c>
      <c r="N78" s="37">
        <v>5.5</v>
      </c>
      <c r="O78" s="38">
        <v>100</v>
      </c>
      <c r="P78" s="2"/>
    </row>
    <row r="79" spans="1:16" ht="15.75" thickBot="1" x14ac:dyDescent="0.3">
      <c r="A79" s="2"/>
      <c r="C79" s="21" t="s">
        <v>37</v>
      </c>
      <c r="D79" s="11">
        <v>72.42</v>
      </c>
      <c r="E79" s="11">
        <v>6.6</v>
      </c>
      <c r="F79" s="22">
        <v>686</v>
      </c>
      <c r="G79" s="16"/>
      <c r="H79" s="105"/>
      <c r="I79" s="107"/>
      <c r="J79" s="107"/>
      <c r="K79" s="109"/>
      <c r="P79" s="2"/>
    </row>
    <row r="80" spans="1:16" ht="15" customHeight="1" x14ac:dyDescent="0.25">
      <c r="A80" s="2"/>
      <c r="C80" s="21" t="s">
        <v>38</v>
      </c>
      <c r="D80" s="11"/>
      <c r="E80" s="11"/>
      <c r="F80" s="22">
        <v>670</v>
      </c>
      <c r="G80" s="16"/>
      <c r="H80" s="105">
        <v>5</v>
      </c>
      <c r="I80" s="107">
        <v>435</v>
      </c>
      <c r="J80" s="107">
        <v>205</v>
      </c>
      <c r="K80" s="109">
        <f>((I80-J80)/I80)</f>
        <v>0.52873563218390807</v>
      </c>
      <c r="M80" s="100" t="s">
        <v>39</v>
      </c>
      <c r="N80" s="101"/>
      <c r="O80" s="102"/>
      <c r="P80" s="2"/>
    </row>
    <row r="81" spans="1:16" ht="15.75" thickBot="1" x14ac:dyDescent="0.3">
      <c r="A81" s="2"/>
      <c r="C81" s="21" t="s">
        <v>40</v>
      </c>
      <c r="D81" s="11">
        <v>73.849999999999994</v>
      </c>
      <c r="E81" s="11">
        <v>6.3</v>
      </c>
      <c r="F81" s="22">
        <v>1260</v>
      </c>
      <c r="G81" s="16"/>
      <c r="H81" s="106"/>
      <c r="I81" s="108"/>
      <c r="J81" s="108"/>
      <c r="K81" s="110"/>
      <c r="M81" s="98" t="s">
        <v>41</v>
      </c>
      <c r="N81" s="99"/>
      <c r="O81" s="39">
        <f>(J66-J67)/J66</f>
        <v>0.69811040023805981</v>
      </c>
      <c r="P81" s="2"/>
    </row>
    <row r="82" spans="1:16" ht="15.75" thickBot="1" x14ac:dyDescent="0.3">
      <c r="A82" s="2"/>
      <c r="C82" s="40" t="s">
        <v>42</v>
      </c>
      <c r="D82" s="15"/>
      <c r="E82" s="15"/>
      <c r="F82" s="41">
        <v>1232</v>
      </c>
      <c r="G82" s="16"/>
      <c r="M82" s="98" t="s">
        <v>43</v>
      </c>
      <c r="N82" s="99"/>
      <c r="O82" s="39">
        <f>(J67-J68)/J67</f>
        <v>0.34844751108920652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00" t="s">
        <v>44</v>
      </c>
      <c r="I83" s="101"/>
      <c r="J83" s="101"/>
      <c r="K83" s="102"/>
      <c r="M83" s="98" t="s">
        <v>45</v>
      </c>
      <c r="N83" s="99"/>
      <c r="O83" s="39">
        <f>(J68-J69)/J68</f>
        <v>0.42965204236006049</v>
      </c>
      <c r="P83" s="2"/>
    </row>
    <row r="84" spans="1:16" ht="15.75" customHeight="1" thickBot="1" x14ac:dyDescent="0.3">
      <c r="A84" s="2"/>
      <c r="B84" s="43"/>
      <c r="C84" s="44" t="s">
        <v>0</v>
      </c>
      <c r="D84" s="45" t="s">
        <v>1</v>
      </c>
      <c r="E84" s="45" t="s">
        <v>46</v>
      </c>
      <c r="F84" s="19" t="s">
        <v>47</v>
      </c>
      <c r="G84" s="46" t="s">
        <v>2</v>
      </c>
      <c r="H84" s="24" t="s">
        <v>0</v>
      </c>
      <c r="I84" s="25" t="s">
        <v>48</v>
      </c>
      <c r="J84" s="25" t="s">
        <v>49</v>
      </c>
      <c r="K84" s="26" t="s">
        <v>50</v>
      </c>
      <c r="M84" s="133" t="s">
        <v>51</v>
      </c>
      <c r="N84" s="134"/>
      <c r="O84" s="67">
        <f>(J69-J70)/J69</f>
        <v>-2.5198938992042442E-2</v>
      </c>
      <c r="P84" s="2"/>
    </row>
    <row r="85" spans="1:16" ht="15.75" thickBot="1" x14ac:dyDescent="0.3">
      <c r="A85" s="2"/>
      <c r="B85" s="43"/>
      <c r="C85" s="47" t="s">
        <v>52</v>
      </c>
      <c r="D85" s="35">
        <v>91.5</v>
      </c>
      <c r="E85" s="35"/>
      <c r="F85" s="36"/>
      <c r="G85" s="48"/>
      <c r="H85" s="49" t="s">
        <v>95</v>
      </c>
      <c r="I85" s="35">
        <v>302</v>
      </c>
      <c r="J85" s="35">
        <v>269</v>
      </c>
      <c r="K85" s="36">
        <f>I85-J85</f>
        <v>33</v>
      </c>
      <c r="M85" s="135" t="s">
        <v>53</v>
      </c>
      <c r="N85" s="136"/>
      <c r="O85" s="50">
        <f>(J66-J70)/J66</f>
        <v>0.88498735307245946</v>
      </c>
      <c r="P85" s="2"/>
    </row>
    <row r="86" spans="1:16" ht="15.75" thickBot="1" x14ac:dyDescent="0.3">
      <c r="A86" s="2"/>
      <c r="B86" s="43"/>
      <c r="C86" s="47" t="s">
        <v>54</v>
      </c>
      <c r="D86" s="35">
        <v>73.099999999999994</v>
      </c>
      <c r="E86" s="35">
        <v>68.78</v>
      </c>
      <c r="F86" s="36">
        <v>94.09</v>
      </c>
      <c r="G86" s="51">
        <v>5.3</v>
      </c>
      <c r="H86" s="28" t="s">
        <v>25</v>
      </c>
      <c r="I86" s="37">
        <v>189</v>
      </c>
      <c r="J86" s="37">
        <v>163</v>
      </c>
      <c r="K86" s="36">
        <f>I86-J86</f>
        <v>26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55</v>
      </c>
      <c r="D87" s="35">
        <v>79.3</v>
      </c>
      <c r="E87" s="35">
        <v>61.59</v>
      </c>
      <c r="F87" s="36">
        <v>77.67</v>
      </c>
      <c r="P87" s="2"/>
    </row>
    <row r="88" spans="1:16" ht="15" customHeight="1" x14ac:dyDescent="0.25">
      <c r="A88" s="2"/>
      <c r="B88" s="43"/>
      <c r="C88" s="47" t="s">
        <v>56</v>
      </c>
      <c r="D88" s="35">
        <v>77.849999999999994</v>
      </c>
      <c r="E88" s="35">
        <v>52.47</v>
      </c>
      <c r="F88" s="36">
        <v>67.400000000000006</v>
      </c>
      <c r="P88" s="2"/>
    </row>
    <row r="89" spans="1:16" ht="15" customHeight="1" thickBot="1" x14ac:dyDescent="0.3">
      <c r="A89" s="2"/>
      <c r="B89" s="43"/>
      <c r="C89" s="53" t="s">
        <v>57</v>
      </c>
      <c r="D89" s="54">
        <v>52.85</v>
      </c>
      <c r="E89" s="54"/>
      <c r="F89" s="36"/>
      <c r="G89" s="55"/>
      <c r="P89" s="2"/>
    </row>
    <row r="90" spans="1:16" ht="15" customHeight="1" thickBot="1" x14ac:dyDescent="0.3">
      <c r="A90" s="2"/>
      <c r="B90" s="43"/>
      <c r="C90" s="47" t="s">
        <v>58</v>
      </c>
      <c r="D90" s="35">
        <v>91.3</v>
      </c>
      <c r="E90" s="35"/>
      <c r="F90" s="56"/>
      <c r="G90" s="57" t="s">
        <v>59</v>
      </c>
      <c r="P90" s="2"/>
    </row>
    <row r="91" spans="1:16" ht="15.75" customHeight="1" x14ac:dyDescent="0.25">
      <c r="A91" s="2"/>
      <c r="B91" s="43"/>
      <c r="C91" s="47" t="s">
        <v>60</v>
      </c>
      <c r="D91" s="35"/>
      <c r="E91" s="35"/>
      <c r="F91" s="35"/>
      <c r="G91" s="58"/>
      <c r="P91" s="2"/>
    </row>
    <row r="92" spans="1:16" ht="15.75" customHeight="1" x14ac:dyDescent="0.25">
      <c r="A92" s="2"/>
      <c r="B92" s="43"/>
      <c r="C92" s="47" t="s">
        <v>61</v>
      </c>
      <c r="D92" s="59"/>
      <c r="E92" s="59"/>
      <c r="F92" s="59"/>
      <c r="G92" s="60"/>
      <c r="P92" s="2"/>
    </row>
    <row r="93" spans="1:16" ht="15.75" thickBot="1" x14ac:dyDescent="0.3">
      <c r="A93" s="2"/>
      <c r="B93" s="43"/>
      <c r="C93" s="61" t="s">
        <v>61</v>
      </c>
      <c r="D93" s="37"/>
      <c r="E93" s="37"/>
      <c r="F93" s="37"/>
      <c r="G93" s="62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3" t="s">
        <v>62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53"/>
      <c r="P96" s="2"/>
    </row>
    <row r="97" spans="1:18" ht="15" customHeight="1" x14ac:dyDescent="0.25">
      <c r="A97" s="2"/>
      <c r="B97" s="65"/>
      <c r="C97" s="95" t="s">
        <v>540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2"/>
    </row>
    <row r="98" spans="1:18" ht="15" customHeight="1" x14ac:dyDescent="0.25">
      <c r="A98" s="2"/>
      <c r="C98" s="95" t="s">
        <v>541</v>
      </c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2"/>
    </row>
    <row r="99" spans="1:18" ht="15" customHeight="1" x14ac:dyDescent="0.25">
      <c r="A99" s="2"/>
      <c r="C99" s="95" t="s">
        <v>542</v>
      </c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2"/>
    </row>
    <row r="100" spans="1:18" ht="15.75" customHeight="1" x14ac:dyDescent="0.25">
      <c r="A100" s="2"/>
      <c r="C100" s="95" t="s">
        <v>543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2"/>
      <c r="R100" t="s">
        <v>63</v>
      </c>
    </row>
    <row r="101" spans="1:18" ht="15" customHeight="1" x14ac:dyDescent="0.25">
      <c r="A101" s="2"/>
      <c r="C101" s="95" t="s">
        <v>544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2"/>
    </row>
    <row r="102" spans="1:18" ht="15" customHeight="1" x14ac:dyDescent="0.25">
      <c r="A102" s="2"/>
      <c r="C102" s="95" t="s">
        <v>410</v>
      </c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2"/>
    </row>
    <row r="103" spans="1:18" x14ac:dyDescent="0.25">
      <c r="A103" s="2"/>
      <c r="C103" s="95" t="s">
        <v>545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2"/>
    </row>
    <row r="104" spans="1:18" x14ac:dyDescent="0.25">
      <c r="A104" s="2"/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2"/>
    </row>
    <row r="105" spans="1:18" x14ac:dyDescent="0.25">
      <c r="A105" s="2"/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2"/>
    </row>
    <row r="106" spans="1:18" x14ac:dyDescent="0.25">
      <c r="A106" s="2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2"/>
    </row>
    <row r="107" spans="1:18" x14ac:dyDescent="0.25">
      <c r="A107" s="2"/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2"/>
    </row>
    <row r="108" spans="1:18" x14ac:dyDescent="0.25">
      <c r="A108" s="2"/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2"/>
    </row>
    <row r="109" spans="1:18" x14ac:dyDescent="0.25">
      <c r="A109" s="2"/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2"/>
    </row>
    <row r="110" spans="1:18" x14ac:dyDescent="0.25">
      <c r="A110" s="2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4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63</v>
      </c>
      <c r="C115" s="4" t="s">
        <v>71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19" t="s">
        <v>0</v>
      </c>
      <c r="D117" s="113" t="s">
        <v>1</v>
      </c>
      <c r="E117" s="113" t="s">
        <v>2</v>
      </c>
      <c r="F117" s="113" t="s">
        <v>3</v>
      </c>
      <c r="G117" s="113"/>
      <c r="H117" s="113"/>
      <c r="I117" s="113"/>
      <c r="J117" s="113"/>
      <c r="K117" s="114"/>
      <c r="M117" s="6" t="s">
        <v>4</v>
      </c>
      <c r="N117" s="130" t="s">
        <v>2</v>
      </c>
      <c r="O117" s="102"/>
      <c r="P117" s="2"/>
    </row>
    <row r="118" spans="1:16" x14ac:dyDescent="0.25">
      <c r="A118" s="2"/>
      <c r="C118" s="128"/>
      <c r="D118" s="129"/>
      <c r="E118" s="129"/>
      <c r="F118" s="7" t="s">
        <v>5</v>
      </c>
      <c r="G118" s="7" t="s">
        <v>6</v>
      </c>
      <c r="H118" s="7" t="s">
        <v>7</v>
      </c>
      <c r="I118" s="7" t="s">
        <v>8</v>
      </c>
      <c r="J118" s="129" t="s">
        <v>9</v>
      </c>
      <c r="K118" s="131"/>
      <c r="M118" s="8">
        <v>1</v>
      </c>
      <c r="N118" s="122"/>
      <c r="O118" s="123"/>
      <c r="P118" s="2"/>
    </row>
    <row r="119" spans="1:16" x14ac:dyDescent="0.25">
      <c r="A119" s="2"/>
      <c r="C119" s="9" t="s">
        <v>10</v>
      </c>
      <c r="D119" s="10"/>
      <c r="E119" s="10"/>
      <c r="F119" s="11">
        <v>1998</v>
      </c>
      <c r="G119" s="12"/>
      <c r="H119" s="12"/>
      <c r="I119" s="12"/>
      <c r="J119" s="120">
        <f>AVERAGE(F119:I119)</f>
        <v>1998</v>
      </c>
      <c r="K119" s="121"/>
      <c r="M119" s="8">
        <v>2</v>
      </c>
      <c r="N119" s="122">
        <v>8.9</v>
      </c>
      <c r="O119" s="123"/>
      <c r="P119" s="2"/>
    </row>
    <row r="120" spans="1:16" x14ac:dyDescent="0.25">
      <c r="A120" s="2"/>
      <c r="C120" s="9" t="s">
        <v>11</v>
      </c>
      <c r="D120" s="10"/>
      <c r="E120" s="10"/>
      <c r="F120" s="11">
        <v>825</v>
      </c>
      <c r="G120" s="12"/>
      <c r="H120" s="12"/>
      <c r="I120" s="12"/>
      <c r="J120" s="120">
        <f t="shared" ref="J120:J125" si="2">AVERAGE(F120:I120)</f>
        <v>825</v>
      </c>
      <c r="K120" s="121"/>
      <c r="M120" s="8">
        <v>3</v>
      </c>
      <c r="N120" s="122">
        <v>8.5</v>
      </c>
      <c r="O120" s="123"/>
      <c r="P120" s="2"/>
    </row>
    <row r="121" spans="1:16" x14ac:dyDescent="0.25">
      <c r="A121" s="2"/>
      <c r="C121" s="9" t="s">
        <v>12</v>
      </c>
      <c r="D121" s="11">
        <v>63.71</v>
      </c>
      <c r="E121" s="11">
        <v>7.9</v>
      </c>
      <c r="F121" s="11">
        <v>1746</v>
      </c>
      <c r="G121" s="11">
        <v>1733</v>
      </c>
      <c r="H121" s="11">
        <v>1903</v>
      </c>
      <c r="I121" s="11">
        <v>2129</v>
      </c>
      <c r="J121" s="120">
        <f t="shared" si="2"/>
        <v>1877.75</v>
      </c>
      <c r="K121" s="121"/>
      <c r="M121" s="8">
        <v>4</v>
      </c>
      <c r="N121" s="122">
        <v>7.2</v>
      </c>
      <c r="O121" s="123"/>
      <c r="P121" s="2"/>
    </row>
    <row r="122" spans="1:16" x14ac:dyDescent="0.25">
      <c r="A122" s="2"/>
      <c r="C122" s="9" t="s">
        <v>13</v>
      </c>
      <c r="D122" s="11">
        <v>60.03</v>
      </c>
      <c r="E122" s="11">
        <v>7.6</v>
      </c>
      <c r="F122" s="11">
        <v>516</v>
      </c>
      <c r="G122" s="11">
        <v>525</v>
      </c>
      <c r="H122" s="11">
        <v>590</v>
      </c>
      <c r="I122" s="11">
        <v>501</v>
      </c>
      <c r="J122" s="120">
        <f t="shared" si="2"/>
        <v>533</v>
      </c>
      <c r="K122" s="121"/>
      <c r="M122" s="8">
        <v>5</v>
      </c>
      <c r="N122" s="122">
        <v>8.6999999999999993</v>
      </c>
      <c r="O122" s="123"/>
      <c r="P122" s="2"/>
    </row>
    <row r="123" spans="1:16" ht="15.75" thickBot="1" x14ac:dyDescent="0.3">
      <c r="A123" s="2"/>
      <c r="C123" s="9" t="s">
        <v>14</v>
      </c>
      <c r="D123" s="11"/>
      <c r="E123" s="11"/>
      <c r="F123" s="11">
        <v>303</v>
      </c>
      <c r="G123" s="68">
        <v>317</v>
      </c>
      <c r="H123" s="68">
        <v>345</v>
      </c>
      <c r="I123" s="68">
        <v>338</v>
      </c>
      <c r="J123" s="120">
        <f t="shared" si="2"/>
        <v>325.75</v>
      </c>
      <c r="K123" s="121"/>
      <c r="M123" s="13">
        <v>6</v>
      </c>
      <c r="N123" s="124">
        <v>6.5</v>
      </c>
      <c r="O123" s="125"/>
      <c r="P123" s="2"/>
    </row>
    <row r="124" spans="1:16" ht="15.75" thickBot="1" x14ac:dyDescent="0.3">
      <c r="A124" s="2"/>
      <c r="C124" s="9" t="s">
        <v>15</v>
      </c>
      <c r="D124" s="11"/>
      <c r="E124" s="11"/>
      <c r="F124" s="11">
        <v>194</v>
      </c>
      <c r="G124" s="68">
        <v>198</v>
      </c>
      <c r="H124" s="68">
        <v>222</v>
      </c>
      <c r="I124" s="68">
        <v>217</v>
      </c>
      <c r="J124" s="120">
        <f t="shared" si="2"/>
        <v>207.75</v>
      </c>
      <c r="K124" s="121"/>
      <c r="P124" s="2"/>
    </row>
    <row r="125" spans="1:16" ht="15.75" thickBot="1" x14ac:dyDescent="0.3">
      <c r="A125" s="2"/>
      <c r="C125" s="14" t="s">
        <v>16</v>
      </c>
      <c r="D125" s="15">
        <v>59.6</v>
      </c>
      <c r="E125" s="15">
        <v>7.2</v>
      </c>
      <c r="F125" s="15">
        <v>188</v>
      </c>
      <c r="G125" s="15">
        <v>185</v>
      </c>
      <c r="H125" s="15">
        <v>216</v>
      </c>
      <c r="I125" s="15">
        <v>262</v>
      </c>
      <c r="J125" s="126">
        <f t="shared" si="2"/>
        <v>212.75</v>
      </c>
      <c r="K125" s="127"/>
      <c r="M125" s="69" t="s">
        <v>65</v>
      </c>
      <c r="N125" s="70">
        <v>3.98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0</v>
      </c>
      <c r="D127" s="18" t="s">
        <v>1</v>
      </c>
      <c r="E127" s="18" t="s">
        <v>2</v>
      </c>
      <c r="F127" s="19" t="s">
        <v>17</v>
      </c>
      <c r="G127" s="20"/>
      <c r="H127" s="17" t="s">
        <v>0</v>
      </c>
      <c r="I127" s="113" t="s">
        <v>18</v>
      </c>
      <c r="J127" s="113"/>
      <c r="K127" s="114"/>
      <c r="M127" s="100" t="s">
        <v>19</v>
      </c>
      <c r="N127" s="101"/>
      <c r="O127" s="102"/>
      <c r="P127" s="2"/>
    </row>
    <row r="128" spans="1:16" x14ac:dyDescent="0.25">
      <c r="A128" s="2"/>
      <c r="C128" s="21" t="s">
        <v>20</v>
      </c>
      <c r="D128" s="11">
        <v>11.35</v>
      </c>
      <c r="E128" s="11">
        <v>9.6999999999999993</v>
      </c>
      <c r="F128" s="22">
        <v>1377</v>
      </c>
      <c r="G128" s="16"/>
      <c r="H128" s="23" t="s">
        <v>21</v>
      </c>
      <c r="I128" s="115">
        <v>4.2699999999999996</v>
      </c>
      <c r="J128" s="115"/>
      <c r="K128" s="116"/>
      <c r="M128" s="24" t="s">
        <v>2</v>
      </c>
      <c r="N128" s="25" t="s">
        <v>22</v>
      </c>
      <c r="O128" s="26" t="s">
        <v>23</v>
      </c>
      <c r="P128" s="2"/>
    </row>
    <row r="129" spans="1:16" ht="15.75" thickBot="1" x14ac:dyDescent="0.3">
      <c r="A129" s="2"/>
      <c r="C129" s="21" t="s">
        <v>24</v>
      </c>
      <c r="D129" s="11">
        <v>64.72</v>
      </c>
      <c r="E129" s="11"/>
      <c r="F129" s="22">
        <v>198</v>
      </c>
      <c r="G129" s="16"/>
      <c r="H129" s="27" t="s">
        <v>25</v>
      </c>
      <c r="I129" s="117">
        <v>4.05</v>
      </c>
      <c r="J129" s="117"/>
      <c r="K129" s="118"/>
      <c r="M129" s="28">
        <v>6.9</v>
      </c>
      <c r="N129" s="29">
        <v>98</v>
      </c>
      <c r="O129" s="30">
        <v>0.04</v>
      </c>
      <c r="P129" s="2"/>
    </row>
    <row r="130" spans="1:16" ht="15" customHeight="1" thickBot="1" x14ac:dyDescent="0.3">
      <c r="A130" s="2"/>
      <c r="C130" s="21" t="s">
        <v>26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27</v>
      </c>
      <c r="D131" s="11">
        <v>66.84</v>
      </c>
      <c r="E131" s="11"/>
      <c r="F131" s="22">
        <v>196</v>
      </c>
      <c r="G131" s="16"/>
      <c r="H131" s="119" t="s">
        <v>28</v>
      </c>
      <c r="I131" s="113"/>
      <c r="J131" s="113"/>
      <c r="K131" s="114"/>
      <c r="M131" s="6" t="s">
        <v>29</v>
      </c>
      <c r="N131" s="31" t="s">
        <v>2</v>
      </c>
      <c r="O131" s="32" t="s">
        <v>30</v>
      </c>
      <c r="P131" s="2"/>
    </row>
    <row r="132" spans="1:16" x14ac:dyDescent="0.25">
      <c r="A132" s="2"/>
      <c r="C132" s="21" t="s">
        <v>31</v>
      </c>
      <c r="D132" s="11">
        <v>72.88</v>
      </c>
      <c r="E132" s="11"/>
      <c r="F132" s="22">
        <v>192</v>
      </c>
      <c r="G132" s="16"/>
      <c r="H132" s="33" t="s">
        <v>32</v>
      </c>
      <c r="I132" s="7" t="s">
        <v>33</v>
      </c>
      <c r="J132" s="7" t="s">
        <v>34</v>
      </c>
      <c r="K132" s="34" t="s">
        <v>35</v>
      </c>
      <c r="M132" s="8">
        <v>1</v>
      </c>
      <c r="N132" s="35">
        <v>5.8</v>
      </c>
      <c r="O132" s="36">
        <v>100</v>
      </c>
      <c r="P132" s="2"/>
    </row>
    <row r="133" spans="1:16" ht="15.75" thickBot="1" x14ac:dyDescent="0.3">
      <c r="A133" s="2"/>
      <c r="C133" s="21" t="s">
        <v>36</v>
      </c>
      <c r="D133" s="11">
        <v>77.7</v>
      </c>
      <c r="E133" s="11"/>
      <c r="F133" s="22">
        <v>1474</v>
      </c>
      <c r="G133" s="16"/>
      <c r="H133" s="105">
        <v>4</v>
      </c>
      <c r="I133" s="107">
        <v>595</v>
      </c>
      <c r="J133" s="107">
        <v>435</v>
      </c>
      <c r="K133" s="109">
        <f>((I133-J133)/I133)</f>
        <v>0.26890756302521007</v>
      </c>
      <c r="M133" s="13">
        <v>2</v>
      </c>
      <c r="N133" s="37">
        <v>5.7</v>
      </c>
      <c r="O133" s="38">
        <v>100</v>
      </c>
      <c r="P133" s="2"/>
    </row>
    <row r="134" spans="1:16" ht="15.75" thickBot="1" x14ac:dyDescent="0.3">
      <c r="A134" s="2"/>
      <c r="C134" s="21" t="s">
        <v>37</v>
      </c>
      <c r="D134" s="11">
        <v>73.52</v>
      </c>
      <c r="E134" s="11">
        <v>6.7</v>
      </c>
      <c r="F134" s="22">
        <v>646</v>
      </c>
      <c r="G134" s="16"/>
      <c r="H134" s="105"/>
      <c r="I134" s="107"/>
      <c r="J134" s="107"/>
      <c r="K134" s="109"/>
      <c r="P134" s="2"/>
    </row>
    <row r="135" spans="1:16" ht="15" customHeight="1" x14ac:dyDescent="0.25">
      <c r="A135" s="2"/>
      <c r="C135" s="21" t="s">
        <v>38</v>
      </c>
      <c r="D135" s="11"/>
      <c r="E135" s="11"/>
      <c r="F135" s="22">
        <v>626</v>
      </c>
      <c r="G135" s="16"/>
      <c r="H135" s="105"/>
      <c r="I135" s="107"/>
      <c r="J135" s="107"/>
      <c r="K135" s="109" t="e">
        <f>((I135-J135)/I135)</f>
        <v>#DIV/0!</v>
      </c>
      <c r="M135" s="100" t="s">
        <v>39</v>
      </c>
      <c r="N135" s="101"/>
      <c r="O135" s="102"/>
      <c r="P135" s="2"/>
    </row>
    <row r="136" spans="1:16" ht="15.75" thickBot="1" x14ac:dyDescent="0.3">
      <c r="A136" s="2"/>
      <c r="C136" s="21" t="s">
        <v>40</v>
      </c>
      <c r="D136" s="11">
        <v>77.650000000000006</v>
      </c>
      <c r="E136" s="11">
        <v>6.4</v>
      </c>
      <c r="F136" s="22">
        <v>1185</v>
      </c>
      <c r="G136" s="16"/>
      <c r="H136" s="106"/>
      <c r="I136" s="108"/>
      <c r="J136" s="108"/>
      <c r="K136" s="110"/>
      <c r="M136" s="98" t="s">
        <v>41</v>
      </c>
      <c r="N136" s="99"/>
      <c r="O136" s="39">
        <f>(J121-J122)/J121</f>
        <v>0.71614964718412999</v>
      </c>
      <c r="P136" s="2"/>
    </row>
    <row r="137" spans="1:16" ht="15.75" thickBot="1" x14ac:dyDescent="0.3">
      <c r="A137" s="2"/>
      <c r="C137" s="40" t="s">
        <v>42</v>
      </c>
      <c r="D137" s="15"/>
      <c r="E137" s="15"/>
      <c r="F137" s="41">
        <v>1158</v>
      </c>
      <c r="G137" s="16"/>
      <c r="M137" s="98" t="s">
        <v>43</v>
      </c>
      <c r="N137" s="99"/>
      <c r="O137" s="39">
        <f>(J122-J123)/J122</f>
        <v>0.38883677298311442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00" t="s">
        <v>44</v>
      </c>
      <c r="I138" s="101"/>
      <c r="J138" s="101"/>
      <c r="K138" s="102"/>
      <c r="M138" s="98" t="s">
        <v>45</v>
      </c>
      <c r="N138" s="99"/>
      <c r="O138" s="39">
        <f>(J123-J124)/J123</f>
        <v>0.36224098234842672</v>
      </c>
      <c r="P138" s="2"/>
    </row>
    <row r="139" spans="1:16" ht="15.75" customHeight="1" thickBot="1" x14ac:dyDescent="0.3">
      <c r="A139" s="2"/>
      <c r="B139" s="43"/>
      <c r="C139" s="44" t="s">
        <v>0</v>
      </c>
      <c r="D139" s="45" t="s">
        <v>1</v>
      </c>
      <c r="E139" s="45" t="s">
        <v>46</v>
      </c>
      <c r="F139" s="19" t="s">
        <v>47</v>
      </c>
      <c r="G139" s="46" t="s">
        <v>2</v>
      </c>
      <c r="H139" s="24" t="s">
        <v>0</v>
      </c>
      <c r="I139" s="25" t="s">
        <v>48</v>
      </c>
      <c r="J139" s="25" t="s">
        <v>49</v>
      </c>
      <c r="K139" s="26" t="s">
        <v>50</v>
      </c>
      <c r="M139" s="133" t="s">
        <v>51</v>
      </c>
      <c r="N139" s="134"/>
      <c r="O139" s="67">
        <f>(J124-J125)/J124</f>
        <v>-2.4067388688327317E-2</v>
      </c>
      <c r="P139" s="2"/>
    </row>
    <row r="140" spans="1:16" ht="15.75" thickBot="1" x14ac:dyDescent="0.3">
      <c r="A140" s="2"/>
      <c r="B140" s="43"/>
      <c r="C140" s="47" t="s">
        <v>52</v>
      </c>
      <c r="D140" s="35">
        <v>91.44</v>
      </c>
      <c r="E140" s="35"/>
      <c r="F140" s="36"/>
      <c r="G140" s="48"/>
      <c r="H140" s="49" t="s">
        <v>81</v>
      </c>
      <c r="I140" s="35">
        <v>527</v>
      </c>
      <c r="J140" s="35">
        <v>484</v>
      </c>
      <c r="K140" s="36">
        <f>I140-J140</f>
        <v>43</v>
      </c>
      <c r="M140" s="135" t="s">
        <v>53</v>
      </c>
      <c r="N140" s="136"/>
      <c r="O140" s="50">
        <f>(J121-J125)/J121</f>
        <v>0.88669950738916259</v>
      </c>
      <c r="P140" s="2"/>
    </row>
    <row r="141" spans="1:16" ht="15.75" thickBot="1" x14ac:dyDescent="0.3">
      <c r="A141" s="2"/>
      <c r="B141" s="43"/>
      <c r="C141" s="47" t="s">
        <v>54</v>
      </c>
      <c r="D141" s="35">
        <v>72.55</v>
      </c>
      <c r="E141" s="35">
        <v>68.430000000000007</v>
      </c>
      <c r="F141" s="36">
        <v>94.33</v>
      </c>
      <c r="G141" s="51">
        <v>5.6</v>
      </c>
      <c r="H141" s="28" t="s">
        <v>82</v>
      </c>
      <c r="I141" s="37">
        <v>198</v>
      </c>
      <c r="J141" s="37">
        <v>164</v>
      </c>
      <c r="K141" s="36">
        <f>I141-J141</f>
        <v>34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55</v>
      </c>
      <c r="D142" s="35">
        <v>80.45</v>
      </c>
      <c r="E142" s="35">
        <v>62.14</v>
      </c>
      <c r="F142" s="36">
        <v>77.25</v>
      </c>
      <c r="P142" s="2"/>
    </row>
    <row r="143" spans="1:16" ht="15" customHeight="1" x14ac:dyDescent="0.25">
      <c r="A143" s="2"/>
      <c r="B143" s="43"/>
      <c r="C143" s="47" t="s">
        <v>56</v>
      </c>
      <c r="D143" s="35">
        <v>77.650000000000006</v>
      </c>
      <c r="E143" s="35">
        <v>52.44</v>
      </c>
      <c r="F143" s="36">
        <v>67.540000000000006</v>
      </c>
      <c r="P143" s="2"/>
    </row>
    <row r="144" spans="1:16" ht="15" customHeight="1" thickBot="1" x14ac:dyDescent="0.3">
      <c r="A144" s="2"/>
      <c r="B144" s="43"/>
      <c r="C144" s="53" t="s">
        <v>57</v>
      </c>
      <c r="D144" s="54">
        <v>54.08</v>
      </c>
      <c r="E144" s="54"/>
      <c r="F144" s="36"/>
      <c r="G144" s="55"/>
      <c r="P144" s="2"/>
    </row>
    <row r="145" spans="1:16" ht="15" customHeight="1" thickBot="1" x14ac:dyDescent="0.3">
      <c r="A145" s="2"/>
      <c r="B145" s="43"/>
      <c r="C145" s="47" t="s">
        <v>58</v>
      </c>
      <c r="D145" s="35">
        <v>91.64</v>
      </c>
      <c r="E145" s="35"/>
      <c r="F145" s="56"/>
      <c r="G145" s="57" t="s">
        <v>59</v>
      </c>
      <c r="P145" s="2"/>
    </row>
    <row r="146" spans="1:16" ht="15.75" customHeight="1" x14ac:dyDescent="0.25">
      <c r="A146" s="2"/>
      <c r="B146" s="43"/>
      <c r="C146" s="47" t="s">
        <v>60</v>
      </c>
      <c r="D146" s="35"/>
      <c r="E146" s="35"/>
      <c r="F146" s="35"/>
      <c r="G146" s="58"/>
      <c r="P146" s="2"/>
    </row>
    <row r="147" spans="1:16" ht="15.75" customHeight="1" x14ac:dyDescent="0.25">
      <c r="A147" s="2"/>
      <c r="B147" s="43"/>
      <c r="C147" s="47" t="s">
        <v>61</v>
      </c>
      <c r="D147" s="59"/>
      <c r="E147" s="59"/>
      <c r="F147" s="59"/>
      <c r="G147" s="60"/>
      <c r="P147" s="2"/>
    </row>
    <row r="148" spans="1:16" ht="15.75" thickBot="1" x14ac:dyDescent="0.3">
      <c r="A148" s="2"/>
      <c r="B148" s="43"/>
      <c r="C148" s="61" t="s">
        <v>61</v>
      </c>
      <c r="D148" s="37"/>
      <c r="E148" s="37"/>
      <c r="F148" s="37"/>
      <c r="G148" s="62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3" t="s">
        <v>62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53"/>
      <c r="P151" s="2"/>
    </row>
    <row r="152" spans="1:16" ht="15" customHeight="1" x14ac:dyDescent="0.25">
      <c r="A152" s="2"/>
      <c r="B152" s="65"/>
      <c r="C152" s="95" t="s">
        <v>546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2"/>
    </row>
    <row r="153" spans="1:16" ht="15" customHeight="1" x14ac:dyDescent="0.25">
      <c r="A153" s="2"/>
      <c r="C153" s="95" t="s">
        <v>547</v>
      </c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2"/>
    </row>
    <row r="154" spans="1:16" ht="15" customHeight="1" x14ac:dyDescent="0.25">
      <c r="A154" s="2"/>
      <c r="C154" s="95" t="s">
        <v>548</v>
      </c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2"/>
    </row>
    <row r="155" spans="1:16" ht="15" customHeight="1" x14ac:dyDescent="0.25">
      <c r="A155" s="2"/>
      <c r="C155" s="95" t="s">
        <v>549</v>
      </c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2"/>
    </row>
    <row r="156" spans="1:16" ht="15" customHeight="1" x14ac:dyDescent="0.25">
      <c r="A156" s="2"/>
      <c r="C156" s="95" t="s">
        <v>550</v>
      </c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2"/>
    </row>
    <row r="157" spans="1:16" ht="15" customHeight="1" x14ac:dyDescent="0.25">
      <c r="A157" s="2"/>
      <c r="C157" s="95" t="s">
        <v>551</v>
      </c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2"/>
    </row>
    <row r="158" spans="1:16" ht="15" customHeight="1" x14ac:dyDescent="0.25">
      <c r="A158" s="2"/>
      <c r="C158" s="95" t="s">
        <v>552</v>
      </c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2"/>
    </row>
    <row r="159" spans="1:16" x14ac:dyDescent="0.25">
      <c r="A159" s="2"/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2"/>
    </row>
    <row r="160" spans="1:16" x14ac:dyDescent="0.25">
      <c r="A160" s="2"/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2"/>
    </row>
    <row r="161" spans="1:16" x14ac:dyDescent="0.25">
      <c r="A161" s="2"/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2"/>
    </row>
    <row r="162" spans="1:16" x14ac:dyDescent="0.25">
      <c r="A162" s="2"/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2"/>
    </row>
    <row r="163" spans="1:16" x14ac:dyDescent="0.25">
      <c r="A163" s="2"/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2"/>
    </row>
    <row r="164" spans="1:16" x14ac:dyDescent="0.25">
      <c r="A164" s="2"/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2"/>
    </row>
    <row r="165" spans="1:16" x14ac:dyDescent="0.25">
      <c r="A165" s="2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4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1</v>
      </c>
      <c r="E168" s="7" t="s">
        <v>46</v>
      </c>
      <c r="F168" s="7" t="s">
        <v>47</v>
      </c>
    </row>
    <row r="169" spans="1:16" hidden="1" x14ac:dyDescent="0.25">
      <c r="C169" s="59" t="s">
        <v>60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59" t="s">
        <v>61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59" t="s">
        <v>61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60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2128-10E8-4743-8AAB-741C7DEC59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AD870-A150-4F05-94A3-721EE66253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40F88E-B169-4FBB-948C-B74CB98A7D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7944EA-A519-4A96-8752-CD618B8255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 1</vt:lpstr>
      <vt:lpstr>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Sheet2</vt:lpstr>
      <vt:lpstr>Sheet17</vt:lpstr>
      <vt:lpstr>Sheet1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Sheet18</vt:lpstr>
      <vt:lpstr>25</vt:lpstr>
      <vt:lpstr>26</vt:lpstr>
      <vt:lpstr>27</vt:lpstr>
      <vt:lpstr>28</vt:lpstr>
      <vt:lpstr>30</vt:lpstr>
      <vt:lpstr>29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Kelly Tay Shin Ying</dc:creator>
  <cp:lastModifiedBy>Badrol Hisham</cp:lastModifiedBy>
  <dcterms:created xsi:type="dcterms:W3CDTF">2020-02-01T01:12:25Z</dcterms:created>
  <dcterms:modified xsi:type="dcterms:W3CDTF">2020-07-02T03:04:23Z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