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.sharepoint.com/sites/production.team/Shared Documents/Clarification/Production Lab/2020/"/>
    </mc:Choice>
  </mc:AlternateContent>
  <xr:revisionPtr revIDLastSave="196" documentId="13_ncr:1_{F0B8B62B-B9D3-4716-B984-ECFC33685555}" xr6:coauthVersionLast="45" xr6:coauthVersionMax="45" xr10:uidLastSave="{A6FA9BFE-311B-4129-9063-BD574C6C5637}"/>
  <bookViews>
    <workbookView xWindow="-120" yWindow="-120" windowWidth="20730" windowHeight="11160" tabRatio="816" activeTab="41" xr2:uid="{6090090C-2027-4910-B89A-9EABFD12AF16}"/>
  </bookViews>
  <sheets>
    <sheet name="Sheet 1" sheetId="99" r:id="rId1"/>
    <sheet name="1" sheetId="1" r:id="rId2"/>
    <sheet name="Sheet3" sheetId="41" state="hidden" r:id="rId3"/>
    <sheet name="Sheet4" sheetId="42" state="hidden" r:id="rId4"/>
    <sheet name="Sheet5" sheetId="43" state="hidden" r:id="rId5"/>
    <sheet name="Sheet6" sheetId="44" state="hidden" r:id="rId6"/>
    <sheet name="Sheet7" sheetId="45" state="hidden" r:id="rId7"/>
    <sheet name="Sheet8" sheetId="46" state="hidden" r:id="rId8"/>
    <sheet name="Sheet9" sheetId="47" state="hidden" r:id="rId9"/>
    <sheet name="Sheet10" sheetId="48" state="hidden" r:id="rId10"/>
    <sheet name="Sheet11" sheetId="49" state="hidden" r:id="rId11"/>
    <sheet name="Sheet12" sheetId="50" state="hidden" r:id="rId12"/>
    <sheet name="Sheet13" sheetId="51" state="hidden" r:id="rId13"/>
    <sheet name="Sheet14" sheetId="52" state="hidden" r:id="rId14"/>
    <sheet name="Sheet15" sheetId="53" state="hidden" r:id="rId15"/>
    <sheet name="Sheet16" sheetId="54" state="hidden" r:id="rId16"/>
    <sheet name="Sheet2" sheetId="55" state="hidden" r:id="rId17"/>
    <sheet name="Sheet17" sheetId="56" state="hidden" r:id="rId18"/>
    <sheet name="Sheet1" sheetId="11" state="hidden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21" sheetId="83" r:id="rId39"/>
    <sheet name="22" sheetId="84" r:id="rId40"/>
    <sheet name="23" sheetId="85" r:id="rId41"/>
    <sheet name="24" sheetId="86" r:id="rId42"/>
    <sheet name="25" sheetId="87" r:id="rId43"/>
    <sheet name="26" sheetId="88" r:id="rId44"/>
    <sheet name="27" sheetId="89" r:id="rId45"/>
    <sheet name="28" sheetId="90" r:id="rId46"/>
    <sheet name="29" sheetId="91" r:id="rId47"/>
    <sheet name="30" sheetId="92" r:id="rId48"/>
    <sheet name="31" sheetId="98" r:id="rId4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63" l="1"/>
  <c r="S8" i="63"/>
  <c r="S7" i="63"/>
  <c r="S8" i="98" l="1"/>
  <c r="S7" i="98"/>
  <c r="S10" i="98" s="1"/>
  <c r="S12" i="98" s="1"/>
  <c r="S6" i="98"/>
  <c r="S9" i="98" s="1"/>
  <c r="S11" i="98" s="1"/>
  <c r="S8" i="92"/>
  <c r="S7" i="92"/>
  <c r="S10" i="92" s="1"/>
  <c r="S12" i="92" s="1"/>
  <c r="S6" i="92"/>
  <c r="S9" i="92" s="1"/>
  <c r="S11" i="92" s="1"/>
  <c r="S8" i="91"/>
  <c r="S7" i="91"/>
  <c r="S10" i="91" s="1"/>
  <c r="S12" i="91" s="1"/>
  <c r="S6" i="91"/>
  <c r="S9" i="91" s="1"/>
  <c r="S11" i="91" s="1"/>
  <c r="S8" i="90"/>
  <c r="S7" i="90"/>
  <c r="S10" i="90" s="1"/>
  <c r="S12" i="90" s="1"/>
  <c r="S6" i="90"/>
  <c r="S9" i="90" s="1"/>
  <c r="S11" i="90" s="1"/>
  <c r="S8" i="89"/>
  <c r="S7" i="89"/>
  <c r="S10" i="89" s="1"/>
  <c r="S12" i="89" s="1"/>
  <c r="S6" i="89"/>
  <c r="S9" i="89" s="1"/>
  <c r="S11" i="89" s="1"/>
  <c r="S8" i="88"/>
  <c r="S7" i="88"/>
  <c r="S10" i="88" s="1"/>
  <c r="S12" i="88" s="1"/>
  <c r="S6" i="88"/>
  <c r="S9" i="88" s="1"/>
  <c r="S11" i="88" s="1"/>
  <c r="S8" i="87"/>
  <c r="S7" i="87"/>
  <c r="S10" i="87" s="1"/>
  <c r="S12" i="87" s="1"/>
  <c r="S6" i="87"/>
  <c r="S9" i="87" s="1"/>
  <c r="S11" i="87" s="1"/>
  <c r="S8" i="86"/>
  <c r="S7" i="86"/>
  <c r="S10" i="86" s="1"/>
  <c r="S12" i="86" s="1"/>
  <c r="S6" i="86"/>
  <c r="S9" i="86" s="1"/>
  <c r="S11" i="86" s="1"/>
  <c r="S8" i="85"/>
  <c r="S7" i="85"/>
  <c r="S10" i="85" s="1"/>
  <c r="S12" i="85" s="1"/>
  <c r="S6" i="85"/>
  <c r="S9" i="85" s="1"/>
  <c r="S11" i="85" s="1"/>
  <c r="S10" i="84"/>
  <c r="S12" i="84" s="1"/>
  <c r="S8" i="84"/>
  <c r="S7" i="84"/>
  <c r="S6" i="84"/>
  <c r="S9" i="84" s="1"/>
  <c r="S11" i="84" s="1"/>
  <c r="S8" i="83"/>
  <c r="S7" i="83"/>
  <c r="S10" i="83" s="1"/>
  <c r="S12" i="83" s="1"/>
  <c r="S6" i="83"/>
  <c r="S9" i="83" s="1"/>
  <c r="S11" i="83" s="1"/>
  <c r="S8" i="82"/>
  <c r="S7" i="82"/>
  <c r="S10" i="82" s="1"/>
  <c r="S12" i="82" s="1"/>
  <c r="S6" i="82"/>
  <c r="S9" i="82" s="1"/>
  <c r="S11" i="82" s="1"/>
  <c r="S8" i="81"/>
  <c r="S7" i="81"/>
  <c r="S10" i="81" s="1"/>
  <c r="S12" i="81" s="1"/>
  <c r="S6" i="81"/>
  <c r="S9" i="81" s="1"/>
  <c r="S11" i="81" s="1"/>
  <c r="S8" i="80"/>
  <c r="S7" i="80"/>
  <c r="S10" i="80" s="1"/>
  <c r="S12" i="80" s="1"/>
  <c r="S6" i="80"/>
  <c r="S9" i="80" s="1"/>
  <c r="S11" i="80" s="1"/>
  <c r="S8" i="79"/>
  <c r="S7" i="79"/>
  <c r="S10" i="79" s="1"/>
  <c r="S12" i="79" s="1"/>
  <c r="S6" i="79"/>
  <c r="S9" i="79" s="1"/>
  <c r="S11" i="79" s="1"/>
  <c r="S8" i="78"/>
  <c r="S7" i="78"/>
  <c r="S10" i="78" s="1"/>
  <c r="S12" i="78" s="1"/>
  <c r="S6" i="78"/>
  <c r="S9" i="78" s="1"/>
  <c r="S11" i="78" s="1"/>
  <c r="S8" i="77"/>
  <c r="S7" i="77"/>
  <c r="S10" i="77" s="1"/>
  <c r="S12" i="77" s="1"/>
  <c r="S6" i="77"/>
  <c r="S9" i="77" s="1"/>
  <c r="S11" i="77" s="1"/>
  <c r="S8" i="76"/>
  <c r="S7" i="76"/>
  <c r="S10" i="76" s="1"/>
  <c r="S12" i="76" s="1"/>
  <c r="S6" i="76"/>
  <c r="S9" i="76" s="1"/>
  <c r="S11" i="76" s="1"/>
  <c r="S8" i="75"/>
  <c r="S7" i="75"/>
  <c r="S10" i="75" s="1"/>
  <c r="S12" i="75" s="1"/>
  <c r="S6" i="75"/>
  <c r="S9" i="75" s="1"/>
  <c r="S11" i="75" s="1"/>
  <c r="S10" i="74"/>
  <c r="S12" i="74" s="1"/>
  <c r="S8" i="74"/>
  <c r="S7" i="74"/>
  <c r="S6" i="74"/>
  <c r="S9" i="74" s="1"/>
  <c r="S11" i="74" s="1"/>
  <c r="S8" i="73"/>
  <c r="S7" i="73"/>
  <c r="S10" i="73" s="1"/>
  <c r="S12" i="73" s="1"/>
  <c r="S6" i="73"/>
  <c r="S9" i="73" s="1"/>
  <c r="S11" i="73" s="1"/>
  <c r="S8" i="72"/>
  <c r="S7" i="72"/>
  <c r="S10" i="72" s="1"/>
  <c r="S12" i="72" s="1"/>
  <c r="S6" i="72"/>
  <c r="S9" i="72" s="1"/>
  <c r="S11" i="72" s="1"/>
  <c r="S8" i="70"/>
  <c r="S7" i="70"/>
  <c r="S10" i="70" s="1"/>
  <c r="S12" i="70" s="1"/>
  <c r="S6" i="70"/>
  <c r="S9" i="70" s="1"/>
  <c r="S11" i="70" s="1"/>
  <c r="S8" i="69"/>
  <c r="S7" i="69"/>
  <c r="S10" i="69" s="1"/>
  <c r="S12" i="69" s="1"/>
  <c r="S6" i="69"/>
  <c r="S9" i="69" s="1"/>
  <c r="S11" i="69" s="1"/>
  <c r="S8" i="68"/>
  <c r="S7" i="68"/>
  <c r="S10" i="68" s="1"/>
  <c r="S12" i="68" s="1"/>
  <c r="S6" i="68"/>
  <c r="S9" i="68" s="1"/>
  <c r="S11" i="68" s="1"/>
  <c r="S8" i="67"/>
  <c r="S7" i="67"/>
  <c r="S10" i="67" s="1"/>
  <c r="S12" i="67" s="1"/>
  <c r="S6" i="67"/>
  <c r="S9" i="67" s="1"/>
  <c r="S11" i="67" s="1"/>
  <c r="S10" i="66"/>
  <c r="S12" i="66" s="1"/>
  <c r="S8" i="66"/>
  <c r="S7" i="66"/>
  <c r="S6" i="66"/>
  <c r="S9" i="66" s="1"/>
  <c r="S11" i="66" s="1"/>
  <c r="S8" i="65"/>
  <c r="S7" i="65"/>
  <c r="S10" i="65" s="1"/>
  <c r="S12" i="65" s="1"/>
  <c r="S6" i="65"/>
  <c r="S9" i="65" s="1"/>
  <c r="S11" i="65" s="1"/>
  <c r="S8" i="64"/>
  <c r="S7" i="64"/>
  <c r="S10" i="64" s="1"/>
  <c r="S12" i="64" s="1"/>
  <c r="S6" i="64"/>
  <c r="S9" i="64" s="1"/>
  <c r="S11" i="64" s="1"/>
  <c r="S10" i="63"/>
  <c r="S12" i="63" s="1"/>
  <c r="S9" i="63"/>
  <c r="S11" i="63" s="1"/>
  <c r="S11" i="1"/>
  <c r="S7" i="1"/>
  <c r="S6" i="1"/>
  <c r="S9" i="1" s="1"/>
  <c r="S5" i="1"/>
  <c r="S8" i="1" s="1"/>
  <c r="S10" i="1" s="1"/>
  <c r="E15" i="99"/>
  <c r="D23" i="99"/>
  <c r="C31" i="99"/>
  <c r="E9" i="99"/>
  <c r="D33" i="99"/>
  <c r="C12" i="99"/>
  <c r="D13" i="99"/>
  <c r="D14" i="99"/>
  <c r="D16" i="99"/>
  <c r="D27" i="99"/>
  <c r="E29" i="99"/>
  <c r="C13" i="99"/>
  <c r="E20" i="99"/>
  <c r="D28" i="99"/>
  <c r="C7" i="99"/>
  <c r="E30" i="99"/>
  <c r="D9" i="99"/>
  <c r="C33" i="99"/>
  <c r="E11" i="99"/>
  <c r="C11" i="99"/>
  <c r="E24" i="99"/>
  <c r="C19" i="99"/>
  <c r="D10" i="99"/>
  <c r="E25" i="99"/>
  <c r="E4" i="99"/>
  <c r="C28" i="99"/>
  <c r="D30" i="99"/>
  <c r="C24" i="99"/>
  <c r="D8" i="99"/>
  <c r="C3" i="99"/>
  <c r="E31" i="99"/>
  <c r="C29" i="99"/>
  <c r="E7" i="99"/>
  <c r="D15" i="99"/>
  <c r="C23" i="99"/>
  <c r="E13" i="99"/>
  <c r="D25" i="99"/>
  <c r="D4" i="99"/>
  <c r="E27" i="99"/>
  <c r="D6" i="99"/>
  <c r="D21" i="99"/>
  <c r="D19" i="99"/>
  <c r="C32" i="99"/>
  <c r="C5" i="99"/>
  <c r="E12" i="99"/>
  <c r="D20" i="99"/>
  <c r="E3" i="99"/>
  <c r="E22" i="99"/>
  <c r="D32" i="99"/>
  <c r="C25" i="99"/>
  <c r="C4" i="99"/>
  <c r="E10" i="99"/>
  <c r="E16" i="99"/>
  <c r="C16" i="99"/>
  <c r="D31" i="99"/>
  <c r="C10" i="99"/>
  <c r="E17" i="99"/>
  <c r="E26" i="99"/>
  <c r="C20" i="99"/>
  <c r="E21" i="99"/>
  <c r="D22" i="99"/>
  <c r="E8" i="99"/>
  <c r="D3" i="99"/>
  <c r="C14" i="99"/>
  <c r="D5" i="99"/>
  <c r="E28" i="99"/>
  <c r="D7" i="99"/>
  <c r="C15" i="99"/>
  <c r="E18" i="99"/>
  <c r="D17" i="99"/>
  <c r="E5" i="99"/>
  <c r="E19" i="99"/>
  <c r="C27" i="99"/>
  <c r="E32" i="99"/>
  <c r="D11" i="99"/>
  <c r="C26" i="99"/>
  <c r="E33" i="99"/>
  <c r="D12" i="99"/>
  <c r="C8" i="99"/>
  <c r="E14" i="99"/>
  <c r="D29" i="99"/>
  <c r="C17" i="99"/>
  <c r="D24" i="99"/>
  <c r="C30" i="99"/>
  <c r="C6" i="99"/>
  <c r="C18" i="99"/>
  <c r="E6" i="99"/>
  <c r="C9" i="99"/>
  <c r="C22" i="99"/>
  <c r="D26" i="99"/>
  <c r="E23" i="99"/>
  <c r="C21" i="99"/>
  <c r="D18" i="99"/>
  <c r="D34" i="99" l="1"/>
  <c r="E34" i="99"/>
  <c r="C34" i="99"/>
  <c r="L2" i="99" l="1"/>
  <c r="L4" i="99"/>
  <c r="L3" i="99"/>
  <c r="F171" i="98" l="1"/>
  <c r="E171" i="98"/>
  <c r="D171" i="98"/>
  <c r="F170" i="98"/>
  <c r="E170" i="98"/>
  <c r="D170" i="98"/>
  <c r="F169" i="98"/>
  <c r="E169" i="98"/>
  <c r="D169" i="98"/>
  <c r="K141" i="98"/>
  <c r="K140" i="98"/>
  <c r="K135" i="98"/>
  <c r="K133" i="98"/>
  <c r="J125" i="98"/>
  <c r="J124" i="98"/>
  <c r="J123" i="98"/>
  <c r="J122" i="98"/>
  <c r="J121" i="98"/>
  <c r="J120" i="98"/>
  <c r="J119" i="98"/>
  <c r="K86" i="98"/>
  <c r="K85" i="98"/>
  <c r="K80" i="98"/>
  <c r="K78" i="98"/>
  <c r="J70" i="98"/>
  <c r="J69" i="98"/>
  <c r="J68" i="98"/>
  <c r="J67" i="98"/>
  <c r="J66" i="98"/>
  <c r="J65" i="98"/>
  <c r="J64" i="98"/>
  <c r="K29" i="98"/>
  <c r="K28" i="98"/>
  <c r="K23" i="98"/>
  <c r="K21" i="98"/>
  <c r="J13" i="98"/>
  <c r="J12" i="98"/>
  <c r="J11" i="98"/>
  <c r="J10" i="98"/>
  <c r="J9" i="98"/>
  <c r="J8" i="98"/>
  <c r="J7" i="98"/>
  <c r="O28" i="98" l="1"/>
  <c r="O137" i="98"/>
  <c r="O139" i="98"/>
  <c r="O136" i="98"/>
  <c r="O82" i="98"/>
  <c r="O84" i="98"/>
  <c r="O85" i="98"/>
  <c r="O27" i="98"/>
  <c r="O26" i="98"/>
  <c r="O24" i="98"/>
  <c r="O83" i="98"/>
  <c r="O25" i="98"/>
  <c r="O140" i="98"/>
  <c r="O81" i="98"/>
  <c r="O138" i="98"/>
  <c r="F171" i="92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J123" i="92"/>
  <c r="J122" i="92"/>
  <c r="J121" i="92"/>
  <c r="J120" i="92"/>
  <c r="J119" i="92"/>
  <c r="K86" i="92"/>
  <c r="K85" i="92"/>
  <c r="K80" i="92"/>
  <c r="K78" i="92"/>
  <c r="J70" i="92"/>
  <c r="J69" i="92"/>
  <c r="J68" i="92"/>
  <c r="J67" i="92"/>
  <c r="J66" i="92"/>
  <c r="J65" i="92"/>
  <c r="J64" i="92"/>
  <c r="K29" i="92"/>
  <c r="K28" i="92"/>
  <c r="K23" i="92"/>
  <c r="K21" i="92"/>
  <c r="J13" i="92"/>
  <c r="J12" i="92"/>
  <c r="J11" i="92"/>
  <c r="J10" i="92"/>
  <c r="J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J123" i="91"/>
  <c r="O138" i="91" s="1"/>
  <c r="J122" i="91"/>
  <c r="O137" i="91" s="1"/>
  <c r="J121" i="91"/>
  <c r="J120" i="91"/>
  <c r="J119" i="91"/>
  <c r="K86" i="91"/>
  <c r="K85" i="91"/>
  <c r="K80" i="91"/>
  <c r="K78" i="91"/>
  <c r="J70" i="91"/>
  <c r="J69" i="91"/>
  <c r="J68" i="91"/>
  <c r="J67" i="91"/>
  <c r="J66" i="91"/>
  <c r="J65" i="91"/>
  <c r="J64" i="91"/>
  <c r="K29" i="91"/>
  <c r="K28" i="91"/>
  <c r="K23" i="91"/>
  <c r="K21" i="91"/>
  <c r="J13" i="91"/>
  <c r="J12" i="91"/>
  <c r="J11" i="91"/>
  <c r="J10" i="91"/>
  <c r="J9" i="91"/>
  <c r="O28" i="91" s="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O140" i="90"/>
  <c r="K140" i="90"/>
  <c r="K135" i="90"/>
  <c r="K133" i="90"/>
  <c r="J125" i="90"/>
  <c r="J124" i="90"/>
  <c r="O139" i="90" s="1"/>
  <c r="J123" i="90"/>
  <c r="J122" i="90"/>
  <c r="J121" i="90"/>
  <c r="J120" i="90"/>
  <c r="J119" i="90"/>
  <c r="K86" i="90"/>
  <c r="K85" i="90"/>
  <c r="K80" i="90"/>
  <c r="K78" i="90"/>
  <c r="J70" i="90"/>
  <c r="J69" i="90"/>
  <c r="J68" i="90"/>
  <c r="J67" i="90"/>
  <c r="J66" i="90"/>
  <c r="J65" i="90"/>
  <c r="J64" i="90"/>
  <c r="K29" i="90"/>
  <c r="K28" i="90"/>
  <c r="K23" i="90"/>
  <c r="K21" i="90"/>
  <c r="J13" i="90"/>
  <c r="J12" i="90"/>
  <c r="O27" i="90" s="1"/>
  <c r="J11" i="90"/>
  <c r="J10" i="90"/>
  <c r="J9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O139" i="89" s="1"/>
  <c r="J123" i="89"/>
  <c r="J122" i="89"/>
  <c r="J121" i="89"/>
  <c r="O136" i="89" s="1"/>
  <c r="J120" i="89"/>
  <c r="J119" i="89"/>
  <c r="K86" i="89"/>
  <c r="K85" i="89"/>
  <c r="K80" i="89"/>
  <c r="K78" i="89"/>
  <c r="J70" i="89"/>
  <c r="J69" i="89"/>
  <c r="J68" i="89"/>
  <c r="J67" i="89"/>
  <c r="J66" i="89"/>
  <c r="J65" i="89"/>
  <c r="J64" i="89"/>
  <c r="K29" i="89"/>
  <c r="K28" i="89"/>
  <c r="K23" i="89"/>
  <c r="K21" i="89"/>
  <c r="J13" i="89"/>
  <c r="J12" i="89"/>
  <c r="J11" i="89"/>
  <c r="J10" i="89"/>
  <c r="J9" i="89"/>
  <c r="O24" i="89" s="1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O139" i="88"/>
  <c r="K135" i="88"/>
  <c r="K133" i="88"/>
  <c r="J125" i="88"/>
  <c r="J124" i="88"/>
  <c r="J123" i="88"/>
  <c r="J122" i="88"/>
  <c r="J121" i="88"/>
  <c r="O140" i="88" s="1"/>
  <c r="J120" i="88"/>
  <c r="J119" i="88"/>
  <c r="K86" i="88"/>
  <c r="K85" i="88"/>
  <c r="K80" i="88"/>
  <c r="K78" i="88"/>
  <c r="J70" i="88"/>
  <c r="O84" i="88" s="1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O139" i="87" s="1"/>
  <c r="J123" i="87"/>
  <c r="O138" i="87" s="1"/>
  <c r="J122" i="87"/>
  <c r="J121" i="87"/>
  <c r="J120" i="87"/>
  <c r="J119" i="87"/>
  <c r="K86" i="87"/>
  <c r="K85" i="87"/>
  <c r="K80" i="87"/>
  <c r="K78" i="87"/>
  <c r="J70" i="87"/>
  <c r="J69" i="87"/>
  <c r="J68" i="87"/>
  <c r="J67" i="87"/>
  <c r="O82" i="87" s="1"/>
  <c r="J66" i="87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O139" i="86" s="1"/>
  <c r="J123" i="86"/>
  <c r="J122" i="86"/>
  <c r="J121" i="86"/>
  <c r="J120" i="86"/>
  <c r="J119" i="86"/>
  <c r="K86" i="86"/>
  <c r="K85" i="86"/>
  <c r="K80" i="86"/>
  <c r="K78" i="86"/>
  <c r="J70" i="86"/>
  <c r="J69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J122" i="85"/>
  <c r="J121" i="85"/>
  <c r="J120" i="85"/>
  <c r="J119" i="85"/>
  <c r="K86" i="85"/>
  <c r="K85" i="85"/>
  <c r="K80" i="85"/>
  <c r="K78" i="85"/>
  <c r="J70" i="85"/>
  <c r="J69" i="85"/>
  <c r="J68" i="85"/>
  <c r="O83" i="85" s="1"/>
  <c r="J67" i="85"/>
  <c r="J66" i="85"/>
  <c r="J65" i="85"/>
  <c r="J64" i="85"/>
  <c r="K29" i="85"/>
  <c r="K28" i="85"/>
  <c r="K23" i="85"/>
  <c r="K21" i="85"/>
  <c r="J13" i="85"/>
  <c r="J12" i="85"/>
  <c r="J11" i="85"/>
  <c r="J10" i="85"/>
  <c r="J9" i="85"/>
  <c r="O24" i="85" s="1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J123" i="84"/>
  <c r="J122" i="84"/>
  <c r="J121" i="84"/>
  <c r="J120" i="84"/>
  <c r="J119" i="84"/>
  <c r="K86" i="84"/>
  <c r="K85" i="84"/>
  <c r="K80" i="84"/>
  <c r="K78" i="84"/>
  <c r="J70" i="84"/>
  <c r="J69" i="84"/>
  <c r="J68" i="84"/>
  <c r="O83" i="84" s="1"/>
  <c r="J67" i="84"/>
  <c r="J66" i="84"/>
  <c r="J65" i="84"/>
  <c r="J64" i="84"/>
  <c r="K29" i="84"/>
  <c r="K28" i="84"/>
  <c r="K23" i="84"/>
  <c r="K21" i="84"/>
  <c r="J13" i="84"/>
  <c r="J12" i="84"/>
  <c r="J11" i="84"/>
  <c r="J10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J123" i="83"/>
  <c r="J122" i="83"/>
  <c r="J121" i="83"/>
  <c r="J120" i="83"/>
  <c r="J119" i="83"/>
  <c r="K86" i="83"/>
  <c r="K85" i="83"/>
  <c r="K80" i="83"/>
  <c r="K78" i="83"/>
  <c r="J70" i="83"/>
  <c r="J69" i="83"/>
  <c r="J68" i="83"/>
  <c r="J67" i="83"/>
  <c r="J66" i="83"/>
  <c r="J65" i="83"/>
  <c r="J64" i="83"/>
  <c r="K29" i="83"/>
  <c r="K28" i="83"/>
  <c r="K23" i="83"/>
  <c r="K21" i="83"/>
  <c r="J13" i="83"/>
  <c r="J12" i="83"/>
  <c r="J11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J124" i="82"/>
  <c r="J123" i="82"/>
  <c r="J122" i="82"/>
  <c r="J121" i="82"/>
  <c r="O136" i="82" s="1"/>
  <c r="J120" i="82"/>
  <c r="J119" i="82"/>
  <c r="K86" i="82"/>
  <c r="K85" i="82"/>
  <c r="K80" i="82"/>
  <c r="K78" i="82"/>
  <c r="J70" i="82"/>
  <c r="J69" i="82"/>
  <c r="J68" i="82"/>
  <c r="J67" i="82"/>
  <c r="J66" i="82"/>
  <c r="J65" i="82"/>
  <c r="J64" i="82"/>
  <c r="K29" i="82"/>
  <c r="K28" i="82"/>
  <c r="K23" i="82"/>
  <c r="K21" i="82"/>
  <c r="J13" i="82"/>
  <c r="J12" i="82"/>
  <c r="O27" i="82" s="1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O139" i="81" s="1"/>
  <c r="J123" i="81"/>
  <c r="J122" i="81"/>
  <c r="J121" i="81"/>
  <c r="O136" i="81" s="1"/>
  <c r="J120" i="81"/>
  <c r="J119" i="81"/>
  <c r="K86" i="81"/>
  <c r="K85" i="81"/>
  <c r="K80" i="81"/>
  <c r="K78" i="81"/>
  <c r="J70" i="81"/>
  <c r="J69" i="81"/>
  <c r="J68" i="81"/>
  <c r="J67" i="81"/>
  <c r="J66" i="81"/>
  <c r="J65" i="81"/>
  <c r="J64" i="81"/>
  <c r="K29" i="81"/>
  <c r="K28" i="81"/>
  <c r="K23" i="81"/>
  <c r="K21" i="81"/>
  <c r="J13" i="81"/>
  <c r="J12" i="81"/>
  <c r="J11" i="81"/>
  <c r="J10" i="81"/>
  <c r="J9" i="81"/>
  <c r="O24" i="81" s="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O137" i="80" s="1"/>
  <c r="J121" i="80"/>
  <c r="J120" i="80"/>
  <c r="J119" i="80"/>
  <c r="K86" i="80"/>
  <c r="K85" i="80"/>
  <c r="K80" i="80"/>
  <c r="K78" i="80"/>
  <c r="J70" i="80"/>
  <c r="J69" i="80"/>
  <c r="J68" i="80"/>
  <c r="O83" i="80" s="1"/>
  <c r="J67" i="80"/>
  <c r="J66" i="80"/>
  <c r="J65" i="80"/>
  <c r="J64" i="80"/>
  <c r="K29" i="80"/>
  <c r="K28" i="80"/>
  <c r="K23" i="80"/>
  <c r="K21" i="80"/>
  <c r="J13" i="80"/>
  <c r="J12" i="80"/>
  <c r="J11" i="80"/>
  <c r="J10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J123" i="79"/>
  <c r="O138" i="79" s="1"/>
  <c r="J122" i="79"/>
  <c r="O137" i="79" s="1"/>
  <c r="J121" i="79"/>
  <c r="J120" i="79"/>
  <c r="J119" i="79"/>
  <c r="K86" i="79"/>
  <c r="K85" i="79"/>
  <c r="K80" i="79"/>
  <c r="K78" i="79"/>
  <c r="J70" i="79"/>
  <c r="J69" i="79"/>
  <c r="J68" i="79"/>
  <c r="J67" i="79"/>
  <c r="J66" i="79"/>
  <c r="J65" i="79"/>
  <c r="J64" i="79"/>
  <c r="K29" i="79"/>
  <c r="K28" i="79"/>
  <c r="K23" i="79"/>
  <c r="K21" i="79"/>
  <c r="J13" i="79"/>
  <c r="J12" i="79"/>
  <c r="J11" i="79"/>
  <c r="J10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J123" i="78"/>
  <c r="O138" i="78" s="1"/>
  <c r="J122" i="78"/>
  <c r="O137" i="78" s="1"/>
  <c r="J121" i="78"/>
  <c r="J120" i="78"/>
  <c r="J119" i="78"/>
  <c r="K86" i="78"/>
  <c r="K85" i="78"/>
  <c r="K80" i="78"/>
  <c r="K78" i="78"/>
  <c r="J70" i="78"/>
  <c r="J69" i="78"/>
  <c r="J68" i="78"/>
  <c r="J67" i="78"/>
  <c r="J66" i="78"/>
  <c r="J65" i="78"/>
  <c r="J64" i="78"/>
  <c r="K29" i="78"/>
  <c r="K28" i="78"/>
  <c r="K23" i="78"/>
  <c r="K21" i="78"/>
  <c r="J13" i="78"/>
  <c r="J12" i="78"/>
  <c r="J11" i="78"/>
  <c r="J10" i="78"/>
  <c r="O25" i="78" s="1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J123" i="77"/>
  <c r="O138" i="77" s="1"/>
  <c r="J122" i="77"/>
  <c r="O137" i="77" s="1"/>
  <c r="J121" i="77"/>
  <c r="J120" i="77"/>
  <c r="J119" i="77"/>
  <c r="K86" i="77"/>
  <c r="K85" i="77"/>
  <c r="K80" i="77"/>
  <c r="K78" i="77"/>
  <c r="J70" i="77"/>
  <c r="J69" i="77"/>
  <c r="J68" i="77"/>
  <c r="J67" i="77"/>
  <c r="J66" i="77"/>
  <c r="J65" i="77"/>
  <c r="J64" i="77"/>
  <c r="K29" i="77"/>
  <c r="K28" i="77"/>
  <c r="K23" i="77"/>
  <c r="K21" i="77"/>
  <c r="J13" i="77"/>
  <c r="J12" i="77"/>
  <c r="J11" i="77"/>
  <c r="J10" i="77"/>
  <c r="J9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J123" i="76"/>
  <c r="J122" i="76"/>
  <c r="J121" i="76"/>
  <c r="O140" i="76" s="1"/>
  <c r="J120" i="76"/>
  <c r="J119" i="76"/>
  <c r="K85" i="76"/>
  <c r="K80" i="76"/>
  <c r="K78" i="76"/>
  <c r="J70" i="76"/>
  <c r="J69" i="76"/>
  <c r="J68" i="76"/>
  <c r="J67" i="76"/>
  <c r="J66" i="76"/>
  <c r="J65" i="76"/>
  <c r="J64" i="76"/>
  <c r="K29" i="76"/>
  <c r="K28" i="76"/>
  <c r="K23" i="76"/>
  <c r="K21" i="76"/>
  <c r="J13" i="76"/>
  <c r="J12" i="76"/>
  <c r="O27" i="76" s="1"/>
  <c r="J11" i="76"/>
  <c r="J10" i="76"/>
  <c r="J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O139" i="75" s="1"/>
  <c r="J123" i="75"/>
  <c r="J122" i="75"/>
  <c r="J121" i="75"/>
  <c r="J120" i="75"/>
  <c r="J119" i="75"/>
  <c r="K86" i="75"/>
  <c r="K85" i="75"/>
  <c r="K80" i="75"/>
  <c r="K78" i="75"/>
  <c r="J70" i="75"/>
  <c r="J69" i="75"/>
  <c r="J68" i="75"/>
  <c r="J67" i="75"/>
  <c r="J66" i="75"/>
  <c r="J65" i="75"/>
  <c r="J64" i="75"/>
  <c r="K29" i="75"/>
  <c r="K28" i="75"/>
  <c r="K23" i="75"/>
  <c r="K21" i="75"/>
  <c r="J13" i="75"/>
  <c r="J12" i="75"/>
  <c r="J11" i="75"/>
  <c r="O26" i="75" s="1"/>
  <c r="J10" i="75"/>
  <c r="J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J122" i="74"/>
  <c r="J121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O27" i="74" s="1"/>
  <c r="J12" i="74"/>
  <c r="J11" i="74"/>
  <c r="O26" i="74" s="1"/>
  <c r="J10" i="74"/>
  <c r="O25" i="74" s="1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J123" i="73"/>
  <c r="J122" i="73"/>
  <c r="J121" i="73"/>
  <c r="J120" i="73"/>
  <c r="J119" i="73"/>
  <c r="K86" i="73"/>
  <c r="K85" i="73"/>
  <c r="K80" i="73"/>
  <c r="K78" i="73"/>
  <c r="J70" i="73"/>
  <c r="J69" i="73"/>
  <c r="J68" i="73"/>
  <c r="J67" i="73"/>
  <c r="J66" i="73"/>
  <c r="J65" i="73"/>
  <c r="J64" i="73"/>
  <c r="K29" i="73"/>
  <c r="K28" i="73"/>
  <c r="K23" i="73"/>
  <c r="K21" i="73"/>
  <c r="J13" i="73"/>
  <c r="J12" i="73"/>
  <c r="J11" i="73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O139" i="72" s="1"/>
  <c r="J123" i="72"/>
  <c r="J122" i="72"/>
  <c r="J121" i="72"/>
  <c r="J120" i="72"/>
  <c r="J119" i="72"/>
  <c r="K86" i="72"/>
  <c r="K85" i="72"/>
  <c r="K80" i="72"/>
  <c r="K78" i="72"/>
  <c r="J70" i="72"/>
  <c r="J69" i="72"/>
  <c r="J68" i="72"/>
  <c r="O83" i="72" s="1"/>
  <c r="J67" i="72"/>
  <c r="J66" i="72"/>
  <c r="J65" i="72"/>
  <c r="J64" i="72"/>
  <c r="K29" i="72"/>
  <c r="K28" i="72"/>
  <c r="K23" i="72"/>
  <c r="K21" i="72"/>
  <c r="J13" i="72"/>
  <c r="J12" i="72"/>
  <c r="O27" i="72" s="1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O137" i="70" s="1"/>
  <c r="J121" i="70"/>
  <c r="J120" i="70"/>
  <c r="J119" i="70"/>
  <c r="K86" i="70"/>
  <c r="K85" i="70"/>
  <c r="K80" i="70"/>
  <c r="K78" i="70"/>
  <c r="J70" i="70"/>
  <c r="J69" i="70"/>
  <c r="J68" i="70"/>
  <c r="J67" i="70"/>
  <c r="J66" i="70"/>
  <c r="J65" i="70"/>
  <c r="J64" i="70"/>
  <c r="K29" i="70"/>
  <c r="K28" i="70"/>
  <c r="K23" i="70"/>
  <c r="K21" i="70"/>
  <c r="J13" i="70"/>
  <c r="J12" i="70"/>
  <c r="O27" i="70" s="1"/>
  <c r="J11" i="70"/>
  <c r="O26" i="70" s="1"/>
  <c r="J10" i="70"/>
  <c r="J9" i="70"/>
  <c r="O24" i="70" s="1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O139" i="69" s="1"/>
  <c r="J123" i="69"/>
  <c r="J122" i="69"/>
  <c r="J121" i="69"/>
  <c r="J120" i="69"/>
  <c r="J119" i="69"/>
  <c r="K86" i="69"/>
  <c r="K85" i="69"/>
  <c r="K80" i="69"/>
  <c r="K78" i="69"/>
  <c r="J70" i="69"/>
  <c r="J69" i="69"/>
  <c r="J68" i="69"/>
  <c r="O83" i="69" s="1"/>
  <c r="J67" i="69"/>
  <c r="J66" i="69"/>
  <c r="J65" i="69"/>
  <c r="J64" i="69"/>
  <c r="K29" i="69"/>
  <c r="K28" i="69"/>
  <c r="K23" i="69"/>
  <c r="K21" i="69"/>
  <c r="J13" i="69"/>
  <c r="J12" i="69"/>
  <c r="O27" i="69" s="1"/>
  <c r="J11" i="69"/>
  <c r="J10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O139" i="68" s="1"/>
  <c r="J123" i="68"/>
  <c r="J122" i="68"/>
  <c r="O137" i="68" s="1"/>
  <c r="J121" i="68"/>
  <c r="J120" i="68"/>
  <c r="J119" i="68"/>
  <c r="K86" i="68"/>
  <c r="K85" i="68"/>
  <c r="K80" i="68"/>
  <c r="K78" i="68"/>
  <c r="J70" i="68"/>
  <c r="J69" i="68"/>
  <c r="J68" i="68"/>
  <c r="J67" i="68"/>
  <c r="J66" i="68"/>
  <c r="J65" i="68"/>
  <c r="J64" i="68"/>
  <c r="K29" i="68"/>
  <c r="K28" i="68"/>
  <c r="K23" i="68"/>
  <c r="K21" i="68"/>
  <c r="J13" i="68"/>
  <c r="J12" i="68"/>
  <c r="O27" i="68" s="1"/>
  <c r="J11" i="68"/>
  <c r="O26" i="68" s="1"/>
  <c r="J10" i="68"/>
  <c r="J9" i="68"/>
  <c r="O24" i="68" s="1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O139" i="67" s="1"/>
  <c r="J123" i="67"/>
  <c r="O138" i="67" s="1"/>
  <c r="J122" i="67"/>
  <c r="O137" i="67" s="1"/>
  <c r="J121" i="67"/>
  <c r="J120" i="67"/>
  <c r="J119" i="67"/>
  <c r="K86" i="67"/>
  <c r="K85" i="67"/>
  <c r="K80" i="67"/>
  <c r="K78" i="67"/>
  <c r="J70" i="67"/>
  <c r="J69" i="67"/>
  <c r="J68" i="67"/>
  <c r="O83" i="67" s="1"/>
  <c r="J67" i="67"/>
  <c r="J66" i="67"/>
  <c r="J65" i="67"/>
  <c r="J64" i="67"/>
  <c r="K29" i="67"/>
  <c r="K28" i="67"/>
  <c r="K23" i="67"/>
  <c r="K21" i="67"/>
  <c r="J13" i="67"/>
  <c r="J12" i="67"/>
  <c r="O27" i="67" s="1"/>
  <c r="J11" i="67"/>
  <c r="O26" i="67" s="1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J123" i="66"/>
  <c r="O138" i="66" s="1"/>
  <c r="J122" i="66"/>
  <c r="J121" i="66"/>
  <c r="J120" i="66"/>
  <c r="J119" i="66"/>
  <c r="K86" i="66"/>
  <c r="K85" i="66"/>
  <c r="K80" i="66"/>
  <c r="K78" i="66"/>
  <c r="J70" i="66"/>
  <c r="J69" i="66"/>
  <c r="J68" i="66"/>
  <c r="J67" i="66"/>
  <c r="J66" i="66"/>
  <c r="J65" i="66"/>
  <c r="J64" i="66"/>
  <c r="K29" i="66"/>
  <c r="K28" i="66"/>
  <c r="K23" i="66"/>
  <c r="K21" i="66"/>
  <c r="J13" i="66"/>
  <c r="J12" i="66"/>
  <c r="J11" i="66"/>
  <c r="O26" i="66" s="1"/>
  <c r="J10" i="66"/>
  <c r="J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J123" i="65"/>
  <c r="J122" i="65"/>
  <c r="J121" i="65"/>
  <c r="J120" i="65"/>
  <c r="J119" i="65"/>
  <c r="K86" i="65"/>
  <c r="K85" i="65"/>
  <c r="K80" i="65"/>
  <c r="K78" i="65"/>
  <c r="J70" i="65"/>
  <c r="J69" i="65"/>
  <c r="J68" i="65"/>
  <c r="O83" i="65" s="1"/>
  <c r="J67" i="65"/>
  <c r="O82" i="65" s="1"/>
  <c r="J66" i="65"/>
  <c r="J65" i="65"/>
  <c r="J64" i="65"/>
  <c r="K29" i="65"/>
  <c r="K28" i="65"/>
  <c r="K23" i="65"/>
  <c r="K21" i="65"/>
  <c r="J13" i="65"/>
  <c r="J12" i="65"/>
  <c r="J11" i="65"/>
  <c r="J10" i="65"/>
  <c r="O25" i="65" s="1"/>
  <c r="J9" i="65"/>
  <c r="J8" i="65"/>
  <c r="J7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O139" i="64" s="1"/>
  <c r="J123" i="64"/>
  <c r="J122" i="64"/>
  <c r="J121" i="64"/>
  <c r="J120" i="64"/>
  <c r="J119" i="64"/>
  <c r="K86" i="64"/>
  <c r="K85" i="64"/>
  <c r="K80" i="64"/>
  <c r="K78" i="64"/>
  <c r="J70" i="64"/>
  <c r="J69" i="64"/>
  <c r="J68" i="64"/>
  <c r="J67" i="64"/>
  <c r="J66" i="64"/>
  <c r="J65" i="64"/>
  <c r="J64" i="64"/>
  <c r="K29" i="64"/>
  <c r="K28" i="64"/>
  <c r="K23" i="64"/>
  <c r="K21" i="64"/>
  <c r="J13" i="64"/>
  <c r="J12" i="64"/>
  <c r="J11" i="64"/>
  <c r="J10" i="64"/>
  <c r="J9" i="64"/>
  <c r="O28" i="64" s="1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J123" i="63"/>
  <c r="J122" i="63"/>
  <c r="J121" i="63"/>
  <c r="O136" i="63" s="1"/>
  <c r="J120" i="63"/>
  <c r="J119" i="63"/>
  <c r="K86" i="63"/>
  <c r="K85" i="63"/>
  <c r="K80" i="63"/>
  <c r="K78" i="63"/>
  <c r="J70" i="63"/>
  <c r="J69" i="63"/>
  <c r="J68" i="63"/>
  <c r="J67" i="63"/>
  <c r="O82" i="63" s="1"/>
  <c r="J66" i="63"/>
  <c r="J65" i="63"/>
  <c r="J64" i="63"/>
  <c r="K29" i="63"/>
  <c r="K28" i="63"/>
  <c r="K23" i="63"/>
  <c r="K21" i="63"/>
  <c r="J13" i="63"/>
  <c r="J12" i="63"/>
  <c r="J11" i="63"/>
  <c r="O26" i="63" s="1"/>
  <c r="J10" i="63"/>
  <c r="J9" i="63"/>
  <c r="J8" i="63"/>
  <c r="J7" i="63"/>
  <c r="O138" i="92" l="1"/>
  <c r="O139" i="92"/>
  <c r="O140" i="92"/>
  <c r="O84" i="92"/>
  <c r="O83" i="92"/>
  <c r="O82" i="92"/>
  <c r="O81" i="92"/>
  <c r="O24" i="92"/>
  <c r="O28" i="92"/>
  <c r="O27" i="92"/>
  <c r="O26" i="92"/>
  <c r="O136" i="91"/>
  <c r="O139" i="91"/>
  <c r="O81" i="91"/>
  <c r="O84" i="91"/>
  <c r="O83" i="91"/>
  <c r="O82" i="91"/>
  <c r="O26" i="91"/>
  <c r="O27" i="91"/>
  <c r="O24" i="91"/>
  <c r="O138" i="90"/>
  <c r="O136" i="90"/>
  <c r="O137" i="90"/>
  <c r="O81" i="90"/>
  <c r="O84" i="90"/>
  <c r="O83" i="90"/>
  <c r="O82" i="90"/>
  <c r="O26" i="90"/>
  <c r="O24" i="90"/>
  <c r="O138" i="89"/>
  <c r="O85" i="89"/>
  <c r="O83" i="89"/>
  <c r="O84" i="89"/>
  <c r="O82" i="89"/>
  <c r="O81" i="89"/>
  <c r="O26" i="89"/>
  <c r="O27" i="89"/>
  <c r="O137" i="88"/>
  <c r="O138" i="88"/>
  <c r="O82" i="88"/>
  <c r="O83" i="88"/>
  <c r="O85" i="88"/>
  <c r="O27" i="88"/>
  <c r="O28" i="88"/>
  <c r="O25" i="88"/>
  <c r="O137" i="87"/>
  <c r="O136" i="87"/>
  <c r="O140" i="87"/>
  <c r="O84" i="87"/>
  <c r="O85" i="87"/>
  <c r="O83" i="87"/>
  <c r="O28" i="87"/>
  <c r="O27" i="87"/>
  <c r="O26" i="87"/>
  <c r="O138" i="86"/>
  <c r="O137" i="86"/>
  <c r="O136" i="86"/>
  <c r="O84" i="86"/>
  <c r="O83" i="86"/>
  <c r="O82" i="86"/>
  <c r="O81" i="86"/>
  <c r="O27" i="86"/>
  <c r="O26" i="86"/>
  <c r="O28" i="86"/>
  <c r="O137" i="85"/>
  <c r="O140" i="85"/>
  <c r="O139" i="85"/>
  <c r="O138" i="85"/>
  <c r="O84" i="85"/>
  <c r="O81" i="85"/>
  <c r="O27" i="85"/>
  <c r="O25" i="85"/>
  <c r="O28" i="85"/>
  <c r="O138" i="84"/>
  <c r="O139" i="84"/>
  <c r="O136" i="84"/>
  <c r="O137" i="84"/>
  <c r="O81" i="84"/>
  <c r="O84" i="84"/>
  <c r="O82" i="84"/>
  <c r="O26" i="84"/>
  <c r="O27" i="84"/>
  <c r="O24" i="84"/>
  <c r="O137" i="83"/>
  <c r="O139" i="83"/>
  <c r="O140" i="83"/>
  <c r="O138" i="83"/>
  <c r="O81" i="83"/>
  <c r="O84" i="83"/>
  <c r="O83" i="83"/>
  <c r="O82" i="83"/>
  <c r="O24" i="83"/>
  <c r="O27" i="83"/>
  <c r="O28" i="83"/>
  <c r="O25" i="83"/>
  <c r="O137" i="82"/>
  <c r="O138" i="82"/>
  <c r="O139" i="82"/>
  <c r="O82" i="82"/>
  <c r="O81" i="82"/>
  <c r="O84" i="82"/>
  <c r="O26" i="82"/>
  <c r="O28" i="82"/>
  <c r="O138" i="81"/>
  <c r="O82" i="81"/>
  <c r="O85" i="81"/>
  <c r="O84" i="81"/>
  <c r="O83" i="81"/>
  <c r="O26" i="81"/>
  <c r="O27" i="81"/>
  <c r="O139" i="80"/>
  <c r="O140" i="80"/>
  <c r="O138" i="80"/>
  <c r="O84" i="80"/>
  <c r="O82" i="80"/>
  <c r="O85" i="80"/>
  <c r="O27" i="80"/>
  <c r="O25" i="80"/>
  <c r="O24" i="80"/>
  <c r="O140" i="79"/>
  <c r="O139" i="79"/>
  <c r="O81" i="79"/>
  <c r="O82" i="79"/>
  <c r="O84" i="79"/>
  <c r="O28" i="79"/>
  <c r="O27" i="79"/>
  <c r="O26" i="79"/>
  <c r="O24" i="79"/>
  <c r="O140" i="78"/>
  <c r="O139" i="78"/>
  <c r="O83" i="78"/>
  <c r="O84" i="78"/>
  <c r="O82" i="78"/>
  <c r="O81" i="78"/>
  <c r="O26" i="78"/>
  <c r="O28" i="78"/>
  <c r="O27" i="78"/>
  <c r="O140" i="77"/>
  <c r="O139" i="77"/>
  <c r="O84" i="77"/>
  <c r="O83" i="77"/>
  <c r="O82" i="77"/>
  <c r="O81" i="77"/>
  <c r="O26" i="77"/>
  <c r="O27" i="77"/>
  <c r="O28" i="77"/>
  <c r="O137" i="76"/>
  <c r="O138" i="76"/>
  <c r="O139" i="76"/>
  <c r="O82" i="76"/>
  <c r="O85" i="76"/>
  <c r="O83" i="76"/>
  <c r="O84" i="76"/>
  <c r="O26" i="76"/>
  <c r="O24" i="76"/>
  <c r="O138" i="75"/>
  <c r="O136" i="75"/>
  <c r="O85" i="75"/>
  <c r="O84" i="75"/>
  <c r="O83" i="75"/>
  <c r="O82" i="75"/>
  <c r="O27" i="75"/>
  <c r="O28" i="75"/>
  <c r="O139" i="74"/>
  <c r="O138" i="74"/>
  <c r="O136" i="74"/>
  <c r="O84" i="74"/>
  <c r="O82" i="74"/>
  <c r="O81" i="74"/>
  <c r="O28" i="74"/>
  <c r="O139" i="73"/>
  <c r="O140" i="73"/>
  <c r="O138" i="73"/>
  <c r="O137" i="73"/>
  <c r="O84" i="73"/>
  <c r="O83" i="73"/>
  <c r="O82" i="73"/>
  <c r="O81" i="73"/>
  <c r="O27" i="73"/>
  <c r="O28" i="73"/>
  <c r="O25" i="73"/>
  <c r="O138" i="72"/>
  <c r="O140" i="72"/>
  <c r="O137" i="72"/>
  <c r="O136" i="72"/>
  <c r="O84" i="72"/>
  <c r="O81" i="72"/>
  <c r="O82" i="72"/>
  <c r="O25" i="72"/>
  <c r="O24" i="72"/>
  <c r="O138" i="70"/>
  <c r="O140" i="70"/>
  <c r="O139" i="70"/>
  <c r="O83" i="70"/>
  <c r="O81" i="70"/>
  <c r="O82" i="70"/>
  <c r="O84" i="70"/>
  <c r="O26" i="69"/>
  <c r="O24" i="69"/>
  <c r="O138" i="68"/>
  <c r="O136" i="68"/>
  <c r="O83" i="68"/>
  <c r="O84" i="68"/>
  <c r="O82" i="68"/>
  <c r="O81" i="68"/>
  <c r="O136" i="67"/>
  <c r="O81" i="67"/>
  <c r="O84" i="67"/>
  <c r="O82" i="67"/>
  <c r="O24" i="67"/>
  <c r="O136" i="66"/>
  <c r="O139" i="66"/>
  <c r="O81" i="66"/>
  <c r="O82" i="66"/>
  <c r="O83" i="66"/>
  <c r="O84" i="66"/>
  <c r="O27" i="66"/>
  <c r="O24" i="66"/>
  <c r="O138" i="65"/>
  <c r="O139" i="65"/>
  <c r="O137" i="65"/>
  <c r="O136" i="65"/>
  <c r="O84" i="65"/>
  <c r="O81" i="65"/>
  <c r="O26" i="65"/>
  <c r="O27" i="65"/>
  <c r="O24" i="65"/>
  <c r="O136" i="64"/>
  <c r="O138" i="64"/>
  <c r="O83" i="64"/>
  <c r="O84" i="64"/>
  <c r="O82" i="64"/>
  <c r="O81" i="64"/>
  <c r="O26" i="64"/>
  <c r="O27" i="64"/>
  <c r="O139" i="63"/>
  <c r="O138" i="63"/>
  <c r="O137" i="63"/>
  <c r="O83" i="63"/>
  <c r="O84" i="63"/>
  <c r="O81" i="63"/>
  <c r="O24" i="63"/>
  <c r="O27" i="63"/>
  <c r="O140" i="69"/>
  <c r="O81" i="69"/>
  <c r="O137" i="69"/>
  <c r="O82" i="69"/>
  <c r="O138" i="69"/>
  <c r="O84" i="69"/>
  <c r="O25" i="92"/>
  <c r="O136" i="92"/>
  <c r="O85" i="92"/>
  <c r="O137" i="92"/>
  <c r="O25" i="91"/>
  <c r="O140" i="91"/>
  <c r="O85" i="91"/>
  <c r="O25" i="90"/>
  <c r="O28" i="90"/>
  <c r="O85" i="90"/>
  <c r="O28" i="89"/>
  <c r="O25" i="89"/>
  <c r="O140" i="89"/>
  <c r="O137" i="89"/>
  <c r="O24" i="88"/>
  <c r="O26" i="88"/>
  <c r="O136" i="88"/>
  <c r="O81" i="88"/>
  <c r="O25" i="87"/>
  <c r="O81" i="87"/>
  <c r="O24" i="87"/>
  <c r="O140" i="86"/>
  <c r="O24" i="86"/>
  <c r="O25" i="86"/>
  <c r="O85" i="86"/>
  <c r="O82" i="85"/>
  <c r="O26" i="85"/>
  <c r="O136" i="85"/>
  <c r="O85" i="85"/>
  <c r="O28" i="84"/>
  <c r="O25" i="84"/>
  <c r="O140" i="84"/>
  <c r="O85" i="84"/>
  <c r="O26" i="83"/>
  <c r="O136" i="83"/>
  <c r="O85" i="83"/>
  <c r="O25" i="82"/>
  <c r="O140" i="82"/>
  <c r="O24" i="82"/>
  <c r="O83" i="82"/>
  <c r="O85" i="82"/>
  <c r="O25" i="81"/>
  <c r="O140" i="81"/>
  <c r="O137" i="81"/>
  <c r="O81" i="81"/>
  <c r="O28" i="81"/>
  <c r="O81" i="80"/>
  <c r="O28" i="80"/>
  <c r="O26" i="80"/>
  <c r="O136" i="80"/>
  <c r="O136" i="79"/>
  <c r="O83" i="79"/>
  <c r="O85" i="79"/>
  <c r="O25" i="79"/>
  <c r="O24" i="78"/>
  <c r="O136" i="78"/>
  <c r="O85" i="78"/>
  <c r="O24" i="77"/>
  <c r="O25" i="77"/>
  <c r="O85" i="77"/>
  <c r="O136" i="77"/>
  <c r="O25" i="76"/>
  <c r="O81" i="76"/>
  <c r="O28" i="76"/>
  <c r="O136" i="76"/>
  <c r="O137" i="75"/>
  <c r="O24" i="75"/>
  <c r="O25" i="75"/>
  <c r="O140" i="75"/>
  <c r="O81" i="75"/>
  <c r="O24" i="74"/>
  <c r="O83" i="74"/>
  <c r="O140" i="74"/>
  <c r="O85" i="74"/>
  <c r="O137" i="74"/>
  <c r="O24" i="73"/>
  <c r="O26" i="73"/>
  <c r="O136" i="73"/>
  <c r="O85" i="73"/>
  <c r="O26" i="72"/>
  <c r="O85" i="72"/>
  <c r="O28" i="72"/>
  <c r="O25" i="70"/>
  <c r="O136" i="70"/>
  <c r="O85" i="70"/>
  <c r="O28" i="70"/>
  <c r="O136" i="69"/>
  <c r="O85" i="69"/>
  <c r="O28" i="69"/>
  <c r="O25" i="69"/>
  <c r="O25" i="68"/>
  <c r="O140" i="68"/>
  <c r="O85" i="68"/>
  <c r="O28" i="68"/>
  <c r="O25" i="67"/>
  <c r="O140" i="67"/>
  <c r="O85" i="67"/>
  <c r="O28" i="67"/>
  <c r="O85" i="66"/>
  <c r="O137" i="66"/>
  <c r="O28" i="66"/>
  <c r="O25" i="66"/>
  <c r="O140" i="66"/>
  <c r="O140" i="65"/>
  <c r="O85" i="65"/>
  <c r="O28" i="65"/>
  <c r="O85" i="64"/>
  <c r="O24" i="64"/>
  <c r="O25" i="64"/>
  <c r="O140" i="64"/>
  <c r="O137" i="64"/>
  <c r="O25" i="63"/>
  <c r="O140" i="63"/>
  <c r="O85" i="63"/>
  <c r="O28" i="63"/>
  <c r="K141" i="1"/>
  <c r="K140" i="1"/>
  <c r="K135" i="1"/>
  <c r="K133" i="1"/>
  <c r="J125" i="1"/>
  <c r="J124" i="1"/>
  <c r="J123" i="1"/>
  <c r="O138" i="1" s="1"/>
  <c r="J122" i="1"/>
  <c r="J121" i="1"/>
  <c r="J120" i="1"/>
  <c r="J119" i="1"/>
  <c r="K86" i="1"/>
  <c r="K85" i="1"/>
  <c r="K80" i="1"/>
  <c r="K78" i="1"/>
  <c r="J70" i="1"/>
  <c r="J69" i="1"/>
  <c r="J68" i="1"/>
  <c r="J67" i="1"/>
  <c r="J66" i="1"/>
  <c r="J65" i="1"/>
  <c r="J64" i="1"/>
  <c r="O139" i="1" l="1"/>
  <c r="O136" i="1"/>
  <c r="O84" i="1"/>
  <c r="O83" i="1"/>
  <c r="O81" i="1"/>
  <c r="O137" i="1"/>
  <c r="O140" i="1"/>
  <c r="O82" i="1"/>
  <c r="O85" i="1"/>
  <c r="K29" i="1" l="1"/>
  <c r="K28" i="1"/>
  <c r="K23" i="1" l="1"/>
  <c r="K21" i="1"/>
  <c r="J13" i="1"/>
  <c r="J12" i="1"/>
  <c r="J11" i="1"/>
  <c r="J10" i="1"/>
  <c r="J9" i="1"/>
  <c r="J8" i="1"/>
  <c r="J7" i="1"/>
  <c r="O26" i="1" l="1"/>
  <c r="O28" i="1"/>
  <c r="O25" i="1"/>
  <c r="O27" i="1"/>
  <c r="O24" i="1"/>
  <c r="F171" i="1"/>
  <c r="E171" i="1"/>
  <c r="D171" i="1"/>
  <c r="F170" i="1"/>
  <c r="E170" i="1"/>
  <c r="D170" i="1"/>
  <c r="F169" i="1"/>
  <c r="E169" i="1"/>
  <c r="D169" i="1"/>
</calcChain>
</file>

<file path=xl/sharedStrings.xml><?xml version="1.0" encoding="utf-8"?>
<sst xmlns="http://schemas.openxmlformats.org/spreadsheetml/2006/main" count="8509" uniqueCount="565">
  <si>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</si>
  <si>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</si>
  <si>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</si>
  <si>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</si>
  <si>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</si>
  <si>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</si>
  <si>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</si>
  <si>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MORNING SHIFT (0700-1500: Shift B)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</si>
  <si>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</si>
  <si>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</si>
  <si>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</si>
  <si>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</si>
  <si>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</si>
  <si>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</si>
  <si>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</si>
  <si>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</si>
  <si>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</si>
  <si>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</si>
  <si>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</si>
  <si>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RL-FL</t>
  </si>
  <si>
    <t>Raw Liquor</t>
  </si>
  <si>
    <t>CL-FL</t>
  </si>
  <si>
    <t>Clear Liquor</t>
  </si>
  <si>
    <t>RL-FL %</t>
  </si>
  <si>
    <t>1st Refine</t>
  </si>
  <si>
    <t>CL-FL %</t>
  </si>
  <si>
    <t>2nd Refine</t>
  </si>
  <si>
    <t>RNB</t>
  </si>
  <si>
    <t>LISSE</t>
  </si>
  <si>
    <t>Fine Liquor</t>
  </si>
  <si>
    <t>Cake Pol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</si>
  <si>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</si>
  <si>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</si>
  <si>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</si>
  <si>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</si>
  <si>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</si>
  <si>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</si>
  <si>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</si>
  <si>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</si>
  <si>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</si>
  <si>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</si>
  <si>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</si>
  <si>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</si>
  <si>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</si>
  <si>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</si>
  <si>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</si>
  <si>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</si>
  <si>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</si>
  <si>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</si>
  <si>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</si>
  <si>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</si>
  <si>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</si>
  <si>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</si>
  <si>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</si>
  <si>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</si>
  <si>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</si>
  <si>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</si>
  <si>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</si>
  <si>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Pol</t>
  </si>
  <si>
    <t>Purity</t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</si>
  <si>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</si>
  <si>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</si>
  <si>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</si>
  <si>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</si>
  <si>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</si>
  <si>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t>cl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</si>
  <si>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</si>
  <si>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</si>
  <si>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fl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</si>
  <si>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</si>
  <si>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</si>
  <si>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</si>
  <si>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</si>
  <si>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</si>
  <si>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</si>
  <si>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</si>
  <si>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</si>
  <si>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moll clr 2845</t>
  </si>
  <si>
    <t>s1 2109 3/3 clr 274</t>
  </si>
  <si>
    <t>ig 3955 3/3 clr 19</t>
  </si>
  <si>
    <t>A1 L1 clr 21</t>
  </si>
  <si>
    <t>A1 L2 clr 31</t>
  </si>
  <si>
    <t>D1 no 130 clr 1569</t>
  </si>
  <si>
    <t>AFTERNOON SHIFT (1500-2300: Shift D)</t>
  </si>
  <si>
    <t>64,45</t>
  </si>
  <si>
    <t>66,72</t>
  </si>
  <si>
    <t>75,65</t>
  </si>
  <si>
    <t>75,55</t>
  </si>
  <si>
    <t>76,27</t>
  </si>
  <si>
    <t>c2 moll clr 2811</t>
  </si>
  <si>
    <t>D1 sugar clr 1614</t>
  </si>
  <si>
    <t>A1 L1 13/15 clr 30</t>
  </si>
  <si>
    <t>A1 L2 3/4 clr 47</t>
  </si>
  <si>
    <t xml:space="preserve"> </t>
  </si>
  <si>
    <t>S1 2115 3/3 clr 111</t>
  </si>
  <si>
    <t>IG no.3969 3/3 =15</t>
  </si>
  <si>
    <t>NSACB no.25 =572</t>
  </si>
  <si>
    <t>NIGHT SHIFT (2300-0700: Shift A)</t>
  </si>
  <si>
    <t>C2 moll colour-2705 bx-77.31 ph-6.5</t>
  </si>
  <si>
    <t>IGM no.3972 3/3 =15</t>
  </si>
  <si>
    <t>S1 no.2119 3/3 =119</t>
  </si>
  <si>
    <t>L1 A1 bin13/15 =38</t>
  </si>
  <si>
    <t>L2 A1 bin3/4 =49</t>
  </si>
  <si>
    <t>NSACB no.26 =485</t>
  </si>
  <si>
    <t>MORNING SHIFT (0700-1500: Shift C)</t>
  </si>
  <si>
    <t>BL</t>
  </si>
  <si>
    <t>C2 mol = 2820 Bx 78.28</t>
  </si>
  <si>
    <t>S1 no.2123 = 129 c/w 3/3</t>
  </si>
  <si>
    <t>IG Bin 18 = 19 c/w 3/3</t>
  </si>
  <si>
    <t>A1 Line 1 Bin 13/15 = 45</t>
  </si>
  <si>
    <t>A1 Line 2 Bin 3/4 = 46</t>
  </si>
  <si>
    <t>C2 moll clr 2974</t>
  </si>
  <si>
    <t>Cbno 27 clr 1535</t>
  </si>
  <si>
    <t>L4iG 3988 3/3 clr 18</t>
  </si>
  <si>
    <t>S1 2126 3/3 clr 107</t>
  </si>
  <si>
    <t>L1 2613 A! 13/15 clr 49</t>
  </si>
  <si>
    <t>L2 2842 A1 3/4 clr 64</t>
  </si>
  <si>
    <t>CB no 28 clr 539</t>
  </si>
  <si>
    <t>NIGHT SHIFT 2300-0700: Shift A)</t>
  </si>
  <si>
    <t>C2 moll colour-2866 bx-78.63 ph-6.2</t>
  </si>
  <si>
    <t>IGM no.3996 3/3 =17</t>
  </si>
  <si>
    <t>S1 no.2131 3/3 =112</t>
  </si>
  <si>
    <t>L1 A1 bin13/15 =48</t>
  </si>
  <si>
    <t>L2 A1 bin3/4 =62</t>
  </si>
  <si>
    <t>C2 mol = 2989 Bx  77.98</t>
  </si>
  <si>
    <t>S1 no.2135 = 92 c/w 3/3</t>
  </si>
  <si>
    <t>IGM no.4005 = 21 c/w 3/3</t>
  </si>
  <si>
    <t>A1 Line 1 Bin 13/15 = 33</t>
  </si>
  <si>
    <t>A1 Line 2 Bin 3/4 = 48</t>
  </si>
  <si>
    <t>NSACB no.29 = 343</t>
  </si>
  <si>
    <t>C2 MOL= 2810  81.13  6.2</t>
  </si>
  <si>
    <t>L1 2658 BIN 13/15=  29</t>
  </si>
  <si>
    <t>L2 2858 BIN 3/4    =  49</t>
  </si>
  <si>
    <t>L3 2138 CW 3/3    =  71</t>
  </si>
  <si>
    <t>L4 4010 CW 3/3    =  16</t>
  </si>
  <si>
    <t>NIGHT SHIFT (2300-0700: Shift B)</t>
  </si>
  <si>
    <t>C2 MOL=  2912  82.02  6.0</t>
  </si>
  <si>
    <t>L1 A1 BIN 13/15=  33</t>
  </si>
  <si>
    <t>L2 A1 BIN  3/4   =  48</t>
  </si>
  <si>
    <t>L3 2145 CW 3/3=  68</t>
  </si>
  <si>
    <t>L4 4018 CW 3/3=  17</t>
  </si>
  <si>
    <t>C2 mol = 2997 Bx 81.75</t>
  </si>
  <si>
    <t>S1 no.2147 = 99 c/w 3/3</t>
  </si>
  <si>
    <t>IG no.4029 Bin 16 = 20 c/w 3/3</t>
  </si>
  <si>
    <t>A1 Line 1 Bin 13/15 = 31</t>
  </si>
  <si>
    <t>A1 Line 2 Bin 3/4 = 49</t>
  </si>
  <si>
    <t>AFTERNOON SHIFT (1500-2300: Shift A)</t>
  </si>
  <si>
    <t>C2 moll colour-3198 bx-76.16 ph-5.9</t>
  </si>
  <si>
    <t>IGM no.4034 3/3 =20</t>
  </si>
  <si>
    <t>S1 no.2152 3/3 =105</t>
  </si>
  <si>
    <t>L1 A1 bin13/15 =51</t>
  </si>
  <si>
    <t>L2 A1 bin 3/3 =64</t>
  </si>
  <si>
    <t>NSACB no.30 =638</t>
  </si>
  <si>
    <t>NIGHT SHIFT (1100-0700: Shift B)</t>
  </si>
  <si>
    <t>C2 MOL=  3014  82.04  5.9</t>
  </si>
  <si>
    <t>L1 A1 BIN 13/15=  44</t>
  </si>
  <si>
    <t>L2 A1 BIN  3/4  =  61</t>
  </si>
  <si>
    <t>L3 2157 CW 3/3=  97</t>
  </si>
  <si>
    <t>L4 4043 CW 3/3=  16</t>
  </si>
  <si>
    <t>MORNING SHIFT (0700-1500: Shift D)</t>
  </si>
  <si>
    <t>C2 moll colour-2642 bx-77.94 ph-5.8</t>
  </si>
  <si>
    <t>IGM no.4051 3/3 =16</t>
  </si>
  <si>
    <t>L2 A1 bin3/4 =55</t>
  </si>
  <si>
    <t>S1 no.2162 3/3 =92</t>
  </si>
  <si>
    <t>C2 moll colour-2562 bx-77.36 ph-5.9</t>
  </si>
  <si>
    <t>S1 no.2165 3/3 =86</t>
  </si>
  <si>
    <t>IGM no.4059 3/3 =16</t>
  </si>
  <si>
    <t>L1 A1 bin13/15 =44</t>
  </si>
  <si>
    <t>L2 A1 bin3/4 =53</t>
  </si>
  <si>
    <t>C2 MOL=  2606  83.21  6.1</t>
  </si>
  <si>
    <t>L1 A1 BIN 13/15= 39</t>
  </si>
  <si>
    <t>L2 A1 BIN  4/5  =  48</t>
  </si>
  <si>
    <t>L3 2170 CW 3/3=  69</t>
  </si>
  <si>
    <t>L4 4067 CW 3/3=  17</t>
  </si>
  <si>
    <t>NBSACB  31      =  402</t>
  </si>
  <si>
    <t>C2 moll colour-2634 bx-79.42 ph-6.0</t>
  </si>
  <si>
    <t>IGM no.4074 3/3 =17</t>
  </si>
  <si>
    <t>L1 A1 bin13/15 =35</t>
  </si>
  <si>
    <t>L2 A1 bin3/4 =59</t>
  </si>
  <si>
    <t>S1 no.2175 3/3 =75</t>
  </si>
  <si>
    <t>IGM no.4078 2/3 =15</t>
  </si>
  <si>
    <t>NSACB no.32 =343</t>
  </si>
  <si>
    <t>C2 moll colour-1850 bx-76.19 ph-6.2</t>
  </si>
  <si>
    <t>IGM no.4082 2/3 =15</t>
  </si>
  <si>
    <t>D1 no.171 =2177</t>
  </si>
  <si>
    <t>L1 A1 bin13/15 =37</t>
  </si>
  <si>
    <t>S1 no.2180 cw 3/3= 71</t>
  </si>
  <si>
    <t>NIGHT SHIFT (2300-0700: Shift C)</t>
  </si>
  <si>
    <t>C2 mol = 1949 Bx 76.96</t>
  </si>
  <si>
    <t>S1 no.2183 = 65 c/w 3/3</t>
  </si>
  <si>
    <t>IG no.4092 Bin 16 = 16 c/w 2/3</t>
  </si>
  <si>
    <t>A1 Line 1 Bin 13/15 = 35</t>
  </si>
  <si>
    <t>A1 Line 2 Bin 3/4 = 57</t>
  </si>
  <si>
    <t>C2 MOL=  2255  81.77  6.4</t>
  </si>
  <si>
    <t>L1 2686 A1 13/15=  33</t>
  </si>
  <si>
    <t>L2 2920 A1 3/4    =  51</t>
  </si>
  <si>
    <t>L3 2187 CW 3/3=    72</t>
  </si>
  <si>
    <t>L4 4097 CW 2/3=    20</t>
  </si>
  <si>
    <t>NSACB   33  =  507</t>
  </si>
  <si>
    <t>AFTERNOON SHIFT (1500-2300: Shift B)</t>
  </si>
  <si>
    <t>C2 MOL=  2501  79.21  6.2</t>
  </si>
  <si>
    <t>L1 A1 BIN 13/15=  35</t>
  </si>
  <si>
    <t>L2 A1 BIN  3/4  =  49</t>
  </si>
  <si>
    <t>L3 2190 CW 3/3=  69</t>
  </si>
  <si>
    <t>L4 4103 CW 2/3=  19</t>
  </si>
  <si>
    <t>C2 mol = 2597 Bx 78.38</t>
  </si>
  <si>
    <t xml:space="preserve">S1 no.2196 = 72 c/w 3/3 </t>
  </si>
  <si>
    <t>IG no.4115 = 18 Bin 17 c/w 2/3</t>
  </si>
  <si>
    <t>A1 Line 1 Bin 13/15 = 37</t>
  </si>
  <si>
    <t>A1 Line2 Bin 3/4 = 51</t>
  </si>
  <si>
    <t>MORNING SHIFT (0700-1500: Shift A)</t>
  </si>
  <si>
    <t>2nd 2913</t>
  </si>
  <si>
    <t>C2 moll colour-2956 bx-76.88 ph-6.0</t>
  </si>
  <si>
    <t>IGM no.4120 2/3 =12</t>
  </si>
  <si>
    <t>L1 A1 bin13/15 =34</t>
  </si>
  <si>
    <t>IGM no.4122 2/2 =15</t>
  </si>
  <si>
    <t>S1 no.2199 3/3 =68</t>
  </si>
  <si>
    <t>IGM no.4126 2/2 =16</t>
  </si>
  <si>
    <t>C2 MOL=  2890  79.44  5.9</t>
  </si>
  <si>
    <t>L1 2706 CW 1/1=  30</t>
  </si>
  <si>
    <t>L2 2942 CW 3/4=  49</t>
  </si>
  <si>
    <t>L3 2202 CW 3/3=  71</t>
  </si>
  <si>
    <t>L4 4128 CW 2/2=  16</t>
  </si>
  <si>
    <t>C2 mol = 2818 Bx 79.98</t>
  </si>
  <si>
    <t>S1 no.2207 = 66 c/w 3/3</t>
  </si>
  <si>
    <t>IG no.4138 Bin 17 = 17 c/w 2/2</t>
  </si>
  <si>
    <t>A1 Line 1 Bin 13/15 = 32</t>
  </si>
  <si>
    <t>A1 Line 2 Bin 3/4 = 47</t>
  </si>
  <si>
    <t>CNSACB no.34 = 363</t>
  </si>
  <si>
    <t>C2 MOL=  2697  79.55  5.9</t>
  </si>
  <si>
    <t>L1 A1 BIN 13/15=  31</t>
  </si>
  <si>
    <t>L2 A1 BIN  3/4  =  48</t>
  </si>
  <si>
    <t>L3 2212 CW 3/3=  68</t>
  </si>
  <si>
    <t>L4 4143 CW 2/2=  16</t>
  </si>
  <si>
    <t>NSACB   35   =  348</t>
  </si>
  <si>
    <t>C2 MOL=  2577  81.14  6.1</t>
  </si>
  <si>
    <t>L1 A1 BIN 13/15=  32</t>
  </si>
  <si>
    <t>L2 A1 BIN  3/4  =  46</t>
  </si>
  <si>
    <t>L3 2216 CW 3/3=  78</t>
  </si>
  <si>
    <t>L4 4152 CW 2/2=  17</t>
  </si>
  <si>
    <t>NSACB   36    =  337</t>
  </si>
  <si>
    <t>NIGHT SHIFT (2300-0700: Shift D)</t>
  </si>
  <si>
    <t>0,04</t>
  </si>
  <si>
    <t>c2 moll clr 2156</t>
  </si>
  <si>
    <t>L4 4158 2/2 clr 16</t>
  </si>
  <si>
    <t>L3 s1 3/3 clr 70</t>
  </si>
  <si>
    <t>L1 2724 1/1 clr 36</t>
  </si>
  <si>
    <t>L2 2964 3/4 clr 42</t>
  </si>
  <si>
    <t>C2 moll colour-2520 bx-75.20 ph-6.5</t>
  </si>
  <si>
    <t>IGM no.4166 2/2 =19</t>
  </si>
  <si>
    <t>L1 A1 bin13/15 =36</t>
  </si>
  <si>
    <t>L2 A1 bin3/4 =51</t>
  </si>
  <si>
    <t>S1 no.2227 3/3 =75</t>
  </si>
  <si>
    <t>AFTERNOON SHIFT (1500-2300: Shift C)</t>
  </si>
  <si>
    <t>C2 mol = 2676 Bx 76.40</t>
  </si>
  <si>
    <t>S1 no.2228 = 77 c/w 3/3</t>
  </si>
  <si>
    <t>IG no.4178 Bin 17 = 18 c/w 2/2</t>
  </si>
  <si>
    <t>A1 line 1 Bin 13/15 = 39</t>
  </si>
  <si>
    <t>A1 Line 2 Bin 3/4 = 53</t>
  </si>
  <si>
    <t>68,58</t>
  </si>
  <si>
    <t>7,4</t>
  </si>
  <si>
    <t>62,84</t>
  </si>
  <si>
    <t>8,0</t>
  </si>
  <si>
    <t>62,62</t>
  </si>
  <si>
    <t>6,8</t>
  </si>
  <si>
    <t>c2 moll clr 2488</t>
  </si>
  <si>
    <t>L4 4183 2/2 clr 15</t>
  </si>
  <si>
    <t>L3 3/3 clr 74</t>
  </si>
  <si>
    <t>C2 MOL=  2839  79.76  5.8</t>
  </si>
  <si>
    <t>L4 4189 CW 2/2=  15</t>
  </si>
  <si>
    <t>NSACB    38  =  509</t>
  </si>
  <si>
    <t>C2 mol = 2960 Bx 78.78</t>
  </si>
  <si>
    <t>S1 no.2241 = 53 c/w 3/3</t>
  </si>
  <si>
    <t>91,44</t>
  </si>
  <si>
    <t>c2 moll clr 2808</t>
  </si>
  <si>
    <t>L4 4195 2/2 clr 16</t>
  </si>
  <si>
    <t>C2 MOL=  2479  80.33  5.8</t>
  </si>
  <si>
    <t>L3 2244 CW 3/3=  72</t>
  </si>
  <si>
    <t>L4 4201 CW 2/2=  15</t>
  </si>
  <si>
    <t>C2 mol = 2585 Bx 79.69</t>
  </si>
  <si>
    <t>S1 no.2247 = 70 c/w 3/3</t>
  </si>
  <si>
    <t>IG no.4210 Bin 17 = 16 c/w 2/2</t>
  </si>
  <si>
    <t>NSACB no.39 = 393</t>
  </si>
  <si>
    <t>C2 moll colour-2561 bx-76.32 ph-6.4</t>
  </si>
  <si>
    <t>IGFL no.4215 2/2 =16</t>
  </si>
  <si>
    <t>S1 no.2252 3/3 =75</t>
  </si>
  <si>
    <t>IGFL no.4221 2/1 =16</t>
  </si>
  <si>
    <t>C2 MOL=  2769  80.08  5.8</t>
  </si>
  <si>
    <t>L4 4222 CW 2/2=  18</t>
  </si>
  <si>
    <t>L3 2257 CW 3/3=  79</t>
  </si>
  <si>
    <t>L / POL   40=  1202</t>
  </si>
  <si>
    <t>60,49</t>
  </si>
  <si>
    <t>C2 MOLL CLR 2609</t>
  </si>
  <si>
    <t>L4 4230 2/1 CLR 17</t>
  </si>
  <si>
    <t>C2 moll colour-1783 bx-76.67 ph-6.5</t>
  </si>
  <si>
    <t>IGFL 4234 2/1 =16</t>
  </si>
  <si>
    <t>S1 no.2262 3/3 =72</t>
  </si>
  <si>
    <t>C2 mol = 1890 Bx 77.85</t>
  </si>
  <si>
    <t>S1 no.2265 = 54 c/w 3/3</t>
  </si>
  <si>
    <t>IG no.4242 = 14 c/w 1/1</t>
  </si>
  <si>
    <t>NSACB no.41 = 310</t>
  </si>
  <si>
    <t>5,8</t>
  </si>
  <si>
    <t>c2 moll clr 2872</t>
  </si>
  <si>
    <t>L2 3030 3/4 bin 3/4 clr 35</t>
  </si>
  <si>
    <t>L4 4248 1/1 clr 22</t>
  </si>
  <si>
    <t>C2 moll colour-2187 bx-74.76 ph-6.1</t>
  </si>
  <si>
    <t>IGFL no.4254 2/1 =15</t>
  </si>
  <si>
    <t>S1 no.2275 3/3 =62</t>
  </si>
  <si>
    <t>L2 A1 bin3/4 =44</t>
  </si>
  <si>
    <t>C2 mol = 2293 Bx 75.96</t>
  </si>
  <si>
    <t>S1 no.2278 = 106 c/w 3/3</t>
  </si>
  <si>
    <t>IG no.4263 = 16 c/w 2/1          IG no.4265 = 14 c/w 1/1</t>
  </si>
  <si>
    <t>A1 Line 2 Bin 3/4 = 40</t>
  </si>
  <si>
    <t>NSACB no.42 = 396</t>
  </si>
  <si>
    <t>C2 moll clr 2317</t>
  </si>
  <si>
    <t>L4 ig 4270 1/1 clr 15</t>
  </si>
  <si>
    <t>L 1 CLR 37</t>
  </si>
  <si>
    <t>C2 MOL=  2492  81.77  5.8</t>
  </si>
  <si>
    <t>NSACB     43=   477</t>
  </si>
  <si>
    <t>L4 4281 CW 1/1=  16</t>
  </si>
  <si>
    <t>C2 mol = 2585 Bx 80.90</t>
  </si>
  <si>
    <t>IG no.4286 = 17 c/w 1/1</t>
  </si>
  <si>
    <t>A1 Line 1 Bin 13/15 = 29</t>
  </si>
  <si>
    <t>NSACB no.44 = 387</t>
  </si>
  <si>
    <t xml:space="preserve">   </t>
  </si>
  <si>
    <t>C2 moll colour-2713 bx-76.70  ph-5.9</t>
  </si>
  <si>
    <t>IGFL no.4291 1/1 =17</t>
  </si>
  <si>
    <t>S1 no.2296 3/3 =78</t>
  </si>
  <si>
    <t>Line1 A1 bin13/15 =42</t>
  </si>
  <si>
    <t>Line2 A1 bin3/4 =49</t>
  </si>
  <si>
    <t>C2 MOL=  2801  81.44  5.9</t>
  </si>
  <si>
    <t>L1 A1 BIN 13/15=  40</t>
  </si>
  <si>
    <t>L2 A1  BIN 3/4   =  50</t>
  </si>
  <si>
    <t>L3 2298 CW 3/3=  87</t>
  </si>
  <si>
    <t>L4 4300 CW 1/1=  18</t>
  </si>
  <si>
    <t>c2 MOLL CLR 2664</t>
  </si>
  <si>
    <t>l4 IG 4306 CLR 20</t>
  </si>
  <si>
    <t>l1 2797 CLR 25</t>
  </si>
  <si>
    <t>l2 3076 3/4 CLR 54</t>
  </si>
  <si>
    <t>NSA CB N0 45 CLR 518</t>
  </si>
  <si>
    <t>l1 4313 1/2 CLR 17</t>
  </si>
  <si>
    <t>C2 moll colour-1566 bx-77.67 ph-6.2</t>
  </si>
  <si>
    <t>A1 Line1 bin13/15 =52</t>
  </si>
  <si>
    <t>A1 L2 bin3/4 =48</t>
  </si>
  <si>
    <t>S1 no.2308 3/3 =88</t>
  </si>
  <si>
    <t>IGFL no.4313 1/2 =20</t>
  </si>
  <si>
    <t>C2 MOL=  1877  81.44  6.1</t>
  </si>
  <si>
    <t>L3 2312 CW 3/3=  84</t>
  </si>
  <si>
    <t>L4 4323 CW 1/2=  16</t>
  </si>
  <si>
    <t>NSACB   46  =  311</t>
  </si>
  <si>
    <t>c2 moll clr 2731</t>
  </si>
  <si>
    <t>L4 ig 4332 1/2 clr 17</t>
  </si>
  <si>
    <t>L1 2815 1/1 clr 38</t>
  </si>
  <si>
    <t>L2 3093 3/4 clr 48</t>
  </si>
  <si>
    <t>C2 moll colour-2803 bx-78.85 ph-6.2</t>
  </si>
  <si>
    <t>IGFL no.4341 1/2 =17</t>
  </si>
  <si>
    <t>S1 no.2321 3/3 =83</t>
  </si>
  <si>
    <t>Line1 A1 bin13/15 =44</t>
  </si>
  <si>
    <t>Line2 A1 bin3/4 =48</t>
  </si>
  <si>
    <t>CB L/POL no.47 =1648</t>
  </si>
  <si>
    <t>C2 moll colour-2811 bx-75.54 ph-6.1</t>
  </si>
  <si>
    <t>IGFL no.4347 1/2 =18</t>
  </si>
  <si>
    <t>S1 no.2321 3/3 =69</t>
  </si>
  <si>
    <t>c2 moll clr 2661</t>
  </si>
  <si>
    <t>L4 1355 1/2 clr 15</t>
  </si>
  <si>
    <t>L1 2830 1/2 clr 34</t>
  </si>
  <si>
    <t>L2 3108 3/4 clr 46</t>
  </si>
  <si>
    <t>L3 s1 3/3 clr 62</t>
  </si>
  <si>
    <t>c2 mollclr 2708</t>
  </si>
  <si>
    <t>L3 s1 2333 3/3 clr 68</t>
  </si>
  <si>
    <t>L4 4363 1/2 clr 16</t>
  </si>
  <si>
    <t>L1 A1 clr 32</t>
  </si>
  <si>
    <t>L2 A1 clr 43</t>
  </si>
  <si>
    <t>cb nsa 48 clr 565</t>
  </si>
  <si>
    <t>C2 MOL=  2592  82.09  5.9</t>
  </si>
  <si>
    <t>L1 A1 BIN 13/15=  34</t>
  </si>
  <si>
    <t>L3 2338 CW 3/3=  74</t>
  </si>
  <si>
    <t>L4 4373 CW 1/2=  17</t>
  </si>
  <si>
    <t>NSACB   49  =  789</t>
  </si>
  <si>
    <t>C2 MOLL COLOUR-2650 BX-76.62 PH-5.9</t>
  </si>
  <si>
    <t>IGFL no.4379 1/2 =15</t>
  </si>
  <si>
    <t>Line2 A1 bin3/4 =50</t>
  </si>
  <si>
    <t>S1 no.2343 3/3 =71</t>
  </si>
  <si>
    <t>C2 MOL=  2447  80.09  6.1</t>
  </si>
  <si>
    <t>NSACB   50        =  404</t>
  </si>
  <si>
    <t>L1 A1 BIN 13/15=  38</t>
  </si>
  <si>
    <t>L2 A1  BIN 3/4  =  48</t>
  </si>
  <si>
    <t>L3 2348 CW 3/3=  77</t>
  </si>
  <si>
    <t>L4 4388 CW 1/2=  16</t>
  </si>
  <si>
    <t xml:space="preserve">C2 mol = 2592 Bx 79.85 </t>
  </si>
  <si>
    <t>S1 no.2350 = 71 c/w 3/3</t>
  </si>
  <si>
    <t>IG no.4398 = 15 c/w 1/2</t>
  </si>
  <si>
    <t>A1 Line 1 Bin 13/15 = 40</t>
  </si>
  <si>
    <t>A1 Line 2 Bin 3/4 = 43</t>
  </si>
  <si>
    <t>NSACB no.51 = 630</t>
  </si>
  <si>
    <t>C2 moll colour-2528 bx-77.53 ph-6.1</t>
  </si>
  <si>
    <t>IGFL no.4403 1/2 =16</t>
  </si>
  <si>
    <t>Line1 A1 bin13/15 =38</t>
  </si>
  <si>
    <t>S1 no.2355 3/3 =66</t>
  </si>
  <si>
    <t>CB LOWPOL no.52 =1025</t>
  </si>
  <si>
    <t>C2 MOL=  2606  79.33  6.2</t>
  </si>
  <si>
    <t>L1 A1 BIN 13/15= 37</t>
  </si>
  <si>
    <t>L2 A1 BIN  3/4  =  52</t>
  </si>
  <si>
    <t>L3 2360 CW 3/3=  69</t>
  </si>
  <si>
    <t>L4 4412 CW 1/2=  17</t>
  </si>
  <si>
    <t>c2 moll clr 2577</t>
  </si>
  <si>
    <t>L 4 4421 1/2 clr 16</t>
  </si>
  <si>
    <t>L 2 3150 3/4 clr 46</t>
  </si>
  <si>
    <t>L 1 2876 1/1 clr 36</t>
  </si>
  <si>
    <t>Nsa 53 clr 585</t>
  </si>
  <si>
    <t>C2 moll colour-2628 bx-7654 ph-6.0</t>
  </si>
  <si>
    <t>IGFL no.4427 1/2 =15</t>
  </si>
  <si>
    <t>S1 no.2366 3/3 =71</t>
  </si>
  <si>
    <t>Line1 A1 bin13/15 =37</t>
  </si>
  <si>
    <t>NSACB no.54 = 629</t>
  </si>
  <si>
    <t>C2 mol = 2760 Bx 77.45</t>
  </si>
  <si>
    <t>S1 no.2369 = 69 c/w 3/3</t>
  </si>
  <si>
    <t>IG no.4439 = 16 c/w 1/2</t>
  </si>
  <si>
    <t>A1 Line 1 Bin 13/15 = 39</t>
  </si>
  <si>
    <t xml:space="preserve">A1 Line 2 Bin 3/4 = 49 </t>
  </si>
  <si>
    <t>67,38</t>
  </si>
  <si>
    <t>C2 moll clr 2355</t>
  </si>
  <si>
    <t>L 4 ig 4444 1/2 clr 15</t>
  </si>
  <si>
    <t>S 1 2374 3/3 clr 64</t>
  </si>
  <si>
    <t>L 1 2894 1/1 clr 35</t>
  </si>
  <si>
    <t>L 2 3167 3/4 clr 44</t>
  </si>
  <si>
    <t>C2 MOL=  2555  80.33  5.9</t>
  </si>
  <si>
    <t>L2 A1  BIN 3/4   =  61</t>
  </si>
  <si>
    <t>L3 2379 CW 3/3 =  84</t>
  </si>
  <si>
    <t>L4 4452 CW 1/2 =  19</t>
  </si>
  <si>
    <t>NSACB   55        =  408</t>
  </si>
  <si>
    <t>C2 mol = 2676 Bx 79.85</t>
  </si>
  <si>
    <t>S1 no.2384 = 76 c/w 3/3</t>
  </si>
  <si>
    <t>IG no.4462 = 18 c/w 1/2</t>
  </si>
  <si>
    <t>A1 Line 1 Bin 13/15 = 47</t>
  </si>
  <si>
    <t>A1 Line 2 Bin 3/4 = 60</t>
  </si>
  <si>
    <t>c2 moll clr 2535</t>
  </si>
  <si>
    <t>IG 4467 1/2 clr 17</t>
  </si>
  <si>
    <t>L1 2904 clr 38</t>
  </si>
  <si>
    <t>L2 3181 3/4 clr 45</t>
  </si>
  <si>
    <t>C2 MOL=  2818  80.08  6.1</t>
  </si>
  <si>
    <t>L1 A1 BIN 13/15=  46</t>
  </si>
  <si>
    <t>L2 A1 BIN  3/4   =  63</t>
  </si>
  <si>
    <t>L3 2389 CW 3/3 =  85</t>
  </si>
  <si>
    <t>L4 4474 CW 1/2 =  19</t>
  </si>
  <si>
    <t>C2 mol = 2930 Bx 79.69</t>
  </si>
  <si>
    <t>S1 no.2393 = 80 c/w 3/3</t>
  </si>
  <si>
    <t>IG no.4485 = 18 c/w 1/2</t>
  </si>
  <si>
    <t>A1 Line 2 Bin 3/4 = 58</t>
  </si>
  <si>
    <t>NSACB no.56 = 583</t>
  </si>
  <si>
    <t>C2 moll colour-2681 bx-72.23 ph-6.2</t>
  </si>
  <si>
    <t>IGFL no.4489 1/2 =17</t>
  </si>
  <si>
    <t>S1 no.2396 3/3 =78</t>
  </si>
  <si>
    <t>Line2 A1 bin3/4 =61</t>
  </si>
  <si>
    <t>C2 MOL=  2862  80.33  5.9</t>
  </si>
  <si>
    <t>L1 A1 BIN 13/15=  43</t>
  </si>
  <si>
    <t>L2 A1 BIN  3/4   =  59</t>
  </si>
  <si>
    <t>L3 2401 CW 3/3 =  87</t>
  </si>
  <si>
    <t>L4 4497 CW 1/2 =  19</t>
  </si>
  <si>
    <t>c2 moll clr 2781</t>
  </si>
  <si>
    <t>L 1 A1 clr 41</t>
  </si>
  <si>
    <t>L 2 A 1 clr 54</t>
  </si>
  <si>
    <t>L 3 s1 2402 3/3 clr 78</t>
  </si>
  <si>
    <t>L 4 4504 1/2 clr 17</t>
  </si>
  <si>
    <t>CB low poll 57 clr 1339</t>
  </si>
  <si>
    <t>C2 moll colour-2812 bx-75.35 ph-6.1</t>
  </si>
  <si>
    <t>IGFL no.4512 1/2 =15</t>
  </si>
  <si>
    <t>Line2 A1 bin3/4 =54</t>
  </si>
  <si>
    <t>S1 no.2406 3/3 =76</t>
  </si>
  <si>
    <t>C2 mol = 2897 Bx 76.20</t>
  </si>
  <si>
    <t>S1 no.2410 = 71 c/w 3/3</t>
  </si>
  <si>
    <t>IG no.4522 = 16 c/w 1/2</t>
  </si>
  <si>
    <t>A1 Line 1 Bin 13/15 = 36</t>
  </si>
  <si>
    <t>C2 moll clr 2665</t>
  </si>
  <si>
    <t>L 4 4528 1/2 clr 15</t>
  </si>
  <si>
    <t>L 1 2948 1/1 clr 34</t>
  </si>
  <si>
    <t>L 2 3219 3/4 clr 49</t>
  </si>
  <si>
    <t>S 1 2412 3/3 clr 76</t>
  </si>
  <si>
    <t>CB NSA 58 clr 692</t>
  </si>
  <si>
    <t>C2 moll colour-2871 bx-74.57 ph-6.2</t>
  </si>
  <si>
    <t>IGFL no.4533 1/2 =15</t>
  </si>
  <si>
    <t>S1 no.2416 3/3 =68</t>
  </si>
  <si>
    <t>C2 mol = 2798 Bx 75.87</t>
  </si>
  <si>
    <t>S1 no.2420 = 70 c/w 3/3</t>
  </si>
  <si>
    <t>IG no.4544 = 17 c/w 1/2</t>
  </si>
  <si>
    <t>A1 Line 2 Bin 3/4 = 50</t>
  </si>
  <si>
    <t>c2 moll clr 2442</t>
  </si>
  <si>
    <t>L4 ig 4549 1/2 clr 14</t>
  </si>
  <si>
    <t>L 1 A 1 clr 31</t>
  </si>
  <si>
    <t>L 2 A 1 clr 45</t>
  </si>
  <si>
    <t>NSA cb 59 clr 410</t>
  </si>
  <si>
    <t>C2 MOL=  2571  80.19  5.9</t>
  </si>
  <si>
    <t>L2 A1 BIN   3/4  =  44</t>
  </si>
  <si>
    <t>L3 2428 CW 3/3=   78</t>
  </si>
  <si>
    <t>L4 4557 CW 1/2=   16</t>
  </si>
  <si>
    <t>NSA CB    60      =  409</t>
  </si>
  <si>
    <t>C2 moll colour-1850 bx-77.54 ph-6.0</t>
  </si>
  <si>
    <t>IGFL no.4570 1/2 =14</t>
  </si>
  <si>
    <t>Line1 A1 bin13/15 =32</t>
  </si>
  <si>
    <t>Line2 A1 bin3/4 =42</t>
  </si>
  <si>
    <t>S1 no.2431 3/3 =65</t>
  </si>
  <si>
    <t>NSACB no.61 =474</t>
  </si>
  <si>
    <t>C2 moll colour-1564 bx-77.08 ph-6.0</t>
  </si>
  <si>
    <t>IGFL no.4573 1/2 =15</t>
  </si>
  <si>
    <t>Line1 A1 bin13/15 =31</t>
  </si>
  <si>
    <t>Line2 A1 bin3/4 =45</t>
  </si>
  <si>
    <t>S1 no.2435 3/3 =62</t>
  </si>
  <si>
    <t>CB Line3 no.47 1/0 =286</t>
  </si>
  <si>
    <t>C2 MOL=  1792  81.04  5.9</t>
  </si>
  <si>
    <t>L3 CB 48 CW 0/1=  395</t>
  </si>
  <si>
    <t>L4 4582 CW 1/2=  16</t>
  </si>
  <si>
    <t>NSACB   62       =  367</t>
  </si>
  <si>
    <t>66,51</t>
  </si>
  <si>
    <t>66,23</t>
  </si>
  <si>
    <t>C 2 moll clr 1625</t>
  </si>
  <si>
    <t>L 4 4590 1/2 clr 16</t>
  </si>
  <si>
    <t>S 1 2438 5/5 clr 88</t>
  </si>
  <si>
    <t>L 1 A 1 clr 28</t>
  </si>
  <si>
    <t>L 2 A 1 clr 42</t>
  </si>
  <si>
    <t>C2 moll colour-1481 bx-75.29 ph-6.0</t>
  </si>
  <si>
    <t>IGFL no.4596 1/2 =16</t>
  </si>
  <si>
    <t>Line2  A1 bin3/4 = 44</t>
  </si>
  <si>
    <t>S1 no.2441 3/3 =72</t>
  </si>
  <si>
    <t>C2 MOL=  1557  79.39  5.8</t>
  </si>
  <si>
    <t>L2 A1 BIN  3/4   =  45</t>
  </si>
  <si>
    <t>L3 2445 CW 3/3=  80</t>
  </si>
  <si>
    <t>L4 4603 CW 1/2=  17</t>
  </si>
  <si>
    <t>50,20</t>
  </si>
  <si>
    <t>c2 moll clr 1488</t>
  </si>
  <si>
    <t>L 4 4614 1/2 clr 13</t>
  </si>
  <si>
    <t>S 1 2447 3/4 clr 74</t>
  </si>
  <si>
    <t>L 1 A 1 clr 38</t>
  </si>
  <si>
    <t>L 2 A 1 clr 49</t>
  </si>
  <si>
    <t>BIN 13 clr 37</t>
  </si>
  <si>
    <t>BIN 17 clr 15</t>
  </si>
  <si>
    <t>94 71</t>
  </si>
  <si>
    <t>C 2 moll clr1454</t>
  </si>
  <si>
    <t>L 4 4620 1/2 14</t>
  </si>
  <si>
    <t>L 1 A 1 clr 34</t>
  </si>
  <si>
    <t>L 2 A 1 clr 46</t>
  </si>
  <si>
    <t>S 1 2452 3/4 clr 71</t>
  </si>
  <si>
    <t>C2 mol = 1898 Bx 78.80</t>
  </si>
  <si>
    <t>S1 no.2455 = 68 c/w 3/4</t>
  </si>
  <si>
    <t>IG no.4629 = 15 c/w 1/2</t>
  </si>
  <si>
    <t>NSACB no.63 = 380</t>
  </si>
  <si>
    <t>91 37</t>
  </si>
  <si>
    <t>c 2 moll clr 1542</t>
  </si>
  <si>
    <t>A 1 Bin 13/15 clr 37</t>
  </si>
  <si>
    <t>A 1 bin 3/4 clr 50</t>
  </si>
  <si>
    <t>L 4 4636 1/2 clr 16</t>
  </si>
  <si>
    <t>L 1 3026 2/2 dryer clr 20</t>
  </si>
  <si>
    <t>L 1 3026 2/2 curing clr   25</t>
  </si>
  <si>
    <t>S 1 2461 3/4 clr 88</t>
  </si>
  <si>
    <t>NSA CB CLR 397</t>
  </si>
  <si>
    <t>C2 MOL=  1892  79.33  5.9</t>
  </si>
  <si>
    <t>L1 A1 BIN 13/15= 33</t>
  </si>
  <si>
    <t>L2 A1 BIN 3/4    = 45</t>
  </si>
  <si>
    <t>L3 2463 CW 3/4= 79</t>
  </si>
  <si>
    <t>L4 4643 CW 1/2=  17</t>
  </si>
  <si>
    <t>C2 mol = 1980 Bx 78.60</t>
  </si>
  <si>
    <t>S1 no.2467 = 81 c/w 3/4</t>
  </si>
  <si>
    <t>IG no. 4653 = 16 c/w 1/2</t>
  </si>
  <si>
    <t xml:space="preserve">A1 Line 1 Bin 13/15  = 40 </t>
  </si>
  <si>
    <t>A1 Line 2 Bin 3/4 = 51</t>
  </si>
  <si>
    <t>NSACB no.65 = 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</si>
</sst>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10" fontId="0" fillId="0" borderId="2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10" fontId="0" fillId="0" borderId="21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" xfId="0" applyFont="1" applyBorder="1"/>
    <xf numFmtId="0" fontId="0" fillId="0" borderId="16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0" fontId="0" fillId="4" borderId="0" xfId="0" applyNumberFormat="1" applyFill="1"/>
    <xf numFmtId="164" fontId="0" fillId="0" borderId="0" xfId="2" applyNumberFormat="1" applyFont="1"/>
    <xf numFmtId="165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5" fontId="0" fillId="2" borderId="9" xfId="0" applyNumberFormat="1" applyFill="1" applyBorder="1"/>
    <xf numFmtId="0" fontId="0" fillId="4" borderId="9" xfId="0" applyFill="1" applyBorder="1"/>
    <xf numFmtId="166" fontId="0" fillId="4" borderId="9" xfId="1" applyNumberFormat="1" applyFont="1" applyFill="1" applyBorder="1" applyProtection="1"/>
    <xf numFmtId="166" fontId="0" fillId="4" borderId="9" xfId="0" applyNumberFormat="1" applyFill="1" applyBorder="1"/>
    <xf numFmtId="0" fontId="0" fillId="0" borderId="0" xfId="0" applyAlignment="1">
      <alignment horizontal="right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939C-EE13-483E-954F-208CD408C3F5}">
  <dimension ref="B2:L34"/>
  <sheetViews>
    <sheetView workbookViewId="0">
      <selection activeCell="L14" sqref="L14"/>
    </sheetView>
  </sheetViews>
  <sheetFormatPr defaultRowHeight="15" x14ac:dyDescent="0.25"/>
  <cols>
    <col min="1" max="1" width="9.140625" style="66"/>
    <col min="2" max="2" width="10.140625" style="66" customWidth="1"/>
    <col min="3" max="3" width="9.5703125" style="66" bestFit="1" customWidth="1"/>
    <col min="4" max="5" width="9.28515625" style="66" bestFit="1" customWidth="1"/>
    <col min="6" max="16384" width="9.140625" style="66"/>
  </cols>
  <sheetData>
    <row r="2" spans="2:12" x14ac:dyDescent="0.25">
      <c r="C2" s="74" t="s">
        <v>0</v>
      </c>
      <c r="D2" s="74" t="s">
        <v>1</v>
      </c>
      <c r="E2" s="74" t="s">
        <v>2</v>
      </c>
      <c r="H2" s="86" t="s">
        <v>3</v>
      </c>
      <c r="I2" s="86"/>
      <c r="J2" s="86"/>
      <c r="K2" s="86"/>
      <c r="L2" s="76">
        <f ca="1">(D34-E34)/D34</f>
        <v>0.6018155951493801</v>
      </c>
    </row>
    <row r="3" spans="2:12" x14ac:dyDescent="0.25">
      <c r="B3" s="66">
        <v>1</v>
      </c>
      <c r="C3" s="77">
        <f ca="1">IF(ISERROR(INDIRECT("'"&amp;B3&amp;"'!S6")),"",(INDIRECT("'"&amp;B3&amp;"'!S6")))</f>
        <v>2173.0833333333335</v>
      </c>
      <c r="D3" s="77">
        <f ca="1">IF(ISERROR(INDIRECT("'"&amp;B3&amp;"'!S7")),"",(INDIRECT("'"&amp;B3&amp;"'!S7")))</f>
        <v>295.58333333333331</v>
      </c>
      <c r="E3" s="77">
        <f ca="1">IF(ISERROR(INDIRECT("'"&amp;B3&amp;"'!S8")),"",(INDIRECT("'"&amp;B3&amp;"'!S8")))</f>
        <v>691.75</v>
      </c>
      <c r="H3" s="86" t="s">
        <v>4</v>
      </c>
      <c r="I3" s="86"/>
      <c r="J3" s="86"/>
      <c r="K3" s="86"/>
      <c r="L3" s="76">
        <f ca="1">(C34-D34)/C34</f>
        <v>0.57602203564701315</v>
      </c>
    </row>
    <row r="4" spans="2:12" x14ac:dyDescent="0.25">
      <c r="B4" s="66">
        <v>2</v>
      </c>
      <c r="C4" s="77">
        <f t="shared" ref="C4:C33" ca="1" si="0">IF(ISERROR(INDIRECT("'"&amp;B4&amp;"'!S6")),"",(INDIRECT("'"&amp;B4&amp;"'!S6")))</f>
        <v>2131.25</v>
      </c>
      <c r="D4" s="77">
        <f t="shared" ref="D4:D33" ca="1" si="1">IF(ISERROR(INDIRECT("'"&amp;B4&amp;"'!S7")),"",(INDIRECT("'"&amp;B4&amp;"'!S7")))</f>
        <v>865.83333333333337</v>
      </c>
      <c r="E4" s="77">
        <f t="shared" ref="E4:E33" ca="1" si="2">IF(ISERROR(INDIRECT("'"&amp;B4&amp;"'!S8")),"",(INDIRECT("'"&amp;B4&amp;"'!S8")))</f>
        <v>288.25</v>
      </c>
      <c r="H4" s="86" t="s">
        <v>5</v>
      </c>
      <c r="I4" s="86"/>
      <c r="J4" s="86"/>
      <c r="K4" s="86"/>
      <c r="L4" s="76">
        <f ca="1">(C34-E34)/C34</f>
        <v>0.83117858659432864</v>
      </c>
    </row>
    <row r="5" spans="2:12" x14ac:dyDescent="0.25">
      <c r="B5" s="66">
        <v>3</v>
      </c>
      <c r="C5" s="77">
        <f t="shared" ca="1" si="0"/>
        <v>2432.5</v>
      </c>
      <c r="D5" s="77">
        <f t="shared" ca="1" si="1"/>
        <v>856.25</v>
      </c>
      <c r="E5" s="77">
        <f t="shared" ca="1" si="2"/>
        <v>352.41666666666669</v>
      </c>
    </row>
    <row r="6" spans="2:12" x14ac:dyDescent="0.25">
      <c r="B6" s="66">
        <v>4</v>
      </c>
      <c r="C6" s="77">
        <f t="shared" ca="1" si="0"/>
        <v>1462.25</v>
      </c>
      <c r="D6" s="77">
        <f t="shared" ca="1" si="1"/>
        <v>725.66666666666663</v>
      </c>
      <c r="E6" s="77">
        <f t="shared" ca="1" si="2"/>
        <v>280.75</v>
      </c>
    </row>
    <row r="7" spans="2:12" x14ac:dyDescent="0.25">
      <c r="B7" s="66">
        <v>5</v>
      </c>
      <c r="C7" s="77">
        <f t="shared" ca="1" si="0"/>
        <v>1548.75</v>
      </c>
      <c r="D7" s="77">
        <f t="shared" ca="1" si="1"/>
        <v>737.16666666666663</v>
      </c>
      <c r="E7" s="77">
        <f t="shared" ca="1" si="2"/>
        <v>277</v>
      </c>
    </row>
    <row r="8" spans="2:12" x14ac:dyDescent="0.25">
      <c r="B8" s="66">
        <v>6</v>
      </c>
      <c r="C8" s="77">
        <f t="shared" ca="1" si="0"/>
        <v>1543.25</v>
      </c>
      <c r="D8" s="77">
        <f t="shared" ca="1" si="1"/>
        <v>643</v>
      </c>
      <c r="E8" s="77">
        <f t="shared" ca="1" si="2"/>
        <v>251.16666666666666</v>
      </c>
    </row>
    <row r="9" spans="2:12" x14ac:dyDescent="0.25">
      <c r="B9" s="66">
        <v>7</v>
      </c>
      <c r="C9" s="77">
        <f t="shared" ca="1" si="0"/>
        <v>1202.1666666666667</v>
      </c>
      <c r="D9" s="77">
        <f t="shared" ca="1" si="1"/>
        <v>591.5</v>
      </c>
      <c r="E9" s="77">
        <f t="shared" ca="1" si="2"/>
        <v>247.16666666666666</v>
      </c>
    </row>
    <row r="10" spans="2:12" x14ac:dyDescent="0.25">
      <c r="B10" s="66">
        <v>8</v>
      </c>
      <c r="C10" s="77">
        <f t="shared" ca="1" si="0"/>
        <v>1178.3333333333333</v>
      </c>
      <c r="D10" s="77">
        <f t="shared" ca="1" si="1"/>
        <v>479.33333333333331</v>
      </c>
      <c r="E10" s="77">
        <f t="shared" ca="1" si="2"/>
        <v>173.58333333333334</v>
      </c>
    </row>
    <row r="11" spans="2:12" x14ac:dyDescent="0.25">
      <c r="B11" s="66">
        <v>9</v>
      </c>
      <c r="C11" s="77">
        <f t="shared" ca="1" si="0"/>
        <v>1408.5</v>
      </c>
      <c r="D11" s="77">
        <f t="shared" ca="1" si="1"/>
        <v>546.33333333333337</v>
      </c>
      <c r="E11" s="77">
        <f t="shared" ca="1" si="2"/>
        <v>197</v>
      </c>
    </row>
    <row r="12" spans="2:12" x14ac:dyDescent="0.25">
      <c r="B12" s="66">
        <v>10</v>
      </c>
      <c r="C12" s="77">
        <f t="shared" ca="1" si="0"/>
        <v>1470.1666666666667</v>
      </c>
      <c r="D12" s="77">
        <f t="shared" ca="1" si="1"/>
        <v>623.75</v>
      </c>
      <c r="E12" s="77">
        <f t="shared" ca="1" si="2"/>
        <v>204.33333333333334</v>
      </c>
    </row>
    <row r="13" spans="2:12" x14ac:dyDescent="0.25">
      <c r="B13" s="66">
        <v>11</v>
      </c>
      <c r="C13" s="77">
        <f t="shared" ca="1" si="0"/>
        <v>1374.4166666666667</v>
      </c>
      <c r="D13" s="77">
        <f t="shared" ca="1" si="1"/>
        <v>539.5</v>
      </c>
      <c r="E13" s="77">
        <f t="shared" ca="1" si="2"/>
        <v>239.16666666666666</v>
      </c>
    </row>
    <row r="14" spans="2:12" x14ac:dyDescent="0.25">
      <c r="B14" s="66">
        <v>12</v>
      </c>
      <c r="C14" s="77">
        <f t="shared" ca="1" si="0"/>
        <v>1142.6666666666667</v>
      </c>
      <c r="D14" s="77">
        <f t="shared" ca="1" si="1"/>
        <v>439.16666666666669</v>
      </c>
      <c r="E14" s="77">
        <f t="shared" ca="1" si="2"/>
        <v>200.58333333333334</v>
      </c>
    </row>
    <row r="15" spans="2:12" x14ac:dyDescent="0.25">
      <c r="B15" s="66">
        <v>13</v>
      </c>
      <c r="C15" s="77">
        <f t="shared" ca="1" si="0"/>
        <v>1210.9166666666667</v>
      </c>
      <c r="D15" s="77">
        <f t="shared" ca="1" si="1"/>
        <v>524.58333333333337</v>
      </c>
      <c r="E15" s="77">
        <f t="shared" ca="1" si="2"/>
        <v>179.25</v>
      </c>
    </row>
    <row r="16" spans="2:12" x14ac:dyDescent="0.25">
      <c r="B16" s="66">
        <v>14</v>
      </c>
      <c r="C16" s="77">
        <f t="shared" ca="1" si="0"/>
        <v>1201.5833333333333</v>
      </c>
      <c r="D16" s="77">
        <f t="shared" ca="1" si="1"/>
        <v>632.08333333333337</v>
      </c>
      <c r="E16" s="77">
        <f t="shared" ca="1" si="2"/>
        <v>206.08333333333334</v>
      </c>
    </row>
    <row r="17" spans="2:5" x14ac:dyDescent="0.25">
      <c r="B17" s="66">
        <v>15</v>
      </c>
      <c r="C17" s="77">
        <f t="shared" ca="1" si="0"/>
        <v>1566.4166666666667</v>
      </c>
      <c r="D17" s="77">
        <f t="shared" ca="1" si="1"/>
        <v>625.25</v>
      </c>
      <c r="E17" s="77">
        <f t="shared" ca="1" si="2"/>
        <v>217.16666666666666</v>
      </c>
    </row>
    <row r="18" spans="2:5" x14ac:dyDescent="0.25">
      <c r="B18" s="66">
        <v>16</v>
      </c>
      <c r="C18" s="77">
        <f t="shared" ca="1" si="0"/>
        <v>1507.1666666666667</v>
      </c>
      <c r="D18" s="77">
        <f t="shared" ca="1" si="1"/>
        <v>649.75</v>
      </c>
      <c r="E18" s="77">
        <f t="shared" ca="1" si="2"/>
        <v>259.75</v>
      </c>
    </row>
    <row r="19" spans="2:5" x14ac:dyDescent="0.25">
      <c r="B19" s="66">
        <v>17</v>
      </c>
      <c r="C19" s="77">
        <f t="shared" ca="1" si="0"/>
        <v>1691.75</v>
      </c>
      <c r="D19" s="77">
        <f t="shared" ca="1" si="1"/>
        <v>710.58333333333337</v>
      </c>
      <c r="E19" s="77">
        <f t="shared" ca="1" si="2"/>
        <v>235.41666666666666</v>
      </c>
    </row>
    <row r="20" spans="2:5" x14ac:dyDescent="0.25">
      <c r="B20" s="66">
        <v>18</v>
      </c>
      <c r="C20" s="77">
        <f t="shared" ca="1" si="0"/>
        <v>1668.75</v>
      </c>
      <c r="D20" s="77">
        <f t="shared" ca="1" si="1"/>
        <v>759.33333333333337</v>
      </c>
      <c r="E20" s="77">
        <f t="shared" ca="1" si="2"/>
        <v>252.75</v>
      </c>
    </row>
    <row r="21" spans="2:5" x14ac:dyDescent="0.25">
      <c r="B21" s="66">
        <v>19</v>
      </c>
      <c r="C21" s="77">
        <f t="shared" ca="1" si="0"/>
        <v>1391.5833333333333</v>
      </c>
      <c r="D21" s="77">
        <f t="shared" ca="1" si="1"/>
        <v>683.66666666666663</v>
      </c>
      <c r="E21" s="77">
        <f t="shared" ca="1" si="2"/>
        <v>245.41666666666666</v>
      </c>
    </row>
    <row r="22" spans="2:5" x14ac:dyDescent="0.25">
      <c r="B22" s="66">
        <v>20</v>
      </c>
      <c r="C22" s="77">
        <f t="shared" ca="1" si="0"/>
        <v>1185.4166666666667</v>
      </c>
      <c r="D22" s="77">
        <f t="shared" ca="1" si="1"/>
        <v>603.16666666666663</v>
      </c>
      <c r="E22" s="77">
        <f t="shared" ca="1" si="2"/>
        <v>217.08333333333334</v>
      </c>
    </row>
    <row r="23" spans="2:5" x14ac:dyDescent="0.25">
      <c r="B23" s="66">
        <v>21</v>
      </c>
      <c r="C23" s="77">
        <f t="shared" ca="1" si="0"/>
        <v>1335.8333333333333</v>
      </c>
      <c r="D23" s="77">
        <f t="shared" ca="1" si="1"/>
        <v>731.83333333333337</v>
      </c>
      <c r="E23" s="77">
        <f t="shared" ca="1" si="2"/>
        <v>213.91666666666666</v>
      </c>
    </row>
    <row r="24" spans="2:5" x14ac:dyDescent="0.25">
      <c r="B24" s="66">
        <v>22</v>
      </c>
      <c r="C24" s="77">
        <f t="shared" ca="1" si="0"/>
        <v>1553.6666666666667</v>
      </c>
      <c r="D24" s="77">
        <f t="shared" ca="1" si="1"/>
        <v>622.83333333333337</v>
      </c>
      <c r="E24" s="77">
        <f t="shared" ca="1" si="2"/>
        <v>214.33333333333334</v>
      </c>
    </row>
    <row r="25" spans="2:5" x14ac:dyDescent="0.25">
      <c r="B25" s="66">
        <v>23</v>
      </c>
      <c r="C25" s="77">
        <f t="shared" ca="1" si="0"/>
        <v>1487.6666666666667</v>
      </c>
      <c r="D25" s="77">
        <f t="shared" ca="1" si="1"/>
        <v>643.16666666666663</v>
      </c>
      <c r="E25" s="77">
        <f t="shared" ca="1" si="2"/>
        <v>204</v>
      </c>
    </row>
    <row r="26" spans="2:5" x14ac:dyDescent="0.25">
      <c r="B26" s="66">
        <v>24</v>
      </c>
      <c r="C26" s="77">
        <f t="shared" ca="1" si="0"/>
        <v>1504.3333333333333</v>
      </c>
      <c r="D26" s="77">
        <f t="shared" ca="1" si="1"/>
        <v>549.5</v>
      </c>
      <c r="E26" s="77">
        <f t="shared" ca="1" si="2"/>
        <v>219.33333333333334</v>
      </c>
    </row>
    <row r="27" spans="2:5" x14ac:dyDescent="0.25">
      <c r="B27" s="66">
        <v>25</v>
      </c>
      <c r="C27" s="77">
        <f t="shared" ca="1" si="0"/>
        <v>1316.8333333333333</v>
      </c>
      <c r="D27" s="77">
        <f t="shared" ca="1" si="1"/>
        <v>562.66666666666663</v>
      </c>
      <c r="E27" s="77">
        <f t="shared" ca="1" si="2"/>
        <v>202.08333333333334</v>
      </c>
    </row>
    <row r="28" spans="2:5" x14ac:dyDescent="0.25">
      <c r="B28" s="66">
        <v>26</v>
      </c>
      <c r="C28" s="77">
        <f t="shared" ca="1" si="0"/>
        <v>1158.1666666666667</v>
      </c>
      <c r="D28" s="77">
        <f t="shared" ca="1" si="1"/>
        <v>550.41666666666663</v>
      </c>
      <c r="E28" s="77">
        <f t="shared" ca="1" si="2"/>
        <v>174.91666666666666</v>
      </c>
    </row>
    <row r="29" spans="2:5" x14ac:dyDescent="0.25">
      <c r="B29" s="66">
        <v>27</v>
      </c>
      <c r="C29" s="77">
        <f t="shared" ca="1" si="0"/>
        <v>994.08333333333337</v>
      </c>
      <c r="D29" s="77">
        <f t="shared" ca="1" si="1"/>
        <v>462.75</v>
      </c>
      <c r="E29" s="77">
        <f t="shared" ca="1" si="2"/>
        <v>167.33333333333334</v>
      </c>
    </row>
    <row r="30" spans="2:5" x14ac:dyDescent="0.25">
      <c r="B30" s="66">
        <v>28</v>
      </c>
      <c r="C30" s="77">
        <f t="shared" ca="1" si="0"/>
        <v>1093.1666666666667</v>
      </c>
      <c r="D30" s="77">
        <f t="shared" ca="1" si="1"/>
        <v>504.91666666666669</v>
      </c>
      <c r="E30" s="77">
        <f t="shared" ca="1" si="2"/>
        <v>173.66666666666666</v>
      </c>
    </row>
    <row r="31" spans="2:5" x14ac:dyDescent="0.25">
      <c r="B31" s="66">
        <v>29</v>
      </c>
      <c r="C31" s="77">
        <f t="shared" ca="1" si="0"/>
        <v>1031.5</v>
      </c>
      <c r="D31" s="77">
        <f t="shared" ca="1" si="1"/>
        <v>502.75</v>
      </c>
      <c r="E31" s="77">
        <f t="shared" ca="1" si="2"/>
        <v>166.33333333333334</v>
      </c>
    </row>
    <row r="32" spans="2:5" x14ac:dyDescent="0.25">
      <c r="B32" s="66">
        <v>30</v>
      </c>
      <c r="C32" s="77">
        <f t="shared" ca="1" si="0"/>
        <v>1057.6666666666667</v>
      </c>
      <c r="D32" s="77">
        <f t="shared" ca="1" si="1"/>
        <v>535.25</v>
      </c>
      <c r="E32" s="77">
        <f t="shared" ca="1" si="2"/>
        <v>200.5</v>
      </c>
    </row>
    <row r="33" spans="2:5" x14ac:dyDescent="0.25">
      <c r="B33" s="66">
        <v>31</v>
      </c>
      <c r="C33" s="77">
        <f t="shared" ca="1" si="0"/>
        <v>995.75</v>
      </c>
      <c r="D33" s="77">
        <f t="shared" ca="1" si="1"/>
        <v>465.75</v>
      </c>
      <c r="E33" s="77">
        <f t="shared" ca="1" si="2"/>
        <v>160.58333333333334</v>
      </c>
    </row>
    <row r="34" spans="2:5" x14ac:dyDescent="0.25">
      <c r="B34" s="66" t="s">
        <v>6</v>
      </c>
      <c r="C34" s="77">
        <f ca="1">AVERAGE(C3:C33)</f>
        <v>1419.986559139785</v>
      </c>
      <c r="D34" s="77">
        <f t="shared" ref="D34" ca="1" si="3">AVERAGE(D3:D33)</f>
        <v>602.04301075268813</v>
      </c>
      <c r="E34" s="77">
        <f ca="1">AVERAGE(E3:E31)</f>
        <v>239.72413793103448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topLeftCell="A37" zoomScale="85" zoomScaleNormal="85" workbookViewId="0">
      <selection activeCell="H93" sqref="H93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57" t="s">
        <v>0</v>
      </c>
      <c r="S5" s="57">
        <f>AVERAGE(J8,J65,J120)</f>
        <v>987.33333333333337</v>
      </c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1</v>
      </c>
      <c r="S6" s="78">
        <f>AVERAGE(J9,J66,J121)</f>
        <v>2173.0833333333335</v>
      </c>
    </row>
    <row r="7" spans="1:19" x14ac:dyDescent="0.25">
      <c r="A7" s="2"/>
      <c r="B7" s="66"/>
      <c r="C7" s="9" t="s">
        <v>17</v>
      </c>
      <c r="D7" s="10"/>
      <c r="E7" s="10"/>
      <c r="F7" s="11">
        <v>2804</v>
      </c>
      <c r="G7" s="12"/>
      <c r="H7" s="12"/>
      <c r="I7" s="12"/>
      <c r="J7" s="97">
        <f>AVERAGE(F7:I7)</f>
        <v>2804</v>
      </c>
      <c r="K7" s="98"/>
      <c r="L7" s="66"/>
      <c r="M7" s="8">
        <v>2</v>
      </c>
      <c r="N7" s="95">
        <v>8</v>
      </c>
      <c r="O7" s="96"/>
      <c r="P7" s="2"/>
      <c r="Q7" s="66"/>
      <c r="R7" s="57" t="s">
        <v>2</v>
      </c>
      <c r="S7" s="79">
        <f>AVERAGE(J12,J69,J124)</f>
        <v>295.58333333333331</v>
      </c>
    </row>
    <row r="8" spans="1:19" x14ac:dyDescent="0.25">
      <c r="A8" s="2"/>
      <c r="B8" s="66"/>
      <c r="C8" s="9" t="s">
        <v>18</v>
      </c>
      <c r="D8" s="10"/>
      <c r="E8" s="10"/>
      <c r="F8" s="11">
        <v>866</v>
      </c>
      <c r="G8" s="12"/>
      <c r="H8" s="12"/>
      <c r="I8" s="12"/>
      <c r="J8" s="97">
        <f t="shared" ref="J8:J13" si="0">AVERAGE(F8:I8)</f>
        <v>866</v>
      </c>
      <c r="K8" s="98"/>
      <c r="L8" s="66"/>
      <c r="M8" s="8">
        <v>3</v>
      </c>
      <c r="N8" s="95">
        <v>7</v>
      </c>
      <c r="O8" s="96"/>
      <c r="P8" s="2"/>
      <c r="Q8" s="66"/>
      <c r="R8" s="80" t="s">
        <v>19</v>
      </c>
      <c r="S8" s="81">
        <f>S5-S7</f>
        <v>691.75</v>
      </c>
    </row>
    <row r="9" spans="1:19" x14ac:dyDescent="0.25">
      <c r="A9" s="2"/>
      <c r="B9" s="66"/>
      <c r="C9" s="9" t="s">
        <v>20</v>
      </c>
      <c r="D9" s="11">
        <v>64.02</v>
      </c>
      <c r="E9" s="11">
        <v>6.7</v>
      </c>
      <c r="F9" s="11">
        <v>2458</v>
      </c>
      <c r="G9" s="11">
        <v>2020</v>
      </c>
      <c r="H9" s="11">
        <v>2166</v>
      </c>
      <c r="I9" s="11">
        <v>2314</v>
      </c>
      <c r="J9" s="97">
        <f t="shared" si="0"/>
        <v>2239.5</v>
      </c>
      <c r="K9" s="98"/>
      <c r="L9" s="66"/>
      <c r="M9" s="8">
        <v>4</v>
      </c>
      <c r="N9" s="95">
        <v>8.9</v>
      </c>
      <c r="O9" s="96"/>
      <c r="P9" s="2"/>
      <c r="Q9" s="66"/>
      <c r="R9" s="80" t="s">
        <v>21</v>
      </c>
      <c r="S9" s="82">
        <f>S6-S7</f>
        <v>1877.5000000000002</v>
      </c>
    </row>
    <row r="10" spans="1:19" x14ac:dyDescent="0.25">
      <c r="A10" s="2"/>
      <c r="B10" s="66"/>
      <c r="C10" s="9" t="s">
        <v>22</v>
      </c>
      <c r="D10" s="11">
        <v>61.57</v>
      </c>
      <c r="E10" s="11">
        <v>7.5</v>
      </c>
      <c r="F10" s="11">
        <v>671</v>
      </c>
      <c r="G10" s="11">
        <v>808</v>
      </c>
      <c r="H10" s="11">
        <v>873</v>
      </c>
      <c r="I10" s="11">
        <v>831</v>
      </c>
      <c r="J10" s="97">
        <f t="shared" si="0"/>
        <v>795.75</v>
      </c>
      <c r="K10" s="98"/>
      <c r="L10" s="66"/>
      <c r="M10" s="8">
        <v>5</v>
      </c>
      <c r="N10" s="95">
        <v>9</v>
      </c>
      <c r="O10" s="96"/>
      <c r="P10" s="2"/>
      <c r="Q10" s="66"/>
      <c r="R10" s="83" t="s">
        <v>23</v>
      </c>
      <c r="S10" s="84">
        <f>S8/S5</f>
        <v>0.70062457798784605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363</v>
      </c>
      <c r="G11" s="65">
        <v>390</v>
      </c>
      <c r="H11" s="65">
        <v>435</v>
      </c>
      <c r="I11" s="65">
        <v>484</v>
      </c>
      <c r="J11" s="97">
        <f t="shared" si="0"/>
        <v>418</v>
      </c>
      <c r="K11" s="98"/>
      <c r="L11" s="66"/>
      <c r="M11" s="13">
        <v>6</v>
      </c>
      <c r="N11" s="99">
        <v>7.5</v>
      </c>
      <c r="O11" s="100"/>
      <c r="P11" s="2"/>
      <c r="Q11" s="66"/>
      <c r="R11" s="83" t="s">
        <v>25</v>
      </c>
      <c r="S11" s="85">
        <f>S9/S6</f>
        <v>0.86397975227211721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206</v>
      </c>
      <c r="G12" s="65">
        <v>221</v>
      </c>
      <c r="H12" s="65">
        <v>256</v>
      </c>
      <c r="I12" s="65">
        <v>397</v>
      </c>
      <c r="J12" s="97">
        <f t="shared" si="0"/>
        <v>270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66"/>
      <c r="S12" s="66"/>
    </row>
    <row r="13" spans="1:19" ht="15.75" thickBot="1" x14ac:dyDescent="0.3">
      <c r="A13" s="2"/>
      <c r="B13" s="66"/>
      <c r="C13" s="14" t="s">
        <v>29</v>
      </c>
      <c r="D13" s="15">
        <v>62.15</v>
      </c>
      <c r="E13" s="15">
        <v>7</v>
      </c>
      <c r="F13" s="15">
        <v>187</v>
      </c>
      <c r="G13" s="15">
        <v>211</v>
      </c>
      <c r="H13" s="15">
        <v>222</v>
      </c>
      <c r="I13" s="15">
        <v>258</v>
      </c>
      <c r="J13" s="101">
        <f t="shared" si="0"/>
        <v>219.5</v>
      </c>
      <c r="K13" s="102"/>
      <c r="L13" s="66"/>
      <c r="M13" s="69" t="s">
        <v>30</v>
      </c>
      <c r="N13" s="67">
        <v>4.08</v>
      </c>
      <c r="O13" s="68">
        <v>6.46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12.69</v>
      </c>
      <c r="E16" s="11">
        <v>10.1</v>
      </c>
      <c r="F16" s="22">
        <v>1526</v>
      </c>
      <c r="G16" s="16"/>
      <c r="H16" s="23" t="s">
        <v>1</v>
      </c>
      <c r="I16" s="113">
        <v>5.98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64.78</v>
      </c>
      <c r="E17" s="11"/>
      <c r="F17" s="22">
        <v>239</v>
      </c>
      <c r="G17" s="16"/>
      <c r="H17" s="27" t="s">
        <v>2</v>
      </c>
      <c r="I17" s="115">
        <v>4.95</v>
      </c>
      <c r="J17" s="115"/>
      <c r="K17" s="116"/>
      <c r="L17" s="66"/>
      <c r="M17" s="67">
        <v>6.9</v>
      </c>
      <c r="N17" s="28">
        <v>98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66.900000000000006</v>
      </c>
      <c r="E19" s="11"/>
      <c r="F19" s="22">
        <v>235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75.650000000000006</v>
      </c>
      <c r="E20" s="11"/>
      <c r="F20" s="22">
        <v>230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5.7</v>
      </c>
      <c r="O20" s="34">
        <v>50</v>
      </c>
      <c r="P20" s="2"/>
    </row>
    <row r="21" spans="1:16" ht="15.75" thickBot="1" x14ac:dyDescent="0.3">
      <c r="A21" s="2"/>
      <c r="B21" s="66"/>
      <c r="C21" s="21" t="s">
        <v>48</v>
      </c>
      <c r="D21" s="11">
        <v>75.66</v>
      </c>
      <c r="E21" s="11"/>
      <c r="F21" s="22">
        <v>2345</v>
      </c>
      <c r="G21" s="16"/>
      <c r="H21" s="103">
        <v>1</v>
      </c>
      <c r="I21" s="105">
        <v>881</v>
      </c>
      <c r="J21" s="105">
        <v>190</v>
      </c>
      <c r="K21" s="107">
        <f>((I21-J21)/I21)</f>
        <v>0.78433598183881947</v>
      </c>
      <c r="L21" s="66"/>
      <c r="M21" s="13">
        <v>2</v>
      </c>
      <c r="N21" s="35">
        <v>5.6</v>
      </c>
      <c r="O21" s="34">
        <v>50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75.7</v>
      </c>
      <c r="E22" s="11">
        <v>6.7</v>
      </c>
      <c r="F22" s="22">
        <v>675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662</v>
      </c>
      <c r="G23" s="16"/>
      <c r="H23" s="103">
        <v>6</v>
      </c>
      <c r="I23" s="105">
        <v>454</v>
      </c>
      <c r="J23" s="105">
        <v>210</v>
      </c>
      <c r="K23" s="107">
        <f>((I23-J23)/I23)</f>
        <v>0.5374449339207048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75.25</v>
      </c>
      <c r="E24" s="11">
        <v>6.6</v>
      </c>
      <c r="F24" s="22">
        <v>1442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0.64467515070328196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1433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0.47470939365378573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0.35406698564593303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0.18703703703703703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1</v>
      </c>
      <c r="I28" s="33">
        <v>681</v>
      </c>
      <c r="J28" s="33">
        <v>621</v>
      </c>
      <c r="K28" s="34">
        <f>I28-J28</f>
        <v>60</v>
      </c>
      <c r="L28" s="66"/>
      <c r="M28" s="122" t="s">
        <v>66</v>
      </c>
      <c r="N28" s="123"/>
      <c r="O28" s="48">
        <f>(J9-J13)/J9</f>
        <v>0.90198705068095553</v>
      </c>
      <c r="P28" s="2"/>
    </row>
    <row r="29" spans="1:16" ht="15.75" thickBot="1" x14ac:dyDescent="0.3">
      <c r="A29" s="2"/>
      <c r="B29" s="41"/>
      <c r="C29" s="45" t="s">
        <v>67</v>
      </c>
      <c r="D29" s="33">
        <v>72.849999999999994</v>
      </c>
      <c r="E29" s="33">
        <v>68.87</v>
      </c>
      <c r="F29" s="34">
        <v>94.55</v>
      </c>
      <c r="G29" s="49">
        <v>5.6</v>
      </c>
      <c r="H29" s="67" t="s">
        <v>2</v>
      </c>
      <c r="I29" s="35">
        <v>197</v>
      </c>
      <c r="J29" s="35">
        <v>155</v>
      </c>
      <c r="K29" s="34">
        <f>I29-J29</f>
        <v>42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79.45</v>
      </c>
      <c r="E30" s="33">
        <v>62.46</v>
      </c>
      <c r="F30" s="34">
        <v>78.62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76.55</v>
      </c>
      <c r="E31" s="33">
        <v>51.63</v>
      </c>
      <c r="F31" s="34">
        <v>67.45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53.33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91.26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77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78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79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80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81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82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2788</v>
      </c>
      <c r="G64" s="12"/>
      <c r="H64" s="12"/>
      <c r="I64" s="12"/>
      <c r="J64" s="97">
        <f>AVERAGE(F64:I64)</f>
        <v>2788</v>
      </c>
      <c r="K64" s="98"/>
      <c r="L64" s="66"/>
      <c r="M64" s="8">
        <v>2</v>
      </c>
      <c r="N64" s="95">
        <v>8.1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837</v>
      </c>
      <c r="G65" s="12"/>
      <c r="H65" s="12"/>
      <c r="I65" s="12"/>
      <c r="J65" s="97">
        <f t="shared" ref="J65:J70" si="1">AVERAGE(F65:I65)</f>
        <v>837</v>
      </c>
      <c r="K65" s="98"/>
      <c r="L65" s="66"/>
      <c r="M65" s="8">
        <v>3</v>
      </c>
      <c r="N65" s="95">
        <v>7.1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67.66</v>
      </c>
      <c r="E66" s="11">
        <v>7</v>
      </c>
      <c r="F66" s="11">
        <v>2222</v>
      </c>
      <c r="G66" s="11">
        <v>2335</v>
      </c>
      <c r="H66" s="11">
        <v>2196</v>
      </c>
      <c r="I66" s="11">
        <v>2549</v>
      </c>
      <c r="J66" s="97">
        <f t="shared" si="1"/>
        <v>2325.5</v>
      </c>
      <c r="K66" s="98"/>
      <c r="L66" s="66"/>
      <c r="M66" s="8">
        <v>4</v>
      </c>
      <c r="N66" s="95">
        <v>8.8000000000000007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60.89</v>
      </c>
      <c r="E67" s="11">
        <v>7.2</v>
      </c>
      <c r="F67" s="11">
        <v>843</v>
      </c>
      <c r="G67" s="11">
        <v>776</v>
      </c>
      <c r="H67" s="11">
        <v>693</v>
      </c>
      <c r="I67" s="11">
        <v>882</v>
      </c>
      <c r="J67" s="97">
        <f t="shared" si="1"/>
        <v>798.5</v>
      </c>
      <c r="K67" s="98"/>
      <c r="L67" s="66"/>
      <c r="M67" s="8">
        <v>5</v>
      </c>
      <c r="N67" s="95">
        <v>9</v>
      </c>
      <c r="O67" s="96"/>
      <c r="P67" s="2"/>
    </row>
    <row r="68" spans="1:16" ht="15.75" customHeight="1" x14ac:dyDescent="0.25">
      <c r="A68" s="2"/>
      <c r="B68" s="66"/>
      <c r="C68" s="9" t="s">
        <v>24</v>
      </c>
      <c r="D68" s="11"/>
      <c r="E68" s="11"/>
      <c r="F68" s="11">
        <v>546</v>
      </c>
      <c r="G68" s="65">
        <v>540</v>
      </c>
      <c r="H68" s="65">
        <v>548</v>
      </c>
      <c r="I68" s="65">
        <v>578</v>
      </c>
      <c r="J68" s="97">
        <f t="shared" si="1"/>
        <v>553</v>
      </c>
      <c r="K68" s="98"/>
      <c r="L68" s="66"/>
      <c r="M68" s="13">
        <v>6</v>
      </c>
      <c r="N68" s="99">
        <v>7.6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258</v>
      </c>
      <c r="G69" s="65">
        <v>274</v>
      </c>
      <c r="H69" s="65">
        <v>272</v>
      </c>
      <c r="I69" s="65">
        <v>319</v>
      </c>
      <c r="J69" s="97">
        <f t="shared" si="1"/>
        <v>280.75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58.37</v>
      </c>
      <c r="E70" s="15">
        <v>7.1</v>
      </c>
      <c r="F70" s="15">
        <v>231</v>
      </c>
      <c r="G70" s="15">
        <v>271</v>
      </c>
      <c r="H70" s="15">
        <v>273</v>
      </c>
      <c r="I70" s="15">
        <v>313</v>
      </c>
      <c r="J70" s="101">
        <f t="shared" si="1"/>
        <v>272</v>
      </c>
      <c r="K70" s="102"/>
      <c r="L70" s="66"/>
      <c r="M70" s="69" t="s">
        <v>30</v>
      </c>
      <c r="N70" s="67">
        <v>3.88</v>
      </c>
      <c r="O70" s="68">
        <v>5.89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12.71</v>
      </c>
      <c r="E73" s="11">
        <v>9.9</v>
      </c>
      <c r="F73" s="22">
        <v>1576</v>
      </c>
      <c r="G73" s="16"/>
      <c r="H73" s="23" t="s">
        <v>1</v>
      </c>
      <c r="I73" s="113">
        <v>7.88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 t="s">
        <v>84</v>
      </c>
      <c r="E74" s="11"/>
      <c r="F74" s="22">
        <v>242</v>
      </c>
      <c r="G74" s="16"/>
      <c r="H74" s="27" t="s">
        <v>2</v>
      </c>
      <c r="I74" s="115">
        <v>5.86</v>
      </c>
      <c r="J74" s="115"/>
      <c r="K74" s="116"/>
      <c r="L74" s="66"/>
      <c r="M74" s="67">
        <v>6.8</v>
      </c>
      <c r="N74" s="28">
        <v>102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 t="s">
        <v>85</v>
      </c>
      <c r="E76" s="11"/>
      <c r="F76" s="22">
        <v>239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 t="s">
        <v>86</v>
      </c>
      <c r="E77" s="11"/>
      <c r="F77" s="22">
        <v>236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 t="s">
        <v>87</v>
      </c>
      <c r="E78" s="11"/>
      <c r="F78" s="22">
        <v>2155</v>
      </c>
      <c r="G78" s="16"/>
      <c r="H78" s="103">
        <v>3</v>
      </c>
      <c r="I78" s="105">
        <v>866</v>
      </c>
      <c r="J78" s="105">
        <v>681</v>
      </c>
      <c r="K78" s="107">
        <f>((I78-J78)/I78)</f>
        <v>0.21362586605080833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75.58</v>
      </c>
      <c r="E79" s="11">
        <v>6.6</v>
      </c>
      <c r="F79" s="22">
        <v>686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670</v>
      </c>
      <c r="G80" s="16"/>
      <c r="H80" s="103">
        <v>8</v>
      </c>
      <c r="I80" s="105">
        <v>627</v>
      </c>
      <c r="J80" s="105">
        <v>254</v>
      </c>
      <c r="K80" s="107">
        <f>((I80-J80)/I80)</f>
        <v>0.59489633173843703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 t="s">
        <v>88</v>
      </c>
      <c r="E81" s="11">
        <v>6.5</v>
      </c>
      <c r="F81" s="22">
        <v>1454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0.65663298215437538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1472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0.30745147150907953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0.49231464737793851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3.1166518254674976E-2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91.44</v>
      </c>
      <c r="E85" s="33"/>
      <c r="F85" s="34"/>
      <c r="G85" s="46"/>
      <c r="H85" s="47" t="s">
        <v>1</v>
      </c>
      <c r="I85" s="33">
        <v>864</v>
      </c>
      <c r="J85" s="33">
        <v>798</v>
      </c>
      <c r="K85" s="34">
        <f>I85-J85</f>
        <v>66</v>
      </c>
      <c r="L85" s="66"/>
      <c r="M85" s="122" t="s">
        <v>66</v>
      </c>
      <c r="N85" s="123"/>
      <c r="O85" s="48">
        <f>(J66-J70)/J66</f>
        <v>0.88303590625671902</v>
      </c>
      <c r="P85" s="2"/>
    </row>
    <row r="86" spans="1:16" ht="15.75" thickBot="1" x14ac:dyDescent="0.3">
      <c r="A86" s="2"/>
      <c r="B86" s="41"/>
      <c r="C86" s="45" t="s">
        <v>67</v>
      </c>
      <c r="D86" s="33">
        <v>72.25</v>
      </c>
      <c r="E86" s="33">
        <v>68.239999999999995</v>
      </c>
      <c r="F86" s="34">
        <v>94.45</v>
      </c>
      <c r="G86" s="49">
        <v>5.4</v>
      </c>
      <c r="H86" s="67" t="s">
        <v>2</v>
      </c>
      <c r="I86" s="35">
        <v>245</v>
      </c>
      <c r="J86" s="35">
        <v>198</v>
      </c>
      <c r="K86" s="34">
        <f>I86-J86</f>
        <v>47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79.150000000000006</v>
      </c>
      <c r="E87" s="33">
        <v>62.37</v>
      </c>
      <c r="F87" s="34">
        <v>78.81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76.25</v>
      </c>
      <c r="E88" s="33">
        <v>51.62</v>
      </c>
      <c r="F88" s="34">
        <v>67.709999999999994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54.91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91.88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89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90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91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92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94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95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96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/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3240</v>
      </c>
      <c r="G119" s="12"/>
      <c r="H119" s="12"/>
      <c r="I119" s="12"/>
      <c r="J119" s="97">
        <f>AVERAGE(F119:I119)</f>
        <v>3240</v>
      </c>
      <c r="K119" s="98"/>
      <c r="L119" s="66"/>
      <c r="M119" s="8">
        <v>2</v>
      </c>
      <c r="N119" s="95">
        <v>8.5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1259</v>
      </c>
      <c r="G120" s="12"/>
      <c r="H120" s="12"/>
      <c r="I120" s="12"/>
      <c r="J120" s="97">
        <f t="shared" ref="J120:J125" si="2">AVERAGE(F120:I120)</f>
        <v>1259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65.23</v>
      </c>
      <c r="E121" s="11">
        <v>6.4</v>
      </c>
      <c r="F121" s="11">
        <v>2453</v>
      </c>
      <c r="G121" s="11">
        <v>2003</v>
      </c>
      <c r="H121" s="11">
        <v>1783</v>
      </c>
      <c r="I121" s="11">
        <v>1578</v>
      </c>
      <c r="J121" s="97">
        <f t="shared" si="2"/>
        <v>1954.25</v>
      </c>
      <c r="K121" s="98"/>
      <c r="L121" s="66"/>
      <c r="M121" s="8">
        <v>4</v>
      </c>
      <c r="N121" s="95">
        <v>7.4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62.28</v>
      </c>
      <c r="E122" s="11">
        <v>6.8</v>
      </c>
      <c r="F122" s="11">
        <v>906</v>
      </c>
      <c r="G122" s="11">
        <v>980</v>
      </c>
      <c r="H122" s="11">
        <v>945</v>
      </c>
      <c r="I122" s="11">
        <v>809</v>
      </c>
      <c r="J122" s="97">
        <f t="shared" si="2"/>
        <v>910</v>
      </c>
      <c r="K122" s="98"/>
      <c r="L122" s="66"/>
      <c r="M122" s="8">
        <v>5</v>
      </c>
      <c r="N122" s="95">
        <v>9.5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591</v>
      </c>
      <c r="G123" s="65">
        <v>664</v>
      </c>
      <c r="H123" s="65">
        <v>696</v>
      </c>
      <c r="I123" s="65">
        <v>672</v>
      </c>
      <c r="J123" s="97">
        <f t="shared" si="2"/>
        <v>655.75</v>
      </c>
      <c r="K123" s="98"/>
      <c r="L123" s="66"/>
      <c r="M123" s="13">
        <v>6</v>
      </c>
      <c r="N123" s="99">
        <v>7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311</v>
      </c>
      <c r="G124" s="65">
        <v>315</v>
      </c>
      <c r="H124" s="65">
        <v>350</v>
      </c>
      <c r="I124" s="65">
        <v>368</v>
      </c>
      <c r="J124" s="97">
        <f t="shared" si="2"/>
        <v>336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61.82</v>
      </c>
      <c r="E125" s="15">
        <v>7</v>
      </c>
      <c r="F125" s="15">
        <v>316</v>
      </c>
      <c r="G125" s="15">
        <v>319</v>
      </c>
      <c r="H125" s="15">
        <v>352</v>
      </c>
      <c r="I125" s="15">
        <v>370</v>
      </c>
      <c r="J125" s="101">
        <f t="shared" si="2"/>
        <v>339.25</v>
      </c>
      <c r="K125" s="102"/>
      <c r="L125" s="66"/>
      <c r="M125" s="69" t="s">
        <v>30</v>
      </c>
      <c r="N125" s="67">
        <v>3.96</v>
      </c>
      <c r="O125" s="68">
        <v>5.41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25.14</v>
      </c>
      <c r="E128" s="11">
        <v>10.1</v>
      </c>
      <c r="F128" s="22">
        <v>1158</v>
      </c>
      <c r="G128" s="16"/>
      <c r="H128" s="23" t="s">
        <v>1</v>
      </c>
      <c r="I128" s="113">
        <v>6.96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67.709999999999994</v>
      </c>
      <c r="E129" s="11"/>
      <c r="F129" s="22">
        <v>335</v>
      </c>
      <c r="G129" s="16"/>
      <c r="H129" s="27" t="s">
        <v>2</v>
      </c>
      <c r="I129" s="115">
        <v>5.56</v>
      </c>
      <c r="J129" s="115"/>
      <c r="K129" s="116"/>
      <c r="L129" s="66"/>
      <c r="M129" s="67">
        <v>6.9</v>
      </c>
      <c r="N129" s="28">
        <v>138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65.13</v>
      </c>
      <c r="E131" s="11"/>
      <c r="F131" s="22">
        <v>327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74.900000000000006</v>
      </c>
      <c r="E132" s="11"/>
      <c r="F132" s="22">
        <v>329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74.14</v>
      </c>
      <c r="E133" s="11"/>
      <c r="F133" s="22">
        <v>2226</v>
      </c>
      <c r="G133" s="16"/>
      <c r="H133" s="103">
        <v>4</v>
      </c>
      <c r="I133" s="105">
        <v>853</v>
      </c>
      <c r="J133" s="105">
        <v>549</v>
      </c>
      <c r="K133" s="107">
        <f>((I133-J133)/I133)</f>
        <v>0.35638921453692851</v>
      </c>
      <c r="L133" s="66"/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76.040000000000006</v>
      </c>
      <c r="E134" s="11">
        <v>7.1</v>
      </c>
      <c r="F134" s="22">
        <v>684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714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76.3</v>
      </c>
      <c r="E136" s="11">
        <v>6.9</v>
      </c>
      <c r="F136" s="22">
        <v>1408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0.53434821542791355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1364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0.2793956043956044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0.48760960731986275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-9.6726190476190479E-3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91.45</v>
      </c>
      <c r="E140" s="33"/>
      <c r="F140" s="34"/>
      <c r="G140" s="46"/>
      <c r="H140" s="47" t="s">
        <v>1</v>
      </c>
      <c r="I140" s="33">
        <v>482</v>
      </c>
      <c r="J140" s="33">
        <v>413</v>
      </c>
      <c r="K140" s="34">
        <f>I140-J140</f>
        <v>69</v>
      </c>
      <c r="L140" s="66"/>
      <c r="M140" s="122" t="s">
        <v>66</v>
      </c>
      <c r="N140" s="123"/>
      <c r="O140" s="48">
        <f>(J121-J125)/J121</f>
        <v>0.82640399130101061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72.05</v>
      </c>
      <c r="E141" s="33">
        <v>68.27</v>
      </c>
      <c r="F141" s="34">
        <v>94.76</v>
      </c>
      <c r="G141" s="49">
        <v>5.4</v>
      </c>
      <c r="H141" s="67" t="s">
        <v>2</v>
      </c>
      <c r="I141" s="35">
        <v>266</v>
      </c>
      <c r="J141" s="35">
        <v>245</v>
      </c>
      <c r="K141" s="34">
        <f>I141-J141</f>
        <v>21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79.099999999999994</v>
      </c>
      <c r="E142" s="33">
        <v>62.03</v>
      </c>
      <c r="F142" s="34">
        <v>78.42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78.25</v>
      </c>
      <c r="E143" s="33">
        <v>52.68</v>
      </c>
      <c r="F143" s="34">
        <v>67.319999999999993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53.75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91.3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98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99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100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101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102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 t="s">
        <v>103</v>
      </c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8:N28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topLeftCell="A127" zoomScale="85" zoomScaleNormal="85" workbookViewId="0">
      <selection activeCell="N77" sqref="N77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2131.25</v>
      </c>
    </row>
    <row r="7" spans="1:19" x14ac:dyDescent="0.25">
      <c r="A7" s="2"/>
      <c r="B7" s="66"/>
      <c r="C7" s="9" t="s">
        <v>17</v>
      </c>
      <c r="D7" s="10"/>
      <c r="E7" s="10"/>
      <c r="F7" s="11">
        <v>2510</v>
      </c>
      <c r="G7" s="12"/>
      <c r="H7" s="12"/>
      <c r="I7" s="12"/>
      <c r="J7" s="97">
        <f>AVERAGE(F7:I7)</f>
        <v>2510</v>
      </c>
      <c r="K7" s="98"/>
      <c r="L7" s="66"/>
      <c r="M7" s="8">
        <v>2</v>
      </c>
      <c r="N7" s="95">
        <v>8.8000000000000007</v>
      </c>
      <c r="O7" s="96"/>
      <c r="P7" s="2"/>
      <c r="Q7" s="66"/>
      <c r="R7" s="57" t="s">
        <v>1</v>
      </c>
      <c r="S7" s="78">
        <f>AVERAGE(J10,J67,J122)</f>
        <v>865.83333333333337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993</v>
      </c>
      <c r="G8" s="12"/>
      <c r="H8" s="12"/>
      <c r="I8" s="12"/>
      <c r="J8" s="97">
        <f t="shared" ref="J8:J13" si="0">AVERAGE(F8:I8)</f>
        <v>993</v>
      </c>
      <c r="K8" s="98"/>
      <c r="L8" s="66"/>
      <c r="M8" s="8">
        <v>3</v>
      </c>
      <c r="N8" s="95">
        <v>8.3000000000000007</v>
      </c>
      <c r="O8" s="96"/>
      <c r="P8" s="2"/>
      <c r="Q8" s="66"/>
      <c r="R8" s="57" t="s">
        <v>2</v>
      </c>
      <c r="S8" s="79">
        <f>AVERAGE(J13,J70,J125)</f>
        <v>288.25</v>
      </c>
    </row>
    <row r="9" spans="1:19" x14ac:dyDescent="0.25">
      <c r="A9" s="2"/>
      <c r="B9" s="66"/>
      <c r="C9" s="9" t="s">
        <v>20</v>
      </c>
      <c r="D9" s="11">
        <v>62.77</v>
      </c>
      <c r="E9" s="11">
        <v>7.2</v>
      </c>
      <c r="F9" s="11">
        <v>2015</v>
      </c>
      <c r="G9" s="11">
        <v>2002</v>
      </c>
      <c r="H9" s="11">
        <v>1989</v>
      </c>
      <c r="I9" s="11">
        <v>1921</v>
      </c>
      <c r="J9" s="97">
        <f t="shared" si="0"/>
        <v>1981.75</v>
      </c>
      <c r="K9" s="98"/>
      <c r="L9" s="66"/>
      <c r="M9" s="8">
        <v>4</v>
      </c>
      <c r="N9" s="95">
        <v>7.4</v>
      </c>
      <c r="O9" s="96"/>
      <c r="P9" s="2"/>
      <c r="Q9" s="66"/>
      <c r="R9" s="80" t="s">
        <v>19</v>
      </c>
      <c r="S9" s="81">
        <f>S6-S8</f>
        <v>1843</v>
      </c>
    </row>
    <row r="10" spans="1:19" x14ac:dyDescent="0.25">
      <c r="A10" s="2"/>
      <c r="B10" s="66"/>
      <c r="C10" s="9" t="s">
        <v>22</v>
      </c>
      <c r="D10" s="11">
        <v>62.08</v>
      </c>
      <c r="E10" s="11">
        <v>7.7</v>
      </c>
      <c r="F10" s="11">
        <v>626</v>
      </c>
      <c r="G10" s="11">
        <v>612</v>
      </c>
      <c r="H10" s="11">
        <v>631</v>
      </c>
      <c r="I10" s="11">
        <v>660</v>
      </c>
      <c r="J10" s="97">
        <f t="shared" si="0"/>
        <v>632.25</v>
      </c>
      <c r="K10" s="98"/>
      <c r="L10" s="66"/>
      <c r="M10" s="8">
        <v>5</v>
      </c>
      <c r="N10" s="95">
        <v>9.1</v>
      </c>
      <c r="O10" s="96"/>
      <c r="P10" s="2"/>
      <c r="Q10" s="66"/>
      <c r="R10" s="80" t="s">
        <v>21</v>
      </c>
      <c r="S10" s="82">
        <f>S7-S8</f>
        <v>577.58333333333337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497</v>
      </c>
      <c r="G11" s="65">
        <v>478</v>
      </c>
      <c r="H11" s="65">
        <v>467</v>
      </c>
      <c r="I11" s="65">
        <v>456</v>
      </c>
      <c r="J11" s="97">
        <f t="shared" si="0"/>
        <v>474.5</v>
      </c>
      <c r="K11" s="98"/>
      <c r="L11" s="66"/>
      <c r="M11" s="13">
        <v>6</v>
      </c>
      <c r="N11" s="99">
        <v>7.6</v>
      </c>
      <c r="O11" s="100"/>
      <c r="P11" s="2"/>
      <c r="Q11" s="66"/>
      <c r="R11" s="83" t="s">
        <v>23</v>
      </c>
      <c r="S11" s="84">
        <f>S9/S6</f>
        <v>0.86475073313782991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290</v>
      </c>
      <c r="G12" s="65">
        <v>287</v>
      </c>
      <c r="H12" s="65">
        <v>271</v>
      </c>
      <c r="I12" s="65">
        <v>239</v>
      </c>
      <c r="J12" s="97">
        <f t="shared" si="0"/>
        <v>271.75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0.66708373435996149</v>
      </c>
    </row>
    <row r="13" spans="1:19" ht="15.75" thickBot="1" x14ac:dyDescent="0.3">
      <c r="A13" s="2"/>
      <c r="B13" s="66"/>
      <c r="C13" s="14" t="s">
        <v>29</v>
      </c>
      <c r="D13" s="15">
        <v>63.22</v>
      </c>
      <c r="E13" s="15">
        <v>6.6</v>
      </c>
      <c r="F13" s="15">
        <v>315</v>
      </c>
      <c r="G13" s="15">
        <v>310</v>
      </c>
      <c r="H13" s="15">
        <v>285</v>
      </c>
      <c r="I13" s="15">
        <v>248</v>
      </c>
      <c r="J13" s="101">
        <f t="shared" si="0"/>
        <v>289.5</v>
      </c>
      <c r="K13" s="102"/>
      <c r="L13" s="66"/>
      <c r="M13" s="69" t="s">
        <v>30</v>
      </c>
      <c r="N13" s="67">
        <v>3.89</v>
      </c>
      <c r="O13" s="68">
        <v>5.03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21.47</v>
      </c>
      <c r="E16" s="11">
        <v>9.4</v>
      </c>
      <c r="F16" s="22">
        <v>1185</v>
      </c>
      <c r="G16" s="16"/>
      <c r="H16" s="23" t="s">
        <v>1</v>
      </c>
      <c r="I16" s="113">
        <v>4.82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67.349999999999994</v>
      </c>
      <c r="E17" s="11"/>
      <c r="F17" s="22">
        <v>323</v>
      </c>
      <c r="G17" s="16"/>
      <c r="H17" s="27" t="s">
        <v>2</v>
      </c>
      <c r="I17" s="115">
        <v>4.71</v>
      </c>
      <c r="J17" s="115"/>
      <c r="K17" s="116"/>
      <c r="L17" s="66"/>
      <c r="M17" s="67">
        <v>6.9</v>
      </c>
      <c r="N17" s="28">
        <v>150</v>
      </c>
      <c r="O17" s="68">
        <v>0.02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66.180000000000007</v>
      </c>
      <c r="E19" s="11"/>
      <c r="F19" s="22">
        <v>320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71.209999999999994</v>
      </c>
      <c r="E20" s="11"/>
      <c r="F20" s="22">
        <v>318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5.2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75.150000000000006</v>
      </c>
      <c r="E21" s="11"/>
      <c r="F21" s="22">
        <v>2140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76.459999999999994</v>
      </c>
      <c r="E22" s="11">
        <v>6.9</v>
      </c>
      <c r="F22" s="22">
        <v>676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664</v>
      </c>
      <c r="G23" s="16"/>
      <c r="H23" s="103">
        <v>12</v>
      </c>
      <c r="I23" s="105">
        <v>484</v>
      </c>
      <c r="J23" s="105">
        <v>237</v>
      </c>
      <c r="K23" s="107">
        <f>((I23-J23)/I23)</f>
        <v>0.51033057851239672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77.349999999999994</v>
      </c>
      <c r="E24" s="11">
        <v>6.7</v>
      </c>
      <c r="F24" s="22">
        <v>1398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0.6809637946259619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1383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0.24950573349149863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0.42729188619599578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-6.5317387304507826E-2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105</v>
      </c>
      <c r="I28" s="33">
        <v>359</v>
      </c>
      <c r="J28" s="33">
        <v>322</v>
      </c>
      <c r="K28" s="34">
        <f>I28-J28</f>
        <v>37</v>
      </c>
      <c r="L28" s="66"/>
      <c r="M28" s="122" t="s">
        <v>66</v>
      </c>
      <c r="N28" s="123"/>
      <c r="O28" s="48">
        <f>(J9-J13)/J9</f>
        <v>0.85391699255708342</v>
      </c>
      <c r="P28" s="2"/>
    </row>
    <row r="29" spans="1:16" ht="15.75" thickBot="1" x14ac:dyDescent="0.3">
      <c r="A29" s="2"/>
      <c r="B29" s="41"/>
      <c r="C29" s="45" t="s">
        <v>67</v>
      </c>
      <c r="D29" s="33">
        <v>72.55</v>
      </c>
      <c r="E29" s="33">
        <v>68.48</v>
      </c>
      <c r="F29" s="34">
        <v>94.39</v>
      </c>
      <c r="G29" s="49">
        <v>5.2</v>
      </c>
      <c r="H29" s="67" t="s">
        <v>2</v>
      </c>
      <c r="I29" s="35">
        <v>219</v>
      </c>
      <c r="J29" s="35">
        <v>188</v>
      </c>
      <c r="K29" s="34">
        <f>I29-J29</f>
        <v>31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79.900000000000006</v>
      </c>
      <c r="E30" s="33">
        <v>62.54</v>
      </c>
      <c r="F30" s="34">
        <v>78.27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77.95</v>
      </c>
      <c r="E31" s="33">
        <v>52.55</v>
      </c>
      <c r="F31" s="34">
        <v>67.42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52.6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91.35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106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107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108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109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110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2566</v>
      </c>
      <c r="G64" s="12"/>
      <c r="H64" s="12"/>
      <c r="I64" s="12"/>
      <c r="J64" s="97">
        <f>AVERAGE(F64:I64)</f>
        <v>2566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972</v>
      </c>
      <c r="G65" s="12"/>
      <c r="H65" s="12"/>
      <c r="I65" s="12"/>
      <c r="J65" s="97">
        <f t="shared" ref="J65:J70" si="1">AVERAGE(F65:I65)</f>
        <v>972</v>
      </c>
      <c r="K65" s="98"/>
      <c r="L65" s="66"/>
      <c r="M65" s="8">
        <v>3</v>
      </c>
      <c r="N65" s="95">
        <v>8.4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67.209999999999994</v>
      </c>
      <c r="E66" s="11">
        <v>9.6</v>
      </c>
      <c r="F66" s="11">
        <v>1895</v>
      </c>
      <c r="G66" s="11">
        <v>2035</v>
      </c>
      <c r="H66" s="11">
        <v>2381</v>
      </c>
      <c r="I66" s="11">
        <v>2379</v>
      </c>
      <c r="J66" s="97">
        <f t="shared" si="1"/>
        <v>2172.5</v>
      </c>
      <c r="K66" s="98"/>
      <c r="L66" s="66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60.71</v>
      </c>
      <c r="E67" s="11">
        <v>7.7</v>
      </c>
      <c r="F67" s="11">
        <v>701</v>
      </c>
      <c r="G67" s="11">
        <v>715</v>
      </c>
      <c r="H67" s="11">
        <v>838</v>
      </c>
      <c r="I67" s="11">
        <v>1026</v>
      </c>
      <c r="J67" s="97">
        <f t="shared" si="1"/>
        <v>820</v>
      </c>
      <c r="K67" s="98"/>
      <c r="L67" s="66"/>
      <c r="M67" s="8">
        <v>5</v>
      </c>
      <c r="N67" s="95">
        <v>9</v>
      </c>
      <c r="O67" s="96"/>
      <c r="P67" s="2"/>
    </row>
    <row r="68" spans="1:16" ht="15.75" customHeight="1" x14ac:dyDescent="0.25">
      <c r="A68" s="2"/>
      <c r="B68" s="66"/>
      <c r="C68" s="9" t="s">
        <v>24</v>
      </c>
      <c r="D68" s="11"/>
      <c r="E68" s="11"/>
      <c r="F68" s="11">
        <v>492</v>
      </c>
      <c r="G68" s="65">
        <v>498</v>
      </c>
      <c r="H68" s="65">
        <v>506</v>
      </c>
      <c r="I68" s="65">
        <v>489</v>
      </c>
      <c r="J68" s="97">
        <f t="shared" si="1"/>
        <v>496.25</v>
      </c>
      <c r="K68" s="98"/>
      <c r="L68" s="66"/>
      <c r="M68" s="13">
        <v>6</v>
      </c>
      <c r="N68" s="99">
        <v>7.6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243</v>
      </c>
      <c r="G69" s="65">
        <v>256</v>
      </c>
      <c r="H69" s="65">
        <v>254</v>
      </c>
      <c r="I69" s="65">
        <v>263</v>
      </c>
      <c r="J69" s="97">
        <f t="shared" si="1"/>
        <v>254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59.9</v>
      </c>
      <c r="E70" s="15">
        <v>7</v>
      </c>
      <c r="F70" s="15">
        <v>236</v>
      </c>
      <c r="G70" s="15">
        <v>247</v>
      </c>
      <c r="H70" s="15">
        <v>244</v>
      </c>
      <c r="I70" s="15">
        <v>275</v>
      </c>
      <c r="J70" s="101">
        <f t="shared" si="1"/>
        <v>250.5</v>
      </c>
      <c r="K70" s="102"/>
      <c r="L70" s="66"/>
      <c r="M70" s="69" t="s">
        <v>30</v>
      </c>
      <c r="N70" s="67">
        <v>4.88</v>
      </c>
      <c r="O70" s="68">
        <v>6.75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8.57</v>
      </c>
      <c r="E73" s="11">
        <v>9.6</v>
      </c>
      <c r="F73" s="22">
        <v>1564</v>
      </c>
      <c r="G73" s="16"/>
      <c r="H73" s="23" t="s">
        <v>1</v>
      </c>
      <c r="I73" s="113">
        <v>5.88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64.739999999999995</v>
      </c>
      <c r="E74" s="11"/>
      <c r="F74" s="22">
        <v>258</v>
      </c>
      <c r="G74" s="16"/>
      <c r="H74" s="27" t="s">
        <v>2</v>
      </c>
      <c r="I74" s="115">
        <v>5.22</v>
      </c>
      <c r="J74" s="115"/>
      <c r="K74" s="116"/>
      <c r="L74" s="66"/>
      <c r="M74" s="67">
        <v>6.9</v>
      </c>
      <c r="N74" s="28">
        <v>122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62.34</v>
      </c>
      <c r="E76" s="11"/>
      <c r="F76" s="22">
        <v>255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72.06</v>
      </c>
      <c r="E77" s="11"/>
      <c r="F77" s="22">
        <v>253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75.180000000000007</v>
      </c>
      <c r="E78" s="11"/>
      <c r="F78" s="22">
        <v>2275</v>
      </c>
      <c r="G78" s="16"/>
      <c r="H78" s="103">
        <v>5</v>
      </c>
      <c r="I78" s="105">
        <v>462</v>
      </c>
      <c r="J78" s="105">
        <v>418</v>
      </c>
      <c r="K78" s="107">
        <f>((I78-J78)/I78)</f>
        <v>9.5238095238095233E-2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73.48</v>
      </c>
      <c r="E79" s="11">
        <v>6.4</v>
      </c>
      <c r="F79" s="22">
        <v>1304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1275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76.42</v>
      </c>
      <c r="E81" s="11">
        <v>6.3</v>
      </c>
      <c r="F81" s="22">
        <v>1659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0.62255466052934405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1625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0.39481707317073172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0.48816120906801008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1.3779527559055118E-2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91.33</v>
      </c>
      <c r="E85" s="33"/>
      <c r="F85" s="34"/>
      <c r="G85" s="46"/>
      <c r="H85" s="47" t="s">
        <v>65</v>
      </c>
      <c r="I85" s="33">
        <v>722</v>
      </c>
      <c r="J85" s="33">
        <v>658</v>
      </c>
      <c r="K85" s="34">
        <f>I85-J85</f>
        <v>64</v>
      </c>
      <c r="L85" s="66"/>
      <c r="M85" s="122" t="s">
        <v>66</v>
      </c>
      <c r="N85" s="123"/>
      <c r="O85" s="48">
        <f>(J66-J70)/J66</f>
        <v>0.88469505178365937</v>
      </c>
      <c r="P85" s="2"/>
    </row>
    <row r="86" spans="1:16" ht="15.75" thickBot="1" x14ac:dyDescent="0.3">
      <c r="A86" s="2"/>
      <c r="B86" s="41"/>
      <c r="C86" s="45" t="s">
        <v>67</v>
      </c>
      <c r="D86" s="33">
        <v>72.349999999999994</v>
      </c>
      <c r="E86" s="33">
        <v>68.52</v>
      </c>
      <c r="F86" s="34">
        <v>94.71</v>
      </c>
      <c r="G86" s="49">
        <v>5.4</v>
      </c>
      <c r="H86" s="67" t="s">
        <v>68</v>
      </c>
      <c r="I86" s="35">
        <v>242</v>
      </c>
      <c r="J86" s="35">
        <v>198</v>
      </c>
      <c r="K86" s="34">
        <f>I86-J86</f>
        <v>44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79.650000000000006</v>
      </c>
      <c r="E87" s="33">
        <v>62.45</v>
      </c>
      <c r="F87" s="34">
        <v>78.41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77.45</v>
      </c>
      <c r="E88" s="33">
        <v>52.44</v>
      </c>
      <c r="F88" s="34">
        <v>67.72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53.77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91.84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111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112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113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114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115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116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117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118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2593</v>
      </c>
      <c r="G119" s="12"/>
      <c r="H119" s="12"/>
      <c r="I119" s="12"/>
      <c r="J119" s="97">
        <f>AVERAGE(F119:I119)</f>
        <v>2593</v>
      </c>
      <c r="K119" s="98"/>
      <c r="L119" s="66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994</v>
      </c>
      <c r="G120" s="12"/>
      <c r="H120" s="12"/>
      <c r="I120" s="12"/>
      <c r="J120" s="97">
        <f t="shared" ref="J120:J125" si="2">AVERAGE(F120:I120)</f>
        <v>994</v>
      </c>
      <c r="K120" s="98"/>
      <c r="L120" s="66"/>
      <c r="M120" s="8">
        <v>3</v>
      </c>
      <c r="N120" s="95">
        <v>8.6999999999999993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63.8</v>
      </c>
      <c r="E121" s="11">
        <v>8.8000000000000007</v>
      </c>
      <c r="F121" s="11">
        <v>2522</v>
      </c>
      <c r="G121" s="11">
        <v>2128</v>
      </c>
      <c r="H121" s="11">
        <v>2148</v>
      </c>
      <c r="I121" s="11">
        <v>2160</v>
      </c>
      <c r="J121" s="97">
        <f t="shared" si="2"/>
        <v>2239.5</v>
      </c>
      <c r="K121" s="98"/>
      <c r="L121" s="66"/>
      <c r="M121" s="8">
        <v>4</v>
      </c>
      <c r="N121" s="95">
        <v>7.9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63.96</v>
      </c>
      <c r="E122" s="11">
        <v>8.1999999999999993</v>
      </c>
      <c r="F122" s="11">
        <v>1097</v>
      </c>
      <c r="G122" s="11">
        <v>1274</v>
      </c>
      <c r="H122" s="11">
        <v>1146</v>
      </c>
      <c r="I122" s="11">
        <v>1064</v>
      </c>
      <c r="J122" s="97">
        <f t="shared" si="2"/>
        <v>1145.25</v>
      </c>
      <c r="K122" s="98"/>
      <c r="L122" s="66"/>
      <c r="M122" s="8">
        <v>5</v>
      </c>
      <c r="N122" s="95">
        <v>9.4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580</v>
      </c>
      <c r="G123" s="65">
        <v>655</v>
      </c>
      <c r="H123" s="65">
        <v>678</v>
      </c>
      <c r="I123" s="65">
        <v>695</v>
      </c>
      <c r="J123" s="97">
        <f t="shared" si="2"/>
        <v>652</v>
      </c>
      <c r="K123" s="98"/>
      <c r="L123" s="66"/>
      <c r="M123" s="13">
        <v>6</v>
      </c>
      <c r="N123" s="99">
        <v>7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265</v>
      </c>
      <c r="G124" s="65">
        <v>305</v>
      </c>
      <c r="H124" s="65">
        <v>345</v>
      </c>
      <c r="I124" s="65">
        <v>378</v>
      </c>
      <c r="J124" s="97">
        <f t="shared" si="2"/>
        <v>323.25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60.05</v>
      </c>
      <c r="E125" s="15">
        <v>6.9</v>
      </c>
      <c r="F125" s="15">
        <v>257</v>
      </c>
      <c r="G125" s="15">
        <v>311</v>
      </c>
      <c r="H125" s="15">
        <v>351</v>
      </c>
      <c r="I125" s="15">
        <v>380</v>
      </c>
      <c r="J125" s="101">
        <f t="shared" si="2"/>
        <v>324.75</v>
      </c>
      <c r="K125" s="102"/>
      <c r="L125" s="66"/>
      <c r="M125" s="69" t="s">
        <v>30</v>
      </c>
      <c r="N125" s="67">
        <v>4.82</v>
      </c>
      <c r="O125" s="68">
        <v>5.74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9.6199999999999992</v>
      </c>
      <c r="E128" s="11">
        <v>10.9</v>
      </c>
      <c r="F128" s="22">
        <v>1256</v>
      </c>
      <c r="G128" s="16"/>
      <c r="H128" s="23" t="s">
        <v>1</v>
      </c>
      <c r="I128" s="113">
        <v>6.89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</v>
      </c>
      <c r="E129" s="11"/>
      <c r="F129" s="22">
        <v>282</v>
      </c>
      <c r="G129" s="16"/>
      <c r="H129" s="27" t="s">
        <v>2</v>
      </c>
      <c r="I129" s="115">
        <v>5.34</v>
      </c>
      <c r="J129" s="115"/>
      <c r="K129" s="116"/>
      <c r="L129" s="66"/>
      <c r="M129" s="67">
        <v>7</v>
      </c>
      <c r="N129" s="28">
        <v>125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64.61</v>
      </c>
      <c r="E131" s="11"/>
      <c r="F131" s="22">
        <v>276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72.27</v>
      </c>
      <c r="E132" s="11"/>
      <c r="F132" s="22">
        <v>275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74.52</v>
      </c>
      <c r="E133" s="11"/>
      <c r="F133" s="22">
        <v>2218</v>
      </c>
      <c r="G133" s="16"/>
      <c r="H133" s="103">
        <v>1</v>
      </c>
      <c r="I133" s="105">
        <v>1265</v>
      </c>
      <c r="J133" s="105">
        <v>223</v>
      </c>
      <c r="K133" s="107">
        <f>((I133-J133)/I133)</f>
        <v>0.82371541501976286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75.069999999999993</v>
      </c>
      <c r="E134" s="11">
        <v>6.9</v>
      </c>
      <c r="F134" s="22">
        <v>1152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1098</v>
      </c>
      <c r="G135" s="16"/>
      <c r="H135" s="103">
        <v>6</v>
      </c>
      <c r="I135" s="105">
        <v>519</v>
      </c>
      <c r="J135" s="105">
        <v>235</v>
      </c>
      <c r="K135" s="107">
        <f>((I135-J135)/I135)</f>
        <v>0.54720616570327552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76.95</v>
      </c>
      <c r="E136" s="11">
        <v>6.6</v>
      </c>
      <c r="F136" s="22">
        <v>1608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0.48861352980576023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1570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0.43069198864876662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0.50421779141104295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-4.6403712296983757E-3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91.85</v>
      </c>
      <c r="E140" s="33"/>
      <c r="F140" s="34"/>
      <c r="G140" s="46"/>
      <c r="H140" s="47" t="s">
        <v>1</v>
      </c>
      <c r="I140" s="33">
        <v>559</v>
      </c>
      <c r="J140" s="33">
        <v>481</v>
      </c>
      <c r="K140" s="34">
        <f>I140-J140</f>
        <v>78</v>
      </c>
      <c r="L140" s="66"/>
      <c r="M140" s="122" t="s">
        <v>66</v>
      </c>
      <c r="N140" s="123"/>
      <c r="O140" s="48">
        <f>(J121-J125)/J121</f>
        <v>0.85498995311453452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72.2</v>
      </c>
      <c r="E141" s="33">
        <v>68.13</v>
      </c>
      <c r="F141" s="34">
        <v>94.36</v>
      </c>
      <c r="G141" s="49">
        <v>5.3</v>
      </c>
      <c r="H141" s="67" t="s">
        <v>2</v>
      </c>
      <c r="I141" s="35">
        <v>246</v>
      </c>
      <c r="J141" s="35">
        <v>223</v>
      </c>
      <c r="K141" s="34">
        <f>I141-J141</f>
        <v>23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79.349999999999994</v>
      </c>
      <c r="E142" s="33">
        <v>62.22</v>
      </c>
      <c r="F142" s="34">
        <v>78.41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77.75</v>
      </c>
      <c r="E143" s="33">
        <v>52.76</v>
      </c>
      <c r="F143" s="34">
        <v>67.86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53.55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91.2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119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120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121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122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123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topLeftCell="A63" zoomScale="85" zoomScaleNormal="85" workbookViewId="0">
      <selection activeCell="H29" sqref="H2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2432.5</v>
      </c>
    </row>
    <row r="7" spans="1:19" x14ac:dyDescent="0.25">
      <c r="A7" s="2"/>
      <c r="B7" s="66"/>
      <c r="C7" s="9" t="s">
        <v>17</v>
      </c>
      <c r="D7" s="10"/>
      <c r="E7" s="10"/>
      <c r="F7" s="11">
        <v>2789</v>
      </c>
      <c r="G7" s="12"/>
      <c r="H7" s="12"/>
      <c r="I7" s="12"/>
      <c r="J7" s="97">
        <f>AVERAGE(F7:I7)</f>
        <v>2789</v>
      </c>
      <c r="K7" s="98"/>
      <c r="L7" s="66"/>
      <c r="M7" s="8">
        <v>2</v>
      </c>
      <c r="N7" s="95">
        <v>8.6</v>
      </c>
      <c r="O7" s="96"/>
      <c r="P7" s="2"/>
      <c r="Q7" s="66"/>
      <c r="R7" s="57" t="s">
        <v>1</v>
      </c>
      <c r="S7" s="78">
        <f>AVERAGE(J10,J67,J122)</f>
        <v>856.25</v>
      </c>
    </row>
    <row r="8" spans="1:19" x14ac:dyDescent="0.25">
      <c r="A8" s="2"/>
      <c r="B8" s="66"/>
      <c r="C8" s="9" t="s">
        <v>18</v>
      </c>
      <c r="D8" s="10"/>
      <c r="E8" s="10"/>
      <c r="F8" s="11">
        <v>989</v>
      </c>
      <c r="G8" s="12"/>
      <c r="H8" s="12"/>
      <c r="I8" s="12"/>
      <c r="J8" s="97">
        <f t="shared" ref="J8:J13" si="0">AVERAGE(F8:I8)</f>
        <v>989</v>
      </c>
      <c r="K8" s="98"/>
      <c r="L8" s="66"/>
      <c r="M8" s="8">
        <v>3</v>
      </c>
      <c r="N8" s="95">
        <v>8</v>
      </c>
      <c r="O8" s="96"/>
      <c r="P8" s="2"/>
      <c r="Q8" s="66"/>
      <c r="R8" s="57" t="s">
        <v>2</v>
      </c>
      <c r="S8" s="79">
        <f>AVERAGE(J13,J70,J125)</f>
        <v>352.41666666666669</v>
      </c>
    </row>
    <row r="9" spans="1:19" x14ac:dyDescent="0.25">
      <c r="A9" s="2"/>
      <c r="B9" s="66"/>
      <c r="C9" s="9" t="s">
        <v>20</v>
      </c>
      <c r="D9" s="11">
        <v>63.25</v>
      </c>
      <c r="E9" s="11">
        <v>8.1</v>
      </c>
      <c r="F9" s="11">
        <v>2824</v>
      </c>
      <c r="G9" s="11">
        <v>2740</v>
      </c>
      <c r="H9" s="11">
        <v>2555</v>
      </c>
      <c r="I9" s="11">
        <v>2304</v>
      </c>
      <c r="J9" s="97">
        <f t="shared" si="0"/>
        <v>2605.75</v>
      </c>
      <c r="K9" s="98"/>
      <c r="L9" s="66"/>
      <c r="M9" s="8">
        <v>4</v>
      </c>
      <c r="N9" s="95">
        <v>7.6</v>
      </c>
      <c r="O9" s="96"/>
      <c r="P9" s="2"/>
      <c r="Q9" s="66"/>
      <c r="R9" s="80" t="s">
        <v>19</v>
      </c>
      <c r="S9" s="81">
        <f>S6-S8</f>
        <v>2080.0833333333335</v>
      </c>
    </row>
    <row r="10" spans="1:19" x14ac:dyDescent="0.25">
      <c r="A10" s="2"/>
      <c r="B10" s="66"/>
      <c r="C10" s="9" t="s">
        <v>22</v>
      </c>
      <c r="D10" s="11">
        <v>61.64</v>
      </c>
      <c r="E10" s="11">
        <v>7.6</v>
      </c>
      <c r="F10" s="11">
        <v>765</v>
      </c>
      <c r="G10" s="11">
        <v>747</v>
      </c>
      <c r="H10" s="11">
        <v>790</v>
      </c>
      <c r="I10" s="11">
        <v>776</v>
      </c>
      <c r="J10" s="97">
        <f t="shared" si="0"/>
        <v>769.5</v>
      </c>
      <c r="K10" s="98"/>
      <c r="L10" s="66"/>
      <c r="M10" s="8">
        <v>5</v>
      </c>
      <c r="N10" s="95">
        <v>8.9</v>
      </c>
      <c r="O10" s="96"/>
      <c r="P10" s="2"/>
      <c r="Q10" s="66"/>
      <c r="R10" s="80" t="s">
        <v>21</v>
      </c>
      <c r="S10" s="82">
        <f>S7-S8</f>
        <v>503.83333333333331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525</v>
      </c>
      <c r="G11" s="65">
        <v>511</v>
      </c>
      <c r="H11" s="65">
        <v>529</v>
      </c>
      <c r="I11" s="65">
        <v>517</v>
      </c>
      <c r="J11" s="97">
        <f t="shared" si="0"/>
        <v>520.5</v>
      </c>
      <c r="K11" s="98"/>
      <c r="L11" s="66"/>
      <c r="M11" s="13">
        <v>6</v>
      </c>
      <c r="N11" s="99">
        <v>6.6</v>
      </c>
      <c r="O11" s="100"/>
      <c r="P11" s="2"/>
      <c r="Q11" s="66"/>
      <c r="R11" s="83" t="s">
        <v>23</v>
      </c>
      <c r="S11" s="84">
        <f>S9/S6</f>
        <v>0.85512161699212064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305</v>
      </c>
      <c r="G12" s="65">
        <v>301</v>
      </c>
      <c r="H12" s="65">
        <v>297</v>
      </c>
      <c r="I12" s="65">
        <v>280</v>
      </c>
      <c r="J12" s="97">
        <f t="shared" si="0"/>
        <v>295.75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0.5884184914841849</v>
      </c>
    </row>
    <row r="13" spans="1:19" ht="15.75" thickBot="1" x14ac:dyDescent="0.3">
      <c r="A13" s="2"/>
      <c r="B13" s="66"/>
      <c r="C13" s="14" t="s">
        <v>29</v>
      </c>
      <c r="D13" s="15">
        <v>62.15</v>
      </c>
      <c r="E13" s="15">
        <v>7.5</v>
      </c>
      <c r="F13" s="15">
        <v>324</v>
      </c>
      <c r="G13" s="15">
        <v>320</v>
      </c>
      <c r="H13" s="15">
        <v>305</v>
      </c>
      <c r="I13" s="15">
        <v>290</v>
      </c>
      <c r="J13" s="101">
        <f t="shared" si="0"/>
        <v>309.75</v>
      </c>
      <c r="K13" s="102"/>
      <c r="L13" s="66"/>
      <c r="M13" s="69" t="s">
        <v>30</v>
      </c>
      <c r="N13" s="67">
        <v>3.98</v>
      </c>
      <c r="O13" s="68">
        <v>5.0199999999999996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25.02</v>
      </c>
      <c r="E16" s="11">
        <v>10.1</v>
      </c>
      <c r="F16" s="22">
        <v>1490</v>
      </c>
      <c r="G16" s="16"/>
      <c r="H16" s="23" t="s">
        <v>1</v>
      </c>
      <c r="I16" s="113">
        <v>5.16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64.760000000000005</v>
      </c>
      <c r="E17" s="11"/>
      <c r="F17" s="22">
        <v>353</v>
      </c>
      <c r="G17" s="16"/>
      <c r="H17" s="27" t="s">
        <v>2</v>
      </c>
      <c r="I17" s="115">
        <v>5.05</v>
      </c>
      <c r="J17" s="115"/>
      <c r="K17" s="116"/>
      <c r="L17" s="66"/>
      <c r="M17" s="67">
        <v>7</v>
      </c>
      <c r="N17" s="28">
        <v>144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66.28</v>
      </c>
      <c r="E19" s="11"/>
      <c r="F19" s="22">
        <v>350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71.010000000000005</v>
      </c>
      <c r="E20" s="11"/>
      <c r="F20" s="22">
        <v>347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74.84</v>
      </c>
      <c r="E21" s="11"/>
      <c r="F21" s="22">
        <v>2292</v>
      </c>
      <c r="G21" s="16"/>
      <c r="H21" s="103">
        <v>2</v>
      </c>
      <c r="I21" s="105">
        <v>760</v>
      </c>
      <c r="J21" s="105">
        <v>479</v>
      </c>
      <c r="K21" s="107">
        <f>((I21-J21)/I21)</f>
        <v>0.36973684210526314</v>
      </c>
      <c r="L21" s="66"/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75.67</v>
      </c>
      <c r="E22" s="11">
        <v>7.1</v>
      </c>
      <c r="F22" s="22">
        <v>1096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1079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77.150000000000006</v>
      </c>
      <c r="E24" s="11">
        <v>6.7</v>
      </c>
      <c r="F24" s="22">
        <v>1595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0.70469154753909624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1581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0.3235867446393762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0.43179634966378483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-4.7337278106508875E-2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</v>
      </c>
      <c r="E28" s="33"/>
      <c r="F28" s="34"/>
      <c r="G28" s="46"/>
      <c r="H28" s="47" t="s">
        <v>1</v>
      </c>
      <c r="I28" s="33">
        <v>396</v>
      </c>
      <c r="J28" s="33">
        <v>359</v>
      </c>
      <c r="K28" s="34">
        <f>I28-J28</f>
        <v>37</v>
      </c>
      <c r="L28" s="66"/>
      <c r="M28" s="122" t="s">
        <v>66</v>
      </c>
      <c r="N28" s="123"/>
      <c r="O28" s="48">
        <f>(J9-J13)/J9</f>
        <v>0.8811282740094023</v>
      </c>
      <c r="P28" s="2"/>
    </row>
    <row r="29" spans="1:16" ht="15.75" thickBot="1" x14ac:dyDescent="0.3">
      <c r="A29" s="2"/>
      <c r="B29" s="41"/>
      <c r="C29" s="45" t="s">
        <v>67</v>
      </c>
      <c r="D29" s="33">
        <v>72.7</v>
      </c>
      <c r="E29" s="33">
        <v>68.3</v>
      </c>
      <c r="F29" s="34">
        <v>93.95</v>
      </c>
      <c r="G29" s="49">
        <v>5.4</v>
      </c>
      <c r="H29" s="67" t="s">
        <v>2</v>
      </c>
      <c r="I29" s="35">
        <v>212</v>
      </c>
      <c r="J29" s="35">
        <v>183</v>
      </c>
      <c r="K29" s="34">
        <f>I29-J29</f>
        <v>29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79.900000000000006</v>
      </c>
      <c r="E30" s="33">
        <v>62.54</v>
      </c>
      <c r="F30" s="34">
        <v>78.27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76.95</v>
      </c>
      <c r="E31" s="33">
        <v>52.14</v>
      </c>
      <c r="F31" s="34">
        <v>67.760000000000005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52.8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91.25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124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125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126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127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128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129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2412</v>
      </c>
      <c r="G64" s="12"/>
      <c r="H64" s="12"/>
      <c r="I64" s="12"/>
      <c r="J64" s="97">
        <f>AVERAGE(F64:I64)</f>
        <v>2412</v>
      </c>
      <c r="K64" s="98"/>
      <c r="L64" s="66"/>
      <c r="M64" s="8">
        <v>2</v>
      </c>
      <c r="N64" s="95">
        <v>8.8000000000000007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970</v>
      </c>
      <c r="G65" s="12"/>
      <c r="H65" s="12"/>
      <c r="I65" s="12"/>
      <c r="J65" s="97">
        <f t="shared" ref="J65:J70" si="1">AVERAGE(F65:I65)</f>
        <v>970</v>
      </c>
      <c r="K65" s="98"/>
      <c r="L65" s="66"/>
      <c r="M65" s="8">
        <v>3</v>
      </c>
      <c r="N65" s="95">
        <v>8.1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64.81</v>
      </c>
      <c r="E66" s="11">
        <v>6.3</v>
      </c>
      <c r="F66" s="11"/>
      <c r="G66" s="11"/>
      <c r="H66" s="11">
        <v>2477</v>
      </c>
      <c r="I66" s="11">
        <v>2469</v>
      </c>
      <c r="J66" s="97">
        <f t="shared" si="1"/>
        <v>2473</v>
      </c>
      <c r="K66" s="98"/>
      <c r="L66" s="66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62.01</v>
      </c>
      <c r="E67" s="11">
        <v>7.8</v>
      </c>
      <c r="F67" s="11"/>
      <c r="G67" s="11"/>
      <c r="H67" s="11">
        <v>988</v>
      </c>
      <c r="I67" s="11">
        <v>952</v>
      </c>
      <c r="J67" s="97">
        <f t="shared" si="1"/>
        <v>970</v>
      </c>
      <c r="K67" s="98"/>
      <c r="L67" s="66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/>
      <c r="G68" s="65"/>
      <c r="H68" s="65">
        <v>722</v>
      </c>
      <c r="I68" s="65">
        <v>666</v>
      </c>
      <c r="J68" s="97">
        <f t="shared" si="1"/>
        <v>694</v>
      </c>
      <c r="K68" s="98"/>
      <c r="L68" s="66"/>
      <c r="M68" s="13">
        <v>6</v>
      </c>
      <c r="N68" s="99">
        <v>7.3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/>
      <c r="G69" s="65"/>
      <c r="H69" s="65">
        <v>397</v>
      </c>
      <c r="I69" s="65">
        <v>383</v>
      </c>
      <c r="J69" s="97">
        <f t="shared" si="1"/>
        <v>390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61.71</v>
      </c>
      <c r="E70" s="15">
        <v>7.1</v>
      </c>
      <c r="F70" s="15"/>
      <c r="G70" s="15"/>
      <c r="H70" s="15">
        <v>388</v>
      </c>
      <c r="I70" s="15">
        <v>377</v>
      </c>
      <c r="J70" s="101">
        <f t="shared" si="1"/>
        <v>382.5</v>
      </c>
      <c r="K70" s="102"/>
      <c r="L70" s="66"/>
      <c r="M70" s="69" t="s">
        <v>30</v>
      </c>
      <c r="N70" s="67">
        <v>4.0199999999999996</v>
      </c>
      <c r="O70" s="68">
        <v>6.07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10.7</v>
      </c>
      <c r="E73" s="11">
        <v>9.5</v>
      </c>
      <c r="F73" s="22">
        <v>1477</v>
      </c>
      <c r="G73" s="16"/>
      <c r="H73" s="23" t="s">
        <v>1</v>
      </c>
      <c r="I73" s="113">
        <v>6.05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65.12</v>
      </c>
      <c r="E74" s="11"/>
      <c r="F74" s="22">
        <v>333</v>
      </c>
      <c r="G74" s="16"/>
      <c r="H74" s="27" t="s">
        <v>2</v>
      </c>
      <c r="I74" s="115">
        <v>5.38</v>
      </c>
      <c r="J74" s="115"/>
      <c r="K74" s="116"/>
      <c r="L74" s="66"/>
      <c r="M74" s="67">
        <v>6.9</v>
      </c>
      <c r="N74" s="28">
        <v>149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67.03</v>
      </c>
      <c r="E76" s="11"/>
      <c r="F76" s="22">
        <v>369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69.39</v>
      </c>
      <c r="E77" s="11"/>
      <c r="F77" s="22">
        <v>349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/>
      <c r="O77" s="34"/>
      <c r="P77" s="2"/>
    </row>
    <row r="78" spans="1:16" ht="15.75" thickBot="1" x14ac:dyDescent="0.3">
      <c r="A78" s="2"/>
      <c r="B78" s="66"/>
      <c r="C78" s="21" t="s">
        <v>48</v>
      </c>
      <c r="D78" s="11">
        <v>77.05</v>
      </c>
      <c r="E78" s="11"/>
      <c r="F78" s="22">
        <v>2445</v>
      </c>
      <c r="G78" s="16"/>
      <c r="H78" s="103"/>
      <c r="I78" s="105"/>
      <c r="J78" s="105"/>
      <c r="K78" s="107" t="e">
        <f>((I78-J78)/I78)</f>
        <v>#DIV/0!</v>
      </c>
      <c r="L78" s="66"/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74.47</v>
      </c>
      <c r="E79" s="11">
        <v>6.7</v>
      </c>
      <c r="F79" s="22">
        <v>1024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1002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77.92</v>
      </c>
      <c r="E81" s="11">
        <v>6.6</v>
      </c>
      <c r="F81" s="22">
        <v>1527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0.60776384957541452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1502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0.28453608247422679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0.43804034582132567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1.9230769230769232E-2</v>
      </c>
      <c r="P84" s="2"/>
    </row>
    <row r="85" spans="1:16" ht="15.75" thickBot="1" x14ac:dyDescent="0.3">
      <c r="A85" s="2"/>
      <c r="B85" s="41"/>
      <c r="C85" s="45" t="s">
        <v>64</v>
      </c>
      <c r="D85" s="33">
        <v>90.77</v>
      </c>
      <c r="E85" s="33"/>
      <c r="F85" s="34"/>
      <c r="G85" s="46"/>
      <c r="H85" s="47" t="s">
        <v>1</v>
      </c>
      <c r="I85" s="33">
        <v>1223</v>
      </c>
      <c r="J85" s="33">
        <v>1100</v>
      </c>
      <c r="K85" s="34">
        <f>I85-J85</f>
        <v>123</v>
      </c>
      <c r="L85" s="66"/>
      <c r="M85" s="122" t="s">
        <v>66</v>
      </c>
      <c r="N85" s="123"/>
      <c r="O85" s="48">
        <f>(J66-J70)/J66</f>
        <v>0.8453295592397897</v>
      </c>
      <c r="P85" s="2"/>
    </row>
    <row r="86" spans="1:16" ht="15.75" thickBot="1" x14ac:dyDescent="0.3">
      <c r="A86" s="2"/>
      <c r="B86" s="41"/>
      <c r="C86" s="45" t="s">
        <v>67</v>
      </c>
      <c r="D86" s="33">
        <v>73.349999999999994</v>
      </c>
      <c r="E86" s="33">
        <v>68.290000000000006</v>
      </c>
      <c r="F86" s="34">
        <v>93.11</v>
      </c>
      <c r="G86" s="49">
        <v>5.7</v>
      </c>
      <c r="H86" s="67" t="s">
        <v>2</v>
      </c>
      <c r="I86" s="35">
        <v>441</v>
      </c>
      <c r="J86" s="35">
        <v>409</v>
      </c>
      <c r="K86" s="34">
        <f>I86-J86</f>
        <v>32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/>
      <c r="E87" s="33"/>
      <c r="F87" s="34"/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/>
      <c r="E88" s="33"/>
      <c r="F88" s="34"/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/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/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130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131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132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133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134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2444</v>
      </c>
      <c r="G119" s="12"/>
      <c r="H119" s="12"/>
      <c r="I119" s="12"/>
      <c r="J119" s="97">
        <f>AVERAGE(F119:I119)</f>
        <v>2444</v>
      </c>
      <c r="K119" s="98"/>
      <c r="L119" s="66"/>
      <c r="M119" s="8">
        <v>2</v>
      </c>
      <c r="N119" s="95">
        <v>8.4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941</v>
      </c>
      <c r="G120" s="12"/>
      <c r="H120" s="12"/>
      <c r="I120" s="12"/>
      <c r="J120" s="97">
        <f t="shared" ref="J120:J125" si="2">AVERAGE(F120:I120)</f>
        <v>941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63.74</v>
      </c>
      <c r="E121" s="11">
        <v>6.4</v>
      </c>
      <c r="F121" s="11">
        <v>2449</v>
      </c>
      <c r="G121" s="11">
        <v>2398</v>
      </c>
      <c r="H121" s="11">
        <v>2221</v>
      </c>
      <c r="I121" s="11">
        <v>1807</v>
      </c>
      <c r="J121" s="97">
        <f t="shared" si="2"/>
        <v>2218.75</v>
      </c>
      <c r="K121" s="98"/>
      <c r="L121" s="66"/>
      <c r="M121" s="8">
        <v>4</v>
      </c>
      <c r="N121" s="95">
        <v>7.6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61.02</v>
      </c>
      <c r="E122" s="11">
        <v>7.7</v>
      </c>
      <c r="F122" s="11">
        <v>944</v>
      </c>
      <c r="G122" s="11">
        <v>939</v>
      </c>
      <c r="H122" s="11">
        <v>728</v>
      </c>
      <c r="I122" s="11">
        <v>706</v>
      </c>
      <c r="J122" s="97">
        <f t="shared" si="2"/>
        <v>829.25</v>
      </c>
      <c r="K122" s="98"/>
      <c r="L122" s="66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653</v>
      </c>
      <c r="G123" s="65">
        <v>649</v>
      </c>
      <c r="H123" s="65">
        <v>591</v>
      </c>
      <c r="I123" s="65">
        <v>555</v>
      </c>
      <c r="J123" s="97">
        <f t="shared" si="2"/>
        <v>612</v>
      </c>
      <c r="K123" s="98"/>
      <c r="L123" s="66"/>
      <c r="M123" s="13">
        <v>6</v>
      </c>
      <c r="N123" s="99">
        <v>8.4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372</v>
      </c>
      <c r="G124" s="65">
        <v>362</v>
      </c>
      <c r="H124" s="65">
        <v>387</v>
      </c>
      <c r="I124" s="65">
        <v>302</v>
      </c>
      <c r="J124" s="97">
        <f t="shared" si="2"/>
        <v>355.75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60.77</v>
      </c>
      <c r="E125" s="15">
        <v>7</v>
      </c>
      <c r="F125" s="15">
        <v>381</v>
      </c>
      <c r="G125" s="15">
        <v>377</v>
      </c>
      <c r="H125" s="15">
        <v>391</v>
      </c>
      <c r="I125" s="15">
        <v>311</v>
      </c>
      <c r="J125" s="101">
        <f t="shared" si="2"/>
        <v>365</v>
      </c>
      <c r="K125" s="102"/>
      <c r="L125" s="66"/>
      <c r="M125" s="69" t="s">
        <v>30</v>
      </c>
      <c r="N125" s="67">
        <v>3.34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6.09</v>
      </c>
      <c r="E128" s="11">
        <v>9.6999999999999993</v>
      </c>
      <c r="F128" s="22">
        <v>1201</v>
      </c>
      <c r="G128" s="16"/>
      <c r="H128" s="23" t="s">
        <v>1</v>
      </c>
      <c r="I128" s="113">
        <v>5.72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66.69</v>
      </c>
      <c r="E129" s="11"/>
      <c r="F129" s="22">
        <v>349</v>
      </c>
      <c r="G129" s="16"/>
      <c r="H129" s="27" t="s">
        <v>2</v>
      </c>
      <c r="I129" s="115">
        <v>5.38</v>
      </c>
      <c r="J129" s="115"/>
      <c r="K129" s="116"/>
      <c r="L129" s="66"/>
      <c r="M129" s="67">
        <v>6.8</v>
      </c>
      <c r="N129" s="28">
        <v>188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65.92</v>
      </c>
      <c r="E131" s="11"/>
      <c r="F131" s="22">
        <v>377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73.88</v>
      </c>
      <c r="E132" s="11"/>
      <c r="F132" s="22">
        <v>358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76.98</v>
      </c>
      <c r="E133" s="11"/>
      <c r="F133" s="22">
        <v>2579</v>
      </c>
      <c r="G133" s="16"/>
      <c r="H133" s="103">
        <v>3</v>
      </c>
      <c r="I133" s="105">
        <v>942</v>
      </c>
      <c r="J133" s="105">
        <v>766</v>
      </c>
      <c r="K133" s="107">
        <f>((I133-J133)/I133)</f>
        <v>0.18683651804670912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76.61</v>
      </c>
      <c r="E134" s="11">
        <v>6.3</v>
      </c>
      <c r="F134" s="22">
        <v>809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788</v>
      </c>
      <c r="G135" s="16"/>
      <c r="H135" s="103">
        <v>14</v>
      </c>
      <c r="I135" s="105">
        <v>720</v>
      </c>
      <c r="J135" s="105">
        <v>288</v>
      </c>
      <c r="K135" s="107">
        <f>((I135-J135)/I135)</f>
        <v>0.6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78.33</v>
      </c>
      <c r="E136" s="11">
        <v>6.2</v>
      </c>
      <c r="F136" s="22">
        <v>1511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0.62625352112676058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1492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0.2619837202291227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0.4187091503267974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-2.600140548137737E-2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90.93</v>
      </c>
      <c r="E140" s="33"/>
      <c r="F140" s="34"/>
      <c r="G140" s="46"/>
      <c r="H140" s="47" t="s">
        <v>1</v>
      </c>
      <c r="I140" s="33">
        <v>1122</v>
      </c>
      <c r="J140" s="33">
        <v>1001</v>
      </c>
      <c r="K140" s="34">
        <f>I140-J140</f>
        <v>121</v>
      </c>
      <c r="L140" s="66"/>
      <c r="M140" s="122" t="s">
        <v>66</v>
      </c>
      <c r="N140" s="123"/>
      <c r="O140" s="48">
        <f>(J121-J125)/J121</f>
        <v>0.83549295774647891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72.849999999999994</v>
      </c>
      <c r="E141" s="33">
        <v>68.58</v>
      </c>
      <c r="F141" s="34">
        <v>94.15</v>
      </c>
      <c r="G141" s="49">
        <v>5.5</v>
      </c>
      <c r="H141" s="67" t="s">
        <v>2</v>
      </c>
      <c r="I141" s="35">
        <v>409</v>
      </c>
      <c r="J141" s="35">
        <v>382</v>
      </c>
      <c r="K141" s="34">
        <f>I141-J141</f>
        <v>27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80.25</v>
      </c>
      <c r="E142" s="33">
        <v>62.62</v>
      </c>
      <c r="F142" s="34">
        <v>78.040000000000006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77.150000000000006</v>
      </c>
      <c r="E143" s="33">
        <v>51.77</v>
      </c>
      <c r="F143" s="34">
        <v>67.11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57.34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91.01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136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137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138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139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140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topLeftCell="A109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1462.25</v>
      </c>
    </row>
    <row r="7" spans="1:19" x14ac:dyDescent="0.25">
      <c r="A7" s="2"/>
      <c r="B7" s="66"/>
      <c r="C7" s="9" t="s">
        <v>17</v>
      </c>
      <c r="D7" s="10"/>
      <c r="E7" s="10"/>
      <c r="F7" s="11">
        <v>2535</v>
      </c>
      <c r="G7" s="12"/>
      <c r="H7" s="12"/>
      <c r="I7" s="12"/>
      <c r="J7" s="97">
        <f>AVERAGE(F7:I7)</f>
        <v>2535</v>
      </c>
      <c r="K7" s="98"/>
      <c r="L7" s="66"/>
      <c r="M7" s="8">
        <v>2</v>
      </c>
      <c r="N7" s="95">
        <v>9.1999999999999993</v>
      </c>
      <c r="O7" s="96"/>
      <c r="P7" s="2"/>
      <c r="Q7" s="66"/>
      <c r="R7" s="57" t="s">
        <v>1</v>
      </c>
      <c r="S7" s="78">
        <f>AVERAGE(J10,J67,J122)</f>
        <v>725.66666666666663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979</v>
      </c>
      <c r="G8" s="12"/>
      <c r="H8" s="12"/>
      <c r="I8" s="12"/>
      <c r="J8" s="97">
        <f t="shared" ref="J8:J13" si="0">AVERAGE(F8:I8)</f>
        <v>979</v>
      </c>
      <c r="K8" s="98"/>
      <c r="L8" s="66"/>
      <c r="M8" s="8">
        <v>3</v>
      </c>
      <c r="N8" s="95">
        <v>8.6999999999999993</v>
      </c>
      <c r="O8" s="96"/>
      <c r="P8" s="2"/>
      <c r="Q8" s="66"/>
      <c r="R8" s="57" t="s">
        <v>2</v>
      </c>
      <c r="S8" s="79">
        <f>AVERAGE(J13,J70,J125)</f>
        <v>280.75</v>
      </c>
    </row>
    <row r="9" spans="1:19" x14ac:dyDescent="0.25">
      <c r="A9" s="2"/>
      <c r="B9" s="66"/>
      <c r="C9" s="9" t="s">
        <v>20</v>
      </c>
      <c r="D9" s="11">
        <v>66</v>
      </c>
      <c r="E9" s="11">
        <v>7.5</v>
      </c>
      <c r="F9" s="11">
        <v>1627</v>
      </c>
      <c r="G9" s="11">
        <v>1680</v>
      </c>
      <c r="H9" s="11">
        <v>1651</v>
      </c>
      <c r="I9" s="11">
        <v>1632</v>
      </c>
      <c r="J9" s="97">
        <f t="shared" si="0"/>
        <v>1647.5</v>
      </c>
      <c r="K9" s="98"/>
      <c r="L9" s="66"/>
      <c r="M9" s="8">
        <v>4</v>
      </c>
      <c r="N9" s="95">
        <v>7.9</v>
      </c>
      <c r="O9" s="96"/>
      <c r="P9" s="2"/>
      <c r="Q9" s="66"/>
      <c r="R9" s="80" t="s">
        <v>19</v>
      </c>
      <c r="S9" s="81">
        <f>S6-S8</f>
        <v>1181.5</v>
      </c>
    </row>
    <row r="10" spans="1:19" x14ac:dyDescent="0.25">
      <c r="A10" s="2"/>
      <c r="B10" s="66"/>
      <c r="C10" s="9" t="s">
        <v>22</v>
      </c>
      <c r="D10" s="11">
        <v>61.54</v>
      </c>
      <c r="E10" s="11">
        <v>7.3</v>
      </c>
      <c r="F10" s="11">
        <v>746</v>
      </c>
      <c r="G10" s="11">
        <v>727</v>
      </c>
      <c r="H10" s="11">
        <v>685</v>
      </c>
      <c r="I10" s="11">
        <v>602</v>
      </c>
      <c r="J10" s="97">
        <f t="shared" si="0"/>
        <v>690</v>
      </c>
      <c r="K10" s="98"/>
      <c r="L10" s="66"/>
      <c r="M10" s="8">
        <v>5</v>
      </c>
      <c r="N10" s="95">
        <v>9.4</v>
      </c>
      <c r="O10" s="96"/>
      <c r="P10" s="2"/>
      <c r="Q10" s="66"/>
      <c r="R10" s="80" t="s">
        <v>21</v>
      </c>
      <c r="S10" s="82">
        <f>S7-S8</f>
        <v>444.91666666666663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508</v>
      </c>
      <c r="G11" s="65">
        <v>525</v>
      </c>
      <c r="H11" s="65">
        <v>440</v>
      </c>
      <c r="I11" s="65">
        <v>373</v>
      </c>
      <c r="J11" s="97">
        <f t="shared" si="0"/>
        <v>461.5</v>
      </c>
      <c r="K11" s="98"/>
      <c r="L11" s="66"/>
      <c r="M11" s="13">
        <v>6</v>
      </c>
      <c r="N11" s="99">
        <v>7.7</v>
      </c>
      <c r="O11" s="100"/>
      <c r="P11" s="2"/>
      <c r="Q11" s="66"/>
      <c r="R11" s="83" t="s">
        <v>23</v>
      </c>
      <c r="S11" s="84">
        <f>S9/S6</f>
        <v>0.80800136775517184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297</v>
      </c>
      <c r="G12" s="65">
        <v>293</v>
      </c>
      <c r="H12" s="65">
        <v>283</v>
      </c>
      <c r="I12" s="65">
        <v>266</v>
      </c>
      <c r="J12" s="97">
        <f t="shared" si="0"/>
        <v>284.75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0.61311437758383092</v>
      </c>
    </row>
    <row r="13" spans="1:19" ht="15.75" thickBot="1" x14ac:dyDescent="0.3">
      <c r="A13" s="2"/>
      <c r="B13" s="66"/>
      <c r="C13" s="14" t="s">
        <v>29</v>
      </c>
      <c r="D13" s="15">
        <v>61.08</v>
      </c>
      <c r="E13" s="15">
        <v>7.1</v>
      </c>
      <c r="F13" s="15">
        <v>312</v>
      </c>
      <c r="G13" s="15">
        <v>305</v>
      </c>
      <c r="H13" s="15">
        <v>292</v>
      </c>
      <c r="I13" s="15">
        <v>275</v>
      </c>
      <c r="J13" s="101">
        <f t="shared" si="0"/>
        <v>296</v>
      </c>
      <c r="K13" s="102"/>
      <c r="L13" s="66"/>
      <c r="M13" s="69" t="s">
        <v>30</v>
      </c>
      <c r="N13" s="67">
        <v>3.93</v>
      </c>
      <c r="O13" s="68">
        <v>5.45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27.01</v>
      </c>
      <c r="E16" s="11">
        <v>9</v>
      </c>
      <c r="F16" s="22">
        <v>989</v>
      </c>
      <c r="G16" s="16"/>
      <c r="H16" s="23" t="s">
        <v>1</v>
      </c>
      <c r="I16" s="113">
        <v>5.27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65.77</v>
      </c>
      <c r="E17" s="11"/>
      <c r="F17" s="22">
        <v>323</v>
      </c>
      <c r="G17" s="16"/>
      <c r="H17" s="27" t="s">
        <v>2</v>
      </c>
      <c r="I17" s="115">
        <v>5.05</v>
      </c>
      <c r="J17" s="115"/>
      <c r="K17" s="116"/>
      <c r="L17" s="66"/>
      <c r="M17" s="67">
        <v>7.1</v>
      </c>
      <c r="N17" s="28">
        <v>146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65.39</v>
      </c>
      <c r="E19" s="11"/>
      <c r="F19" s="22">
        <v>319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70.83</v>
      </c>
      <c r="E20" s="11"/>
      <c r="F20" s="22">
        <v>318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</v>
      </c>
      <c r="E21" s="11"/>
      <c r="F21" s="22">
        <v>2996</v>
      </c>
      <c r="G21" s="16"/>
      <c r="H21" s="103">
        <v>4</v>
      </c>
      <c r="I21" s="105">
        <v>740</v>
      </c>
      <c r="J21" s="105">
        <v>481</v>
      </c>
      <c r="K21" s="107">
        <f>((I21-J21)/I21)</f>
        <v>0.35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76.36</v>
      </c>
      <c r="E22" s="11">
        <v>6.6</v>
      </c>
      <c r="F22" s="22">
        <v>797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783</v>
      </c>
      <c r="G23" s="16"/>
      <c r="H23" s="103">
        <v>7</v>
      </c>
      <c r="I23" s="105">
        <v>503</v>
      </c>
      <c r="J23" s="105">
        <v>246</v>
      </c>
      <c r="K23" s="107">
        <f>((I23-J23)/I23)</f>
        <v>0.51093439363817095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77.55</v>
      </c>
      <c r="E24" s="11">
        <v>6.3</v>
      </c>
      <c r="F24" s="22">
        <v>1503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0.58118361153262521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1489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0.33115942028985507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0.3829902491874323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-3.9508340649692712E-2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</v>
      </c>
      <c r="E28" s="33"/>
      <c r="F28" s="34"/>
      <c r="G28" s="46"/>
      <c r="H28" s="47" t="s">
        <v>105</v>
      </c>
      <c r="I28" s="33">
        <v>389</v>
      </c>
      <c r="J28" s="33">
        <v>350</v>
      </c>
      <c r="K28" s="34">
        <f>I28-J28</f>
        <v>39</v>
      </c>
      <c r="L28" s="66"/>
      <c r="M28" s="122" t="s">
        <v>66</v>
      </c>
      <c r="N28" s="123"/>
      <c r="O28" s="48">
        <f>(J9-J13)/J9</f>
        <v>0.82033383915022762</v>
      </c>
      <c r="P28" s="2"/>
    </row>
    <row r="29" spans="1:16" ht="15.75" thickBot="1" x14ac:dyDescent="0.3">
      <c r="A29" s="2"/>
      <c r="B29" s="41"/>
      <c r="C29" s="45" t="s">
        <v>67</v>
      </c>
      <c r="D29" s="33">
        <v>72.599999999999994</v>
      </c>
      <c r="E29" s="33">
        <v>68.2</v>
      </c>
      <c r="F29" s="34">
        <v>93.94</v>
      </c>
      <c r="G29" s="49">
        <v>5.3</v>
      </c>
      <c r="H29" s="67" t="s">
        <v>2</v>
      </c>
      <c r="I29" s="35">
        <v>212</v>
      </c>
      <c r="J29" s="35">
        <v>189</v>
      </c>
      <c r="K29" s="34">
        <f>I29-J29</f>
        <v>23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79.5</v>
      </c>
      <c r="E30" s="33">
        <v>61.97</v>
      </c>
      <c r="F30" s="34">
        <v>77.95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77.900000000000006</v>
      </c>
      <c r="E31" s="33">
        <v>52.15</v>
      </c>
      <c r="F31" s="34">
        <v>66.94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52.85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91.3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141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142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143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144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145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1159</v>
      </c>
      <c r="G64" s="12"/>
      <c r="H64" s="12"/>
      <c r="I64" s="12"/>
      <c r="J64" s="97">
        <f>AVERAGE(F64:I64)</f>
        <v>1159</v>
      </c>
      <c r="K64" s="98"/>
      <c r="L64" s="66"/>
      <c r="M64" s="8">
        <v>2</v>
      </c>
      <c r="N64" s="95">
        <v>8.5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482</v>
      </c>
      <c r="G65" s="12"/>
      <c r="H65" s="12"/>
      <c r="I65" s="12"/>
      <c r="J65" s="97">
        <f t="shared" ref="J65:J70" si="1">AVERAGE(F65:I65)</f>
        <v>482</v>
      </c>
      <c r="K65" s="98"/>
      <c r="L65" s="66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65.23</v>
      </c>
      <c r="E66" s="11">
        <v>7.3</v>
      </c>
      <c r="F66" s="11">
        <v>1599</v>
      </c>
      <c r="G66" s="11">
        <v>1564</v>
      </c>
      <c r="H66" s="11">
        <v>1327</v>
      </c>
      <c r="I66" s="11">
        <v>1261</v>
      </c>
      <c r="J66" s="97">
        <f t="shared" si="1"/>
        <v>1437.75</v>
      </c>
      <c r="K66" s="98"/>
      <c r="L66" s="66"/>
      <c r="M66" s="8">
        <v>4</v>
      </c>
      <c r="N66" s="95">
        <v>7.9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63.81</v>
      </c>
      <c r="E67" s="11">
        <v>8.3000000000000007</v>
      </c>
      <c r="F67" s="11">
        <v>685</v>
      </c>
      <c r="G67" s="11">
        <v>817</v>
      </c>
      <c r="H67" s="11">
        <v>815</v>
      </c>
      <c r="I67" s="11">
        <v>835</v>
      </c>
      <c r="J67" s="97">
        <f t="shared" si="1"/>
        <v>788</v>
      </c>
      <c r="K67" s="98"/>
      <c r="L67" s="66"/>
      <c r="M67" s="8">
        <v>5</v>
      </c>
      <c r="N67" s="95">
        <v>9.5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426</v>
      </c>
      <c r="G68" s="65">
        <v>534</v>
      </c>
      <c r="H68" s="65">
        <v>475</v>
      </c>
      <c r="I68" s="65">
        <v>501</v>
      </c>
      <c r="J68" s="97">
        <f t="shared" si="1"/>
        <v>484</v>
      </c>
      <c r="K68" s="98"/>
      <c r="L68" s="66"/>
      <c r="M68" s="13">
        <v>6</v>
      </c>
      <c r="N68" s="99">
        <v>7.5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275</v>
      </c>
      <c r="G69" s="65">
        <v>281</v>
      </c>
      <c r="H69" s="65">
        <v>298</v>
      </c>
      <c r="I69" s="65">
        <v>262</v>
      </c>
      <c r="J69" s="97">
        <f t="shared" si="1"/>
        <v>279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63.41</v>
      </c>
      <c r="E70" s="15">
        <v>7.1</v>
      </c>
      <c r="F70" s="15">
        <v>278</v>
      </c>
      <c r="G70" s="15">
        <v>286</v>
      </c>
      <c r="H70" s="15">
        <v>302</v>
      </c>
      <c r="I70" s="15">
        <v>266</v>
      </c>
      <c r="J70" s="101">
        <f t="shared" si="1"/>
        <v>283</v>
      </c>
      <c r="K70" s="102"/>
      <c r="L70" s="66"/>
      <c r="M70" s="69" t="s">
        <v>30</v>
      </c>
      <c r="N70" s="67">
        <v>3.96</v>
      </c>
      <c r="O70" s="68">
        <v>5.72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25.08</v>
      </c>
      <c r="E73" s="11">
        <v>9.8000000000000007</v>
      </c>
      <c r="F73" s="22">
        <v>1172</v>
      </c>
      <c r="G73" s="16"/>
      <c r="H73" s="23" t="s">
        <v>1</v>
      </c>
      <c r="I73" s="113">
        <v>5.82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68.16</v>
      </c>
      <c r="E74" s="11"/>
      <c r="F74" s="22">
        <v>277</v>
      </c>
      <c r="G74" s="16"/>
      <c r="H74" s="27" t="s">
        <v>2</v>
      </c>
      <c r="I74" s="115">
        <v>5.43</v>
      </c>
      <c r="J74" s="115"/>
      <c r="K74" s="116"/>
      <c r="L74" s="66"/>
      <c r="M74" s="67">
        <v>6.9</v>
      </c>
      <c r="N74" s="28">
        <v>112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65.53</v>
      </c>
      <c r="E76" s="11"/>
      <c r="F76" s="22">
        <v>281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68.430000000000007</v>
      </c>
      <c r="E77" s="11"/>
      <c r="F77" s="22">
        <v>279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5.4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74.28</v>
      </c>
      <c r="E78" s="11"/>
      <c r="F78" s="22">
        <v>2863</v>
      </c>
      <c r="G78" s="16"/>
      <c r="H78" s="103">
        <v>12</v>
      </c>
      <c r="I78" s="105">
        <v>454</v>
      </c>
      <c r="J78" s="105">
        <v>177</v>
      </c>
      <c r="K78" s="107">
        <f>((I78-J78)/I78)</f>
        <v>0.61013215859030834</v>
      </c>
      <c r="L78" s="66"/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75.38</v>
      </c>
      <c r="E79" s="11">
        <v>6.9</v>
      </c>
      <c r="F79" s="22">
        <v>827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855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76.62</v>
      </c>
      <c r="E81" s="11">
        <v>6.5</v>
      </c>
      <c r="F81" s="22">
        <v>1550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0.45192140497304817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1569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0.38578680203045684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0.42355371900826444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-1.4336917562724014E-2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91.75</v>
      </c>
      <c r="E85" s="33"/>
      <c r="F85" s="34"/>
      <c r="G85" s="46"/>
      <c r="H85" s="47" t="s">
        <v>1</v>
      </c>
      <c r="I85" s="33">
        <v>415</v>
      </c>
      <c r="J85" s="33">
        <v>357</v>
      </c>
      <c r="K85" s="34">
        <f>I85-J85</f>
        <v>58</v>
      </c>
      <c r="L85" s="66"/>
      <c r="M85" s="122" t="s">
        <v>66</v>
      </c>
      <c r="N85" s="123"/>
      <c r="O85" s="48">
        <f>(J66-J70)/J66</f>
        <v>0.80316466701443223</v>
      </c>
      <c r="P85" s="2"/>
    </row>
    <row r="86" spans="1:16" ht="15.75" thickBot="1" x14ac:dyDescent="0.3">
      <c r="A86" s="2"/>
      <c r="B86" s="41"/>
      <c r="C86" s="45" t="s">
        <v>67</v>
      </c>
      <c r="D86" s="33">
        <v>73.7</v>
      </c>
      <c r="E86" s="33">
        <v>69.7</v>
      </c>
      <c r="F86" s="34">
        <v>94.57</v>
      </c>
      <c r="G86" s="49">
        <v>5.2</v>
      </c>
      <c r="H86" s="67" t="s">
        <v>2</v>
      </c>
      <c r="I86" s="35">
        <v>262</v>
      </c>
      <c r="J86" s="35">
        <v>250</v>
      </c>
      <c r="K86" s="34">
        <f>I86-J86</f>
        <v>12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79.150000000000006</v>
      </c>
      <c r="E87" s="33">
        <v>61.2</v>
      </c>
      <c r="F87" s="34">
        <v>77.319999999999993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78.349999999999994</v>
      </c>
      <c r="E88" s="33">
        <v>52.93</v>
      </c>
      <c r="F88" s="34">
        <v>67.56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54.1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147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148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149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150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151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 t="s">
        <v>152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153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1203</v>
      </c>
      <c r="G119" s="12"/>
      <c r="H119" s="12"/>
      <c r="I119" s="12"/>
      <c r="J119" s="97">
        <f>AVERAGE(F119:I119)</f>
        <v>1203</v>
      </c>
      <c r="K119" s="98"/>
      <c r="L119" s="66"/>
      <c r="M119" s="8">
        <v>2</v>
      </c>
      <c r="N119" s="95">
        <v>8.9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477</v>
      </c>
      <c r="G120" s="12"/>
      <c r="H120" s="12"/>
      <c r="I120" s="12"/>
      <c r="J120" s="97">
        <f t="shared" ref="J120:J125" si="2">AVERAGE(F120:I120)</f>
        <v>477</v>
      </c>
      <c r="K120" s="98"/>
      <c r="L120" s="66"/>
      <c r="M120" s="8">
        <v>3</v>
      </c>
      <c r="N120" s="95">
        <v>8.9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65.77</v>
      </c>
      <c r="E121" s="11">
        <v>7.3</v>
      </c>
      <c r="F121" s="11">
        <v>1299</v>
      </c>
      <c r="G121" s="11">
        <v>1288</v>
      </c>
      <c r="H121" s="11">
        <v>1302</v>
      </c>
      <c r="I121" s="11">
        <v>1317</v>
      </c>
      <c r="J121" s="97">
        <f t="shared" si="2"/>
        <v>1301.5</v>
      </c>
      <c r="K121" s="98"/>
      <c r="L121" s="66"/>
      <c r="M121" s="8">
        <v>4</v>
      </c>
      <c r="N121" s="95">
        <v>8.1999999999999993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63.11</v>
      </c>
      <c r="E122" s="11">
        <v>8.1999999999999993</v>
      </c>
      <c r="F122" s="11">
        <v>723</v>
      </c>
      <c r="G122" s="11">
        <v>707</v>
      </c>
      <c r="H122" s="11">
        <v>695</v>
      </c>
      <c r="I122" s="11">
        <v>671</v>
      </c>
      <c r="J122" s="97">
        <f t="shared" si="2"/>
        <v>699</v>
      </c>
      <c r="K122" s="98"/>
      <c r="L122" s="66"/>
      <c r="M122" s="8">
        <v>5</v>
      </c>
      <c r="N122" s="95">
        <v>9.5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519</v>
      </c>
      <c r="G123" s="65">
        <v>522</v>
      </c>
      <c r="H123" s="65">
        <v>517</v>
      </c>
      <c r="I123" s="65">
        <v>509</v>
      </c>
      <c r="J123" s="97">
        <f t="shared" si="2"/>
        <v>516.75</v>
      </c>
      <c r="K123" s="98"/>
      <c r="L123" s="66"/>
      <c r="M123" s="13">
        <v>6</v>
      </c>
      <c r="N123" s="99">
        <v>7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265</v>
      </c>
      <c r="G124" s="65">
        <v>277</v>
      </c>
      <c r="H124" s="65">
        <v>269</v>
      </c>
      <c r="I124" s="65">
        <v>256</v>
      </c>
      <c r="J124" s="97">
        <f t="shared" si="2"/>
        <v>266.75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63.27</v>
      </c>
      <c r="E125" s="15">
        <v>7.1</v>
      </c>
      <c r="F125" s="15">
        <v>276</v>
      </c>
      <c r="G125" s="15">
        <v>269</v>
      </c>
      <c r="H125" s="15">
        <v>260</v>
      </c>
      <c r="I125" s="15">
        <v>248</v>
      </c>
      <c r="J125" s="101">
        <f t="shared" si="2"/>
        <v>263.25</v>
      </c>
      <c r="K125" s="102"/>
      <c r="L125" s="66"/>
      <c r="M125" s="69" t="s">
        <v>30</v>
      </c>
      <c r="N125" s="67">
        <v>3.45</v>
      </c>
      <c r="O125" s="68">
        <v>5.9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6.09</v>
      </c>
      <c r="E128" s="11">
        <v>10.3</v>
      </c>
      <c r="F128" s="22">
        <v>1091</v>
      </c>
      <c r="G128" s="16"/>
      <c r="H128" s="23" t="s">
        <v>1</v>
      </c>
      <c r="I128" s="113">
        <v>5.72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67.069999999999993</v>
      </c>
      <c r="E129" s="11"/>
      <c r="F129" s="22">
        <v>244</v>
      </c>
      <c r="G129" s="16"/>
      <c r="H129" s="27" t="s">
        <v>2</v>
      </c>
      <c r="I129" s="115">
        <v>5.27</v>
      </c>
      <c r="J129" s="115"/>
      <c r="K129" s="116"/>
      <c r="L129" s="66"/>
      <c r="M129" s="67">
        <v>6.9</v>
      </c>
      <c r="N129" s="28">
        <v>155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64.44</v>
      </c>
      <c r="E131" s="11"/>
      <c r="F131" s="22">
        <v>269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74.489999999999995</v>
      </c>
      <c r="E132" s="11"/>
      <c r="F132" s="22">
        <v>250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5.0999999999999996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77.03</v>
      </c>
      <c r="E133" s="11"/>
      <c r="F133" s="22">
        <v>2691</v>
      </c>
      <c r="G133" s="16"/>
      <c r="H133" s="103">
        <v>5</v>
      </c>
      <c r="I133" s="105">
        <v>466</v>
      </c>
      <c r="J133" s="105">
        <v>319</v>
      </c>
      <c r="K133" s="107">
        <f>((I133-J133)/I133)</f>
        <v>0.31545064377682402</v>
      </c>
      <c r="L133" s="66"/>
      <c r="M133" s="13">
        <v>2</v>
      </c>
      <c r="N133" s="35">
        <v>5.2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75.53</v>
      </c>
      <c r="E134" s="11">
        <v>6.3</v>
      </c>
      <c r="F134" s="22">
        <v>688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679</v>
      </c>
      <c r="G135" s="16"/>
      <c r="H135" s="103">
        <v>13</v>
      </c>
      <c r="I135" s="105">
        <v>455</v>
      </c>
      <c r="J135" s="105">
        <v>243</v>
      </c>
      <c r="K135" s="107">
        <f>((I135-J135)/I135)</f>
        <v>0.46593406593406594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78.91</v>
      </c>
      <c r="E136" s="11">
        <v>6.2</v>
      </c>
      <c r="F136" s="22">
        <v>1277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0.46292739147137918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1259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0.26072961373390557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0.48379293662312528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1.3120899718837863E-2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90.92</v>
      </c>
      <c r="E140" s="33"/>
      <c r="F140" s="34"/>
      <c r="G140" s="46"/>
      <c r="H140" s="47" t="s">
        <v>1</v>
      </c>
      <c r="I140" s="33">
        <v>889</v>
      </c>
      <c r="J140" s="33">
        <v>788</v>
      </c>
      <c r="K140" s="34">
        <f>I140-J140</f>
        <v>101</v>
      </c>
      <c r="L140" s="66"/>
      <c r="M140" s="122" t="s">
        <v>66</v>
      </c>
      <c r="N140" s="123"/>
      <c r="O140" s="48">
        <f>(J121-J125)/J121</f>
        <v>0.79773338455628118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73.45</v>
      </c>
      <c r="E141" s="33">
        <v>68.42</v>
      </c>
      <c r="F141" s="34">
        <v>93.16</v>
      </c>
      <c r="G141" s="49">
        <v>5.7</v>
      </c>
      <c r="H141" s="67" t="s">
        <v>2</v>
      </c>
      <c r="I141" s="35">
        <v>298</v>
      </c>
      <c r="J141" s="35">
        <v>279</v>
      </c>
      <c r="K141" s="34">
        <f>I141-J141</f>
        <v>19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79.150000000000006</v>
      </c>
      <c r="E142" s="33">
        <v>60.7</v>
      </c>
      <c r="F142" s="34">
        <v>76.69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76.650000000000006</v>
      </c>
      <c r="E143" s="33">
        <v>51.28</v>
      </c>
      <c r="F143" s="34">
        <v>66.91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58.01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91.13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154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155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156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157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158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1548.75</v>
      </c>
    </row>
    <row r="7" spans="1:19" x14ac:dyDescent="0.25">
      <c r="A7" s="2"/>
      <c r="B7" s="66"/>
      <c r="C7" s="9" t="s">
        <v>17</v>
      </c>
      <c r="D7" s="10"/>
      <c r="E7" s="10"/>
      <c r="F7" s="11">
        <v>1401</v>
      </c>
      <c r="G7" s="12"/>
      <c r="H7" s="12"/>
      <c r="I7" s="12"/>
      <c r="J7" s="97">
        <f>AVERAGE(F7:I7)</f>
        <v>1401</v>
      </c>
      <c r="K7" s="98"/>
      <c r="L7" s="66"/>
      <c r="M7" s="8">
        <v>2</v>
      </c>
      <c r="N7" s="95">
        <v>9.1999999999999993</v>
      </c>
      <c r="O7" s="96"/>
      <c r="P7" s="2"/>
      <c r="Q7" s="66"/>
      <c r="R7" s="57" t="s">
        <v>1</v>
      </c>
      <c r="S7" s="78">
        <f>AVERAGE(J10,J67,J122)</f>
        <v>737.16666666666663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511</v>
      </c>
      <c r="G8" s="12"/>
      <c r="H8" s="12"/>
      <c r="I8" s="12"/>
      <c r="J8" s="97">
        <f t="shared" ref="J8:J13" si="0">AVERAGE(F8:I8)</f>
        <v>511</v>
      </c>
      <c r="K8" s="98"/>
      <c r="L8" s="66"/>
      <c r="M8" s="8">
        <v>3</v>
      </c>
      <c r="N8" s="95">
        <v>8.8000000000000007</v>
      </c>
      <c r="O8" s="96"/>
      <c r="P8" s="2"/>
      <c r="Q8" s="66"/>
      <c r="R8" s="57" t="s">
        <v>2</v>
      </c>
      <c r="S8" s="79">
        <f>AVERAGE(J13,J70,J125)</f>
        <v>277</v>
      </c>
    </row>
    <row r="9" spans="1:19" x14ac:dyDescent="0.25">
      <c r="A9" s="2"/>
      <c r="B9" s="66"/>
      <c r="C9" s="9" t="s">
        <v>20</v>
      </c>
      <c r="D9" s="11">
        <v>65.34</v>
      </c>
      <c r="E9" s="11">
        <v>7</v>
      </c>
      <c r="F9" s="11">
        <v>1548</v>
      </c>
      <c r="G9" s="11">
        <v>1767</v>
      </c>
      <c r="H9" s="11">
        <v>1915</v>
      </c>
      <c r="I9" s="11">
        <v>1980</v>
      </c>
      <c r="J9" s="97">
        <f t="shared" si="0"/>
        <v>1802.5</v>
      </c>
      <c r="K9" s="98"/>
      <c r="L9" s="66"/>
      <c r="M9" s="8">
        <v>4</v>
      </c>
      <c r="N9" s="95">
        <v>7.9</v>
      </c>
      <c r="O9" s="96"/>
      <c r="P9" s="2"/>
      <c r="Q9" s="66"/>
      <c r="R9" s="80" t="s">
        <v>19</v>
      </c>
      <c r="S9" s="81">
        <f>S6-S8</f>
        <v>1271.75</v>
      </c>
    </row>
    <row r="10" spans="1:19" x14ac:dyDescent="0.25">
      <c r="A10" s="2"/>
      <c r="B10" s="66"/>
      <c r="C10" s="9" t="s">
        <v>22</v>
      </c>
      <c r="D10" s="11">
        <v>64.489999999999995</v>
      </c>
      <c r="E10" s="11">
        <v>8.5</v>
      </c>
      <c r="F10" s="11">
        <v>679</v>
      </c>
      <c r="G10" s="11">
        <v>732</v>
      </c>
      <c r="H10" s="11">
        <v>649</v>
      </c>
      <c r="I10" s="11">
        <v>794</v>
      </c>
      <c r="J10" s="97">
        <f t="shared" si="0"/>
        <v>713.5</v>
      </c>
      <c r="K10" s="98"/>
      <c r="L10" s="66"/>
      <c r="M10" s="8">
        <v>5</v>
      </c>
      <c r="N10" s="95">
        <v>9.4</v>
      </c>
      <c r="O10" s="96"/>
      <c r="P10" s="2"/>
      <c r="Q10" s="66"/>
      <c r="R10" s="80" t="s">
        <v>21</v>
      </c>
      <c r="S10" s="82">
        <f>S7-S8</f>
        <v>460.16666666666663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485</v>
      </c>
      <c r="G11" s="65">
        <v>444</v>
      </c>
      <c r="H11" s="65">
        <v>334</v>
      </c>
      <c r="I11" s="65">
        <v>508</v>
      </c>
      <c r="J11" s="97">
        <f t="shared" si="0"/>
        <v>442.75</v>
      </c>
      <c r="K11" s="98"/>
      <c r="L11" s="66"/>
      <c r="M11" s="13">
        <v>6</v>
      </c>
      <c r="N11" s="99">
        <v>8.1999999999999993</v>
      </c>
      <c r="O11" s="100"/>
      <c r="P11" s="2"/>
      <c r="Q11" s="66"/>
      <c r="R11" s="83" t="s">
        <v>23</v>
      </c>
      <c r="S11" s="84">
        <f>S9/S6</f>
        <v>0.82114608555286517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238</v>
      </c>
      <c r="G12" s="65">
        <v>268</v>
      </c>
      <c r="H12" s="65">
        <v>277</v>
      </c>
      <c r="I12" s="65">
        <v>275</v>
      </c>
      <c r="J12" s="97">
        <f t="shared" si="0"/>
        <v>264.5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0.62423694325118695</v>
      </c>
    </row>
    <row r="13" spans="1:19" ht="15.75" thickBot="1" x14ac:dyDescent="0.3">
      <c r="A13" s="2"/>
      <c r="B13" s="66"/>
      <c r="C13" s="14" t="s">
        <v>29</v>
      </c>
      <c r="D13" s="15">
        <v>64.78</v>
      </c>
      <c r="E13" s="15">
        <v>7.5</v>
      </c>
      <c r="F13" s="15">
        <v>241</v>
      </c>
      <c r="G13" s="15">
        <v>272</v>
      </c>
      <c r="H13" s="15">
        <v>282</v>
      </c>
      <c r="I13" s="15">
        <v>276</v>
      </c>
      <c r="J13" s="101">
        <f t="shared" si="0"/>
        <v>267.75</v>
      </c>
      <c r="K13" s="102"/>
      <c r="L13" s="66"/>
      <c r="M13" s="69" t="s">
        <v>30</v>
      </c>
      <c r="N13" s="67">
        <v>3.72</v>
      </c>
      <c r="O13" s="68">
        <v>5.33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11.7</v>
      </c>
      <c r="E16" s="11">
        <v>9.3000000000000007</v>
      </c>
      <c r="F16" s="22">
        <v>1002</v>
      </c>
      <c r="G16" s="16"/>
      <c r="H16" s="23" t="s">
        <v>1</v>
      </c>
      <c r="I16" s="113">
        <v>6.26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66.28</v>
      </c>
      <c r="E17" s="11"/>
      <c r="F17" s="22">
        <v>275</v>
      </c>
      <c r="G17" s="16"/>
      <c r="H17" s="27" t="s">
        <v>2</v>
      </c>
      <c r="I17" s="115">
        <v>5.93</v>
      </c>
      <c r="J17" s="115"/>
      <c r="K17" s="116"/>
      <c r="L17" s="66"/>
      <c r="M17" s="67">
        <v>6.9</v>
      </c>
      <c r="N17" s="28">
        <v>145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65.680000000000007</v>
      </c>
      <c r="E19" s="11"/>
      <c r="F19" s="22">
        <v>281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67.25</v>
      </c>
      <c r="E20" s="11"/>
      <c r="F20" s="22">
        <v>272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75.2</v>
      </c>
      <c r="E21" s="11"/>
      <c r="F21" s="22">
        <v>3263</v>
      </c>
      <c r="G21" s="16"/>
      <c r="H21" s="103">
        <v>1</v>
      </c>
      <c r="I21" s="105">
        <v>760</v>
      </c>
      <c r="J21" s="105">
        <v>157</v>
      </c>
      <c r="K21" s="107">
        <f>((I21-J21)/I21)</f>
        <v>0.79342105263157892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76.75</v>
      </c>
      <c r="E22" s="11">
        <v>6.4</v>
      </c>
      <c r="F22" s="22">
        <v>658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632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77.73</v>
      </c>
      <c r="E24" s="11">
        <v>6.2</v>
      </c>
      <c r="F24" s="22">
        <v>1322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0.60416088765603326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1300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0.37946741415557111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0.40259740259740262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-1.2287334593572778E-2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</v>
      </c>
      <c r="E28" s="33"/>
      <c r="F28" s="34"/>
      <c r="G28" s="46"/>
      <c r="H28" s="47" t="s">
        <v>1</v>
      </c>
      <c r="I28" s="33">
        <v>382</v>
      </c>
      <c r="J28" s="33">
        <v>333</v>
      </c>
      <c r="K28" s="34">
        <f>I28-J28</f>
        <v>49</v>
      </c>
      <c r="L28" s="66"/>
      <c r="M28" s="122" t="s">
        <v>66</v>
      </c>
      <c r="N28" s="123"/>
      <c r="O28" s="48">
        <f>(J9-J13)/J9</f>
        <v>0.85145631067961169</v>
      </c>
      <c r="P28" s="2"/>
    </row>
    <row r="29" spans="1:16" ht="15.75" thickBot="1" x14ac:dyDescent="0.3">
      <c r="A29" s="2"/>
      <c r="B29" s="41"/>
      <c r="C29" s="45" t="s">
        <v>67</v>
      </c>
      <c r="D29" s="33">
        <v>73.650000000000006</v>
      </c>
      <c r="E29" s="33">
        <v>69.760000000000005</v>
      </c>
      <c r="F29" s="34">
        <v>94.72</v>
      </c>
      <c r="G29" s="49">
        <v>5.2</v>
      </c>
      <c r="H29" s="67" t="s">
        <v>2</v>
      </c>
      <c r="I29" s="35">
        <v>250</v>
      </c>
      <c r="J29" s="35">
        <v>238</v>
      </c>
      <c r="K29" s="34">
        <f>I29-J29</f>
        <v>12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79.099999999999994</v>
      </c>
      <c r="E30" s="33">
        <v>60.23</v>
      </c>
      <c r="F30" s="34">
        <v>76.14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77.95</v>
      </c>
      <c r="E31" s="33">
        <v>51.74</v>
      </c>
      <c r="F31" s="34">
        <v>66.37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53.15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91.8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160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161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122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162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163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1269</v>
      </c>
      <c r="G64" s="12"/>
      <c r="H64" s="12"/>
      <c r="I64" s="12"/>
      <c r="J64" s="97">
        <f>AVERAGE(F64:I64)</f>
        <v>1269</v>
      </c>
      <c r="K64" s="98"/>
      <c r="L64" s="66"/>
      <c r="M64" s="8">
        <v>2</v>
      </c>
      <c r="N64" s="95">
        <v>8.6999999999999993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476</v>
      </c>
      <c r="G65" s="12"/>
      <c r="H65" s="12"/>
      <c r="I65" s="12"/>
      <c r="J65" s="97">
        <f t="shared" ref="J65:J70" si="1">AVERAGE(F65:I65)</f>
        <v>476</v>
      </c>
      <c r="K65" s="98"/>
      <c r="L65" s="66"/>
      <c r="M65" s="8">
        <v>3</v>
      </c>
      <c r="N65" s="95">
        <v>8.8000000000000007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66.61</v>
      </c>
      <c r="E66" s="11">
        <v>8.1</v>
      </c>
      <c r="F66" s="11">
        <v>2009</v>
      </c>
      <c r="G66" s="11">
        <v>1632</v>
      </c>
      <c r="H66" s="11">
        <v>1483</v>
      </c>
      <c r="I66" s="11">
        <v>1222</v>
      </c>
      <c r="J66" s="97">
        <f t="shared" si="1"/>
        <v>1586.5</v>
      </c>
      <c r="K66" s="98"/>
      <c r="L66" s="66"/>
      <c r="M66" s="8">
        <v>4</v>
      </c>
      <c r="N66" s="95">
        <v>7.9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62.05</v>
      </c>
      <c r="E67" s="11">
        <v>8</v>
      </c>
      <c r="F67" s="11">
        <v>798</v>
      </c>
      <c r="G67" s="11">
        <v>858</v>
      </c>
      <c r="H67" s="11">
        <v>816</v>
      </c>
      <c r="I67" s="11">
        <v>749</v>
      </c>
      <c r="J67" s="97">
        <f t="shared" si="1"/>
        <v>805.25</v>
      </c>
      <c r="K67" s="98"/>
      <c r="L67" s="66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548</v>
      </c>
      <c r="G68" s="65">
        <v>565</v>
      </c>
      <c r="H68" s="65">
        <v>523</v>
      </c>
      <c r="I68" s="65">
        <v>425</v>
      </c>
      <c r="J68" s="97">
        <f t="shared" si="1"/>
        <v>515.25</v>
      </c>
      <c r="K68" s="98"/>
      <c r="L68" s="66"/>
      <c r="M68" s="13">
        <v>6</v>
      </c>
      <c r="N68" s="99">
        <v>7.5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281</v>
      </c>
      <c r="G69" s="65">
        <v>295</v>
      </c>
      <c r="H69" s="65">
        <v>320</v>
      </c>
      <c r="I69" s="65">
        <v>295</v>
      </c>
      <c r="J69" s="97">
        <f t="shared" si="1"/>
        <v>297.75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62.86</v>
      </c>
      <c r="E70" s="15">
        <v>7.5</v>
      </c>
      <c r="F70" s="15">
        <v>283</v>
      </c>
      <c r="G70" s="15">
        <v>298</v>
      </c>
      <c r="H70" s="15">
        <v>325</v>
      </c>
      <c r="I70" s="15">
        <v>303</v>
      </c>
      <c r="J70" s="101">
        <f t="shared" si="1"/>
        <v>302.25</v>
      </c>
      <c r="K70" s="102"/>
      <c r="L70" s="66"/>
      <c r="M70" s="69" t="s">
        <v>30</v>
      </c>
      <c r="N70" s="67">
        <v>3.86</v>
      </c>
      <c r="O70" s="68">
        <v>5.47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15.91</v>
      </c>
      <c r="E73" s="11">
        <v>9.9</v>
      </c>
      <c r="F73" s="22">
        <v>1056</v>
      </c>
      <c r="G73" s="16"/>
      <c r="H73" s="23" t="s">
        <v>1</v>
      </c>
      <c r="I73" s="113">
        <v>6.75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66.34</v>
      </c>
      <c r="E74" s="11"/>
      <c r="F74" s="22">
        <v>278</v>
      </c>
      <c r="G74" s="16"/>
      <c r="H74" s="27" t="s">
        <v>2</v>
      </c>
      <c r="I74" s="115">
        <v>6.36</v>
      </c>
      <c r="J74" s="115"/>
      <c r="K74" s="116"/>
      <c r="L74" s="66"/>
      <c r="M74" s="67">
        <v>7</v>
      </c>
      <c r="N74" s="28">
        <v>95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65.290000000000006</v>
      </c>
      <c r="E76" s="11"/>
      <c r="F76" s="22">
        <v>281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72.180000000000007</v>
      </c>
      <c r="E77" s="11"/>
      <c r="F77" s="22">
        <v>277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75.25</v>
      </c>
      <c r="E78" s="11"/>
      <c r="F78" s="22">
        <v>3182</v>
      </c>
      <c r="G78" s="16"/>
      <c r="H78" s="103">
        <v>6</v>
      </c>
      <c r="I78" s="105">
        <v>509</v>
      </c>
      <c r="J78" s="105">
        <v>209</v>
      </c>
      <c r="K78" s="107">
        <f>((I78-J78)/I78)</f>
        <v>0.58939096267190572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77.209999999999994</v>
      </c>
      <c r="E79" s="11">
        <v>6.5</v>
      </c>
      <c r="F79" s="22">
        <v>649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611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77.540000000000006</v>
      </c>
      <c r="E81" s="11">
        <v>6.4</v>
      </c>
      <c r="F81" s="22">
        <v>1378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0.49243618027103686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1327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0.36013660353927351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0.42212518195050946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-1.5113350125944584E-2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91.55</v>
      </c>
      <c r="E85" s="33"/>
      <c r="F85" s="34"/>
      <c r="G85" s="46"/>
      <c r="H85" s="47" t="s">
        <v>1</v>
      </c>
      <c r="I85" s="33">
        <v>426</v>
      </c>
      <c r="J85" s="33">
        <v>363</v>
      </c>
      <c r="K85" s="34">
        <f>I85-J85</f>
        <v>63</v>
      </c>
      <c r="L85" s="66"/>
      <c r="M85" s="122" t="s">
        <v>66</v>
      </c>
      <c r="N85" s="123"/>
      <c r="O85" s="48">
        <f>(J66-J70)/J66</f>
        <v>0.80948629057674126</v>
      </c>
      <c r="P85" s="2"/>
    </row>
    <row r="86" spans="1:16" ht="15.75" thickBot="1" x14ac:dyDescent="0.3">
      <c r="A86" s="2"/>
      <c r="B86" s="41"/>
      <c r="C86" s="45" t="s">
        <v>67</v>
      </c>
      <c r="D86" s="33">
        <v>73.25</v>
      </c>
      <c r="E86" s="33">
        <v>69.38</v>
      </c>
      <c r="F86" s="34">
        <v>94.71</v>
      </c>
      <c r="G86" s="49">
        <v>5.3</v>
      </c>
      <c r="H86" s="67" t="s">
        <v>2</v>
      </c>
      <c r="I86" s="35">
        <v>260</v>
      </c>
      <c r="J86" s="35">
        <v>241</v>
      </c>
      <c r="K86" s="34">
        <f>I86-J86</f>
        <v>19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79.099999999999994</v>
      </c>
      <c r="E87" s="33">
        <v>60.29</v>
      </c>
      <c r="F87" s="34">
        <v>76.22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78.150000000000006</v>
      </c>
      <c r="E88" s="33">
        <v>51.6</v>
      </c>
      <c r="F88" s="34">
        <v>66.03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164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165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166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167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168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1323</v>
      </c>
      <c r="G119" s="12"/>
      <c r="H119" s="12"/>
      <c r="I119" s="12"/>
      <c r="J119" s="97">
        <f>AVERAGE(F119:I119)</f>
        <v>1323</v>
      </c>
      <c r="K119" s="98"/>
      <c r="L119" s="66"/>
      <c r="M119" s="8">
        <v>2</v>
      </c>
      <c r="N119" s="95">
        <v>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481</v>
      </c>
      <c r="G120" s="12"/>
      <c r="H120" s="12"/>
      <c r="I120" s="12"/>
      <c r="J120" s="97">
        <f t="shared" ref="J120:J125" si="2">AVERAGE(F120:I120)</f>
        <v>481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64.94</v>
      </c>
      <c r="E121" s="11">
        <v>6.1</v>
      </c>
      <c r="F121" s="11">
        <v>1233</v>
      </c>
      <c r="G121" s="11">
        <v>1209</v>
      </c>
      <c r="H121" s="11">
        <v>1248</v>
      </c>
      <c r="I121" s="11">
        <v>1339</v>
      </c>
      <c r="J121" s="97">
        <f t="shared" si="2"/>
        <v>1257.25</v>
      </c>
      <c r="K121" s="98"/>
      <c r="L121" s="66"/>
      <c r="M121" s="8">
        <v>4</v>
      </c>
      <c r="N121" s="95">
        <v>8.1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61.71</v>
      </c>
      <c r="E122" s="11">
        <v>7.7</v>
      </c>
      <c r="F122" s="11">
        <v>741</v>
      </c>
      <c r="G122" s="11">
        <v>733</v>
      </c>
      <c r="H122" s="11">
        <v>688</v>
      </c>
      <c r="I122" s="11">
        <v>609</v>
      </c>
      <c r="J122" s="97">
        <f t="shared" si="2"/>
        <v>692.75</v>
      </c>
      <c r="K122" s="98"/>
      <c r="L122" s="66"/>
      <c r="M122" s="8">
        <v>5</v>
      </c>
      <c r="N122" s="95">
        <v>8.9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421</v>
      </c>
      <c r="G123" s="65">
        <v>419</v>
      </c>
      <c r="H123" s="65">
        <v>408</v>
      </c>
      <c r="I123" s="65">
        <v>400</v>
      </c>
      <c r="J123" s="97">
        <f t="shared" si="2"/>
        <v>412</v>
      </c>
      <c r="K123" s="98"/>
      <c r="L123" s="66"/>
      <c r="M123" s="13">
        <v>6</v>
      </c>
      <c r="N123" s="99">
        <v>7.6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288</v>
      </c>
      <c r="G124" s="65">
        <v>277</v>
      </c>
      <c r="H124" s="65">
        <v>248</v>
      </c>
      <c r="I124" s="65">
        <v>198</v>
      </c>
      <c r="J124" s="97">
        <f t="shared" si="2"/>
        <v>252.75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61.42</v>
      </c>
      <c r="E125" s="15">
        <v>7.3</v>
      </c>
      <c r="F125" s="15">
        <v>295</v>
      </c>
      <c r="G125" s="15">
        <v>287</v>
      </c>
      <c r="H125" s="15">
        <v>254</v>
      </c>
      <c r="I125" s="15">
        <v>208</v>
      </c>
      <c r="J125" s="101">
        <f t="shared" si="2"/>
        <v>261</v>
      </c>
      <c r="K125" s="102"/>
      <c r="L125" s="66"/>
      <c r="M125" s="69" t="s">
        <v>30</v>
      </c>
      <c r="N125" s="67">
        <v>3.71</v>
      </c>
      <c r="O125" s="68">
        <v>5.0199999999999996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15.17</v>
      </c>
      <c r="E128" s="11">
        <v>9.6999999999999993</v>
      </c>
      <c r="F128" s="22">
        <v>1188</v>
      </c>
      <c r="G128" s="16"/>
      <c r="H128" s="23" t="s">
        <v>1</v>
      </c>
      <c r="I128" s="113">
        <v>5.72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66.88</v>
      </c>
      <c r="E129" s="11"/>
      <c r="F129" s="22">
        <v>290</v>
      </c>
      <c r="G129" s="16"/>
      <c r="H129" s="27" t="s">
        <v>2</v>
      </c>
      <c r="I129" s="115">
        <v>5.04</v>
      </c>
      <c r="J129" s="115"/>
      <c r="K129" s="116"/>
      <c r="L129" s="66"/>
      <c r="M129" s="67">
        <v>6.8</v>
      </c>
      <c r="N129" s="28">
        <v>178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64.319999999999993</v>
      </c>
      <c r="E131" s="11"/>
      <c r="F131" s="22">
        <v>277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72.709999999999994</v>
      </c>
      <c r="E132" s="11"/>
      <c r="F132" s="22">
        <v>284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78.349999999999994</v>
      </c>
      <c r="E133" s="11"/>
      <c r="F133" s="22">
        <v>2904</v>
      </c>
      <c r="G133" s="16"/>
      <c r="H133" s="103">
        <v>7</v>
      </c>
      <c r="I133" s="105">
        <v>388</v>
      </c>
      <c r="J133" s="105">
        <v>182</v>
      </c>
      <c r="K133" s="107">
        <f>((I133-J133)/I133)</f>
        <v>0.53092783505154639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76.11</v>
      </c>
      <c r="E134" s="11">
        <v>6.4</v>
      </c>
      <c r="F134" s="22">
        <v>613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602</v>
      </c>
      <c r="G135" s="16"/>
      <c r="H135" s="103">
        <v>9</v>
      </c>
      <c r="I135" s="105">
        <v>499</v>
      </c>
      <c r="J135" s="105">
        <v>179</v>
      </c>
      <c r="K135" s="107">
        <f>((I135-J135)/I135)</f>
        <v>0.6412825651302605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79.44</v>
      </c>
      <c r="E136" s="11">
        <v>6.3</v>
      </c>
      <c r="F136" s="22">
        <v>1288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0.44899582421952672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1249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0.40526885600866114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0.38652912621359226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-3.2640949554896145E-2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90.89</v>
      </c>
      <c r="E140" s="33"/>
      <c r="F140" s="34"/>
      <c r="G140" s="46"/>
      <c r="H140" s="47" t="s">
        <v>1</v>
      </c>
      <c r="I140" s="33">
        <v>899</v>
      </c>
      <c r="J140" s="33">
        <v>809</v>
      </c>
      <c r="K140" s="34">
        <f>I140-J140</f>
        <v>90</v>
      </c>
      <c r="L140" s="66"/>
      <c r="M140" s="122" t="s">
        <v>66</v>
      </c>
      <c r="N140" s="123"/>
      <c r="O140" s="48">
        <f>(J121-J125)/J121</f>
        <v>0.79240405647245971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73.05</v>
      </c>
      <c r="E141" s="33">
        <v>68.599999999999994</v>
      </c>
      <c r="F141" s="34">
        <v>93.91</v>
      </c>
      <c r="G141" s="49">
        <v>5.6</v>
      </c>
      <c r="H141" s="67" t="s">
        <v>2</v>
      </c>
      <c r="I141" s="35">
        <v>322</v>
      </c>
      <c r="J141" s="35">
        <v>300</v>
      </c>
      <c r="K141" s="34">
        <f>I141-J141</f>
        <v>22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79.650000000000006</v>
      </c>
      <c r="E142" s="33">
        <v>60.35</v>
      </c>
      <c r="F142" s="34">
        <v>75.77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77.349999999999994</v>
      </c>
      <c r="E143" s="33">
        <v>52.29</v>
      </c>
      <c r="F143" s="34">
        <v>67.61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56.88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90.78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169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170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171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172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173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174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1543.25</v>
      </c>
    </row>
    <row r="7" spans="1:19" x14ac:dyDescent="0.25">
      <c r="A7" s="2"/>
      <c r="B7" s="66"/>
      <c r="C7" s="9" t="s">
        <v>17</v>
      </c>
      <c r="D7" s="10"/>
      <c r="E7" s="10"/>
      <c r="F7" s="11">
        <v>972</v>
      </c>
      <c r="G7" s="12"/>
      <c r="H7" s="12"/>
      <c r="I7" s="12"/>
      <c r="J7" s="97">
        <f>AVERAGE(F7:I7)</f>
        <v>972</v>
      </c>
      <c r="K7" s="98"/>
      <c r="L7" s="66"/>
      <c r="M7" s="8">
        <v>2</v>
      </c>
      <c r="N7" s="95">
        <v>8.6999999999999993</v>
      </c>
      <c r="O7" s="96"/>
      <c r="P7" s="2"/>
      <c r="Q7" s="66"/>
      <c r="R7" s="57" t="s">
        <v>1</v>
      </c>
      <c r="S7" s="78">
        <f>AVERAGE(J10,J67,J122)</f>
        <v>643</v>
      </c>
    </row>
    <row r="8" spans="1:19" x14ac:dyDescent="0.25">
      <c r="A8" s="2"/>
      <c r="B8" s="66"/>
      <c r="C8" s="9" t="s">
        <v>18</v>
      </c>
      <c r="D8" s="10"/>
      <c r="E8" s="10"/>
      <c r="F8" s="11">
        <v>414</v>
      </c>
      <c r="G8" s="12"/>
      <c r="H8" s="12"/>
      <c r="I8" s="12"/>
      <c r="J8" s="97">
        <f t="shared" ref="J8:J13" si="0">AVERAGE(F8:I8)</f>
        <v>414</v>
      </c>
      <c r="K8" s="98"/>
      <c r="L8" s="66"/>
      <c r="M8" s="8">
        <v>3</v>
      </c>
      <c r="N8" s="95">
        <v>9.6</v>
      </c>
      <c r="O8" s="96"/>
      <c r="P8" s="2"/>
      <c r="Q8" s="66"/>
      <c r="R8" s="57" t="s">
        <v>2</v>
      </c>
      <c r="S8" s="79">
        <f>AVERAGE(J13,J70,J125)</f>
        <v>251.16666666666666</v>
      </c>
    </row>
    <row r="9" spans="1:19" x14ac:dyDescent="0.25">
      <c r="A9" s="2"/>
      <c r="B9" s="66"/>
      <c r="C9" s="9" t="s">
        <v>20</v>
      </c>
      <c r="D9" s="11">
        <v>65.150000000000006</v>
      </c>
      <c r="E9" s="11">
        <v>8.4</v>
      </c>
      <c r="F9" s="11">
        <v>1742</v>
      </c>
      <c r="G9" s="11">
        <v>1840</v>
      </c>
      <c r="H9" s="11">
        <v>1921</v>
      </c>
      <c r="I9" s="11">
        <v>1813</v>
      </c>
      <c r="J9" s="97">
        <f t="shared" si="0"/>
        <v>1829</v>
      </c>
      <c r="K9" s="98"/>
      <c r="L9" s="66"/>
      <c r="M9" s="8">
        <v>4</v>
      </c>
      <c r="N9" s="95">
        <v>7.7</v>
      </c>
      <c r="O9" s="96"/>
      <c r="P9" s="2"/>
      <c r="Q9" s="66"/>
      <c r="R9" s="80" t="s">
        <v>19</v>
      </c>
      <c r="S9" s="81">
        <f>S6-S8</f>
        <v>1292.0833333333333</v>
      </c>
    </row>
    <row r="10" spans="1:19" x14ac:dyDescent="0.25">
      <c r="A10" s="2"/>
      <c r="B10" s="66"/>
      <c r="C10" s="9" t="s">
        <v>22</v>
      </c>
      <c r="D10" s="11">
        <v>62.04</v>
      </c>
      <c r="E10" s="11">
        <v>8</v>
      </c>
      <c r="F10" s="11">
        <v>577</v>
      </c>
      <c r="G10" s="11">
        <v>565</v>
      </c>
      <c r="H10" s="11">
        <v>674</v>
      </c>
      <c r="I10" s="11">
        <v>675</v>
      </c>
      <c r="J10" s="97">
        <f t="shared" si="0"/>
        <v>622.75</v>
      </c>
      <c r="K10" s="98"/>
      <c r="L10" s="66"/>
      <c r="M10" s="8">
        <v>5</v>
      </c>
      <c r="N10" s="95">
        <v>9</v>
      </c>
      <c r="O10" s="96"/>
      <c r="P10" s="2"/>
      <c r="Q10" s="66"/>
      <c r="R10" s="80" t="s">
        <v>21</v>
      </c>
      <c r="S10" s="82">
        <f>S7-S8</f>
        <v>391.83333333333337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396</v>
      </c>
      <c r="G11" s="65">
        <v>372</v>
      </c>
      <c r="H11" s="65">
        <v>401</v>
      </c>
      <c r="I11" s="65">
        <v>389</v>
      </c>
      <c r="J11" s="97">
        <f t="shared" si="0"/>
        <v>389.5</v>
      </c>
      <c r="K11" s="98"/>
      <c r="L11" s="66"/>
      <c r="M11" s="13">
        <v>6</v>
      </c>
      <c r="N11" s="99">
        <v>7.5</v>
      </c>
      <c r="O11" s="100"/>
      <c r="P11" s="2"/>
      <c r="Q11" s="66"/>
      <c r="R11" s="83" t="s">
        <v>23</v>
      </c>
      <c r="S11" s="84">
        <f>S9/S6</f>
        <v>0.83724823154597972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235</v>
      </c>
      <c r="G12" s="65">
        <v>258</v>
      </c>
      <c r="H12" s="65">
        <v>255</v>
      </c>
      <c r="I12" s="65">
        <v>251</v>
      </c>
      <c r="J12" s="97">
        <f t="shared" si="0"/>
        <v>249.75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0.60938310005184038</v>
      </c>
    </row>
    <row r="13" spans="1:19" ht="15.75" thickBot="1" x14ac:dyDescent="0.3">
      <c r="A13" s="2"/>
      <c r="B13" s="66"/>
      <c r="C13" s="14" t="s">
        <v>29</v>
      </c>
      <c r="D13" s="15">
        <v>62.06</v>
      </c>
      <c r="E13" s="15">
        <v>7.5</v>
      </c>
      <c r="F13" s="15">
        <v>226</v>
      </c>
      <c r="G13" s="15">
        <v>254</v>
      </c>
      <c r="H13" s="15">
        <v>241</v>
      </c>
      <c r="I13" s="15">
        <v>254</v>
      </c>
      <c r="J13" s="101">
        <f t="shared" si="0"/>
        <v>243.75</v>
      </c>
      <c r="K13" s="102"/>
      <c r="L13" s="66"/>
      <c r="M13" s="69" t="s">
        <v>30</v>
      </c>
      <c r="N13" s="67">
        <v>3.82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11.44</v>
      </c>
      <c r="E16" s="11">
        <v>9.8000000000000007</v>
      </c>
      <c r="F16" s="22">
        <v>1142</v>
      </c>
      <c r="G16" s="16"/>
      <c r="H16" s="23" t="s">
        <v>1</v>
      </c>
      <c r="I16" s="113">
        <v>5.36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66.17</v>
      </c>
      <c r="E17" s="11"/>
      <c r="F17" s="22">
        <v>242</v>
      </c>
      <c r="G17" s="16"/>
      <c r="H17" s="27" t="s">
        <v>2</v>
      </c>
      <c r="I17" s="115">
        <v>5.0999999999999996</v>
      </c>
      <c r="J17" s="115"/>
      <c r="K17" s="116"/>
      <c r="L17" s="66"/>
      <c r="M17" s="67">
        <v>7</v>
      </c>
      <c r="N17" s="28">
        <v>162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64.959999999999994</v>
      </c>
      <c r="E19" s="11"/>
      <c r="F19" s="22">
        <v>236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75.91</v>
      </c>
      <c r="E20" s="11"/>
      <c r="F20" s="22">
        <v>232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76.5</v>
      </c>
      <c r="E21" s="11"/>
      <c r="F21" s="22">
        <v>3313</v>
      </c>
      <c r="G21" s="16"/>
      <c r="H21" s="103">
        <v>8</v>
      </c>
      <c r="I21" s="105">
        <v>432</v>
      </c>
      <c r="J21" s="105">
        <v>188</v>
      </c>
      <c r="K21" s="107">
        <f>((I21-J21)/I21)</f>
        <v>0.56481481481481477</v>
      </c>
      <c r="L21" s="66"/>
      <c r="M21" s="13">
        <v>2</v>
      </c>
      <c r="N21" s="35">
        <v>5.2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77.19</v>
      </c>
      <c r="E22" s="11">
        <v>6.6</v>
      </c>
      <c r="F22" s="22">
        <v>642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671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77.849999999999994</v>
      </c>
      <c r="E24" s="11">
        <v>6.2</v>
      </c>
      <c r="F24" s="22">
        <v>1330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0.65951339529797703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1388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0.37454837414692893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0.35879332477535303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2.4024024024024024E-2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91.55</v>
      </c>
      <c r="E28" s="33"/>
      <c r="F28" s="34"/>
      <c r="G28" s="46"/>
      <c r="H28" s="47" t="s">
        <v>1</v>
      </c>
      <c r="I28" s="33">
        <v>388</v>
      </c>
      <c r="J28" s="33">
        <v>325</v>
      </c>
      <c r="K28" s="34">
        <f>I28-J28</f>
        <v>63</v>
      </c>
      <c r="L28" s="66"/>
      <c r="M28" s="122" t="s">
        <v>66</v>
      </c>
      <c r="N28" s="123"/>
      <c r="O28" s="48">
        <f>(J9-J13)/J9</f>
        <v>0.86673045379989067</v>
      </c>
      <c r="P28" s="2"/>
    </row>
    <row r="29" spans="1:16" ht="15.75" thickBot="1" x14ac:dyDescent="0.3">
      <c r="A29" s="2"/>
      <c r="B29" s="41"/>
      <c r="C29" s="45" t="s">
        <v>67</v>
      </c>
      <c r="D29" s="33">
        <v>73.25</v>
      </c>
      <c r="E29" s="33">
        <v>69.239999999999995</v>
      </c>
      <c r="F29" s="34">
        <v>94.52</v>
      </c>
      <c r="G29" s="49">
        <v>5.5</v>
      </c>
      <c r="H29" s="67" t="s">
        <v>2</v>
      </c>
      <c r="I29" s="35">
        <v>261</v>
      </c>
      <c r="J29" s="35">
        <v>243</v>
      </c>
      <c r="K29" s="34">
        <f>I29-J29</f>
        <v>18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79.400000000000006</v>
      </c>
      <c r="E30" s="33">
        <v>60.44</v>
      </c>
      <c r="F30" s="34">
        <v>76.12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78</v>
      </c>
      <c r="E31" s="33">
        <v>52.06</v>
      </c>
      <c r="F31" s="34">
        <v>66.739999999999995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53.75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175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176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177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178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179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 t="s">
        <v>180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 t="s">
        <v>181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1026</v>
      </c>
      <c r="G64" s="12"/>
      <c r="H64" s="12"/>
      <c r="I64" s="12"/>
      <c r="J64" s="97">
        <f>AVERAGE(F64:I64)</f>
        <v>1026</v>
      </c>
      <c r="K64" s="98"/>
      <c r="L64" s="66"/>
      <c r="M64" s="8">
        <v>2</v>
      </c>
      <c r="N64" s="95">
        <v>8.6999999999999993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482</v>
      </c>
      <c r="G65" s="12"/>
      <c r="H65" s="12"/>
      <c r="I65" s="12"/>
      <c r="J65" s="97">
        <f t="shared" ref="J65:J70" si="1">AVERAGE(F65:I65)</f>
        <v>482</v>
      </c>
      <c r="K65" s="98"/>
      <c r="L65" s="66"/>
      <c r="M65" s="8">
        <v>3</v>
      </c>
      <c r="N65" s="95">
        <v>8.6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61.61</v>
      </c>
      <c r="E66" s="11">
        <v>7.9</v>
      </c>
      <c r="F66" s="11">
        <v>1619</v>
      </c>
      <c r="G66" s="11">
        <v>1335</v>
      </c>
      <c r="H66" s="11">
        <v>1358</v>
      </c>
      <c r="I66" s="11">
        <v>1698</v>
      </c>
      <c r="J66" s="97">
        <f t="shared" si="1"/>
        <v>1502.5</v>
      </c>
      <c r="K66" s="98"/>
      <c r="L66" s="66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61.73</v>
      </c>
      <c r="E67" s="11">
        <v>7.7</v>
      </c>
      <c r="F67" s="11">
        <v>789</v>
      </c>
      <c r="G67" s="11">
        <v>650</v>
      </c>
      <c r="H67" s="11">
        <v>623</v>
      </c>
      <c r="I67" s="11">
        <v>696</v>
      </c>
      <c r="J67" s="97">
        <f t="shared" si="1"/>
        <v>689.5</v>
      </c>
      <c r="K67" s="98"/>
      <c r="L67" s="66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468</v>
      </c>
      <c r="G68" s="65">
        <v>405</v>
      </c>
      <c r="H68" s="65">
        <v>389</v>
      </c>
      <c r="I68" s="65">
        <v>385</v>
      </c>
      <c r="J68" s="97">
        <f t="shared" si="1"/>
        <v>411.75</v>
      </c>
      <c r="K68" s="98"/>
      <c r="L68" s="66"/>
      <c r="M68" s="13">
        <v>6</v>
      </c>
      <c r="N68" s="99">
        <v>7.4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237</v>
      </c>
      <c r="G69" s="65">
        <v>255</v>
      </c>
      <c r="H69" s="65">
        <v>260</v>
      </c>
      <c r="I69" s="65">
        <v>219</v>
      </c>
      <c r="J69" s="97">
        <f t="shared" si="1"/>
        <v>242.75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58</v>
      </c>
      <c r="E70" s="15">
        <v>7.3</v>
      </c>
      <c r="F70" s="15">
        <v>248</v>
      </c>
      <c r="G70" s="15">
        <v>257</v>
      </c>
      <c r="H70" s="15">
        <v>262</v>
      </c>
      <c r="I70" s="15">
        <v>230</v>
      </c>
      <c r="J70" s="101">
        <f t="shared" si="1"/>
        <v>249.25</v>
      </c>
      <c r="K70" s="102"/>
      <c r="L70" s="66"/>
      <c r="M70" s="69" t="s">
        <v>30</v>
      </c>
      <c r="N70" s="67">
        <v>3.78</v>
      </c>
      <c r="O70" s="68"/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18.23</v>
      </c>
      <c r="E73" s="11">
        <v>10.4</v>
      </c>
      <c r="F73" s="22">
        <v>1149</v>
      </c>
      <c r="G73" s="16"/>
      <c r="H73" s="23" t="s">
        <v>1</v>
      </c>
      <c r="I73" s="113">
        <v>6.27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64.63</v>
      </c>
      <c r="E74" s="11"/>
      <c r="F74" s="22">
        <v>279</v>
      </c>
      <c r="G74" s="16"/>
      <c r="H74" s="27" t="s">
        <v>2</v>
      </c>
      <c r="I74" s="115">
        <v>5.96</v>
      </c>
      <c r="J74" s="115"/>
      <c r="K74" s="116"/>
      <c r="L74" s="66"/>
      <c r="M74" s="67">
        <v>6.9</v>
      </c>
      <c r="N74" s="28">
        <v>112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64.599999999999994</v>
      </c>
      <c r="E76" s="11"/>
      <c r="F76" s="22">
        <v>282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74.569999999999993</v>
      </c>
      <c r="E77" s="11"/>
      <c r="F77" s="22">
        <v>280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5.2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78.400000000000006</v>
      </c>
      <c r="E78" s="11"/>
      <c r="F78" s="22">
        <v>2684</v>
      </c>
      <c r="G78" s="16"/>
      <c r="H78" s="103">
        <v>4</v>
      </c>
      <c r="I78" s="105">
        <v>727</v>
      </c>
      <c r="J78" s="105">
        <v>570</v>
      </c>
      <c r="K78" s="107">
        <f>((I78-J78)/I78)</f>
        <v>0.21595598349381018</v>
      </c>
      <c r="L78" s="66"/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75.42</v>
      </c>
      <c r="E79" s="11">
        <v>7</v>
      </c>
      <c r="F79" s="22">
        <v>643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619</v>
      </c>
      <c r="G80" s="16"/>
      <c r="H80" s="103">
        <v>13</v>
      </c>
      <c r="I80" s="105">
        <v>458</v>
      </c>
      <c r="J80" s="105">
        <v>249</v>
      </c>
      <c r="K80" s="107">
        <f>((I80-J80)/I80)</f>
        <v>0.45633187772925765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76.14</v>
      </c>
      <c r="E81" s="11">
        <v>6.5</v>
      </c>
      <c r="F81" s="22">
        <v>1326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0.54109816971713809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1274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0.40282813633067438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0.41044323011536127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-2.6776519052523172E-2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</v>
      </c>
      <c r="I85" s="33">
        <v>452</v>
      </c>
      <c r="J85" s="33">
        <v>380</v>
      </c>
      <c r="K85" s="34">
        <f>I85-J85</f>
        <v>72</v>
      </c>
      <c r="L85" s="66"/>
      <c r="M85" s="122" t="s">
        <v>66</v>
      </c>
      <c r="N85" s="123"/>
      <c r="O85" s="48">
        <f>(J66-J70)/J66</f>
        <v>0.83410981697171382</v>
      </c>
      <c r="P85" s="2"/>
    </row>
    <row r="86" spans="1:16" ht="15.75" thickBot="1" x14ac:dyDescent="0.3">
      <c r="A86" s="2"/>
      <c r="B86" s="41"/>
      <c r="C86" s="45" t="s">
        <v>67</v>
      </c>
      <c r="D86" s="33">
        <v>73.25</v>
      </c>
      <c r="E86" s="33">
        <v>69.16</v>
      </c>
      <c r="F86" s="34">
        <v>94.42</v>
      </c>
      <c r="G86" s="49">
        <v>5.5</v>
      </c>
      <c r="H86" s="67" t="s">
        <v>2</v>
      </c>
      <c r="I86" s="35">
        <v>263</v>
      </c>
      <c r="J86" s="35">
        <v>244</v>
      </c>
      <c r="K86" s="34">
        <f>I86-J86</f>
        <v>19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79.349999999999994</v>
      </c>
      <c r="E87" s="33">
        <v>60.37</v>
      </c>
      <c r="F87" s="34">
        <v>76.08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77.7</v>
      </c>
      <c r="E88" s="33">
        <v>51.42</v>
      </c>
      <c r="F88" s="34">
        <v>66.180000000000007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54.35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182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183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184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185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162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 t="s">
        <v>186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1035</v>
      </c>
      <c r="G119" s="12"/>
      <c r="H119" s="12"/>
      <c r="I119" s="12"/>
      <c r="J119" s="97">
        <f>AVERAGE(F119:I119)</f>
        <v>1035</v>
      </c>
      <c r="K119" s="98"/>
      <c r="L119" s="66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498</v>
      </c>
      <c r="G120" s="12"/>
      <c r="H120" s="12"/>
      <c r="I120" s="12"/>
      <c r="J120" s="97">
        <f t="shared" ref="J120:J125" si="2">AVERAGE(F120:I120)</f>
        <v>498</v>
      </c>
      <c r="K120" s="98"/>
      <c r="L120" s="66"/>
      <c r="M120" s="8">
        <v>3</v>
      </c>
      <c r="N120" s="95">
        <v>9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66.239999999999995</v>
      </c>
      <c r="E121" s="11">
        <v>8.4</v>
      </c>
      <c r="F121" s="11">
        <v>1288</v>
      </c>
      <c r="G121" s="11">
        <v>1258</v>
      </c>
      <c r="H121" s="11">
        <v>1297</v>
      </c>
      <c r="I121" s="11">
        <v>1350</v>
      </c>
      <c r="J121" s="97">
        <f t="shared" si="2"/>
        <v>1298.25</v>
      </c>
      <c r="K121" s="98"/>
      <c r="L121" s="66"/>
      <c r="M121" s="8">
        <v>4</v>
      </c>
      <c r="N121" s="95">
        <v>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58.36</v>
      </c>
      <c r="E122" s="11">
        <v>7.7</v>
      </c>
      <c r="F122" s="11">
        <v>605</v>
      </c>
      <c r="G122" s="11">
        <v>626</v>
      </c>
      <c r="H122" s="11">
        <v>620</v>
      </c>
      <c r="I122" s="11">
        <v>616</v>
      </c>
      <c r="J122" s="97">
        <f t="shared" si="2"/>
        <v>616.75</v>
      </c>
      <c r="K122" s="98"/>
      <c r="L122" s="66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397</v>
      </c>
      <c r="G123" s="65">
        <v>383</v>
      </c>
      <c r="H123" s="65">
        <v>379</v>
      </c>
      <c r="I123" s="65">
        <v>370</v>
      </c>
      <c r="J123" s="97">
        <f t="shared" si="2"/>
        <v>382.25</v>
      </c>
      <c r="K123" s="98"/>
      <c r="L123" s="66"/>
      <c r="M123" s="13">
        <v>6</v>
      </c>
      <c r="N123" s="99">
        <v>7.8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254</v>
      </c>
      <c r="G124" s="65">
        <v>258</v>
      </c>
      <c r="H124" s="65">
        <v>263</v>
      </c>
      <c r="I124" s="65">
        <v>261</v>
      </c>
      <c r="J124" s="97">
        <f t="shared" si="2"/>
        <v>259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58.61</v>
      </c>
      <c r="E125" s="15">
        <v>8</v>
      </c>
      <c r="F125" s="15">
        <v>261</v>
      </c>
      <c r="G125" s="15">
        <v>264</v>
      </c>
      <c r="H125" s="15">
        <v>260</v>
      </c>
      <c r="I125" s="15">
        <v>257</v>
      </c>
      <c r="J125" s="101">
        <f t="shared" si="2"/>
        <v>260.5</v>
      </c>
      <c r="K125" s="102"/>
      <c r="L125" s="66"/>
      <c r="M125" s="69" t="s">
        <v>30</v>
      </c>
      <c r="N125" s="67">
        <v>4.05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6.23</v>
      </c>
      <c r="E128" s="11">
        <v>10.8</v>
      </c>
      <c r="F128" s="22">
        <v>1090</v>
      </c>
      <c r="G128" s="16"/>
      <c r="H128" s="23" t="s">
        <v>1</v>
      </c>
      <c r="I128" s="113">
        <v>4.93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66.48</v>
      </c>
      <c r="E129" s="11"/>
      <c r="F129" s="22">
        <v>245</v>
      </c>
      <c r="G129" s="16"/>
      <c r="H129" s="27" t="s">
        <v>2</v>
      </c>
      <c r="I129" s="115">
        <v>4.71</v>
      </c>
      <c r="J129" s="115"/>
      <c r="K129" s="116"/>
      <c r="L129" s="66"/>
      <c r="M129" s="67">
        <v>7.1</v>
      </c>
      <c r="N129" s="28">
        <v>110</v>
      </c>
      <c r="O129" s="68">
        <v>0.05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67.150000000000006</v>
      </c>
      <c r="E131" s="11"/>
      <c r="F131" s="22">
        <v>241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72.02</v>
      </c>
      <c r="E132" s="11"/>
      <c r="F132" s="22">
        <v>239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77.3</v>
      </c>
      <c r="E133" s="11"/>
      <c r="F133" s="22">
        <v>2789</v>
      </c>
      <c r="G133" s="16"/>
      <c r="H133" s="103">
        <v>11</v>
      </c>
      <c r="I133" s="105">
        <v>601</v>
      </c>
      <c r="J133" s="105">
        <v>325</v>
      </c>
      <c r="K133" s="107">
        <f>((I133-J133)/I133)</f>
        <v>0.45923460898502494</v>
      </c>
      <c r="L133" s="66"/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75.599999999999994</v>
      </c>
      <c r="E134" s="11">
        <v>6.9</v>
      </c>
      <c r="F134" s="22">
        <v>676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659</v>
      </c>
      <c r="G135" s="16"/>
      <c r="H135" s="103">
        <v>12</v>
      </c>
      <c r="I135" s="105">
        <v>434</v>
      </c>
      <c r="J135" s="105">
        <v>221</v>
      </c>
      <c r="K135" s="107">
        <f>((I135-J135)/I135)</f>
        <v>0.49078341013824883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76.459999999999994</v>
      </c>
      <c r="E136" s="11">
        <v>6.4</v>
      </c>
      <c r="F136" s="22">
        <v>1390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0.52493741575197383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1373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0.3802188893392785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0.32243296272073252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-5.7915057915057912E-3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91.4</v>
      </c>
      <c r="E140" s="33"/>
      <c r="F140" s="34"/>
      <c r="G140" s="46"/>
      <c r="H140" s="47" t="s">
        <v>105</v>
      </c>
      <c r="I140" s="33">
        <v>341</v>
      </c>
      <c r="J140" s="33">
        <v>252</v>
      </c>
      <c r="K140" s="34">
        <f>I140-J140</f>
        <v>89</v>
      </c>
      <c r="L140" s="66"/>
      <c r="M140" s="122" t="s">
        <v>66</v>
      </c>
      <c r="N140" s="123"/>
      <c r="O140" s="48">
        <f>(J121-J125)/J121</f>
        <v>0.79934527248218756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72.849999999999994</v>
      </c>
      <c r="E141" s="33">
        <v>68.7</v>
      </c>
      <c r="F141" s="34">
        <v>94.3</v>
      </c>
      <c r="G141" s="49">
        <v>5.3</v>
      </c>
      <c r="H141" s="67" t="s">
        <v>2</v>
      </c>
      <c r="I141" s="35">
        <v>203</v>
      </c>
      <c r="J141" s="35">
        <v>148</v>
      </c>
      <c r="K141" s="34">
        <f>I141-J141</f>
        <v>55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79.95</v>
      </c>
      <c r="E142" s="33">
        <v>60.97</v>
      </c>
      <c r="F142" s="34">
        <v>76.260000000000005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76.599999999999994</v>
      </c>
      <c r="E143" s="33">
        <v>50.82</v>
      </c>
      <c r="F143" s="34">
        <v>66.349999999999994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52.6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91.4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188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189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190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191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192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topLeftCell="A24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1202.1666666666667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1055</v>
      </c>
      <c r="G7" s="12"/>
      <c r="H7" s="12"/>
      <c r="I7" s="12"/>
      <c r="J7" s="97">
        <f>AVERAGE(F7:I7)</f>
        <v>1055</v>
      </c>
      <c r="K7" s="98"/>
      <c r="L7" s="66"/>
      <c r="M7" s="8">
        <v>2</v>
      </c>
      <c r="N7" s="95">
        <v>8.6999999999999993</v>
      </c>
      <c r="O7" s="96"/>
      <c r="P7" s="2"/>
      <c r="Q7" s="66"/>
      <c r="R7" s="57" t="s">
        <v>1</v>
      </c>
      <c r="S7" s="78">
        <f>AVERAGE(J10,J67,J122)</f>
        <v>591.5</v>
      </c>
    </row>
    <row r="8" spans="1:19" x14ac:dyDescent="0.25">
      <c r="A8" s="2"/>
      <c r="B8" s="66"/>
      <c r="C8" s="9" t="s">
        <v>18</v>
      </c>
      <c r="D8" s="10"/>
      <c r="E8" s="10"/>
      <c r="F8" s="11">
        <v>467</v>
      </c>
      <c r="G8" s="12"/>
      <c r="H8" s="12"/>
      <c r="I8" s="12"/>
      <c r="J8" s="97">
        <f t="shared" ref="J8:J13" si="0">AVERAGE(F8:I8)</f>
        <v>467</v>
      </c>
      <c r="K8" s="98"/>
      <c r="L8" s="66"/>
      <c r="M8" s="8">
        <v>3</v>
      </c>
      <c r="N8" s="95">
        <v>8.9</v>
      </c>
      <c r="O8" s="96"/>
      <c r="P8" s="2"/>
      <c r="Q8" s="66"/>
      <c r="R8" s="57" t="s">
        <v>2</v>
      </c>
      <c r="S8" s="79">
        <f>AVERAGE(J13,J70,J125)</f>
        <v>247.16666666666666</v>
      </c>
    </row>
    <row r="9" spans="1:19" x14ac:dyDescent="0.25">
      <c r="A9" s="2"/>
      <c r="B9" s="66"/>
      <c r="C9" s="9" t="s">
        <v>20</v>
      </c>
      <c r="D9" s="11">
        <v>65.72</v>
      </c>
      <c r="E9" s="11">
        <v>6.7</v>
      </c>
      <c r="F9" s="11">
        <v>1202</v>
      </c>
      <c r="G9" s="11">
        <v>1211</v>
      </c>
      <c r="H9" s="11">
        <v>1234</v>
      </c>
      <c r="I9" s="11">
        <v>1191</v>
      </c>
      <c r="J9" s="97">
        <f t="shared" si="0"/>
        <v>1209.5</v>
      </c>
      <c r="K9" s="98"/>
      <c r="L9" s="66"/>
      <c r="M9" s="8">
        <v>4</v>
      </c>
      <c r="N9" s="95">
        <v>8.1</v>
      </c>
      <c r="O9" s="96"/>
      <c r="P9" s="2"/>
      <c r="Q9" s="66"/>
      <c r="R9" s="80" t="s">
        <v>19</v>
      </c>
      <c r="S9" s="81">
        <f>S6-S8</f>
        <v>955.00000000000011</v>
      </c>
    </row>
    <row r="10" spans="1:19" x14ac:dyDescent="0.25">
      <c r="A10" s="2"/>
      <c r="B10" s="66"/>
      <c r="C10" s="9" t="s">
        <v>22</v>
      </c>
      <c r="D10" s="11">
        <v>61.62</v>
      </c>
      <c r="E10" s="11">
        <v>7.8</v>
      </c>
      <c r="F10" s="11">
        <v>666</v>
      </c>
      <c r="G10" s="11">
        <v>669</v>
      </c>
      <c r="H10" s="11">
        <v>608</v>
      </c>
      <c r="I10" s="11">
        <v>611</v>
      </c>
      <c r="J10" s="97">
        <f t="shared" si="0"/>
        <v>638.5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344.33333333333337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491</v>
      </c>
      <c r="G11" s="65">
        <v>501</v>
      </c>
      <c r="H11" s="65">
        <v>490</v>
      </c>
      <c r="I11" s="65">
        <v>488</v>
      </c>
      <c r="J11" s="97">
        <f t="shared" si="0"/>
        <v>492.5</v>
      </c>
      <c r="K11" s="98"/>
      <c r="L11" s="66"/>
      <c r="M11" s="13">
        <v>6</v>
      </c>
      <c r="N11" s="99">
        <v>7.4</v>
      </c>
      <c r="O11" s="100"/>
      <c r="P11" s="2"/>
      <c r="Q11" s="66"/>
      <c r="R11" s="83" t="s">
        <v>23</v>
      </c>
      <c r="S11" s="84">
        <f>S9/S6</f>
        <v>0.7943990018023015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269</v>
      </c>
      <c r="G12" s="65">
        <v>279</v>
      </c>
      <c r="H12" s="65">
        <v>268</v>
      </c>
      <c r="I12" s="65">
        <v>269</v>
      </c>
      <c r="J12" s="97">
        <f t="shared" si="0"/>
        <v>271.25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0.58213581290504379</v>
      </c>
    </row>
    <row r="13" spans="1:19" ht="15.75" thickBot="1" x14ac:dyDescent="0.3">
      <c r="A13" s="2"/>
      <c r="B13" s="66"/>
      <c r="C13" s="14" t="s">
        <v>29</v>
      </c>
      <c r="D13" s="15">
        <v>61.29</v>
      </c>
      <c r="E13" s="15">
        <v>7.3</v>
      </c>
      <c r="F13" s="15">
        <v>262</v>
      </c>
      <c r="G13" s="15">
        <v>271</v>
      </c>
      <c r="H13" s="15">
        <v>279</v>
      </c>
      <c r="I13" s="15">
        <v>281</v>
      </c>
      <c r="J13" s="101">
        <f t="shared" si="0"/>
        <v>273.25</v>
      </c>
      <c r="K13" s="102"/>
      <c r="L13" s="66"/>
      <c r="M13" s="69" t="s">
        <v>30</v>
      </c>
      <c r="N13" s="67">
        <v>3.66</v>
      </c>
      <c r="O13" s="68">
        <v>3.92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14.17</v>
      </c>
      <c r="E16" s="11">
        <v>10.199999999999999</v>
      </c>
      <c r="F16" s="22">
        <v>1244</v>
      </c>
      <c r="G16" s="16"/>
      <c r="H16" s="23" t="s">
        <v>1</v>
      </c>
      <c r="I16" s="113">
        <v>5.6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66.69</v>
      </c>
      <c r="E17" s="11"/>
      <c r="F17" s="22">
        <v>249</v>
      </c>
      <c r="G17" s="16"/>
      <c r="H17" s="27" t="s">
        <v>2</v>
      </c>
      <c r="I17" s="115">
        <v>5.04</v>
      </c>
      <c r="J17" s="115"/>
      <c r="K17" s="116"/>
      <c r="L17" s="66"/>
      <c r="M17" s="67">
        <v>6.9</v>
      </c>
      <c r="N17" s="28">
        <v>101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64.63</v>
      </c>
      <c r="E19" s="11"/>
      <c r="F19" s="22">
        <v>266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72.55</v>
      </c>
      <c r="E20" s="11"/>
      <c r="F20" s="22">
        <v>239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76.069999999999993</v>
      </c>
      <c r="E21" s="11"/>
      <c r="F21" s="22">
        <v>2717</v>
      </c>
      <c r="G21" s="16"/>
      <c r="H21" s="103">
        <v>5</v>
      </c>
      <c r="I21" s="105">
        <v>375</v>
      </c>
      <c r="J21" s="105">
        <v>291</v>
      </c>
      <c r="K21" s="107">
        <f>((I21-J21)/I21)</f>
        <v>0.224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75.06</v>
      </c>
      <c r="E22" s="11">
        <v>7.2</v>
      </c>
      <c r="F22" s="22">
        <v>697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688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78.09</v>
      </c>
      <c r="E24" s="11">
        <v>6.9</v>
      </c>
      <c r="F24" s="22">
        <v>1404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0.47209590739975199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1390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0.22866092404072044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0.44923857868020306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-7.3732718894009217E-3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90.78</v>
      </c>
      <c r="E28" s="33"/>
      <c r="F28" s="34"/>
      <c r="G28" s="46"/>
      <c r="H28" s="47" t="s">
        <v>1</v>
      </c>
      <c r="I28" s="33">
        <v>789</v>
      </c>
      <c r="J28" s="33">
        <v>705</v>
      </c>
      <c r="K28" s="34">
        <f>I28-J28</f>
        <v>84</v>
      </c>
      <c r="L28" s="66"/>
      <c r="M28" s="122" t="s">
        <v>66</v>
      </c>
      <c r="N28" s="123"/>
      <c r="O28" s="48">
        <f>(J9-J13)/J9</f>
        <v>0.77408019842910292</v>
      </c>
      <c r="P28" s="2"/>
    </row>
    <row r="29" spans="1:16" ht="15.75" thickBot="1" x14ac:dyDescent="0.3">
      <c r="A29" s="2"/>
      <c r="B29" s="41"/>
      <c r="C29" s="45" t="s">
        <v>67</v>
      </c>
      <c r="D29" s="33">
        <v>73.25</v>
      </c>
      <c r="E29" s="33">
        <v>68.36</v>
      </c>
      <c r="F29" s="34">
        <v>93.33</v>
      </c>
      <c r="G29" s="49">
        <v>5.5</v>
      </c>
      <c r="H29" s="67" t="s">
        <v>2</v>
      </c>
      <c r="I29" s="35">
        <v>296</v>
      </c>
      <c r="J29" s="35">
        <v>278</v>
      </c>
      <c r="K29" s="34">
        <f>I29-J29</f>
        <v>18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80.05</v>
      </c>
      <c r="E30" s="33">
        <v>60.99</v>
      </c>
      <c r="F30" s="34">
        <v>76.19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77.150000000000006</v>
      </c>
      <c r="E31" s="33">
        <v>50.96</v>
      </c>
      <c r="F31" s="34">
        <v>66.06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57.14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91.11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193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194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195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196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197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198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1074</v>
      </c>
      <c r="G64" s="12"/>
      <c r="H64" s="12"/>
      <c r="I64" s="12"/>
      <c r="J64" s="97">
        <f>AVERAGE(F64:I64)</f>
        <v>1074</v>
      </c>
      <c r="K64" s="98"/>
      <c r="L64" s="66"/>
      <c r="M64" s="8">
        <v>2</v>
      </c>
      <c r="N64" s="95">
        <v>9.4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456</v>
      </c>
      <c r="G65" s="12"/>
      <c r="H65" s="12"/>
      <c r="I65" s="12"/>
      <c r="J65" s="97">
        <f t="shared" ref="J65:J70" si="1">AVERAGE(F65:I65)</f>
        <v>456</v>
      </c>
      <c r="K65" s="98"/>
      <c r="L65" s="66"/>
      <c r="M65" s="8">
        <v>3</v>
      </c>
      <c r="N65" s="95">
        <v>9.1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64.61</v>
      </c>
      <c r="E66" s="11">
        <v>7.7</v>
      </c>
      <c r="F66" s="11">
        <v>1187</v>
      </c>
      <c r="G66" s="11">
        <v>1207</v>
      </c>
      <c r="H66" s="11">
        <v>1191</v>
      </c>
      <c r="I66" s="11">
        <v>1146</v>
      </c>
      <c r="J66" s="97">
        <f t="shared" si="1"/>
        <v>1182.75</v>
      </c>
      <c r="K66" s="98"/>
      <c r="L66" s="66"/>
      <c r="M66" s="8">
        <v>4</v>
      </c>
      <c r="N66" s="95">
        <v>8.1999999999999993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61.62</v>
      </c>
      <c r="E67" s="11">
        <v>7.5</v>
      </c>
      <c r="F67" s="11">
        <v>577</v>
      </c>
      <c r="G67" s="11">
        <v>570</v>
      </c>
      <c r="H67" s="11">
        <v>533</v>
      </c>
      <c r="I67" s="11">
        <v>537</v>
      </c>
      <c r="J67" s="97">
        <f t="shared" si="1"/>
        <v>554.25</v>
      </c>
      <c r="K67" s="98"/>
      <c r="L67" s="66"/>
      <c r="M67" s="8">
        <v>5</v>
      </c>
      <c r="N67" s="95">
        <v>7.4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470</v>
      </c>
      <c r="G68" s="65">
        <v>460</v>
      </c>
      <c r="H68" s="65">
        <v>451</v>
      </c>
      <c r="I68" s="65">
        <v>449</v>
      </c>
      <c r="J68" s="97">
        <f t="shared" si="1"/>
        <v>457.5</v>
      </c>
      <c r="K68" s="98"/>
      <c r="L68" s="66"/>
      <c r="M68" s="13">
        <v>6</v>
      </c>
      <c r="N68" s="99">
        <v>7.6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255</v>
      </c>
      <c r="G69" s="65">
        <v>227</v>
      </c>
      <c r="H69" s="65">
        <v>233</v>
      </c>
      <c r="I69" s="65">
        <v>219</v>
      </c>
      <c r="J69" s="97">
        <f t="shared" si="1"/>
        <v>233.5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61.31</v>
      </c>
      <c r="E70" s="15">
        <v>7</v>
      </c>
      <c r="F70" s="15">
        <v>263</v>
      </c>
      <c r="G70" s="15">
        <v>240</v>
      </c>
      <c r="H70" s="15">
        <v>229</v>
      </c>
      <c r="I70" s="15">
        <v>227</v>
      </c>
      <c r="J70" s="101">
        <f t="shared" si="1"/>
        <v>239.75</v>
      </c>
      <c r="K70" s="102"/>
      <c r="L70" s="66"/>
      <c r="M70" s="69" t="s">
        <v>30</v>
      </c>
      <c r="N70" s="67">
        <v>3.33</v>
      </c>
      <c r="O70" s="68">
        <v>4.04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27.12</v>
      </c>
      <c r="E73" s="11">
        <v>9.3000000000000007</v>
      </c>
      <c r="F73" s="22">
        <v>1397</v>
      </c>
      <c r="G73" s="16"/>
      <c r="H73" s="23" t="s">
        <v>1</v>
      </c>
      <c r="I73" s="113">
        <v>5.38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67.84</v>
      </c>
      <c r="E74" s="11"/>
      <c r="F74" s="22">
        <v>277</v>
      </c>
      <c r="G74" s="16"/>
      <c r="H74" s="27" t="s">
        <v>2</v>
      </c>
      <c r="I74" s="115">
        <v>4.93</v>
      </c>
      <c r="J74" s="115"/>
      <c r="K74" s="116"/>
      <c r="L74" s="66"/>
      <c r="M74" s="67">
        <v>6.9</v>
      </c>
      <c r="N74" s="28">
        <v>133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64.31</v>
      </c>
      <c r="E76" s="11"/>
      <c r="F76" s="22">
        <v>245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71.790000000000006</v>
      </c>
      <c r="E77" s="11"/>
      <c r="F77" s="22">
        <v>260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5.4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75.25</v>
      </c>
      <c r="E78" s="11"/>
      <c r="F78" s="22">
        <v>2622</v>
      </c>
      <c r="G78" s="16"/>
      <c r="H78" s="103">
        <v>1</v>
      </c>
      <c r="I78" s="105">
        <v>488</v>
      </c>
      <c r="J78" s="105">
        <v>154</v>
      </c>
      <c r="K78" s="107">
        <f>((I78-J78)/I78)</f>
        <v>0.68442622950819676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76.010000000000005</v>
      </c>
      <c r="E79" s="11">
        <v>6.8</v>
      </c>
      <c r="F79" s="22">
        <v>671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660</v>
      </c>
      <c r="G80" s="16"/>
      <c r="H80" s="103">
        <v>14</v>
      </c>
      <c r="I80" s="105">
        <v>362</v>
      </c>
      <c r="J80" s="105">
        <v>180</v>
      </c>
      <c r="K80" s="107">
        <f>((I80-J80)/I80)</f>
        <v>0.50276243093922657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77.88</v>
      </c>
      <c r="E81" s="11">
        <v>6.6</v>
      </c>
      <c r="F81" s="22">
        <v>1370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0.53138871274571975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1298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0.17456021650879566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0.48961748633879781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-2.676659528907923E-2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91.03</v>
      </c>
      <c r="E85" s="33"/>
      <c r="F85" s="34"/>
      <c r="G85" s="46"/>
      <c r="H85" s="47" t="s">
        <v>1</v>
      </c>
      <c r="I85" s="33">
        <v>701</v>
      </c>
      <c r="J85" s="33">
        <v>622</v>
      </c>
      <c r="K85" s="34">
        <f>I85-J85</f>
        <v>79</v>
      </c>
      <c r="L85" s="66"/>
      <c r="M85" s="122" t="s">
        <v>66</v>
      </c>
      <c r="N85" s="123"/>
      <c r="O85" s="48">
        <f>(J66-J70)/J66</f>
        <v>0.79729444092158108</v>
      </c>
      <c r="P85" s="2"/>
    </row>
    <row r="86" spans="1:16" ht="15.75" thickBot="1" x14ac:dyDescent="0.3">
      <c r="A86" s="2"/>
      <c r="B86" s="41"/>
      <c r="C86" s="45" t="s">
        <v>67</v>
      </c>
      <c r="D86" s="33">
        <v>72.95</v>
      </c>
      <c r="E86" s="33">
        <v>68.62</v>
      </c>
      <c r="F86" s="34">
        <v>94.07</v>
      </c>
      <c r="G86" s="49">
        <v>5.7</v>
      </c>
      <c r="H86" s="67" t="s">
        <v>2</v>
      </c>
      <c r="I86" s="35">
        <v>288</v>
      </c>
      <c r="J86" s="35">
        <v>269</v>
      </c>
      <c r="K86" s="34">
        <f>I86-J86</f>
        <v>19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78.05</v>
      </c>
      <c r="E87" s="33">
        <v>60.19</v>
      </c>
      <c r="F87" s="34">
        <v>77.12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76.95</v>
      </c>
      <c r="E88" s="33">
        <v>51.03</v>
      </c>
      <c r="F88" s="34">
        <v>66.319999999999993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55.33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91.41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200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201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202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203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204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7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1019</v>
      </c>
      <c r="G119" s="12"/>
      <c r="H119" s="12"/>
      <c r="I119" s="12"/>
      <c r="J119" s="97">
        <f>AVERAGE(F119:I119)</f>
        <v>1019</v>
      </c>
      <c r="K119" s="98"/>
      <c r="L119" s="66"/>
      <c r="M119" s="8">
        <v>2</v>
      </c>
      <c r="N119" s="95">
        <v>8.8000000000000007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475</v>
      </c>
      <c r="G120" s="12"/>
      <c r="H120" s="12"/>
      <c r="I120" s="12"/>
      <c r="J120" s="97">
        <f t="shared" ref="J120:J125" si="2">AVERAGE(F120:I120)</f>
        <v>475</v>
      </c>
      <c r="K120" s="98"/>
      <c r="L120" s="66"/>
      <c r="M120" s="8">
        <v>3</v>
      </c>
      <c r="N120" s="95">
        <v>8.9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64.760000000000005</v>
      </c>
      <c r="E121" s="11">
        <v>7.3</v>
      </c>
      <c r="F121" s="11">
        <v>1211</v>
      </c>
      <c r="G121" s="11">
        <v>1191</v>
      </c>
      <c r="H121" s="11">
        <v>1220</v>
      </c>
      <c r="I121" s="11">
        <v>1235</v>
      </c>
      <c r="J121" s="97">
        <f t="shared" si="2"/>
        <v>1214.25</v>
      </c>
      <c r="K121" s="98"/>
      <c r="L121" s="66"/>
      <c r="M121" s="8">
        <v>4</v>
      </c>
      <c r="N121" s="95">
        <v>7.7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58.85</v>
      </c>
      <c r="E122" s="11">
        <v>7.3</v>
      </c>
      <c r="F122" s="11">
        <v>585</v>
      </c>
      <c r="G122" s="11">
        <v>571</v>
      </c>
      <c r="H122" s="11">
        <v>580</v>
      </c>
      <c r="I122" s="11">
        <v>591</v>
      </c>
      <c r="J122" s="97">
        <f t="shared" si="2"/>
        <v>581.75</v>
      </c>
      <c r="K122" s="98"/>
      <c r="L122" s="66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415</v>
      </c>
      <c r="G123" s="65">
        <v>402</v>
      </c>
      <c r="H123" s="65">
        <v>391</v>
      </c>
      <c r="I123" s="65">
        <v>398</v>
      </c>
      <c r="J123" s="97">
        <f t="shared" si="2"/>
        <v>401.5</v>
      </c>
      <c r="K123" s="98"/>
      <c r="L123" s="66"/>
      <c r="M123" s="13">
        <v>6</v>
      </c>
      <c r="N123" s="99">
        <v>7.7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221</v>
      </c>
      <c r="G124" s="65">
        <v>219</v>
      </c>
      <c r="H124" s="65">
        <v>223</v>
      </c>
      <c r="I124" s="65">
        <v>225</v>
      </c>
      <c r="J124" s="97">
        <f t="shared" si="2"/>
        <v>222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59.94</v>
      </c>
      <c r="E125" s="15">
        <v>7</v>
      </c>
      <c r="F125" s="15">
        <v>235</v>
      </c>
      <c r="G125" s="15">
        <v>231</v>
      </c>
      <c r="H125" s="15">
        <v>228</v>
      </c>
      <c r="I125" s="15">
        <v>220</v>
      </c>
      <c r="J125" s="101">
        <f t="shared" si="2"/>
        <v>228.5</v>
      </c>
      <c r="K125" s="102"/>
      <c r="L125" s="66"/>
      <c r="M125" s="69" t="s">
        <v>30</v>
      </c>
      <c r="N125" s="67">
        <v>3.89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12.37</v>
      </c>
      <c r="E128" s="11">
        <v>10.1</v>
      </c>
      <c r="F128" s="22">
        <v>897</v>
      </c>
      <c r="G128" s="16"/>
      <c r="H128" s="23" t="s">
        <v>1</v>
      </c>
      <c r="I128" s="113">
        <v>4.82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63.97</v>
      </c>
      <c r="E129" s="11"/>
      <c r="F129" s="22">
        <v>238</v>
      </c>
      <c r="G129" s="16"/>
      <c r="H129" s="27" t="s">
        <v>2</v>
      </c>
      <c r="I129" s="115">
        <v>4.5999999999999996</v>
      </c>
      <c r="J129" s="115"/>
      <c r="K129" s="116"/>
      <c r="L129" s="66"/>
      <c r="M129" s="67">
        <v>7.1</v>
      </c>
      <c r="N129" s="28">
        <v>125</v>
      </c>
      <c r="O129" s="68">
        <v>0.05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65.08</v>
      </c>
      <c r="E131" s="11"/>
      <c r="F131" s="22">
        <v>234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67.19</v>
      </c>
      <c r="E132" s="11"/>
      <c r="F132" s="22">
        <v>232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74.900000000000006</v>
      </c>
      <c r="E133" s="11"/>
      <c r="F133" s="22">
        <v>2792</v>
      </c>
      <c r="G133" s="16"/>
      <c r="H133" s="103">
        <v>2</v>
      </c>
      <c r="I133" s="105">
        <v>579</v>
      </c>
      <c r="J133" s="105">
        <v>376</v>
      </c>
      <c r="K133" s="107">
        <f>((I133-J133)/I133)</f>
        <v>0.35060449050086356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75.849999999999994</v>
      </c>
      <c r="E134" s="11">
        <v>6.9</v>
      </c>
      <c r="F134" s="22">
        <v>680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665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76.78</v>
      </c>
      <c r="E136" s="11">
        <v>6.4</v>
      </c>
      <c r="F136" s="22">
        <v>1363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0.52089767346098415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1347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0.30984099699183498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0.44707347447073476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-2.9279279279279279E-2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91.3</v>
      </c>
      <c r="E140" s="33"/>
      <c r="F140" s="34"/>
      <c r="G140" s="46"/>
      <c r="H140" s="47" t="s">
        <v>105</v>
      </c>
      <c r="I140" s="33">
        <v>389</v>
      </c>
      <c r="J140" s="33">
        <v>314</v>
      </c>
      <c r="K140" s="34">
        <f>I140-J140</f>
        <v>75</v>
      </c>
      <c r="L140" s="66"/>
      <c r="M140" s="122" t="s">
        <v>66</v>
      </c>
      <c r="N140" s="123"/>
      <c r="O140" s="48">
        <f>(J121-J125)/J121</f>
        <v>0.81181799464690141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72.7</v>
      </c>
      <c r="E141" s="33">
        <v>68.510000000000005</v>
      </c>
      <c r="F141" s="34">
        <v>94.24</v>
      </c>
      <c r="G141" s="49">
        <v>5.4</v>
      </c>
      <c r="H141" s="67" t="s">
        <v>2</v>
      </c>
      <c r="I141" s="35">
        <v>205</v>
      </c>
      <c r="J141" s="35">
        <v>176</v>
      </c>
      <c r="K141" s="34">
        <f>I141-J141</f>
        <v>29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78.900000000000006</v>
      </c>
      <c r="E142" s="33">
        <v>60.73</v>
      </c>
      <c r="F142" s="34">
        <v>76.97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77.25</v>
      </c>
      <c r="E143" s="33">
        <v>51.08</v>
      </c>
      <c r="F143" s="34">
        <v>66.12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52.85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91.25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205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206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207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208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209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1178.3333333333333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993</v>
      </c>
      <c r="G7" s="12"/>
      <c r="H7" s="12"/>
      <c r="I7" s="12"/>
      <c r="J7" s="97">
        <f>AVERAGE(F7:I7)</f>
        <v>993</v>
      </c>
      <c r="K7" s="98"/>
      <c r="L7" s="66"/>
      <c r="M7" s="8">
        <v>2</v>
      </c>
      <c r="N7" s="95">
        <v>9.1999999999999993</v>
      </c>
      <c r="O7" s="96"/>
      <c r="P7" s="2"/>
      <c r="Q7" s="66"/>
      <c r="R7" s="57" t="s">
        <v>1</v>
      </c>
      <c r="S7" s="78">
        <f>AVERAGE(J10,J67,J122)</f>
        <v>479.33333333333331</v>
      </c>
    </row>
    <row r="8" spans="1:19" x14ac:dyDescent="0.25">
      <c r="A8" s="2"/>
      <c r="B8" s="66"/>
      <c r="C8" s="9" t="s">
        <v>18</v>
      </c>
      <c r="D8" s="10"/>
      <c r="E8" s="10"/>
      <c r="F8" s="11">
        <v>422</v>
      </c>
      <c r="G8" s="12"/>
      <c r="H8" s="12"/>
      <c r="I8" s="12"/>
      <c r="J8" s="97">
        <f t="shared" ref="J8:J13" si="0">AVERAGE(F8:I8)</f>
        <v>422</v>
      </c>
      <c r="K8" s="98"/>
      <c r="L8" s="66"/>
      <c r="M8" s="8">
        <v>3</v>
      </c>
      <c r="N8" s="95">
        <v>9</v>
      </c>
      <c r="O8" s="96"/>
      <c r="P8" s="2"/>
      <c r="Q8" s="66"/>
      <c r="R8" s="57" t="s">
        <v>2</v>
      </c>
      <c r="S8" s="79">
        <f>AVERAGE(J13,J70,J125)</f>
        <v>173.58333333333334</v>
      </c>
    </row>
    <row r="9" spans="1:19" x14ac:dyDescent="0.25">
      <c r="A9" s="2"/>
      <c r="B9" s="66"/>
      <c r="C9" s="9" t="s">
        <v>20</v>
      </c>
      <c r="D9" s="11">
        <v>64.87</v>
      </c>
      <c r="E9" s="11">
        <v>7.4</v>
      </c>
      <c r="F9" s="11">
        <v>1409</v>
      </c>
      <c r="G9" s="11">
        <v>1442</v>
      </c>
      <c r="H9" s="11">
        <v>1277</v>
      </c>
      <c r="I9" s="11">
        <v>1117</v>
      </c>
      <c r="J9" s="97">
        <f t="shared" si="0"/>
        <v>1311.25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1004.7499999999999</v>
      </c>
    </row>
    <row r="10" spans="1:19" x14ac:dyDescent="0.25">
      <c r="A10" s="2"/>
      <c r="B10" s="66"/>
      <c r="C10" s="9" t="s">
        <v>22</v>
      </c>
      <c r="D10" s="11">
        <v>60.62</v>
      </c>
      <c r="E10" s="11">
        <v>7.8</v>
      </c>
      <c r="F10" s="11">
        <v>559</v>
      </c>
      <c r="G10" s="11">
        <v>536</v>
      </c>
      <c r="H10" s="11">
        <v>546</v>
      </c>
      <c r="I10" s="11">
        <v>533</v>
      </c>
      <c r="J10" s="97">
        <f t="shared" si="0"/>
        <v>543.5</v>
      </c>
      <c r="K10" s="98"/>
      <c r="L10" s="66"/>
      <c r="M10" s="8">
        <v>5</v>
      </c>
      <c r="N10" s="95">
        <v>8.6999999999999993</v>
      </c>
      <c r="O10" s="96"/>
      <c r="P10" s="2"/>
      <c r="Q10" s="66"/>
      <c r="R10" s="80" t="s">
        <v>21</v>
      </c>
      <c r="S10" s="82">
        <f>S7-S8</f>
        <v>305.75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280</v>
      </c>
      <c r="G11" s="65">
        <v>289</v>
      </c>
      <c r="H11" s="65">
        <v>241</v>
      </c>
      <c r="I11" s="65">
        <v>291</v>
      </c>
      <c r="J11" s="97">
        <f t="shared" si="0"/>
        <v>275.25</v>
      </c>
      <c r="K11" s="98"/>
      <c r="L11" s="66"/>
      <c r="M11" s="13">
        <v>6</v>
      </c>
      <c r="N11" s="99">
        <v>7.4</v>
      </c>
      <c r="O11" s="100"/>
      <c r="P11" s="2"/>
      <c r="Q11" s="66"/>
      <c r="R11" s="83" t="s">
        <v>23</v>
      </c>
      <c r="S11" s="84">
        <f>S9/S6</f>
        <v>0.85268741159830264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191</v>
      </c>
      <c r="G12" s="65">
        <v>179</v>
      </c>
      <c r="H12" s="65">
        <v>184</v>
      </c>
      <c r="I12" s="65">
        <v>185</v>
      </c>
      <c r="J12" s="97">
        <f t="shared" si="0"/>
        <v>184.75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0.63786509040333794</v>
      </c>
    </row>
    <row r="13" spans="1:19" ht="15.75" thickBot="1" x14ac:dyDescent="0.3">
      <c r="A13" s="2"/>
      <c r="B13" s="66"/>
      <c r="C13" s="14" t="s">
        <v>29</v>
      </c>
      <c r="D13" s="15">
        <v>60.93</v>
      </c>
      <c r="E13" s="15">
        <v>7.1</v>
      </c>
      <c r="F13" s="15">
        <v>189</v>
      </c>
      <c r="G13" s="15">
        <v>181</v>
      </c>
      <c r="H13" s="15">
        <v>186</v>
      </c>
      <c r="I13" s="15">
        <v>186</v>
      </c>
      <c r="J13" s="101">
        <f t="shared" si="0"/>
        <v>185.5</v>
      </c>
      <c r="K13" s="102"/>
      <c r="L13" s="66"/>
      <c r="M13" s="69" t="s">
        <v>30</v>
      </c>
      <c r="N13" s="67">
        <v>3.66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21.52</v>
      </c>
      <c r="E16" s="11">
        <v>9.1</v>
      </c>
      <c r="F16" s="22">
        <v>1137</v>
      </c>
      <c r="G16" s="16"/>
      <c r="H16" s="23" t="s">
        <v>1</v>
      </c>
      <c r="I16" s="113">
        <v>5.36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63.68</v>
      </c>
      <c r="E17" s="11"/>
      <c r="F17" s="22">
        <v>198</v>
      </c>
      <c r="G17" s="16"/>
      <c r="H17" s="27" t="s">
        <v>2</v>
      </c>
      <c r="I17" s="115">
        <v>5.09</v>
      </c>
      <c r="J17" s="115"/>
      <c r="K17" s="116"/>
      <c r="L17" s="66"/>
      <c r="M17" s="67">
        <v>6.9</v>
      </c>
      <c r="N17" s="28">
        <v>145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62.96</v>
      </c>
      <c r="E19" s="11"/>
      <c r="F19" s="22">
        <v>191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75.239999999999995</v>
      </c>
      <c r="E20" s="11"/>
      <c r="F20" s="22">
        <v>195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71.47</v>
      </c>
      <c r="E21" s="11"/>
      <c r="F21" s="22">
        <v>3236</v>
      </c>
      <c r="G21" s="16" t="s">
        <v>211</v>
      </c>
      <c r="H21" s="103">
        <v>3</v>
      </c>
      <c r="I21" s="105">
        <v>535</v>
      </c>
      <c r="J21" s="105">
        <v>483</v>
      </c>
      <c r="K21" s="107">
        <f>((I21-J21)/I21)</f>
        <v>9.719626168224299E-2</v>
      </c>
      <c r="L21" s="66"/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71.95</v>
      </c>
      <c r="E22" s="11">
        <v>6.5</v>
      </c>
      <c r="F22" s="22">
        <v>671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649</v>
      </c>
      <c r="G23" s="16"/>
      <c r="H23" s="103">
        <v>7</v>
      </c>
      <c r="I23" s="105">
        <v>271</v>
      </c>
      <c r="J23" s="105">
        <v>153</v>
      </c>
      <c r="K23" s="107">
        <f>((I23-J23)/I23)</f>
        <v>0.43542435424354242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76.22</v>
      </c>
      <c r="E24" s="11">
        <v>6.3</v>
      </c>
      <c r="F24" s="22">
        <v>1386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0.58551000953288845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1393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0.49356025758969641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0.32879200726612173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-4.0595399188092015E-3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91.45</v>
      </c>
      <c r="E28" s="33"/>
      <c r="F28" s="34"/>
      <c r="G28" s="46"/>
      <c r="H28" s="47" t="s">
        <v>1</v>
      </c>
      <c r="I28" s="33">
        <v>368</v>
      </c>
      <c r="J28" s="33">
        <v>316</v>
      </c>
      <c r="K28" s="34">
        <f>I28-J28</f>
        <v>52</v>
      </c>
      <c r="L28" s="66"/>
      <c r="M28" s="122" t="s">
        <v>66</v>
      </c>
      <c r="N28" s="123"/>
      <c r="O28" s="48">
        <f>(J9-J13)/J9</f>
        <v>0.8585319351763584</v>
      </c>
      <c r="P28" s="2"/>
    </row>
    <row r="29" spans="1:16" ht="15.75" thickBot="1" x14ac:dyDescent="0.3">
      <c r="A29" s="2"/>
      <c r="B29" s="41"/>
      <c r="C29" s="45" t="s">
        <v>67</v>
      </c>
      <c r="D29" s="33">
        <v>73.400000000000006</v>
      </c>
      <c r="E29" s="33">
        <v>69.38</v>
      </c>
      <c r="F29" s="34">
        <v>94.52</v>
      </c>
      <c r="G29" s="49">
        <v>5.5</v>
      </c>
      <c r="H29" s="67" t="s">
        <v>2</v>
      </c>
      <c r="I29" s="35">
        <v>246</v>
      </c>
      <c r="J29" s="35">
        <v>235</v>
      </c>
      <c r="K29" s="34">
        <f>I29-J29</f>
        <v>11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79.150000000000006</v>
      </c>
      <c r="E30" s="33">
        <v>60.54</v>
      </c>
      <c r="F30" s="34">
        <v>76.489999999999995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77.849999999999994</v>
      </c>
      <c r="E31" s="33">
        <v>51.63</v>
      </c>
      <c r="F31" s="34">
        <v>66.319999999999993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53.45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91.25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212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213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214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162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215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 t="s">
        <v>216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 t="s">
        <v>217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977</v>
      </c>
      <c r="G64" s="12"/>
      <c r="H64" s="12"/>
      <c r="I64" s="12"/>
      <c r="J64" s="97">
        <f>AVERAGE(F64:I64)</f>
        <v>977</v>
      </c>
      <c r="K64" s="98"/>
      <c r="L64" s="66"/>
      <c r="M64" s="8">
        <v>2</v>
      </c>
      <c r="N64" s="95">
        <v>9.1999999999999993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407</v>
      </c>
      <c r="G65" s="12"/>
      <c r="H65" s="12"/>
      <c r="I65" s="12"/>
      <c r="J65" s="97">
        <f t="shared" ref="J65:J70" si="1">AVERAGE(F65:I65)</f>
        <v>407</v>
      </c>
      <c r="K65" s="98"/>
      <c r="L65" s="66"/>
      <c r="M65" s="8">
        <v>3</v>
      </c>
      <c r="N65" s="95">
        <v>9.1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64.42</v>
      </c>
      <c r="E66" s="11">
        <v>7.5</v>
      </c>
      <c r="F66" s="11">
        <v>1112</v>
      </c>
      <c r="G66" s="11">
        <v>1100</v>
      </c>
      <c r="H66" s="11">
        <v>1073</v>
      </c>
      <c r="I66" s="11">
        <v>999</v>
      </c>
      <c r="J66" s="97">
        <f t="shared" si="1"/>
        <v>1071</v>
      </c>
      <c r="K66" s="98"/>
      <c r="L66" s="66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61.47</v>
      </c>
      <c r="E67" s="11">
        <v>7.6</v>
      </c>
      <c r="F67" s="11">
        <v>524</v>
      </c>
      <c r="G67" s="11">
        <v>518</v>
      </c>
      <c r="H67" s="11">
        <v>477</v>
      </c>
      <c r="I67" s="11">
        <v>419</v>
      </c>
      <c r="J67" s="97">
        <f t="shared" si="1"/>
        <v>484.5</v>
      </c>
      <c r="K67" s="98"/>
      <c r="L67" s="66"/>
      <c r="M67" s="8">
        <v>5</v>
      </c>
      <c r="N67" s="95">
        <v>8.3000000000000007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309</v>
      </c>
      <c r="G68" s="65">
        <v>305</v>
      </c>
      <c r="H68" s="65">
        <v>290</v>
      </c>
      <c r="I68" s="65">
        <v>277</v>
      </c>
      <c r="J68" s="97">
        <f t="shared" si="1"/>
        <v>295.25</v>
      </c>
      <c r="K68" s="98"/>
      <c r="L68" s="66"/>
      <c r="M68" s="13">
        <v>6</v>
      </c>
      <c r="N68" s="99">
        <v>7.4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179</v>
      </c>
      <c r="G69" s="65">
        <v>189</v>
      </c>
      <c r="H69" s="65">
        <v>151</v>
      </c>
      <c r="I69" s="65">
        <v>166</v>
      </c>
      <c r="J69" s="97">
        <f t="shared" si="1"/>
        <v>171.25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61.02</v>
      </c>
      <c r="E70" s="15">
        <v>7.2</v>
      </c>
      <c r="F70" s="15">
        <v>185</v>
      </c>
      <c r="G70" s="15">
        <v>183</v>
      </c>
      <c r="H70" s="15">
        <v>169</v>
      </c>
      <c r="I70" s="15">
        <v>159</v>
      </c>
      <c r="J70" s="101">
        <f t="shared" si="1"/>
        <v>174</v>
      </c>
      <c r="K70" s="102"/>
      <c r="L70" s="66"/>
      <c r="M70" s="69" t="s">
        <v>30</v>
      </c>
      <c r="N70" s="67">
        <v>3.19</v>
      </c>
      <c r="O70" s="68">
        <v>4.1100000000000003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11.77</v>
      </c>
      <c r="E73" s="11">
        <v>10.4</v>
      </c>
      <c r="F73" s="22">
        <v>1447</v>
      </c>
      <c r="G73" s="16"/>
      <c r="H73" s="23" t="s">
        <v>1</v>
      </c>
      <c r="I73" s="113">
        <v>5.15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65.989999999999995</v>
      </c>
      <c r="E74" s="11"/>
      <c r="F74" s="22">
        <v>177</v>
      </c>
      <c r="G74" s="16"/>
      <c r="H74" s="27" t="s">
        <v>2</v>
      </c>
      <c r="I74" s="115">
        <v>4.4800000000000004</v>
      </c>
      <c r="J74" s="115"/>
      <c r="K74" s="116"/>
      <c r="L74" s="66"/>
      <c r="M74" s="67">
        <v>6.8</v>
      </c>
      <c r="N74" s="28">
        <v>136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64.739999999999995</v>
      </c>
      <c r="E76" s="11"/>
      <c r="F76" s="22">
        <v>173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73.66</v>
      </c>
      <c r="E77" s="11"/>
      <c r="F77" s="22">
        <v>188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77.17</v>
      </c>
      <c r="E78" s="11"/>
      <c r="F78" s="22">
        <v>2114</v>
      </c>
      <c r="G78" s="16"/>
      <c r="H78" s="103">
        <v>13</v>
      </c>
      <c r="I78" s="105">
        <v>282</v>
      </c>
      <c r="J78" s="105">
        <v>137</v>
      </c>
      <c r="K78" s="107">
        <f>((I78-J78)/I78)</f>
        <v>0.51418439716312059</v>
      </c>
      <c r="L78" s="66"/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75.91</v>
      </c>
      <c r="E79" s="11">
        <v>6.2</v>
      </c>
      <c r="F79" s="22">
        <v>609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581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78.33</v>
      </c>
      <c r="E81" s="11">
        <v>6.1</v>
      </c>
      <c r="F81" s="22">
        <v>1222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0.54761904761904767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1188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0.39060887512899894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0.41998306519898393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-1.6058394160583942E-2</v>
      </c>
      <c r="P84" s="2"/>
    </row>
    <row r="85" spans="1:16" ht="15.75" thickBot="1" x14ac:dyDescent="0.3">
      <c r="A85" s="2"/>
      <c r="B85" s="41"/>
      <c r="C85" s="45" t="s">
        <v>64</v>
      </c>
      <c r="D85" s="33">
        <v>90.88</v>
      </c>
      <c r="E85" s="33"/>
      <c r="F85" s="34"/>
      <c r="G85" s="46"/>
      <c r="H85" s="47" t="s">
        <v>1</v>
      </c>
      <c r="I85" s="33">
        <v>691</v>
      </c>
      <c r="J85" s="33">
        <v>609</v>
      </c>
      <c r="K85" s="34">
        <f>I85-J85</f>
        <v>82</v>
      </c>
      <c r="L85" s="66"/>
      <c r="M85" s="122" t="s">
        <v>66</v>
      </c>
      <c r="N85" s="123"/>
      <c r="O85" s="48">
        <f>(J66-J70)/J66</f>
        <v>0.83753501400560226</v>
      </c>
      <c r="P85" s="2"/>
    </row>
    <row r="86" spans="1:16" ht="15.75" thickBot="1" x14ac:dyDescent="0.3">
      <c r="A86" s="2"/>
      <c r="B86" s="41"/>
      <c r="C86" s="45" t="s">
        <v>67</v>
      </c>
      <c r="D86" s="33">
        <v>72.95</v>
      </c>
      <c r="E86" s="33">
        <v>68.2</v>
      </c>
      <c r="F86" s="34">
        <v>93.49</v>
      </c>
      <c r="G86" s="49">
        <v>5.4</v>
      </c>
      <c r="H86" s="67" t="s">
        <v>2</v>
      </c>
      <c r="I86" s="35">
        <v>202</v>
      </c>
      <c r="J86" s="35">
        <v>188</v>
      </c>
      <c r="K86" s="34">
        <f>I86-J86</f>
        <v>14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80.150000000000006</v>
      </c>
      <c r="E87" s="33">
        <v>60.84</v>
      </c>
      <c r="F87" s="34">
        <v>75.91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76.849999999999994</v>
      </c>
      <c r="E88" s="33">
        <v>50.76</v>
      </c>
      <c r="F88" s="34">
        <v>66.06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58.07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91.07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218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219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220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221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222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998</v>
      </c>
      <c r="G119" s="12"/>
      <c r="H119" s="12"/>
      <c r="I119" s="12"/>
      <c r="J119" s="97">
        <f>AVERAGE(F119:I119)</f>
        <v>998</v>
      </c>
      <c r="K119" s="98"/>
      <c r="L119" s="66"/>
      <c r="M119" s="8">
        <v>2</v>
      </c>
      <c r="N119" s="95">
        <v>8.9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424</v>
      </c>
      <c r="G120" s="12"/>
      <c r="H120" s="12"/>
      <c r="I120" s="12"/>
      <c r="J120" s="97">
        <f t="shared" ref="J120:J125" si="2">AVERAGE(F120:I120)</f>
        <v>424</v>
      </c>
      <c r="K120" s="98"/>
      <c r="L120" s="66"/>
      <c r="M120" s="8">
        <v>3</v>
      </c>
      <c r="N120" s="95">
        <v>9.1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64.98</v>
      </c>
      <c r="E121" s="11">
        <v>8.8000000000000007</v>
      </c>
      <c r="F121" s="11">
        <v>1149</v>
      </c>
      <c r="G121" s="11">
        <v>1121</v>
      </c>
      <c r="H121" s="11">
        <v>1155</v>
      </c>
      <c r="I121" s="11">
        <v>1186</v>
      </c>
      <c r="J121" s="97">
        <f t="shared" si="2"/>
        <v>1152.75</v>
      </c>
      <c r="K121" s="98"/>
      <c r="L121" s="66"/>
      <c r="M121" s="8">
        <v>4</v>
      </c>
      <c r="N121" s="95">
        <v>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60.56</v>
      </c>
      <c r="E122" s="11">
        <v>8.1999999999999993</v>
      </c>
      <c r="F122" s="11">
        <v>384</v>
      </c>
      <c r="G122" s="11">
        <v>370</v>
      </c>
      <c r="H122" s="11">
        <v>411</v>
      </c>
      <c r="I122" s="11">
        <v>475</v>
      </c>
      <c r="J122" s="97">
        <f t="shared" si="2"/>
        <v>410</v>
      </c>
      <c r="K122" s="98"/>
      <c r="L122" s="66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245</v>
      </c>
      <c r="G123" s="65">
        <v>262</v>
      </c>
      <c r="H123" s="65">
        <v>275</v>
      </c>
      <c r="I123" s="65">
        <v>284</v>
      </c>
      <c r="J123" s="97">
        <f t="shared" si="2"/>
        <v>266.5</v>
      </c>
      <c r="K123" s="98"/>
      <c r="L123" s="66"/>
      <c r="M123" s="13">
        <v>6</v>
      </c>
      <c r="N123" s="99">
        <v>7.8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161</v>
      </c>
      <c r="G124" s="65">
        <v>159</v>
      </c>
      <c r="H124" s="65">
        <v>163</v>
      </c>
      <c r="I124" s="65">
        <v>172</v>
      </c>
      <c r="J124" s="97">
        <f t="shared" si="2"/>
        <v>163.75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60.6</v>
      </c>
      <c r="E125" s="15">
        <v>8</v>
      </c>
      <c r="F125" s="15">
        <v>159</v>
      </c>
      <c r="G125" s="15">
        <v>156</v>
      </c>
      <c r="H125" s="15">
        <v>161</v>
      </c>
      <c r="I125" s="15">
        <v>169</v>
      </c>
      <c r="J125" s="101">
        <f t="shared" si="2"/>
        <v>161.25</v>
      </c>
      <c r="K125" s="102"/>
      <c r="L125" s="66"/>
      <c r="M125" s="69" t="s">
        <v>30</v>
      </c>
      <c r="N125" s="67">
        <v>3.8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16.77</v>
      </c>
      <c r="E128" s="11">
        <v>10.4</v>
      </c>
      <c r="F128" s="22">
        <v>898</v>
      </c>
      <c r="G128" s="16"/>
      <c r="H128" s="23" t="s">
        <v>1</v>
      </c>
      <c r="I128" s="113">
        <v>4.04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66.06</v>
      </c>
      <c r="E129" s="11"/>
      <c r="F129" s="22">
        <v>168</v>
      </c>
      <c r="G129" s="16"/>
      <c r="H129" s="27" t="s">
        <v>2</v>
      </c>
      <c r="I129" s="115">
        <v>3.81</v>
      </c>
      <c r="J129" s="115"/>
      <c r="K129" s="116"/>
      <c r="L129" s="66"/>
      <c r="M129" s="67">
        <v>6.9</v>
      </c>
      <c r="N129" s="28">
        <v>129</v>
      </c>
      <c r="O129" s="68">
        <v>0.05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65.569999999999993</v>
      </c>
      <c r="E131" s="11"/>
      <c r="F131" s="22">
        <v>165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71.900000000000006</v>
      </c>
      <c r="E132" s="11"/>
      <c r="F132" s="22">
        <v>163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76.36</v>
      </c>
      <c r="E133" s="11"/>
      <c r="F133" s="22">
        <v>2201</v>
      </c>
      <c r="G133" s="16"/>
      <c r="H133" s="103">
        <v>4</v>
      </c>
      <c r="I133" s="105">
        <v>379</v>
      </c>
      <c r="J133" s="105">
        <v>235</v>
      </c>
      <c r="K133" s="107">
        <f>((I133-J133)/I133)</f>
        <v>0.37994722955145116</v>
      </c>
      <c r="L133" s="66"/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76.06</v>
      </c>
      <c r="E134" s="11">
        <v>6.5</v>
      </c>
      <c r="F134" s="22">
        <v>619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605</v>
      </c>
      <c r="G135" s="16"/>
      <c r="H135" s="103">
        <v>8</v>
      </c>
      <c r="I135" s="105">
        <v>303</v>
      </c>
      <c r="J135" s="105">
        <v>148</v>
      </c>
      <c r="K135" s="107">
        <f>((I135-J135)/I135)</f>
        <v>0.51155115511551152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77.45</v>
      </c>
      <c r="E136" s="11">
        <v>6.3</v>
      </c>
      <c r="F136" s="22">
        <v>1240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0.64432877900672303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1222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0.35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0.38555347091932457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1.5267175572519083E-2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105</v>
      </c>
      <c r="I140" s="33">
        <v>272</v>
      </c>
      <c r="J140" s="33">
        <v>179</v>
      </c>
      <c r="K140" s="34">
        <f>I140-J140</f>
        <v>93</v>
      </c>
      <c r="L140" s="66"/>
      <c r="M140" s="122" t="s">
        <v>66</v>
      </c>
      <c r="N140" s="123"/>
      <c r="O140" s="48">
        <f>(J121-J125)/J121</f>
        <v>0.8601171112556929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72.650000000000006</v>
      </c>
      <c r="E141" s="33">
        <v>68.14</v>
      </c>
      <c r="F141" s="34">
        <v>93.79</v>
      </c>
      <c r="G141" s="49">
        <v>5.3</v>
      </c>
      <c r="H141" s="67" t="s">
        <v>2</v>
      </c>
      <c r="I141" s="35">
        <v>177</v>
      </c>
      <c r="J141" s="35">
        <v>130</v>
      </c>
      <c r="K141" s="34">
        <f>I141-J141</f>
        <v>47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79.900000000000006</v>
      </c>
      <c r="E142" s="33">
        <v>60.75</v>
      </c>
      <c r="F142" s="34">
        <v>76.03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76.3</v>
      </c>
      <c r="E143" s="33">
        <v>50.55</v>
      </c>
      <c r="F143" s="34">
        <v>66.25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53.15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91.35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223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224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225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226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227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228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J146" sqref="J146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1408.5</v>
      </c>
    </row>
    <row r="7" spans="1:19" x14ac:dyDescent="0.25">
      <c r="A7" s="2"/>
      <c r="B7" s="66"/>
      <c r="C7" s="9" t="s">
        <v>17</v>
      </c>
      <c r="D7" s="10"/>
      <c r="E7" s="10"/>
      <c r="F7" s="11">
        <v>970</v>
      </c>
      <c r="G7" s="12"/>
      <c r="H7" s="12"/>
      <c r="I7" s="12"/>
      <c r="J7" s="97">
        <f>AVERAGE(F7:I7)</f>
        <v>970</v>
      </c>
      <c r="K7" s="98"/>
      <c r="L7" s="66"/>
      <c r="M7" s="8">
        <v>2</v>
      </c>
      <c r="N7" s="95">
        <v>9</v>
      </c>
      <c r="O7" s="96"/>
      <c r="P7" s="2"/>
      <c r="Q7" s="66"/>
      <c r="R7" s="57" t="s">
        <v>1</v>
      </c>
      <c r="S7" s="78">
        <f>AVERAGE(J10,J67,J122)</f>
        <v>546.33333333333337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411</v>
      </c>
      <c r="G8" s="12"/>
      <c r="H8" s="12"/>
      <c r="I8" s="12"/>
      <c r="J8" s="97">
        <f t="shared" ref="J8:J13" si="0">AVERAGE(F8:I8)</f>
        <v>411</v>
      </c>
      <c r="K8" s="98"/>
      <c r="L8" s="66"/>
      <c r="M8" s="8">
        <v>3</v>
      </c>
      <c r="N8" s="95">
        <v>9.1</v>
      </c>
      <c r="O8" s="96"/>
      <c r="P8" s="2"/>
      <c r="Q8" s="66"/>
      <c r="R8" s="57" t="s">
        <v>2</v>
      </c>
      <c r="S8" s="79">
        <f>AVERAGE(J13,J70,J125)</f>
        <v>197</v>
      </c>
    </row>
    <row r="9" spans="1:19" x14ac:dyDescent="0.25">
      <c r="A9" s="2"/>
      <c r="B9" s="66"/>
      <c r="C9" s="9" t="s">
        <v>20</v>
      </c>
      <c r="D9" s="11">
        <v>63.71</v>
      </c>
      <c r="E9" s="11">
        <v>7.9</v>
      </c>
      <c r="F9" s="11">
        <v>1235</v>
      </c>
      <c r="G9" s="11">
        <v>1255</v>
      </c>
      <c r="H9" s="11">
        <v>1209</v>
      </c>
      <c r="I9" s="11">
        <v>1282</v>
      </c>
      <c r="J9" s="97">
        <f t="shared" si="0"/>
        <v>1245.25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1211.5</v>
      </c>
    </row>
    <row r="10" spans="1:19" x14ac:dyDescent="0.25">
      <c r="A10" s="2"/>
      <c r="B10" s="66"/>
      <c r="C10" s="9" t="s">
        <v>22</v>
      </c>
      <c r="D10" s="11">
        <v>60.91</v>
      </c>
      <c r="E10" s="11">
        <v>7.7</v>
      </c>
      <c r="F10" s="11">
        <v>489</v>
      </c>
      <c r="G10" s="11">
        <v>494</v>
      </c>
      <c r="H10" s="11">
        <v>487</v>
      </c>
      <c r="I10" s="11">
        <v>478</v>
      </c>
      <c r="J10" s="97">
        <f t="shared" si="0"/>
        <v>487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349.33333333333337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344</v>
      </c>
      <c r="G11" s="65">
        <v>349</v>
      </c>
      <c r="H11" s="65">
        <v>340</v>
      </c>
      <c r="I11" s="65">
        <v>354</v>
      </c>
      <c r="J11" s="97">
        <f t="shared" si="0"/>
        <v>346.75</v>
      </c>
      <c r="K11" s="98"/>
      <c r="L11" s="66"/>
      <c r="M11" s="13">
        <v>6</v>
      </c>
      <c r="N11" s="99">
        <v>7.1</v>
      </c>
      <c r="O11" s="100"/>
      <c r="P11" s="2"/>
      <c r="Q11" s="66"/>
      <c r="R11" s="83" t="s">
        <v>23</v>
      </c>
      <c r="S11" s="84">
        <f>S9/S6</f>
        <v>0.86013489527866527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171</v>
      </c>
      <c r="G12" s="65">
        <v>189</v>
      </c>
      <c r="H12" s="65">
        <v>169</v>
      </c>
      <c r="I12" s="65">
        <v>188</v>
      </c>
      <c r="J12" s="97">
        <f t="shared" si="0"/>
        <v>179.25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0.63941427699816966</v>
      </c>
    </row>
    <row r="13" spans="1:19" ht="15.75" thickBot="1" x14ac:dyDescent="0.3">
      <c r="A13" s="2"/>
      <c r="B13" s="66"/>
      <c r="C13" s="14" t="s">
        <v>29</v>
      </c>
      <c r="D13" s="15">
        <v>61.14</v>
      </c>
      <c r="E13" s="15">
        <v>7.2</v>
      </c>
      <c r="F13" s="15">
        <v>179</v>
      </c>
      <c r="G13" s="15">
        <v>181</v>
      </c>
      <c r="H13" s="15">
        <v>177</v>
      </c>
      <c r="I13" s="15">
        <v>194</v>
      </c>
      <c r="J13" s="101">
        <f t="shared" si="0"/>
        <v>182.75</v>
      </c>
      <c r="K13" s="102"/>
      <c r="L13" s="66"/>
      <c r="M13" s="69" t="s">
        <v>30</v>
      </c>
      <c r="N13" s="67">
        <v>3.39</v>
      </c>
      <c r="O13" s="68">
        <v>3.31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17.32</v>
      </c>
      <c r="E16" s="11">
        <v>10.199999999999999</v>
      </c>
      <c r="F16" s="22">
        <v>1198</v>
      </c>
      <c r="G16" s="16"/>
      <c r="H16" s="23" t="s">
        <v>1</v>
      </c>
      <c r="I16" s="113">
        <v>5.15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66.09</v>
      </c>
      <c r="E17" s="11"/>
      <c r="F17" s="22">
        <v>151</v>
      </c>
      <c r="G17" s="16"/>
      <c r="H17" s="27" t="s">
        <v>2</v>
      </c>
      <c r="I17" s="115">
        <v>4.82</v>
      </c>
      <c r="J17" s="115"/>
      <c r="K17" s="116"/>
      <c r="L17" s="66"/>
      <c r="M17" s="67">
        <v>6.8</v>
      </c>
      <c r="N17" s="28">
        <v>104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64.77</v>
      </c>
      <c r="E19" s="11"/>
      <c r="F19" s="22">
        <v>178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71.88</v>
      </c>
      <c r="E20" s="11"/>
      <c r="F20" s="22">
        <v>166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5.2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77.86</v>
      </c>
      <c r="E21" s="11"/>
      <c r="F21" s="22">
        <v>2977</v>
      </c>
      <c r="G21" s="16"/>
      <c r="H21" s="103">
        <v>10</v>
      </c>
      <c r="I21" s="105">
        <v>444</v>
      </c>
      <c r="J21" s="105">
        <v>413</v>
      </c>
      <c r="K21" s="107">
        <f>((I21-J21)/I21)</f>
        <v>6.9819819819819814E-2</v>
      </c>
      <c r="L21" s="66"/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78.349999999999994</v>
      </c>
      <c r="E22" s="11">
        <v>6.4</v>
      </c>
      <c r="F22" s="22">
        <v>501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488</v>
      </c>
      <c r="G23" s="16"/>
      <c r="H23" s="103">
        <v>12</v>
      </c>
      <c r="I23" s="105">
        <v>380</v>
      </c>
      <c r="J23" s="105">
        <v>123</v>
      </c>
      <c r="K23" s="107">
        <f>((I23-J23)/I23)</f>
        <v>0.6763157894736842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76.209999999999994</v>
      </c>
      <c r="E24" s="11">
        <v>6.1</v>
      </c>
      <c r="F24" s="22">
        <v>1249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0.60891387271632202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1222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0.28798767967145789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0.4830569574621485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-1.9525801952580194E-2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90.97</v>
      </c>
      <c r="E28" s="33"/>
      <c r="F28" s="34"/>
      <c r="G28" s="46"/>
      <c r="H28" s="47" t="s">
        <v>1</v>
      </c>
      <c r="I28" s="33">
        <v>601</v>
      </c>
      <c r="J28" s="33">
        <v>513</v>
      </c>
      <c r="K28" s="34">
        <f>I28-J28</f>
        <v>88</v>
      </c>
      <c r="L28" s="66"/>
      <c r="M28" s="122" t="s">
        <v>66</v>
      </c>
      <c r="N28" s="123"/>
      <c r="O28" s="48">
        <f>(J9-J13)/J9</f>
        <v>0.85324232081911267</v>
      </c>
      <c r="P28" s="2"/>
    </row>
    <row r="29" spans="1:16" ht="15.75" thickBot="1" x14ac:dyDescent="0.3">
      <c r="A29" s="2"/>
      <c r="B29" s="41"/>
      <c r="C29" s="45" t="s">
        <v>67</v>
      </c>
      <c r="D29" s="33">
        <v>73.45</v>
      </c>
      <c r="E29" s="33">
        <v>69.05</v>
      </c>
      <c r="F29" s="34">
        <v>94.01</v>
      </c>
      <c r="G29" s="49">
        <v>5.4</v>
      </c>
      <c r="H29" s="67" t="s">
        <v>2</v>
      </c>
      <c r="I29" s="35">
        <v>202</v>
      </c>
      <c r="J29" s="35">
        <v>187</v>
      </c>
      <c r="K29" s="34">
        <f>I29-J29</f>
        <v>15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78.95</v>
      </c>
      <c r="E30" s="33">
        <v>59.97</v>
      </c>
      <c r="F30" s="34">
        <v>75.97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75.150000000000006</v>
      </c>
      <c r="E31" s="33">
        <v>48.93</v>
      </c>
      <c r="F31" s="34">
        <v>65.11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55.97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90.88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229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230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231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232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233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234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942</v>
      </c>
      <c r="G64" s="12"/>
      <c r="H64" s="12"/>
      <c r="I64" s="12"/>
      <c r="J64" s="97">
        <f>AVERAGE(F64:I64)</f>
        <v>942</v>
      </c>
      <c r="K64" s="98"/>
      <c r="L64" s="66"/>
      <c r="M64" s="8">
        <v>2</v>
      </c>
      <c r="N64" s="95">
        <v>9.1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417</v>
      </c>
      <c r="G65" s="12"/>
      <c r="H65" s="12"/>
      <c r="I65" s="12"/>
      <c r="J65" s="97">
        <f t="shared" ref="J65:J70" si="1">AVERAGE(F65:I65)</f>
        <v>417</v>
      </c>
      <c r="K65" s="98"/>
      <c r="L65" s="66"/>
      <c r="M65" s="8">
        <v>3</v>
      </c>
      <c r="N65" s="95">
        <v>9.1999999999999993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66.12</v>
      </c>
      <c r="E66" s="11">
        <v>8.1999999999999993</v>
      </c>
      <c r="F66" s="11">
        <v>1297</v>
      </c>
      <c r="G66" s="11">
        <v>1311</v>
      </c>
      <c r="H66" s="11">
        <v>1288</v>
      </c>
      <c r="I66" s="11">
        <v>1419</v>
      </c>
      <c r="J66" s="97">
        <f t="shared" si="1"/>
        <v>1328.75</v>
      </c>
      <c r="K66" s="98"/>
      <c r="L66" s="66"/>
      <c r="M66" s="8">
        <v>4</v>
      </c>
      <c r="N66" s="95">
        <v>7.6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62.13</v>
      </c>
      <c r="E67" s="11">
        <v>8.3000000000000007</v>
      </c>
      <c r="F67" s="11">
        <v>484</v>
      </c>
      <c r="G67" s="11">
        <v>479</v>
      </c>
      <c r="H67" s="11">
        <v>495</v>
      </c>
      <c r="I67" s="11">
        <v>528</v>
      </c>
      <c r="J67" s="97">
        <f t="shared" si="1"/>
        <v>496.5</v>
      </c>
      <c r="K67" s="98"/>
      <c r="L67" s="66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350</v>
      </c>
      <c r="G68" s="65">
        <v>340</v>
      </c>
      <c r="H68" s="65">
        <v>352</v>
      </c>
      <c r="I68" s="65">
        <v>320</v>
      </c>
      <c r="J68" s="97">
        <f t="shared" si="1"/>
        <v>340.5</v>
      </c>
      <c r="K68" s="98"/>
      <c r="L68" s="66"/>
      <c r="M68" s="13">
        <v>6</v>
      </c>
      <c r="N68" s="99">
        <v>7.3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182</v>
      </c>
      <c r="G69" s="65">
        <v>179</v>
      </c>
      <c r="H69" s="65">
        <v>180</v>
      </c>
      <c r="I69" s="65">
        <v>182</v>
      </c>
      <c r="J69" s="97">
        <f t="shared" si="1"/>
        <v>180.75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61.84</v>
      </c>
      <c r="E70" s="15">
        <v>7.6</v>
      </c>
      <c r="F70" s="15">
        <v>191</v>
      </c>
      <c r="G70" s="15">
        <v>187</v>
      </c>
      <c r="H70" s="15">
        <v>194</v>
      </c>
      <c r="I70" s="15">
        <v>180</v>
      </c>
      <c r="J70" s="101">
        <f t="shared" si="1"/>
        <v>188</v>
      </c>
      <c r="K70" s="102"/>
      <c r="L70" s="66"/>
      <c r="M70" s="69" t="s">
        <v>30</v>
      </c>
      <c r="N70" s="67">
        <v>2.97</v>
      </c>
      <c r="O70" s="68">
        <v>3.04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18.11</v>
      </c>
      <c r="E73" s="11">
        <v>10.199999999999999</v>
      </c>
      <c r="F73" s="22">
        <v>1239</v>
      </c>
      <c r="G73" s="16"/>
      <c r="H73" s="23" t="s">
        <v>1</v>
      </c>
      <c r="I73" s="113">
        <v>5.27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65.77</v>
      </c>
      <c r="E74" s="11"/>
      <c r="F74" s="22">
        <v>171</v>
      </c>
      <c r="G74" s="16"/>
      <c r="H74" s="27" t="s">
        <v>2</v>
      </c>
      <c r="I74" s="115">
        <v>4.93</v>
      </c>
      <c r="J74" s="115"/>
      <c r="K74" s="116"/>
      <c r="L74" s="66"/>
      <c r="M74" s="67">
        <v>6.9</v>
      </c>
      <c r="N74" s="28">
        <v>109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63.94</v>
      </c>
      <c r="E76" s="11"/>
      <c r="F76" s="22">
        <v>188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71.08</v>
      </c>
      <c r="E77" s="11"/>
      <c r="F77" s="22">
        <v>169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78.44</v>
      </c>
      <c r="E78" s="11"/>
      <c r="F78" s="22">
        <v>2911</v>
      </c>
      <c r="G78" s="16"/>
      <c r="H78" s="103">
        <v>11</v>
      </c>
      <c r="I78" s="105">
        <v>491</v>
      </c>
      <c r="J78" s="105">
        <v>333</v>
      </c>
      <c r="K78" s="107">
        <f>((I78-J78)/I78)</f>
        <v>0.32179226069246436</v>
      </c>
      <c r="L78" s="66"/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75.36</v>
      </c>
      <c r="E79" s="11">
        <v>6.5</v>
      </c>
      <c r="F79" s="22">
        <v>471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462</v>
      </c>
      <c r="G80" s="16"/>
      <c r="H80" s="103">
        <v>14</v>
      </c>
      <c r="I80" s="105">
        <v>382</v>
      </c>
      <c r="J80" s="105">
        <v>188</v>
      </c>
      <c r="K80" s="107">
        <f>((I80-J80)/I80)</f>
        <v>0.50785340314136129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78.77</v>
      </c>
      <c r="E81" s="11">
        <v>6.4</v>
      </c>
      <c r="F81" s="22">
        <v>1188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0.62634054562558794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1149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0.31419939577039274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0.46916299559471364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-4.0110650069156296E-2</v>
      </c>
      <c r="P84" s="2"/>
    </row>
    <row r="85" spans="1:16" ht="15.75" thickBot="1" x14ac:dyDescent="0.3">
      <c r="A85" s="2"/>
      <c r="B85" s="41"/>
      <c r="C85" s="45" t="s">
        <v>64</v>
      </c>
      <c r="D85" s="33">
        <v>90.79</v>
      </c>
      <c r="E85" s="33"/>
      <c r="F85" s="34"/>
      <c r="G85" s="46"/>
      <c r="H85" s="47" t="s">
        <v>1</v>
      </c>
      <c r="I85" s="33">
        <v>609</v>
      </c>
      <c r="J85" s="33">
        <v>519</v>
      </c>
      <c r="K85" s="34">
        <f>I85-J85</f>
        <v>90</v>
      </c>
      <c r="L85" s="66"/>
      <c r="M85" s="122" t="s">
        <v>66</v>
      </c>
      <c r="N85" s="123"/>
      <c r="O85" s="48">
        <f>(J66-J70)/J66</f>
        <v>0.85851364063969893</v>
      </c>
      <c r="P85" s="2"/>
    </row>
    <row r="86" spans="1:16" ht="15.75" thickBot="1" x14ac:dyDescent="0.3">
      <c r="A86" s="2"/>
      <c r="B86" s="41"/>
      <c r="C86" s="45" t="s">
        <v>67</v>
      </c>
      <c r="D86" s="33">
        <v>72.849999999999994</v>
      </c>
      <c r="E86" s="33">
        <v>68.09</v>
      </c>
      <c r="F86" s="34">
        <v>93.47</v>
      </c>
      <c r="G86" s="49">
        <v>5.4</v>
      </c>
      <c r="H86" s="67" t="s">
        <v>2</v>
      </c>
      <c r="I86" s="35">
        <v>224</v>
      </c>
      <c r="J86" s="35">
        <v>205</v>
      </c>
      <c r="K86" s="34">
        <f>I86-J86</f>
        <v>19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79.25</v>
      </c>
      <c r="E87" s="33">
        <v>60.04</v>
      </c>
      <c r="F87" s="34">
        <v>75.77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74.95</v>
      </c>
      <c r="E88" s="33">
        <v>48.62</v>
      </c>
      <c r="F88" s="34">
        <v>64.88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54.66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91.07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235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236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237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238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239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240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966</v>
      </c>
      <c r="G119" s="12"/>
      <c r="H119" s="12"/>
      <c r="I119" s="12"/>
      <c r="J119" s="97">
        <f>AVERAGE(F119:I119)</f>
        <v>966</v>
      </c>
      <c r="K119" s="98"/>
      <c r="L119" s="66"/>
      <c r="M119" s="8">
        <v>2</v>
      </c>
      <c r="N119" s="95">
        <v>9.1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556</v>
      </c>
      <c r="G120" s="12"/>
      <c r="H120" s="12"/>
      <c r="I120" s="12"/>
      <c r="J120" s="97">
        <f t="shared" ref="J120:J125" si="2">AVERAGE(F120:I120)</f>
        <v>556</v>
      </c>
      <c r="K120" s="98"/>
      <c r="L120" s="66"/>
      <c r="M120" s="8">
        <v>3</v>
      </c>
      <c r="N120" s="95">
        <v>9.1999999999999993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68.3</v>
      </c>
      <c r="E121" s="11">
        <v>8.3000000000000007</v>
      </c>
      <c r="F121" s="11">
        <v>1589</v>
      </c>
      <c r="G121" s="11">
        <v>1523</v>
      </c>
      <c r="H121" s="11">
        <v>1689</v>
      </c>
      <c r="I121" s="11">
        <v>1805</v>
      </c>
      <c r="J121" s="97">
        <f t="shared" si="2"/>
        <v>1651.5</v>
      </c>
      <c r="K121" s="98"/>
      <c r="L121" s="66"/>
      <c r="M121" s="8">
        <v>4</v>
      </c>
      <c r="N121" s="95">
        <v>7.7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59.82</v>
      </c>
      <c r="E122" s="11">
        <v>8.1999999999999993</v>
      </c>
      <c r="F122" s="11">
        <v>519</v>
      </c>
      <c r="G122" s="11">
        <v>665</v>
      </c>
      <c r="H122" s="11">
        <v>708</v>
      </c>
      <c r="I122" s="11">
        <v>730</v>
      </c>
      <c r="J122" s="97">
        <f t="shared" si="2"/>
        <v>655.5</v>
      </c>
      <c r="K122" s="98"/>
      <c r="L122" s="66"/>
      <c r="M122" s="8">
        <v>5</v>
      </c>
      <c r="N122" s="95">
        <v>8.6</v>
      </c>
      <c r="O122" s="96"/>
      <c r="P122" s="2"/>
    </row>
    <row r="123" spans="1:16" x14ac:dyDescent="0.25">
      <c r="A123" s="2"/>
      <c r="B123" s="66"/>
      <c r="C123" s="9" t="s">
        <v>24</v>
      </c>
      <c r="D123" s="11"/>
      <c r="E123" s="11"/>
      <c r="F123" s="11">
        <v>326</v>
      </c>
      <c r="G123" s="65">
        <v>346</v>
      </c>
      <c r="H123" s="65">
        <v>362</v>
      </c>
      <c r="I123" s="65">
        <v>400</v>
      </c>
      <c r="J123" s="97">
        <f t="shared" si="2"/>
        <v>358.5</v>
      </c>
      <c r="K123" s="98"/>
      <c r="L123" s="66"/>
      <c r="M123" s="13">
        <v>6</v>
      </c>
      <c r="N123" s="99">
        <v>7.4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204</v>
      </c>
      <c r="G124" s="65">
        <v>228</v>
      </c>
      <c r="H124" s="65">
        <v>235</v>
      </c>
      <c r="I124" s="65">
        <v>246</v>
      </c>
      <c r="J124" s="97">
        <f t="shared" si="2"/>
        <v>228.25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61.16</v>
      </c>
      <c r="E125" s="15">
        <v>7.6</v>
      </c>
      <c r="F125" s="15">
        <v>195</v>
      </c>
      <c r="G125" s="15">
        <v>221</v>
      </c>
      <c r="H125" s="15">
        <v>228</v>
      </c>
      <c r="I125" s="15">
        <v>237</v>
      </c>
      <c r="J125" s="101">
        <f t="shared" si="2"/>
        <v>220.25</v>
      </c>
      <c r="K125" s="102"/>
      <c r="L125" s="66"/>
      <c r="M125" s="69" t="s">
        <v>30</v>
      </c>
      <c r="N125" s="67">
        <v>3.07</v>
      </c>
      <c r="O125" s="68">
        <v>4.53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11.36</v>
      </c>
      <c r="E128" s="11">
        <v>10.3</v>
      </c>
      <c r="F128" s="22">
        <v>1235</v>
      </c>
      <c r="G128" s="16"/>
      <c r="H128" s="23" t="s">
        <v>1</v>
      </c>
      <c r="I128" s="113">
        <v>4.88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65.44</v>
      </c>
      <c r="E129" s="11"/>
      <c r="F129" s="22">
        <v>206</v>
      </c>
      <c r="G129" s="16"/>
      <c r="H129" s="27" t="s">
        <v>2</v>
      </c>
      <c r="I129" s="115">
        <v>4.3499999999999996</v>
      </c>
      <c r="J129" s="115"/>
      <c r="K129" s="116"/>
      <c r="L129" s="66"/>
      <c r="M129" s="67">
        <v>6.7</v>
      </c>
      <c r="N129" s="28">
        <v>96</v>
      </c>
      <c r="O129" s="68" t="s">
        <v>242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66.31</v>
      </c>
      <c r="E131" s="11"/>
      <c r="F131" s="22">
        <v>204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68.55</v>
      </c>
      <c r="E132" s="11"/>
      <c r="F132" s="22">
        <v>202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76.05</v>
      </c>
      <c r="E133" s="11"/>
      <c r="F133" s="22">
        <v>2577</v>
      </c>
      <c r="G133" s="16"/>
      <c r="H133" s="103">
        <v>1</v>
      </c>
      <c r="I133" s="105">
        <v>486</v>
      </c>
      <c r="J133" s="105">
        <v>194</v>
      </c>
      <c r="K133" s="107">
        <f>((I133-J133)/I133)</f>
        <v>0.60082304526748975</v>
      </c>
      <c r="L133" s="66"/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75.62</v>
      </c>
      <c r="E134" s="11">
        <v>6.6</v>
      </c>
      <c r="F134" s="22">
        <v>495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481</v>
      </c>
      <c r="G135" s="16"/>
      <c r="H135" s="103">
        <v>5</v>
      </c>
      <c r="I135" s="105">
        <v>384</v>
      </c>
      <c r="J135" s="105">
        <v>305</v>
      </c>
      <c r="K135" s="107">
        <f>((I135-J135)/I135)</f>
        <v>0.20572916666666666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78.11</v>
      </c>
      <c r="E136" s="11">
        <v>6.3</v>
      </c>
      <c r="F136" s="22">
        <v>1125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0.60308810172570393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1097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0.45308924485125857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0.36331938633193861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3.5049288061336253E-2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91.35</v>
      </c>
      <c r="E140" s="33"/>
      <c r="F140" s="34"/>
      <c r="G140" s="46"/>
      <c r="H140" s="47" t="s">
        <v>1</v>
      </c>
      <c r="I140" s="33">
        <v>530</v>
      </c>
      <c r="J140" s="33">
        <v>475</v>
      </c>
      <c r="K140" s="34">
        <f>I140-J140</f>
        <v>55</v>
      </c>
      <c r="L140" s="66"/>
      <c r="M140" s="122" t="s">
        <v>66</v>
      </c>
      <c r="N140" s="123"/>
      <c r="O140" s="48">
        <f>(J121-J125)/J121</f>
        <v>0.86663639115955193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</v>
      </c>
      <c r="E141" s="33">
        <v>68.63</v>
      </c>
      <c r="F141" s="34">
        <v>94.28</v>
      </c>
      <c r="G141" s="49">
        <v>5.6</v>
      </c>
      <c r="H141" s="67" t="s">
        <v>2</v>
      </c>
      <c r="I141" s="35">
        <v>215</v>
      </c>
      <c r="J141" s="35">
        <v>184</v>
      </c>
      <c r="K141" s="34">
        <f>I141-J141</f>
        <v>31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78.849999999999994</v>
      </c>
      <c r="E142" s="33">
        <v>58.62</v>
      </c>
      <c r="F142" s="34">
        <v>74.349999999999994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75.650000000000006</v>
      </c>
      <c r="E143" s="33">
        <v>48.75</v>
      </c>
      <c r="F143" s="34">
        <v>64.45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54.02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91.55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243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244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245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246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247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topLeftCell="A116" zoomScale="85" zoomScaleNormal="85" workbookViewId="0">
      <selection activeCell="D169" sqref="D16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1470.1666666666667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932</v>
      </c>
      <c r="G7" s="12"/>
      <c r="H7" s="12"/>
      <c r="I7" s="12"/>
      <c r="J7" s="97">
        <f>AVERAGE(F7:I7)</f>
        <v>932</v>
      </c>
      <c r="K7" s="98"/>
      <c r="L7" s="66"/>
      <c r="M7" s="8">
        <v>2</v>
      </c>
      <c r="N7" s="95">
        <v>9</v>
      </c>
      <c r="O7" s="96"/>
      <c r="P7" s="2"/>
      <c r="Q7" s="66"/>
      <c r="R7" s="57" t="s">
        <v>1</v>
      </c>
      <c r="S7" s="78">
        <f>AVERAGE(J10,J67,J122)</f>
        <v>623.75</v>
      </c>
    </row>
    <row r="8" spans="1:19" x14ac:dyDescent="0.25">
      <c r="A8" s="2"/>
      <c r="B8" s="66"/>
      <c r="C8" s="9" t="s">
        <v>18</v>
      </c>
      <c r="D8" s="10"/>
      <c r="E8" s="10"/>
      <c r="F8" s="11">
        <v>396</v>
      </c>
      <c r="G8" s="12"/>
      <c r="H8" s="12"/>
      <c r="I8" s="12"/>
      <c r="J8" s="97">
        <f t="shared" ref="J8:J13" si="0">AVERAGE(F8:I8)</f>
        <v>396</v>
      </c>
      <c r="K8" s="98"/>
      <c r="L8" s="66"/>
      <c r="M8" s="8">
        <v>3</v>
      </c>
      <c r="N8" s="95">
        <v>8.6999999999999993</v>
      </c>
      <c r="O8" s="96"/>
      <c r="P8" s="2"/>
      <c r="Q8" s="66"/>
      <c r="R8" s="57" t="s">
        <v>2</v>
      </c>
      <c r="S8" s="79">
        <f>AVERAGE(J13,J70,J125)</f>
        <v>204.33333333333334</v>
      </c>
    </row>
    <row r="9" spans="1:19" x14ac:dyDescent="0.25">
      <c r="A9" s="2"/>
      <c r="B9" s="66"/>
      <c r="C9" s="9" t="s">
        <v>20</v>
      </c>
      <c r="D9" s="11">
        <v>66.23</v>
      </c>
      <c r="E9" s="11">
        <v>7.3</v>
      </c>
      <c r="F9" s="11">
        <v>1550</v>
      </c>
      <c r="G9" s="11">
        <v>1512</v>
      </c>
      <c r="H9" s="11">
        <v>1374</v>
      </c>
      <c r="I9" s="11">
        <v>1216</v>
      </c>
      <c r="J9" s="97">
        <f t="shared" si="0"/>
        <v>1413</v>
      </c>
      <c r="K9" s="98"/>
      <c r="L9" s="66"/>
      <c r="M9" s="8">
        <v>4</v>
      </c>
      <c r="N9" s="95">
        <v>7.9</v>
      </c>
      <c r="O9" s="96"/>
      <c r="P9" s="2"/>
      <c r="Q9" s="66"/>
      <c r="R9" s="80" t="s">
        <v>19</v>
      </c>
      <c r="S9" s="81">
        <f>S6-S8</f>
        <v>1265.8333333333335</v>
      </c>
    </row>
    <row r="10" spans="1:19" x14ac:dyDescent="0.25">
      <c r="A10" s="2"/>
      <c r="B10" s="66"/>
      <c r="C10" s="9" t="s">
        <v>22</v>
      </c>
      <c r="D10" s="11">
        <v>61.55</v>
      </c>
      <c r="E10" s="11">
        <v>7.8</v>
      </c>
      <c r="F10" s="11">
        <v>775</v>
      </c>
      <c r="G10" s="11">
        <v>785</v>
      </c>
      <c r="H10" s="11">
        <v>702</v>
      </c>
      <c r="I10" s="11">
        <v>608</v>
      </c>
      <c r="J10" s="97">
        <f t="shared" si="0"/>
        <v>717.5</v>
      </c>
      <c r="K10" s="98"/>
      <c r="L10" s="66"/>
      <c r="M10" s="8">
        <v>5</v>
      </c>
      <c r="N10" s="95">
        <v>8.4</v>
      </c>
      <c r="O10" s="96"/>
      <c r="P10" s="2"/>
      <c r="Q10" s="66"/>
      <c r="R10" s="80" t="s">
        <v>21</v>
      </c>
      <c r="S10" s="82">
        <f>S7-S8</f>
        <v>419.41666666666663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419</v>
      </c>
      <c r="G11" s="65">
        <v>438</v>
      </c>
      <c r="H11" s="65">
        <v>407</v>
      </c>
      <c r="I11" s="65">
        <v>395</v>
      </c>
      <c r="J11" s="97">
        <f t="shared" si="0"/>
        <v>414.75</v>
      </c>
      <c r="K11" s="98"/>
      <c r="L11" s="66"/>
      <c r="M11" s="13">
        <v>6</v>
      </c>
      <c r="N11" s="99">
        <v>7.2</v>
      </c>
      <c r="O11" s="100"/>
      <c r="P11" s="2"/>
      <c r="Q11" s="66"/>
      <c r="R11" s="83" t="s">
        <v>23</v>
      </c>
      <c r="S11" s="84">
        <f>S9/S6</f>
        <v>0.86101349053395315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212</v>
      </c>
      <c r="G12" s="65">
        <v>215</v>
      </c>
      <c r="H12" s="65">
        <v>225</v>
      </c>
      <c r="I12" s="65">
        <v>216</v>
      </c>
      <c r="J12" s="97">
        <f t="shared" si="0"/>
        <v>217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0.67241148964595854</v>
      </c>
    </row>
    <row r="13" spans="1:19" ht="15.75" thickBot="1" x14ac:dyDescent="0.3">
      <c r="A13" s="2"/>
      <c r="B13" s="66"/>
      <c r="C13" s="14" t="s">
        <v>29</v>
      </c>
      <c r="D13" s="15">
        <v>60.65</v>
      </c>
      <c r="E13" s="15">
        <v>7.3</v>
      </c>
      <c r="F13" s="15">
        <v>217</v>
      </c>
      <c r="G13" s="15">
        <v>219</v>
      </c>
      <c r="H13" s="15">
        <v>230</v>
      </c>
      <c r="I13" s="15">
        <v>219</v>
      </c>
      <c r="J13" s="101">
        <f t="shared" si="0"/>
        <v>221.25</v>
      </c>
      <c r="K13" s="102"/>
      <c r="L13" s="66"/>
      <c r="M13" s="69" t="s">
        <v>30</v>
      </c>
      <c r="N13" s="67">
        <v>3.86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12.59</v>
      </c>
      <c r="E16" s="11">
        <v>10.4</v>
      </c>
      <c r="F16" s="22">
        <v>1128</v>
      </c>
      <c r="G16" s="16"/>
      <c r="H16" s="23" t="s">
        <v>1</v>
      </c>
      <c r="I16" s="113">
        <v>6.36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64.239999999999995</v>
      </c>
      <c r="E17" s="11"/>
      <c r="F17" s="22">
        <v>220</v>
      </c>
      <c r="G17" s="16"/>
      <c r="H17" s="27" t="s">
        <v>2</v>
      </c>
      <c r="I17" s="115">
        <v>6.1</v>
      </c>
      <c r="J17" s="115"/>
      <c r="K17" s="116"/>
      <c r="L17" s="66"/>
      <c r="M17" s="67">
        <v>6.9</v>
      </c>
      <c r="N17" s="28">
        <v>162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63.87</v>
      </c>
      <c r="E19" s="11"/>
      <c r="F19" s="22">
        <v>216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75.55</v>
      </c>
      <c r="E20" s="11"/>
      <c r="F20" s="22">
        <v>214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74.45</v>
      </c>
      <c r="E21" s="11"/>
      <c r="F21" s="22">
        <v>2852</v>
      </c>
      <c r="G21" s="16"/>
      <c r="H21" s="103">
        <v>6</v>
      </c>
      <c r="I21" s="105">
        <v>406</v>
      </c>
      <c r="J21" s="105">
        <v>163</v>
      </c>
      <c r="K21" s="107">
        <f>((I21-J21)/I21)</f>
        <v>0.59852216748768472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76.290000000000006</v>
      </c>
      <c r="E22" s="11">
        <v>7.1</v>
      </c>
      <c r="F22" s="22">
        <v>586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611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79.709999999999994</v>
      </c>
      <c r="E24" s="11">
        <v>6.9</v>
      </c>
      <c r="F24" s="22">
        <v>1198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0.49221514508138714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1224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0.42195121951219511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0.47679324894514769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-1.9585253456221197E-2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1</v>
      </c>
      <c r="I28" s="33">
        <v>456</v>
      </c>
      <c r="J28" s="33">
        <v>394</v>
      </c>
      <c r="K28" s="34">
        <f>I28-J28</f>
        <v>62</v>
      </c>
      <c r="L28" s="66"/>
      <c r="M28" s="122" t="s">
        <v>66</v>
      </c>
      <c r="N28" s="123"/>
      <c r="O28" s="48">
        <f>(J9-J13)/J9</f>
        <v>0.84341825902335454</v>
      </c>
      <c r="P28" s="2"/>
    </row>
    <row r="29" spans="1:16" ht="15.75" thickBot="1" x14ac:dyDescent="0.3">
      <c r="A29" s="2"/>
      <c r="B29" s="41"/>
      <c r="C29" s="45" t="s">
        <v>67</v>
      </c>
      <c r="D29" s="33">
        <v>73.650000000000006</v>
      </c>
      <c r="E29" s="33">
        <v>69.5</v>
      </c>
      <c r="F29" s="34">
        <v>94.36</v>
      </c>
      <c r="G29" s="49">
        <v>5.4</v>
      </c>
      <c r="H29" s="67" t="s">
        <v>2</v>
      </c>
      <c r="I29" s="35">
        <v>269</v>
      </c>
      <c r="J29" s="35">
        <v>247</v>
      </c>
      <c r="K29" s="34">
        <f>I29-J29</f>
        <v>22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78.150000000000006</v>
      </c>
      <c r="E30" s="33">
        <v>58.32</v>
      </c>
      <c r="F30" s="34">
        <v>74.62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77.599999999999994</v>
      </c>
      <c r="E31" s="33">
        <v>50.57</v>
      </c>
      <c r="F31" s="34">
        <v>65.17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91.75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 t="s">
        <v>93</v>
      </c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248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249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250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251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252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998</v>
      </c>
      <c r="G64" s="12"/>
      <c r="H64" s="12"/>
      <c r="I64" s="12"/>
      <c r="J64" s="97">
        <f>AVERAGE(F64:I64)</f>
        <v>998</v>
      </c>
      <c r="K64" s="98"/>
      <c r="L64" s="66"/>
      <c r="M64" s="8">
        <v>2</v>
      </c>
      <c r="N64" s="95">
        <v>8.6999999999999993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445</v>
      </c>
      <c r="G65" s="12"/>
      <c r="H65" s="12"/>
      <c r="I65" s="12"/>
      <c r="J65" s="97">
        <f t="shared" ref="J65:J70" si="1">AVERAGE(F65:I65)</f>
        <v>445</v>
      </c>
      <c r="K65" s="98"/>
      <c r="L65" s="66"/>
      <c r="M65" s="8">
        <v>3</v>
      </c>
      <c r="N65" s="95">
        <v>8.5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65.95</v>
      </c>
      <c r="E66" s="11">
        <v>7.4</v>
      </c>
      <c r="F66" s="11">
        <v>1570</v>
      </c>
      <c r="G66" s="11">
        <v>1595</v>
      </c>
      <c r="H66" s="11">
        <v>1609</v>
      </c>
      <c r="I66" s="11">
        <v>1618</v>
      </c>
      <c r="J66" s="97">
        <f t="shared" si="1"/>
        <v>1598</v>
      </c>
      <c r="K66" s="98"/>
      <c r="L66" s="66"/>
      <c r="M66" s="8">
        <v>4</v>
      </c>
      <c r="N66" s="95">
        <v>7.6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61.83</v>
      </c>
      <c r="E67" s="11">
        <v>7.6</v>
      </c>
      <c r="F67" s="11">
        <v>541</v>
      </c>
      <c r="G67" s="11">
        <v>570</v>
      </c>
      <c r="H67" s="11">
        <v>535</v>
      </c>
      <c r="I67" s="11">
        <v>508</v>
      </c>
      <c r="J67" s="97">
        <f t="shared" si="1"/>
        <v>538.5</v>
      </c>
      <c r="K67" s="98"/>
      <c r="L67" s="66"/>
      <c r="M67" s="8">
        <v>5</v>
      </c>
      <c r="N67" s="95">
        <v>8.3000000000000007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362</v>
      </c>
      <c r="G68" s="65">
        <v>389</v>
      </c>
      <c r="H68" s="65">
        <v>370</v>
      </c>
      <c r="I68" s="65">
        <v>351</v>
      </c>
      <c r="J68" s="97">
        <f t="shared" si="1"/>
        <v>368</v>
      </c>
      <c r="K68" s="98"/>
      <c r="L68" s="66"/>
      <c r="M68" s="13">
        <v>6</v>
      </c>
      <c r="N68" s="99">
        <v>7.4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195</v>
      </c>
      <c r="G69" s="65">
        <v>192</v>
      </c>
      <c r="H69" s="65">
        <v>186</v>
      </c>
      <c r="I69" s="65">
        <v>180</v>
      </c>
      <c r="J69" s="97">
        <f t="shared" si="1"/>
        <v>188.25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62.39</v>
      </c>
      <c r="E70" s="15">
        <v>7.2</v>
      </c>
      <c r="F70" s="73">
        <v>199</v>
      </c>
      <c r="G70" s="73">
        <v>196</v>
      </c>
      <c r="H70" s="73">
        <v>191</v>
      </c>
      <c r="I70" s="73">
        <v>186</v>
      </c>
      <c r="J70" s="101">
        <f t="shared" si="1"/>
        <v>193</v>
      </c>
      <c r="K70" s="102"/>
      <c r="L70" s="66"/>
      <c r="M70" s="69" t="s">
        <v>30</v>
      </c>
      <c r="N70" s="67">
        <v>4.1100000000000003</v>
      </c>
      <c r="O70" s="68">
        <v>5.15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14.73</v>
      </c>
      <c r="E73" s="11">
        <v>9.9</v>
      </c>
      <c r="F73" s="22">
        <v>1210</v>
      </c>
      <c r="G73" s="16"/>
      <c r="H73" s="23" t="s">
        <v>1</v>
      </c>
      <c r="I73" s="113">
        <v>5.05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64.38</v>
      </c>
      <c r="E74" s="11"/>
      <c r="F74" s="22">
        <v>211</v>
      </c>
      <c r="G74" s="16"/>
      <c r="H74" s="27" t="s">
        <v>2</v>
      </c>
      <c r="I74" s="115">
        <v>4.82</v>
      </c>
      <c r="J74" s="115"/>
      <c r="K74" s="116"/>
      <c r="L74" s="66"/>
      <c r="M74" s="67">
        <v>6.9</v>
      </c>
      <c r="N74" s="28">
        <v>118</v>
      </c>
      <c r="O74" s="68">
        <v>0.02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66.16</v>
      </c>
      <c r="E76" s="11"/>
      <c r="F76" s="22">
        <v>208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73.819999999999993</v>
      </c>
      <c r="E77" s="11"/>
      <c r="F77" s="22">
        <v>206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75.150000000000006</v>
      </c>
      <c r="E78" s="11"/>
      <c r="F78" s="22">
        <v>2730</v>
      </c>
      <c r="G78" s="16"/>
      <c r="H78" s="103">
        <v>2</v>
      </c>
      <c r="I78" s="105">
        <v>538</v>
      </c>
      <c r="J78" s="105">
        <v>334</v>
      </c>
      <c r="K78" s="107">
        <f>((I78-J78)/I78)</f>
        <v>0.379182156133829</v>
      </c>
      <c r="L78" s="66"/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76.400000000000006</v>
      </c>
      <c r="E79" s="11">
        <v>7</v>
      </c>
      <c r="F79" s="22">
        <v>580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567</v>
      </c>
      <c r="G80" s="16"/>
      <c r="H80" s="103">
        <v>7</v>
      </c>
      <c r="I80" s="105">
        <v>402</v>
      </c>
      <c r="J80" s="105">
        <v>193</v>
      </c>
      <c r="K80" s="107">
        <f>((I80-J80)/I80)</f>
        <v>0.51990049751243783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78.28</v>
      </c>
      <c r="E81" s="11">
        <v>6.7</v>
      </c>
      <c r="F81" s="22">
        <v>1185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0.66301627033792243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1166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0.31662024141132777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0.48845108695652173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-2.5232403718459494E-2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91.4</v>
      </c>
      <c r="E85" s="33"/>
      <c r="F85" s="34"/>
      <c r="G85" s="46"/>
      <c r="H85" s="47" t="s">
        <v>105</v>
      </c>
      <c r="I85" s="33">
        <v>343</v>
      </c>
      <c r="J85" s="33">
        <v>270</v>
      </c>
      <c r="K85" s="34">
        <f>I85-J85</f>
        <v>73</v>
      </c>
      <c r="L85" s="66"/>
      <c r="M85" s="122" t="s">
        <v>66</v>
      </c>
      <c r="N85" s="123"/>
      <c r="O85" s="48">
        <f>(J66-J70)/J66</f>
        <v>0.8792240300375469</v>
      </c>
      <c r="P85" s="2"/>
    </row>
    <row r="86" spans="1:16" ht="15.75" thickBot="1" x14ac:dyDescent="0.3">
      <c r="A86" s="2"/>
      <c r="B86" s="41"/>
      <c r="C86" s="45" t="s">
        <v>67</v>
      </c>
      <c r="D86" s="33">
        <v>72.900000000000006</v>
      </c>
      <c r="E86" s="33">
        <v>68.66</v>
      </c>
      <c r="F86" s="34">
        <v>94.19</v>
      </c>
      <c r="G86" s="49">
        <v>5.2</v>
      </c>
      <c r="H86" s="67" t="s">
        <v>2</v>
      </c>
      <c r="I86" s="35">
        <v>198</v>
      </c>
      <c r="J86" s="35">
        <v>159</v>
      </c>
      <c r="K86" s="34">
        <f>I86-J86</f>
        <v>39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78.900000000000006</v>
      </c>
      <c r="E87" s="33">
        <v>58.76</v>
      </c>
      <c r="F87" s="34">
        <v>77.47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77.150000000000006</v>
      </c>
      <c r="E88" s="33">
        <v>50.42</v>
      </c>
      <c r="F88" s="34">
        <v>65.349999999999994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52.9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254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255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256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257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258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982</v>
      </c>
      <c r="G119" s="12"/>
      <c r="H119" s="12"/>
      <c r="I119" s="12"/>
      <c r="J119" s="97">
        <f>AVERAGE(F119:I119)</f>
        <v>982</v>
      </c>
      <c r="K119" s="98"/>
      <c r="L119" s="66"/>
      <c r="M119" s="8">
        <v>2</v>
      </c>
      <c r="N119" s="95">
        <v>8.8000000000000007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477</v>
      </c>
      <c r="G120" s="12"/>
      <c r="H120" s="12"/>
      <c r="I120" s="12"/>
      <c r="J120" s="97">
        <f t="shared" ref="J120:J125" si="2">AVERAGE(F120:I120)</f>
        <v>477</v>
      </c>
      <c r="K120" s="98"/>
      <c r="L120" s="66"/>
      <c r="M120" s="8">
        <v>3</v>
      </c>
      <c r="N120" s="95">
        <v>8.6</v>
      </c>
      <c r="O120" s="96"/>
      <c r="P120" s="2"/>
    </row>
    <row r="121" spans="1:16" x14ac:dyDescent="0.25">
      <c r="A121" s="2"/>
      <c r="B121" s="66"/>
      <c r="C121" s="9" t="s">
        <v>20</v>
      </c>
      <c r="D121" s="11" t="s">
        <v>259</v>
      </c>
      <c r="E121" s="11" t="s">
        <v>260</v>
      </c>
      <c r="F121" s="11">
        <v>1364</v>
      </c>
      <c r="G121" s="11">
        <v>1355</v>
      </c>
      <c r="H121" s="11">
        <v>1361</v>
      </c>
      <c r="I121" s="11">
        <v>1518</v>
      </c>
      <c r="J121" s="97">
        <f t="shared" si="2"/>
        <v>1399.5</v>
      </c>
      <c r="K121" s="98"/>
      <c r="L121" s="66"/>
      <c r="M121" s="8">
        <v>4</v>
      </c>
      <c r="N121" s="95">
        <v>7.7</v>
      </c>
      <c r="O121" s="96"/>
      <c r="P121" s="2"/>
    </row>
    <row r="122" spans="1:16" x14ac:dyDescent="0.25">
      <c r="A122" s="2"/>
      <c r="B122" s="66"/>
      <c r="C122" s="9" t="s">
        <v>22</v>
      </c>
      <c r="D122" s="11" t="s">
        <v>261</v>
      </c>
      <c r="E122" s="11" t="s">
        <v>262</v>
      </c>
      <c r="F122" s="11">
        <v>591</v>
      </c>
      <c r="G122" s="11">
        <v>584</v>
      </c>
      <c r="H122" s="11">
        <v>598</v>
      </c>
      <c r="I122" s="11">
        <v>688</v>
      </c>
      <c r="J122" s="97">
        <f t="shared" si="2"/>
        <v>615.25</v>
      </c>
      <c r="K122" s="98"/>
      <c r="L122" s="66"/>
      <c r="M122" s="8">
        <v>5</v>
      </c>
      <c r="N122" s="95">
        <v>8.4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407</v>
      </c>
      <c r="G123" s="65">
        <v>413</v>
      </c>
      <c r="H123" s="65">
        <v>435</v>
      </c>
      <c r="I123" s="65">
        <v>460</v>
      </c>
      <c r="J123" s="97">
        <f t="shared" si="2"/>
        <v>428.75</v>
      </c>
      <c r="K123" s="98"/>
      <c r="L123" s="66"/>
      <c r="M123" s="13">
        <v>6</v>
      </c>
      <c r="N123" s="99">
        <v>7.5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187</v>
      </c>
      <c r="G124" s="65">
        <v>184</v>
      </c>
      <c r="H124" s="65">
        <v>195</v>
      </c>
      <c r="I124" s="65">
        <v>269</v>
      </c>
      <c r="J124" s="97">
        <f t="shared" si="2"/>
        <v>208.75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 t="s">
        <v>263</v>
      </c>
      <c r="E125" s="15" t="s">
        <v>260</v>
      </c>
      <c r="F125" s="15">
        <v>179</v>
      </c>
      <c r="G125" s="15">
        <v>175</v>
      </c>
      <c r="H125" s="15">
        <v>186</v>
      </c>
      <c r="I125" s="15">
        <v>255</v>
      </c>
      <c r="J125" s="101">
        <f t="shared" si="2"/>
        <v>198.75</v>
      </c>
      <c r="K125" s="102"/>
      <c r="L125" s="66"/>
      <c r="M125" s="69" t="s">
        <v>30</v>
      </c>
      <c r="N125" s="67">
        <v>3.87</v>
      </c>
      <c r="O125" s="68">
        <v>4.96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14.69</v>
      </c>
      <c r="E128" s="11">
        <v>9.8000000000000007</v>
      </c>
      <c r="F128" s="22">
        <v>1145</v>
      </c>
      <c r="G128" s="16"/>
      <c r="H128" s="23" t="s">
        <v>1</v>
      </c>
      <c r="I128" s="113">
        <v>5.46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67.349999999999994</v>
      </c>
      <c r="E129" s="11"/>
      <c r="F129" s="22">
        <v>188</v>
      </c>
      <c r="G129" s="16"/>
      <c r="H129" s="27" t="s">
        <v>2</v>
      </c>
      <c r="I129" s="115">
        <v>4.75</v>
      </c>
      <c r="J129" s="115"/>
      <c r="K129" s="116"/>
      <c r="L129" s="66"/>
      <c r="M129" s="67">
        <v>6.7</v>
      </c>
      <c r="N129" s="28">
        <v>89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66.81</v>
      </c>
      <c r="E131" s="11"/>
      <c r="F131" s="22">
        <v>185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69.77</v>
      </c>
      <c r="E132" s="11"/>
      <c r="F132" s="22">
        <v>183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6.7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74.47</v>
      </c>
      <c r="E133" s="11"/>
      <c r="F133" s="22">
        <v>2655</v>
      </c>
      <c r="G133" s="16"/>
      <c r="H133" s="103">
        <v>3</v>
      </c>
      <c r="I133" s="105">
        <v>488</v>
      </c>
      <c r="J133" s="105">
        <v>235</v>
      </c>
      <c r="K133" s="107">
        <f>((I133-J133)/I133)</f>
        <v>0.51844262295081966</v>
      </c>
      <c r="L133" s="66"/>
      <c r="M133" s="13">
        <v>2</v>
      </c>
      <c r="N133" s="35">
        <v>6.8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75.88</v>
      </c>
      <c r="E134" s="11">
        <v>6.8</v>
      </c>
      <c r="F134" s="22">
        <v>559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534</v>
      </c>
      <c r="G135" s="16"/>
      <c r="H135" s="103">
        <v>8</v>
      </c>
      <c r="I135" s="105">
        <v>375</v>
      </c>
      <c r="J135" s="105">
        <v>271</v>
      </c>
      <c r="K135" s="107">
        <f>((I135-J135)/I135)</f>
        <v>0.27733333333333332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77.650000000000006</v>
      </c>
      <c r="E136" s="11">
        <v>6.6</v>
      </c>
      <c r="F136" s="22">
        <v>1142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0.56037870668095746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1127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0.30312880942706216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0.51311953352769679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4.790419161676647E-2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91.33</v>
      </c>
      <c r="E140" s="33"/>
      <c r="F140" s="34"/>
      <c r="G140" s="46"/>
      <c r="H140" s="47" t="s">
        <v>65</v>
      </c>
      <c r="I140" s="33">
        <v>612</v>
      </c>
      <c r="J140" s="33">
        <v>562</v>
      </c>
      <c r="K140" s="34">
        <f>I140-J140</f>
        <v>50</v>
      </c>
      <c r="L140" s="66"/>
      <c r="M140" s="122" t="s">
        <v>66</v>
      </c>
      <c r="N140" s="123"/>
      <c r="O140" s="48">
        <f>(J121-J125)/J121</f>
        <v>0.85798499464094324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72.55</v>
      </c>
      <c r="E141" s="33">
        <v>68.42</v>
      </c>
      <c r="F141" s="34">
        <v>94.32</v>
      </c>
      <c r="G141" s="49">
        <v>5.4</v>
      </c>
      <c r="H141" s="67" t="s">
        <v>68</v>
      </c>
      <c r="I141" s="35">
        <v>188</v>
      </c>
      <c r="J141" s="35">
        <v>156</v>
      </c>
      <c r="K141" s="34">
        <f>I141-J141</f>
        <v>32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79.849999999999994</v>
      </c>
      <c r="E142" s="33">
        <v>61.81</v>
      </c>
      <c r="F142" s="34">
        <v>77.42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76.349999999999994</v>
      </c>
      <c r="E143" s="33">
        <v>50.16</v>
      </c>
      <c r="F143" s="34">
        <v>65.709999999999994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53.88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91.54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265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266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267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topLeftCell="A81" zoomScale="90" zoomScaleNormal="90" workbookViewId="0">
      <selection activeCell="J146" sqref="J146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1374.4166666666667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888</v>
      </c>
      <c r="G7" s="12"/>
      <c r="H7" s="12"/>
      <c r="I7" s="12"/>
      <c r="J7" s="97">
        <f>AVERAGE(F7:I7)</f>
        <v>888</v>
      </c>
      <c r="K7" s="98"/>
      <c r="L7" s="66"/>
      <c r="M7" s="8">
        <v>2</v>
      </c>
      <c r="N7" s="95">
        <v>8.6999999999999993</v>
      </c>
      <c r="O7" s="96"/>
      <c r="P7" s="2"/>
      <c r="Q7" s="66"/>
      <c r="R7" s="57" t="s">
        <v>1</v>
      </c>
      <c r="S7" s="78">
        <f>AVERAGE(J10,J67,J122)</f>
        <v>539.5</v>
      </c>
    </row>
    <row r="8" spans="1:19" x14ac:dyDescent="0.25">
      <c r="A8" s="2"/>
      <c r="B8" s="66"/>
      <c r="C8" s="9" t="s">
        <v>18</v>
      </c>
      <c r="D8" s="10"/>
      <c r="E8" s="10"/>
      <c r="F8" s="11">
        <v>428</v>
      </c>
      <c r="G8" s="12"/>
      <c r="H8" s="12"/>
      <c r="I8" s="12"/>
      <c r="J8" s="97">
        <f t="shared" ref="J8:J13" si="0">AVERAGE(F8:I8)</f>
        <v>428</v>
      </c>
      <c r="K8" s="98"/>
      <c r="L8" s="66"/>
      <c r="M8" s="8">
        <v>3</v>
      </c>
      <c r="N8" s="95">
        <v>8.3000000000000007</v>
      </c>
      <c r="O8" s="96"/>
      <c r="P8" s="2"/>
      <c r="Q8" s="66"/>
      <c r="R8" s="57" t="s">
        <v>2</v>
      </c>
      <c r="S8" s="79">
        <f>AVERAGE(J13,J70,J125)</f>
        <v>239.16666666666666</v>
      </c>
    </row>
    <row r="9" spans="1:19" x14ac:dyDescent="0.25">
      <c r="A9" s="2"/>
      <c r="B9" s="66"/>
      <c r="C9" s="9" t="s">
        <v>20</v>
      </c>
      <c r="D9" s="11">
        <v>64.72</v>
      </c>
      <c r="E9" s="11">
        <v>6.7</v>
      </c>
      <c r="F9" s="11">
        <v>1411</v>
      </c>
      <c r="G9" s="11">
        <v>1402</v>
      </c>
      <c r="H9" s="11">
        <v>1390</v>
      </c>
      <c r="I9" s="11">
        <v>1208</v>
      </c>
      <c r="J9" s="97">
        <f t="shared" si="0"/>
        <v>1352.75</v>
      </c>
      <c r="K9" s="98"/>
      <c r="L9" s="66"/>
      <c r="M9" s="8">
        <v>4</v>
      </c>
      <c r="N9" s="95">
        <v>7.6</v>
      </c>
      <c r="O9" s="96"/>
      <c r="P9" s="2"/>
      <c r="Q9" s="66"/>
      <c r="R9" s="80" t="s">
        <v>19</v>
      </c>
      <c r="S9" s="81">
        <f>S6-S8</f>
        <v>1135.25</v>
      </c>
    </row>
    <row r="10" spans="1:19" x14ac:dyDescent="0.25">
      <c r="A10" s="2"/>
      <c r="B10" s="66"/>
      <c r="C10" s="9" t="s">
        <v>22</v>
      </c>
      <c r="D10" s="11">
        <v>61.19</v>
      </c>
      <c r="E10" s="11">
        <v>7.4</v>
      </c>
      <c r="F10" s="11">
        <v>707</v>
      </c>
      <c r="G10" s="11">
        <v>711</v>
      </c>
      <c r="H10" s="11">
        <v>706</v>
      </c>
      <c r="I10" s="11">
        <v>701</v>
      </c>
      <c r="J10" s="97">
        <f t="shared" si="0"/>
        <v>706.25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300.33333333333337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409</v>
      </c>
      <c r="G11" s="65">
        <v>416</v>
      </c>
      <c r="H11" s="65">
        <v>411</v>
      </c>
      <c r="I11" s="65">
        <v>404</v>
      </c>
      <c r="J11" s="97">
        <f t="shared" si="0"/>
        <v>410</v>
      </c>
      <c r="K11" s="98"/>
      <c r="L11" s="66"/>
      <c r="M11" s="13">
        <v>6</v>
      </c>
      <c r="N11" s="99">
        <v>7.7</v>
      </c>
      <c r="O11" s="100"/>
      <c r="P11" s="2"/>
      <c r="Q11" s="66"/>
      <c r="R11" s="83" t="s">
        <v>23</v>
      </c>
      <c r="S11" s="84">
        <f>S9/S6</f>
        <v>0.82598678227126654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268</v>
      </c>
      <c r="G12" s="65">
        <v>288</v>
      </c>
      <c r="H12" s="65">
        <v>280</v>
      </c>
      <c r="I12" s="65">
        <v>260</v>
      </c>
      <c r="J12" s="97">
        <f t="shared" si="0"/>
        <v>274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0.55668829162805078</v>
      </c>
    </row>
    <row r="13" spans="1:19" ht="15.75" thickBot="1" x14ac:dyDescent="0.3">
      <c r="A13" s="2"/>
      <c r="B13" s="66"/>
      <c r="C13" s="14" t="s">
        <v>29</v>
      </c>
      <c r="D13" s="15">
        <v>61.22</v>
      </c>
      <c r="E13" s="15">
        <v>7.1</v>
      </c>
      <c r="F13" s="15">
        <v>260</v>
      </c>
      <c r="G13" s="15">
        <v>269</v>
      </c>
      <c r="H13" s="15">
        <v>271</v>
      </c>
      <c r="I13" s="15">
        <v>268</v>
      </c>
      <c r="J13" s="101">
        <f t="shared" si="0"/>
        <v>267</v>
      </c>
      <c r="K13" s="102"/>
      <c r="L13" s="66"/>
      <c r="M13" s="69" t="s">
        <v>30</v>
      </c>
      <c r="N13" s="67">
        <v>2.99</v>
      </c>
      <c r="O13" s="68">
        <v>3.34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9.91</v>
      </c>
      <c r="E16" s="11">
        <v>9.9</v>
      </c>
      <c r="F16" s="22">
        <v>1231</v>
      </c>
      <c r="G16" s="16"/>
      <c r="H16" s="23" t="s">
        <v>1</v>
      </c>
      <c r="I16" s="113">
        <v>5.38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67.040000000000006</v>
      </c>
      <c r="E17" s="11"/>
      <c r="F17" s="22">
        <v>244</v>
      </c>
      <c r="G17" s="16"/>
      <c r="H17" s="27" t="s">
        <v>2</v>
      </c>
      <c r="I17" s="115">
        <v>4.82</v>
      </c>
      <c r="J17" s="115"/>
      <c r="K17" s="116"/>
      <c r="L17" s="66"/>
      <c r="M17" s="67">
        <v>6.9</v>
      </c>
      <c r="N17" s="28">
        <v>188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64.33</v>
      </c>
      <c r="E19" s="11"/>
      <c r="F19" s="22">
        <v>261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71.650000000000006</v>
      </c>
      <c r="E20" s="11"/>
      <c r="F20" s="22">
        <v>235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70.09</v>
      </c>
      <c r="E21" s="11"/>
      <c r="F21" s="22">
        <v>2477</v>
      </c>
      <c r="G21" s="16"/>
      <c r="H21" s="103">
        <v>4</v>
      </c>
      <c r="I21" s="105">
        <v>777</v>
      </c>
      <c r="J21" s="105">
        <v>564</v>
      </c>
      <c r="K21" s="107">
        <f>((I21-J21)/I21)</f>
        <v>0.27413127413127414</v>
      </c>
      <c r="L21" s="66"/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75.680000000000007</v>
      </c>
      <c r="E22" s="11">
        <v>6.4</v>
      </c>
      <c r="F22" s="22">
        <v>524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511</v>
      </c>
      <c r="G23" s="16"/>
      <c r="H23" s="103">
        <v>14</v>
      </c>
      <c r="I23" s="105">
        <v>394</v>
      </c>
      <c r="J23" s="105">
        <v>216</v>
      </c>
      <c r="K23" s="107">
        <f>((I23-J23)/I23)</f>
        <v>0.45177664974619292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77.790000000000006</v>
      </c>
      <c r="E24" s="11">
        <v>6.2</v>
      </c>
      <c r="F24" s="22">
        <v>945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0.47791535760487897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904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0.41946902654867257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0.33170731707317075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2.5547445255474453E-2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91.13</v>
      </c>
      <c r="E28" s="33"/>
      <c r="F28" s="34"/>
      <c r="G28" s="46"/>
      <c r="H28" s="47" t="s">
        <v>1</v>
      </c>
      <c r="I28" s="33">
        <v>871</v>
      </c>
      <c r="J28" s="33">
        <v>801</v>
      </c>
      <c r="K28" s="34">
        <f>I28-J28</f>
        <v>70</v>
      </c>
      <c r="L28" s="66"/>
      <c r="M28" s="122" t="s">
        <v>66</v>
      </c>
      <c r="N28" s="123"/>
      <c r="O28" s="48">
        <f>(J9-J13)/J9</f>
        <v>0.80262428386619844</v>
      </c>
      <c r="P28" s="2"/>
    </row>
    <row r="29" spans="1:16" ht="15.75" thickBot="1" x14ac:dyDescent="0.3">
      <c r="A29" s="2"/>
      <c r="B29" s="41"/>
      <c r="C29" s="45" t="s">
        <v>67</v>
      </c>
      <c r="D29" s="33">
        <v>72.95</v>
      </c>
      <c r="E29" s="33">
        <v>68.06</v>
      </c>
      <c r="F29" s="34">
        <v>93.31</v>
      </c>
      <c r="G29" s="49">
        <v>5.6</v>
      </c>
      <c r="H29" s="67" t="s">
        <v>2</v>
      </c>
      <c r="I29" s="35">
        <v>282</v>
      </c>
      <c r="J29" s="35">
        <v>266</v>
      </c>
      <c r="K29" s="34">
        <f>I29-J29</f>
        <v>16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79.650000000000006</v>
      </c>
      <c r="E30" s="33">
        <v>61.25</v>
      </c>
      <c r="F30" s="34">
        <v>76.91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76.05</v>
      </c>
      <c r="E31" s="33">
        <v>49.45</v>
      </c>
      <c r="F31" s="34">
        <v>65.03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54.87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90.87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268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269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270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920</v>
      </c>
      <c r="G64" s="12"/>
      <c r="H64" s="12"/>
      <c r="I64" s="12"/>
      <c r="J64" s="97">
        <f>AVERAGE(F64:I64)</f>
        <v>920</v>
      </c>
      <c r="K64" s="98"/>
      <c r="L64" s="66"/>
      <c r="M64" s="8">
        <v>2</v>
      </c>
      <c r="N64" s="95">
        <v>8.1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460</v>
      </c>
      <c r="G65" s="12"/>
      <c r="H65" s="12"/>
      <c r="I65" s="12"/>
      <c r="J65" s="97">
        <f t="shared" ref="J65:J70" si="1">AVERAGE(F65:I65)</f>
        <v>460</v>
      </c>
      <c r="K65" s="98"/>
      <c r="L65" s="66"/>
      <c r="M65" s="8">
        <v>3</v>
      </c>
      <c r="N65" s="95">
        <v>7.9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60.07</v>
      </c>
      <c r="E66" s="11">
        <v>8.1</v>
      </c>
      <c r="F66" s="11">
        <v>1609</v>
      </c>
      <c r="G66" s="11">
        <v>1583</v>
      </c>
      <c r="H66" s="11">
        <v>1494</v>
      </c>
      <c r="I66" s="11">
        <v>1331</v>
      </c>
      <c r="J66" s="97">
        <f t="shared" si="1"/>
        <v>1504.25</v>
      </c>
      <c r="K66" s="98"/>
      <c r="L66" s="66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60.98</v>
      </c>
      <c r="E67" s="11">
        <v>7.5</v>
      </c>
      <c r="F67" s="11">
        <v>438</v>
      </c>
      <c r="G67" s="11">
        <v>464</v>
      </c>
      <c r="H67" s="11">
        <v>472</v>
      </c>
      <c r="I67" s="11">
        <v>486</v>
      </c>
      <c r="J67" s="97">
        <f t="shared" si="1"/>
        <v>465</v>
      </c>
      <c r="K67" s="98"/>
      <c r="L67" s="66"/>
      <c r="M67" s="8">
        <v>5</v>
      </c>
      <c r="N67" s="95">
        <v>7.2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280</v>
      </c>
      <c r="G68" s="65">
        <v>303</v>
      </c>
      <c r="H68" s="65">
        <v>285</v>
      </c>
      <c r="I68" s="65">
        <v>277</v>
      </c>
      <c r="J68" s="97">
        <f t="shared" si="1"/>
        <v>286.25</v>
      </c>
      <c r="K68" s="98"/>
      <c r="L68" s="66"/>
      <c r="M68" s="13">
        <v>6</v>
      </c>
      <c r="N68" s="99">
        <v>7.5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232</v>
      </c>
      <c r="G69" s="65">
        <v>240</v>
      </c>
      <c r="H69" s="65">
        <v>226</v>
      </c>
      <c r="I69" s="65">
        <v>208</v>
      </c>
      <c r="J69" s="97">
        <f t="shared" si="1"/>
        <v>226.5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61.87</v>
      </c>
      <c r="E70" s="15">
        <v>6.9</v>
      </c>
      <c r="F70" s="15">
        <v>252</v>
      </c>
      <c r="G70" s="15">
        <v>258</v>
      </c>
      <c r="H70" s="15">
        <v>235</v>
      </c>
      <c r="I70" s="15">
        <v>216</v>
      </c>
      <c r="J70" s="101">
        <f t="shared" si="1"/>
        <v>240.25</v>
      </c>
      <c r="K70" s="102"/>
      <c r="L70" s="66"/>
      <c r="M70" s="69" t="s">
        <v>30</v>
      </c>
      <c r="N70" s="67">
        <v>3.43</v>
      </c>
      <c r="O70" s="68">
        <v>4.2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4.8499999999999996</v>
      </c>
      <c r="E73" s="11">
        <v>8.4</v>
      </c>
      <c r="F73" s="22">
        <v>1089</v>
      </c>
      <c r="G73" s="16"/>
      <c r="H73" s="23" t="s">
        <v>1</v>
      </c>
      <c r="I73" s="113">
        <v>4.71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69.569999999999993</v>
      </c>
      <c r="E74" s="11"/>
      <c r="F74" s="22">
        <v>260</v>
      </c>
      <c r="G74" s="16"/>
      <c r="H74" s="27" t="s">
        <v>2</v>
      </c>
      <c r="I74" s="115">
        <v>4.49</v>
      </c>
      <c r="J74" s="115"/>
      <c r="K74" s="116"/>
      <c r="L74" s="66"/>
      <c r="M74" s="67">
        <v>6.9</v>
      </c>
      <c r="N74" s="28">
        <v>131</v>
      </c>
      <c r="O74" s="68">
        <v>0.05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66.180000000000007</v>
      </c>
      <c r="E76" s="11"/>
      <c r="F76" s="22">
        <v>257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73.31</v>
      </c>
      <c r="E77" s="11"/>
      <c r="F77" s="22">
        <v>255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5.2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72.3</v>
      </c>
      <c r="E78" s="11"/>
      <c r="F78" s="22">
        <v>2575</v>
      </c>
      <c r="G78" s="16"/>
      <c r="H78" s="103">
        <v>12</v>
      </c>
      <c r="I78" s="105">
        <v>276</v>
      </c>
      <c r="J78" s="105">
        <v>110</v>
      </c>
      <c r="K78" s="107">
        <f>((I78-J78)/I78)</f>
        <v>0.60144927536231885</v>
      </c>
      <c r="L78" s="66"/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75.3</v>
      </c>
      <c r="E79" s="11">
        <v>6.6</v>
      </c>
      <c r="F79" s="22">
        <v>540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529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76.959999999999994</v>
      </c>
      <c r="E81" s="11">
        <v>6.3</v>
      </c>
      <c r="F81" s="22">
        <v>970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0.69087585175336541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955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0.38440860215053763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0.20873362445414848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-6.0706401766004413E-2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</v>
      </c>
      <c r="I85" s="33">
        <v>307</v>
      </c>
      <c r="J85" s="33">
        <v>266</v>
      </c>
      <c r="K85" s="34">
        <f>I85-J85</f>
        <v>41</v>
      </c>
      <c r="L85" s="66"/>
      <c r="M85" s="122" t="s">
        <v>66</v>
      </c>
      <c r="N85" s="123"/>
      <c r="O85" s="48">
        <f>(J66-J70)/J66</f>
        <v>0.84028585673923883</v>
      </c>
      <c r="P85" s="2"/>
    </row>
    <row r="86" spans="1:16" ht="15.75" thickBot="1" x14ac:dyDescent="0.3">
      <c r="A86" s="2"/>
      <c r="B86" s="41"/>
      <c r="C86" s="45" t="s">
        <v>67</v>
      </c>
      <c r="D86" s="33">
        <v>72.3</v>
      </c>
      <c r="E86" s="33">
        <v>67.739999999999995</v>
      </c>
      <c r="F86" s="34">
        <v>93.69</v>
      </c>
      <c r="G86" s="49">
        <v>5.3</v>
      </c>
      <c r="H86" s="67" t="s">
        <v>2</v>
      </c>
      <c r="I86" s="35">
        <v>199</v>
      </c>
      <c r="J86" s="35">
        <v>166</v>
      </c>
      <c r="K86" s="34">
        <f>I86-J86</f>
        <v>33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80.150000000000006</v>
      </c>
      <c r="E87" s="33">
        <v>61.45</v>
      </c>
      <c r="F87" s="34">
        <v>76.67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76.900000000000006</v>
      </c>
      <c r="E88" s="33">
        <v>49.88</v>
      </c>
      <c r="F88" s="34">
        <v>64.86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52.4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91.15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271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272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942</v>
      </c>
      <c r="G119" s="12"/>
      <c r="H119" s="12"/>
      <c r="I119" s="12"/>
      <c r="J119" s="97">
        <f>AVERAGE(F119:I119)</f>
        <v>942</v>
      </c>
      <c r="K119" s="98"/>
      <c r="L119" s="66"/>
      <c r="M119" s="8">
        <v>2</v>
      </c>
      <c r="N119" s="95">
        <v>8.1999999999999993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484</v>
      </c>
      <c r="G120" s="12"/>
      <c r="H120" s="12"/>
      <c r="I120" s="12"/>
      <c r="J120" s="97">
        <f t="shared" ref="J120:J125" si="2">AVERAGE(F120:I120)</f>
        <v>484</v>
      </c>
      <c r="K120" s="98"/>
      <c r="L120" s="66"/>
      <c r="M120" s="8">
        <v>3</v>
      </c>
      <c r="N120" s="95">
        <v>7.8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65.260000000000005</v>
      </c>
      <c r="E121" s="11">
        <v>7.4</v>
      </c>
      <c r="F121" s="11">
        <v>1340</v>
      </c>
      <c r="G121" s="11">
        <v>1169</v>
      </c>
      <c r="H121" s="11">
        <v>1160</v>
      </c>
      <c r="I121" s="11">
        <v>1396</v>
      </c>
      <c r="J121" s="97">
        <f t="shared" si="2"/>
        <v>1266.25</v>
      </c>
      <c r="K121" s="98"/>
      <c r="L121" s="66"/>
      <c r="M121" s="8">
        <v>4</v>
      </c>
      <c r="N121" s="95">
        <v>7.6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58.24</v>
      </c>
      <c r="E122" s="11">
        <v>7.3</v>
      </c>
      <c r="F122" s="11">
        <v>418</v>
      </c>
      <c r="G122" s="11">
        <v>482</v>
      </c>
      <c r="H122" s="11">
        <v>449</v>
      </c>
      <c r="I122" s="11">
        <v>440</v>
      </c>
      <c r="J122" s="97">
        <f t="shared" si="2"/>
        <v>447.25</v>
      </c>
      <c r="K122" s="98"/>
      <c r="L122" s="66"/>
      <c r="M122" s="8">
        <v>5</v>
      </c>
      <c r="N122" s="95">
        <v>7.3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202</v>
      </c>
      <c r="G123" s="65">
        <v>245</v>
      </c>
      <c r="H123" s="65">
        <v>232</v>
      </c>
      <c r="I123" s="65">
        <v>304</v>
      </c>
      <c r="J123" s="97">
        <f t="shared" si="2"/>
        <v>245.75</v>
      </c>
      <c r="K123" s="98"/>
      <c r="L123" s="66"/>
      <c r="M123" s="13">
        <v>6</v>
      </c>
      <c r="N123" s="99">
        <v>7.5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178</v>
      </c>
      <c r="G124" s="65">
        <v>213</v>
      </c>
      <c r="H124" s="65">
        <v>211</v>
      </c>
      <c r="I124" s="65">
        <v>221</v>
      </c>
      <c r="J124" s="97">
        <f t="shared" si="2"/>
        <v>205.75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61.42</v>
      </c>
      <c r="E125" s="15">
        <v>7.1</v>
      </c>
      <c r="F125" s="15">
        <v>213</v>
      </c>
      <c r="G125" s="15">
        <v>210</v>
      </c>
      <c r="H125" s="15">
        <v>206</v>
      </c>
      <c r="I125" s="15">
        <v>212</v>
      </c>
      <c r="J125" s="101">
        <f t="shared" si="2"/>
        <v>210.25</v>
      </c>
      <c r="K125" s="102"/>
      <c r="L125" s="66"/>
      <c r="M125" s="69" t="s">
        <v>30</v>
      </c>
      <c r="N125" s="67">
        <v>3.25</v>
      </c>
      <c r="O125" s="68">
        <v>4.0999999999999996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12.71</v>
      </c>
      <c r="E128" s="11">
        <v>10.7</v>
      </c>
      <c r="F128" s="22">
        <v>1147</v>
      </c>
      <c r="G128" s="16"/>
      <c r="H128" s="23" t="s">
        <v>1</v>
      </c>
      <c r="I128" s="113">
        <v>4.54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69.349999999999994</v>
      </c>
      <c r="E129" s="11"/>
      <c r="F129" s="22">
        <v>223</v>
      </c>
      <c r="G129" s="16"/>
      <c r="H129" s="27" t="s">
        <v>2</v>
      </c>
      <c r="I129" s="115">
        <v>4.13</v>
      </c>
      <c r="J129" s="115"/>
      <c r="K129" s="116"/>
      <c r="L129" s="66"/>
      <c r="M129" s="67">
        <v>6.8</v>
      </c>
      <c r="N129" s="28">
        <v>107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66.73</v>
      </c>
      <c r="E131" s="11"/>
      <c r="F131" s="22">
        <v>219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72.44</v>
      </c>
      <c r="E132" s="11"/>
      <c r="F132" s="22">
        <v>214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7.3</v>
      </c>
      <c r="E133" s="11"/>
      <c r="F133" s="22">
        <v>2458</v>
      </c>
      <c r="G133" s="16"/>
      <c r="H133" s="103">
        <v>11</v>
      </c>
      <c r="I133" s="105">
        <v>388</v>
      </c>
      <c r="J133" s="105">
        <v>251</v>
      </c>
      <c r="K133" s="107">
        <f>((I133-J133)/I133)</f>
        <v>0.35309278350515466</v>
      </c>
      <c r="L133" s="66"/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76.150000000000006</v>
      </c>
      <c r="E134" s="11">
        <v>6.7</v>
      </c>
      <c r="F134" s="22">
        <v>518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498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77.25</v>
      </c>
      <c r="E136" s="11">
        <v>6.4</v>
      </c>
      <c r="F136" s="22">
        <v>967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0.64679170779861794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935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0.4505310229178312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0.16276703967446593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-2.187120291616039E-2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91.44</v>
      </c>
      <c r="E140" s="33"/>
      <c r="F140" s="34"/>
      <c r="G140" s="46"/>
      <c r="H140" s="47" t="s">
        <v>1</v>
      </c>
      <c r="I140" s="33">
        <v>428</v>
      </c>
      <c r="J140" s="33">
        <v>387</v>
      </c>
      <c r="K140" s="34">
        <f>I140-J140</f>
        <v>41</v>
      </c>
      <c r="L140" s="66"/>
      <c r="M140" s="122" t="s">
        <v>66</v>
      </c>
      <c r="N140" s="123"/>
      <c r="O140" s="48">
        <f>(J121-J125)/J121</f>
        <v>0.8339585389930898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72.75</v>
      </c>
      <c r="E141" s="33">
        <v>68.56</v>
      </c>
      <c r="F141" s="34">
        <v>94.25</v>
      </c>
      <c r="G141" s="49">
        <v>5.4</v>
      </c>
      <c r="H141" s="67" t="s">
        <v>2</v>
      </c>
      <c r="I141" s="35">
        <v>225</v>
      </c>
      <c r="J141" s="35">
        <v>194</v>
      </c>
      <c r="K141" s="34">
        <f>I141-J141</f>
        <v>31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79.8</v>
      </c>
      <c r="E142" s="33">
        <v>60.84</v>
      </c>
      <c r="F142" s="34">
        <v>76.25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76.349999999999994</v>
      </c>
      <c r="E143" s="33">
        <v>49.26</v>
      </c>
      <c r="F143" s="34">
        <v>64.52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53.33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91.75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274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275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1142.6666666666667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921</v>
      </c>
      <c r="G7" s="12"/>
      <c r="H7" s="12"/>
      <c r="I7" s="12"/>
      <c r="J7" s="97">
        <f>AVERAGE(F7:I7)</f>
        <v>921</v>
      </c>
      <c r="K7" s="98"/>
      <c r="L7" s="66"/>
      <c r="M7" s="8">
        <v>2</v>
      </c>
      <c r="N7" s="95">
        <v>8.8000000000000007</v>
      </c>
      <c r="O7" s="96"/>
      <c r="P7" s="2"/>
      <c r="Q7" s="66"/>
      <c r="R7" s="57" t="s">
        <v>1</v>
      </c>
      <c r="S7" s="78">
        <f>AVERAGE(J10,J67,J122)</f>
        <v>439.16666666666669</v>
      </c>
    </row>
    <row r="8" spans="1:19" x14ac:dyDescent="0.25">
      <c r="A8" s="2"/>
      <c r="B8" s="66"/>
      <c r="C8" s="9" t="s">
        <v>18</v>
      </c>
      <c r="D8" s="10"/>
      <c r="E8" s="10"/>
      <c r="F8" s="11">
        <v>431</v>
      </c>
      <c r="G8" s="12"/>
      <c r="H8" s="12"/>
      <c r="I8" s="12"/>
      <c r="J8" s="97">
        <f t="shared" ref="J8:J13" si="0">AVERAGE(F8:I8)</f>
        <v>431</v>
      </c>
      <c r="K8" s="98"/>
      <c r="L8" s="66"/>
      <c r="M8" s="8">
        <v>3</v>
      </c>
      <c r="N8" s="95">
        <v>8.6999999999999993</v>
      </c>
      <c r="O8" s="96"/>
      <c r="P8" s="2"/>
      <c r="Q8" s="66"/>
      <c r="R8" s="57" t="s">
        <v>2</v>
      </c>
      <c r="S8" s="79">
        <f>AVERAGE(J13,J70,J125)</f>
        <v>200.58333333333334</v>
      </c>
    </row>
    <row r="9" spans="1:19" x14ac:dyDescent="0.25">
      <c r="A9" s="2"/>
      <c r="B9" s="66"/>
      <c r="C9" s="9" t="s">
        <v>20</v>
      </c>
      <c r="D9" s="11">
        <v>65.209999999999994</v>
      </c>
      <c r="E9" s="11">
        <v>7.6</v>
      </c>
      <c r="F9" s="11">
        <v>1370</v>
      </c>
      <c r="G9" s="11">
        <v>1365</v>
      </c>
      <c r="H9" s="11">
        <v>1297</v>
      </c>
      <c r="I9" s="11">
        <v>1208</v>
      </c>
      <c r="J9" s="97">
        <f t="shared" si="0"/>
        <v>1310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942.08333333333337</v>
      </c>
    </row>
    <row r="10" spans="1:19" x14ac:dyDescent="0.25">
      <c r="A10" s="2"/>
      <c r="B10" s="66"/>
      <c r="C10" s="9" t="s">
        <v>22</v>
      </c>
      <c r="D10" s="11">
        <v>61.27</v>
      </c>
      <c r="E10" s="11">
        <v>7.3</v>
      </c>
      <c r="F10" s="11">
        <v>439</v>
      </c>
      <c r="G10" s="11">
        <v>451</v>
      </c>
      <c r="H10" s="11">
        <v>455</v>
      </c>
      <c r="I10" s="11">
        <v>516</v>
      </c>
      <c r="J10" s="97">
        <f t="shared" si="0"/>
        <v>465.25</v>
      </c>
      <c r="K10" s="98"/>
      <c r="L10" s="66"/>
      <c r="M10" s="8">
        <v>5</v>
      </c>
      <c r="N10" s="95">
        <v>9.1</v>
      </c>
      <c r="O10" s="96"/>
      <c r="P10" s="2"/>
      <c r="Q10" s="66"/>
      <c r="R10" s="80" t="s">
        <v>21</v>
      </c>
      <c r="S10" s="82">
        <f>S7-S8</f>
        <v>238.58333333333334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333</v>
      </c>
      <c r="G11" s="65">
        <v>339</v>
      </c>
      <c r="H11" s="65">
        <v>244</v>
      </c>
      <c r="I11" s="65">
        <v>330</v>
      </c>
      <c r="J11" s="97">
        <f t="shared" si="0"/>
        <v>311.5</v>
      </c>
      <c r="K11" s="98"/>
      <c r="L11" s="66"/>
      <c r="M11" s="13">
        <v>6</v>
      </c>
      <c r="N11" s="99">
        <v>8.6999999999999993</v>
      </c>
      <c r="O11" s="100"/>
      <c r="P11" s="2"/>
      <c r="Q11" s="66"/>
      <c r="R11" s="83" t="s">
        <v>23</v>
      </c>
      <c r="S11" s="84">
        <f>S9/S6</f>
        <v>0.82446032672112013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205</v>
      </c>
      <c r="G12" s="65">
        <v>232</v>
      </c>
      <c r="H12" s="65">
        <v>233</v>
      </c>
      <c r="I12" s="65">
        <v>209</v>
      </c>
      <c r="J12" s="97">
        <f t="shared" si="0"/>
        <v>219.75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0.54326375711574948</v>
      </c>
    </row>
    <row r="13" spans="1:19" ht="15.75" thickBot="1" x14ac:dyDescent="0.3">
      <c r="A13" s="2"/>
      <c r="B13" s="66"/>
      <c r="C13" s="14" t="s">
        <v>29</v>
      </c>
      <c r="D13" s="15">
        <v>61.11</v>
      </c>
      <c r="E13" s="15">
        <v>7.2</v>
      </c>
      <c r="F13" s="15">
        <v>214</v>
      </c>
      <c r="G13" s="15">
        <v>222</v>
      </c>
      <c r="H13" s="15">
        <v>224</v>
      </c>
      <c r="I13" s="15">
        <v>205</v>
      </c>
      <c r="J13" s="101">
        <f t="shared" si="0"/>
        <v>216.25</v>
      </c>
      <c r="K13" s="102"/>
      <c r="L13" s="66"/>
      <c r="M13" s="69" t="s">
        <v>30</v>
      </c>
      <c r="N13" s="67">
        <v>2.91</v>
      </c>
      <c r="O13" s="68">
        <v>3.03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9.94</v>
      </c>
      <c r="E16" s="11">
        <v>10.1</v>
      </c>
      <c r="F16" s="22">
        <v>1277</v>
      </c>
      <c r="G16" s="16"/>
      <c r="H16" s="23" t="s">
        <v>1</v>
      </c>
      <c r="I16" s="113">
        <v>5.15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66.760000000000005</v>
      </c>
      <c r="E17" s="11"/>
      <c r="F17" s="22">
        <v>202</v>
      </c>
      <c r="G17" s="16"/>
      <c r="H17" s="27" t="s">
        <v>2</v>
      </c>
      <c r="I17" s="115">
        <v>4.82</v>
      </c>
      <c r="J17" s="115"/>
      <c r="K17" s="116"/>
      <c r="L17" s="66"/>
      <c r="M17" s="67">
        <v>7.1</v>
      </c>
      <c r="N17" s="28">
        <v>166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63.84</v>
      </c>
      <c r="E19" s="11"/>
      <c r="F19" s="22">
        <v>211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72.61</v>
      </c>
      <c r="E20" s="11"/>
      <c r="F20" s="22">
        <v>207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71.14</v>
      </c>
      <c r="E21" s="11"/>
      <c r="F21" s="22">
        <v>2412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74.81</v>
      </c>
      <c r="E22" s="11">
        <v>6.4</v>
      </c>
      <c r="F22" s="22">
        <v>697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689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77.989999999999995</v>
      </c>
      <c r="E24" s="11">
        <v>6.2</v>
      </c>
      <c r="F24" s="22">
        <v>1333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0.64484732824427482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1324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0.33046749059645353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0.2945425361155698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1.5927189988623434E-2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90.84</v>
      </c>
      <c r="E28" s="33"/>
      <c r="F28" s="34"/>
      <c r="G28" s="46"/>
      <c r="H28" s="47" t="s">
        <v>1</v>
      </c>
      <c r="I28" s="33">
        <v>606</v>
      </c>
      <c r="J28" s="33">
        <v>519</v>
      </c>
      <c r="K28" s="34">
        <f>I28-J28</f>
        <v>87</v>
      </c>
      <c r="L28" s="66"/>
      <c r="M28" s="122" t="s">
        <v>66</v>
      </c>
      <c r="N28" s="123"/>
      <c r="O28" s="48">
        <f>(J9-J13)/J9</f>
        <v>0.83492366412213737</v>
      </c>
      <c r="P28" s="2"/>
    </row>
    <row r="29" spans="1:16" ht="15.75" thickBot="1" x14ac:dyDescent="0.3">
      <c r="A29" s="2"/>
      <c r="B29" s="41"/>
      <c r="C29" s="45" t="s">
        <v>67</v>
      </c>
      <c r="D29" s="33">
        <v>73.150000000000006</v>
      </c>
      <c r="E29" s="33">
        <v>68.78</v>
      </c>
      <c r="F29" s="34">
        <v>94.03</v>
      </c>
      <c r="G29" s="49">
        <v>5.5</v>
      </c>
      <c r="H29" s="67" t="s">
        <v>2</v>
      </c>
      <c r="I29" s="35">
        <v>229</v>
      </c>
      <c r="J29" s="35">
        <v>212</v>
      </c>
      <c r="K29" s="34">
        <f>I29-J29</f>
        <v>17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78.849999999999994</v>
      </c>
      <c r="E30" s="33">
        <v>60.2</v>
      </c>
      <c r="F30" s="34">
        <v>76.349999999999994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76.95</v>
      </c>
      <c r="E31" s="33">
        <v>50.18</v>
      </c>
      <c r="F31" s="34">
        <v>65.22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57.07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91.16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276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277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278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965</v>
      </c>
      <c r="G64" s="12"/>
      <c r="H64" s="12"/>
      <c r="I64" s="12"/>
      <c r="J64" s="97">
        <f>AVERAGE(F64:I64)</f>
        <v>965</v>
      </c>
      <c r="K64" s="98"/>
      <c r="L64" s="66"/>
      <c r="M64" s="8">
        <v>2</v>
      </c>
      <c r="N64" s="95">
        <v>8.5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460</v>
      </c>
      <c r="G65" s="12"/>
      <c r="H65" s="12"/>
      <c r="I65" s="12"/>
      <c r="J65" s="97">
        <f t="shared" ref="J65:J70" si="1">AVERAGE(F65:I65)</f>
        <v>460</v>
      </c>
      <c r="K65" s="98"/>
      <c r="L65" s="66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64.25</v>
      </c>
      <c r="E66" s="11">
        <v>7.5</v>
      </c>
      <c r="F66" s="11">
        <v>1052</v>
      </c>
      <c r="G66" s="11">
        <v>1090</v>
      </c>
      <c r="H66" s="11">
        <v>1065</v>
      </c>
      <c r="I66" s="11">
        <v>1035</v>
      </c>
      <c r="J66" s="97">
        <f t="shared" si="1"/>
        <v>1060.5</v>
      </c>
      <c r="K66" s="98"/>
      <c r="L66" s="66"/>
      <c r="M66" s="8">
        <v>4</v>
      </c>
      <c r="N66" s="95">
        <v>7.9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62.1</v>
      </c>
      <c r="E67" s="11">
        <v>7.8</v>
      </c>
      <c r="F67" s="11">
        <v>411</v>
      </c>
      <c r="G67" s="11">
        <v>445</v>
      </c>
      <c r="H67" s="11">
        <v>429</v>
      </c>
      <c r="I67" s="11">
        <v>403</v>
      </c>
      <c r="J67" s="97">
        <f t="shared" si="1"/>
        <v>422</v>
      </c>
      <c r="K67" s="98"/>
      <c r="L67" s="66"/>
      <c r="M67" s="8">
        <v>5</v>
      </c>
      <c r="N67" s="95">
        <v>7.4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302</v>
      </c>
      <c r="G68" s="65">
        <v>312</v>
      </c>
      <c r="H68" s="65">
        <v>301</v>
      </c>
      <c r="I68" s="65">
        <v>293</v>
      </c>
      <c r="J68" s="97">
        <f t="shared" si="1"/>
        <v>302</v>
      </c>
      <c r="K68" s="98"/>
      <c r="L68" s="66"/>
      <c r="M68" s="13">
        <v>6</v>
      </c>
      <c r="N68" s="99">
        <v>8.9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191</v>
      </c>
      <c r="G69" s="65">
        <v>194</v>
      </c>
      <c r="H69" s="65">
        <v>188</v>
      </c>
      <c r="I69" s="65">
        <v>184</v>
      </c>
      <c r="J69" s="97">
        <f t="shared" si="1"/>
        <v>189.25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61.25</v>
      </c>
      <c r="E70" s="15">
        <v>7.4</v>
      </c>
      <c r="F70" s="15">
        <v>196</v>
      </c>
      <c r="G70" s="15">
        <v>199</v>
      </c>
      <c r="H70" s="15">
        <v>195</v>
      </c>
      <c r="I70" s="15">
        <v>191</v>
      </c>
      <c r="J70" s="101">
        <f t="shared" si="1"/>
        <v>195.25</v>
      </c>
      <c r="K70" s="102"/>
      <c r="L70" s="66"/>
      <c r="M70" s="69" t="s">
        <v>30</v>
      </c>
      <c r="N70" s="67">
        <v>3.79</v>
      </c>
      <c r="O70" s="68"/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7.75</v>
      </c>
      <c r="E73" s="11">
        <v>8.8000000000000007</v>
      </c>
      <c r="F73" s="22">
        <v>1240</v>
      </c>
      <c r="G73" s="16"/>
      <c r="H73" s="23" t="s">
        <v>1</v>
      </c>
      <c r="I73" s="113">
        <v>4.71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65.67</v>
      </c>
      <c r="E74" s="11"/>
      <c r="F74" s="22">
        <v>202</v>
      </c>
      <c r="G74" s="16"/>
      <c r="H74" s="27" t="s">
        <v>2</v>
      </c>
      <c r="I74" s="115">
        <v>4.37</v>
      </c>
      <c r="J74" s="115"/>
      <c r="K74" s="116"/>
      <c r="L74" s="66"/>
      <c r="M74" s="67">
        <v>6.9</v>
      </c>
      <c r="N74" s="28">
        <v>129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64.56</v>
      </c>
      <c r="E76" s="11"/>
      <c r="F76" s="22">
        <v>199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71.510000000000005</v>
      </c>
      <c r="E77" s="11"/>
      <c r="F77" s="22">
        <v>198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73.400000000000006</v>
      </c>
      <c r="E78" s="11"/>
      <c r="F78" s="22">
        <v>2530</v>
      </c>
      <c r="G78" s="16"/>
      <c r="H78" s="103">
        <v>1</v>
      </c>
      <c r="I78" s="105">
        <v>422</v>
      </c>
      <c r="J78" s="105">
        <v>140</v>
      </c>
      <c r="K78" s="107">
        <f>((I78-J78)/I78)</f>
        <v>0.66824644549763035</v>
      </c>
      <c r="L78" s="66"/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75.12</v>
      </c>
      <c r="E79" s="11">
        <v>6.6</v>
      </c>
      <c r="F79" s="22">
        <v>689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676</v>
      </c>
      <c r="G80" s="16"/>
      <c r="H80" s="103">
        <v>5</v>
      </c>
      <c r="I80" s="105">
        <v>314</v>
      </c>
      <c r="J80" s="105">
        <v>190</v>
      </c>
      <c r="K80" s="107">
        <f>((I80-J80)/I80)</f>
        <v>0.39490445859872614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77.400000000000006</v>
      </c>
      <c r="E81" s="11">
        <v>6.3</v>
      </c>
      <c r="F81" s="22">
        <v>1353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0.60207449316360206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1339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0.28436018957345971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0.37334437086092714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-3.1704095112285335E-2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91.15</v>
      </c>
      <c r="E85" s="33"/>
      <c r="F85" s="34"/>
      <c r="G85" s="46"/>
      <c r="H85" s="47" t="s">
        <v>105</v>
      </c>
      <c r="I85" s="33">
        <v>302</v>
      </c>
      <c r="J85" s="33">
        <v>251</v>
      </c>
      <c r="K85" s="34">
        <f>I85-J85</f>
        <v>51</v>
      </c>
      <c r="L85" s="66"/>
      <c r="M85" s="122" t="s">
        <v>66</v>
      </c>
      <c r="N85" s="123"/>
      <c r="O85" s="48">
        <f>(J66-J70)/J66</f>
        <v>0.81588873173031584</v>
      </c>
      <c r="P85" s="2"/>
    </row>
    <row r="86" spans="1:16" ht="15.75" thickBot="1" x14ac:dyDescent="0.3">
      <c r="A86" s="2"/>
      <c r="B86" s="41"/>
      <c r="C86" s="45" t="s">
        <v>67</v>
      </c>
      <c r="D86" s="33">
        <v>72.650000000000006</v>
      </c>
      <c r="E86" s="33">
        <v>68.5</v>
      </c>
      <c r="F86" s="34">
        <v>94.29</v>
      </c>
      <c r="G86" s="49">
        <v>5.2</v>
      </c>
      <c r="H86" s="67" t="s">
        <v>2</v>
      </c>
      <c r="I86" s="35">
        <v>196</v>
      </c>
      <c r="J86" s="35">
        <v>160</v>
      </c>
      <c r="K86" s="34">
        <f>I86-J86</f>
        <v>36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79.400000000000006</v>
      </c>
      <c r="E87" s="33">
        <v>60.46</v>
      </c>
      <c r="F87" s="34">
        <v>76.150000000000006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77.2</v>
      </c>
      <c r="E88" s="33">
        <v>50.2</v>
      </c>
      <c r="F88" s="34">
        <v>65.03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52.8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91.3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279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280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281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282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969</v>
      </c>
      <c r="G119" s="12"/>
      <c r="H119" s="12"/>
      <c r="I119" s="12"/>
      <c r="J119" s="97">
        <f>AVERAGE(F119:I119)</f>
        <v>969</v>
      </c>
      <c r="K119" s="98"/>
      <c r="L119" s="66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412</v>
      </c>
      <c r="G120" s="12"/>
      <c r="H120" s="12"/>
      <c r="I120" s="12"/>
      <c r="J120" s="97">
        <f t="shared" ref="J120:J125" si="2">AVERAGE(F120:I120)</f>
        <v>412</v>
      </c>
      <c r="K120" s="98"/>
      <c r="L120" s="66"/>
      <c r="M120" s="8">
        <v>3</v>
      </c>
      <c r="N120" s="95">
        <v>9.1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65.5</v>
      </c>
      <c r="E121" s="11">
        <v>7.8</v>
      </c>
      <c r="F121" s="11">
        <v>1023</v>
      </c>
      <c r="G121" s="11">
        <v>1091</v>
      </c>
      <c r="H121" s="11">
        <v>1062</v>
      </c>
      <c r="I121" s="11">
        <v>1054</v>
      </c>
      <c r="J121" s="97">
        <f t="shared" si="2"/>
        <v>1057.5</v>
      </c>
      <c r="K121" s="98"/>
      <c r="L121" s="66"/>
      <c r="M121" s="8">
        <v>4</v>
      </c>
      <c r="N121" s="95">
        <v>7.9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62.51</v>
      </c>
      <c r="E122" s="11">
        <v>8.1</v>
      </c>
      <c r="F122" s="11">
        <v>409</v>
      </c>
      <c r="G122" s="11">
        <v>438</v>
      </c>
      <c r="H122" s="11">
        <v>431</v>
      </c>
      <c r="I122" s="11">
        <v>443</v>
      </c>
      <c r="J122" s="97">
        <f t="shared" si="2"/>
        <v>430.25</v>
      </c>
      <c r="K122" s="98"/>
      <c r="L122" s="66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269</v>
      </c>
      <c r="G123" s="65">
        <v>257</v>
      </c>
      <c r="H123" s="65">
        <v>262</v>
      </c>
      <c r="I123" s="65">
        <v>251</v>
      </c>
      <c r="J123" s="97">
        <f t="shared" si="2"/>
        <v>259.75</v>
      </c>
      <c r="K123" s="98"/>
      <c r="L123" s="66"/>
      <c r="M123" s="13">
        <v>6</v>
      </c>
      <c r="N123" s="99">
        <v>9.1999999999999993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189</v>
      </c>
      <c r="G124" s="65">
        <v>180</v>
      </c>
      <c r="H124" s="65">
        <v>183</v>
      </c>
      <c r="I124" s="65">
        <v>178</v>
      </c>
      <c r="J124" s="97">
        <f t="shared" si="2"/>
        <v>182.5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61.65</v>
      </c>
      <c r="E125" s="15">
        <v>7.2</v>
      </c>
      <c r="F125" s="15">
        <v>193</v>
      </c>
      <c r="G125" s="15">
        <v>195</v>
      </c>
      <c r="H125" s="15">
        <v>191</v>
      </c>
      <c r="I125" s="15">
        <v>182</v>
      </c>
      <c r="J125" s="101">
        <f t="shared" si="2"/>
        <v>190.25</v>
      </c>
      <c r="K125" s="102"/>
      <c r="L125" s="66"/>
      <c r="M125" s="69" t="s">
        <v>30</v>
      </c>
      <c r="N125" s="67">
        <v>3.17</v>
      </c>
      <c r="O125" s="68">
        <v>4.72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11.58</v>
      </c>
      <c r="E128" s="11">
        <v>7.2</v>
      </c>
      <c r="F128" s="22">
        <v>1026</v>
      </c>
      <c r="G128" s="16"/>
      <c r="H128" s="23" t="s">
        <v>1</v>
      </c>
      <c r="I128" s="113">
        <v>4.59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63.16</v>
      </c>
      <c r="E129" s="11"/>
      <c r="F129" s="22">
        <v>186</v>
      </c>
      <c r="G129" s="16"/>
      <c r="H129" s="27" t="s">
        <v>2</v>
      </c>
      <c r="I129" s="115">
        <v>4.34</v>
      </c>
      <c r="J129" s="115"/>
      <c r="K129" s="116"/>
      <c r="L129" s="66"/>
      <c r="M129" s="67">
        <v>7</v>
      </c>
      <c r="N129" s="28">
        <v>125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62.63</v>
      </c>
      <c r="E131" s="11"/>
      <c r="F131" s="22">
        <v>182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74.900000000000006</v>
      </c>
      <c r="E132" s="11"/>
      <c r="F132" s="22">
        <v>186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78.98</v>
      </c>
      <c r="E133" s="11"/>
      <c r="F133" s="22">
        <v>3167</v>
      </c>
      <c r="G133" s="16"/>
      <c r="H133" s="103">
        <v>13</v>
      </c>
      <c r="I133" s="105">
        <v>281</v>
      </c>
      <c r="J133" s="105">
        <v>165</v>
      </c>
      <c r="K133" s="107">
        <f>((I133-J133)/I133)</f>
        <v>0.41281138790035588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73.2</v>
      </c>
      <c r="E134" s="11">
        <v>7.3</v>
      </c>
      <c r="F134" s="22">
        <v>655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627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76.97</v>
      </c>
      <c r="E136" s="11">
        <v>6.8</v>
      </c>
      <c r="F136" s="22">
        <v>1426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0.59314420803782508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1492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0.39628123184195235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0.29740134744947067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-4.2465753424657533E-2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91.25</v>
      </c>
      <c r="E140" s="33"/>
      <c r="F140" s="34"/>
      <c r="G140" s="46"/>
      <c r="H140" s="47" t="s">
        <v>1</v>
      </c>
      <c r="I140" s="33">
        <v>326</v>
      </c>
      <c r="J140" s="33">
        <v>271</v>
      </c>
      <c r="K140" s="34">
        <f>I140-J140</f>
        <v>55</v>
      </c>
      <c r="L140" s="66"/>
      <c r="M140" s="122" t="s">
        <v>66</v>
      </c>
      <c r="N140" s="123"/>
      <c r="O140" s="48">
        <f>(J121-J125)/J121</f>
        <v>0.82009456264775416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72.75</v>
      </c>
      <c r="E141" s="33">
        <v>68.44</v>
      </c>
      <c r="F141" s="34">
        <v>94.07</v>
      </c>
      <c r="G141" s="49">
        <v>5.3</v>
      </c>
      <c r="H141" s="67" t="s">
        <v>2</v>
      </c>
      <c r="I141" s="35">
        <v>241</v>
      </c>
      <c r="J141" s="35">
        <v>225</v>
      </c>
      <c r="K141" s="34">
        <f>I141-J141</f>
        <v>16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79.25</v>
      </c>
      <c r="E142" s="33">
        <v>60.5</v>
      </c>
      <c r="F142" s="34">
        <v>76.34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77.8</v>
      </c>
      <c r="E143" s="33">
        <v>50.8</v>
      </c>
      <c r="F143" s="34">
        <v>65.290000000000006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54.15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283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284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285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162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286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1210.9166666666667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909</v>
      </c>
      <c r="G7" s="12"/>
      <c r="H7" s="12"/>
      <c r="I7" s="12"/>
      <c r="J7" s="97">
        <f>AVERAGE(F7:I7)</f>
        <v>909</v>
      </c>
      <c r="K7" s="98"/>
      <c r="L7" s="66"/>
      <c r="M7" s="8">
        <v>2</v>
      </c>
      <c r="N7" s="95">
        <v>8.8000000000000007</v>
      </c>
      <c r="O7" s="96"/>
      <c r="P7" s="2"/>
      <c r="Q7" s="66"/>
      <c r="R7" s="57" t="s">
        <v>1</v>
      </c>
      <c r="S7" s="78">
        <f>AVERAGE(J10,J67,J122)</f>
        <v>524.58333333333337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419</v>
      </c>
      <c r="G8" s="12"/>
      <c r="H8" s="12"/>
      <c r="I8" s="12"/>
      <c r="J8" s="97">
        <f t="shared" ref="J8:J13" si="0">AVERAGE(F8:I8)</f>
        <v>419</v>
      </c>
      <c r="K8" s="98"/>
      <c r="L8" s="66"/>
      <c r="M8" s="8">
        <v>3</v>
      </c>
      <c r="N8" s="95">
        <v>7.8</v>
      </c>
      <c r="O8" s="96"/>
      <c r="P8" s="2"/>
      <c r="Q8" s="66"/>
      <c r="R8" s="57" t="s">
        <v>2</v>
      </c>
      <c r="S8" s="79">
        <f>AVERAGE(J13,J70,J125)</f>
        <v>179.25</v>
      </c>
    </row>
    <row r="9" spans="1:19" x14ac:dyDescent="0.25">
      <c r="A9" s="2"/>
      <c r="B9" s="66"/>
      <c r="C9" s="9" t="s">
        <v>20</v>
      </c>
      <c r="D9" s="11">
        <v>62.61</v>
      </c>
      <c r="E9" s="11">
        <v>7.1</v>
      </c>
      <c r="F9" s="11">
        <v>1069</v>
      </c>
      <c r="G9" s="11">
        <v>1044</v>
      </c>
      <c r="H9" s="11">
        <v>1032</v>
      </c>
      <c r="I9" s="11">
        <v>1078</v>
      </c>
      <c r="J9" s="97">
        <f t="shared" si="0"/>
        <v>1055.75</v>
      </c>
      <c r="K9" s="98"/>
      <c r="L9" s="66"/>
      <c r="M9" s="8">
        <v>4</v>
      </c>
      <c r="N9" s="95">
        <v>7.3</v>
      </c>
      <c r="O9" s="96"/>
      <c r="P9" s="2"/>
      <c r="Q9" s="66"/>
      <c r="R9" s="80" t="s">
        <v>19</v>
      </c>
      <c r="S9" s="81">
        <f>S6-S8</f>
        <v>1031.6666666666667</v>
      </c>
    </row>
    <row r="10" spans="1:19" x14ac:dyDescent="0.25">
      <c r="A10" s="2"/>
      <c r="B10" s="66"/>
      <c r="C10" s="9" t="s">
        <v>22</v>
      </c>
      <c r="D10" s="11">
        <v>61.92</v>
      </c>
      <c r="E10" s="11">
        <v>7.6</v>
      </c>
      <c r="F10" s="11">
        <v>431</v>
      </c>
      <c r="G10" s="11">
        <v>429</v>
      </c>
      <c r="H10" s="11">
        <v>400</v>
      </c>
      <c r="I10" s="11">
        <v>456</v>
      </c>
      <c r="J10" s="97">
        <f t="shared" si="0"/>
        <v>429</v>
      </c>
      <c r="K10" s="98"/>
      <c r="L10" s="66"/>
      <c r="M10" s="8">
        <v>5</v>
      </c>
      <c r="N10" s="95">
        <v>7.2</v>
      </c>
      <c r="O10" s="96"/>
      <c r="P10" s="2"/>
      <c r="Q10" s="66"/>
      <c r="R10" s="80" t="s">
        <v>21</v>
      </c>
      <c r="S10" s="82">
        <f>S7-S8</f>
        <v>345.33333333333337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249</v>
      </c>
      <c r="G11" s="65">
        <v>244</v>
      </c>
      <c r="H11" s="65">
        <v>235</v>
      </c>
      <c r="I11" s="65">
        <v>245</v>
      </c>
      <c r="J11" s="97">
        <f t="shared" si="0"/>
        <v>243.25</v>
      </c>
      <c r="K11" s="98"/>
      <c r="L11" s="66"/>
      <c r="M11" s="13">
        <v>6</v>
      </c>
      <c r="N11" s="99">
        <v>6.9</v>
      </c>
      <c r="O11" s="100"/>
      <c r="P11" s="2"/>
      <c r="Q11" s="66"/>
      <c r="R11" s="83" t="s">
        <v>23</v>
      </c>
      <c r="S11" s="84">
        <f>S9/S6</f>
        <v>0.85197164682403137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178</v>
      </c>
      <c r="G12" s="65">
        <v>189</v>
      </c>
      <c r="H12" s="65">
        <v>171</v>
      </c>
      <c r="I12" s="65">
        <v>158</v>
      </c>
      <c r="J12" s="97">
        <f t="shared" si="0"/>
        <v>174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0.65830023828435269</v>
      </c>
    </row>
    <row r="13" spans="1:19" ht="15.75" thickBot="1" x14ac:dyDescent="0.3">
      <c r="A13" s="2"/>
      <c r="B13" s="66"/>
      <c r="C13" s="14" t="s">
        <v>29</v>
      </c>
      <c r="D13" s="15">
        <v>61.46</v>
      </c>
      <c r="E13" s="15">
        <v>7</v>
      </c>
      <c r="F13" s="15">
        <v>184</v>
      </c>
      <c r="G13" s="15">
        <v>181</v>
      </c>
      <c r="H13" s="15">
        <v>169</v>
      </c>
      <c r="I13" s="15">
        <v>149</v>
      </c>
      <c r="J13" s="101">
        <f t="shared" si="0"/>
        <v>170.75</v>
      </c>
      <c r="K13" s="102"/>
      <c r="L13" s="66"/>
      <c r="M13" s="69" t="s">
        <v>30</v>
      </c>
      <c r="N13" s="67">
        <v>2.92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11.77</v>
      </c>
      <c r="E16" s="11">
        <v>10.4</v>
      </c>
      <c r="F16" s="22">
        <v>1294</v>
      </c>
      <c r="G16" s="16"/>
      <c r="H16" s="23" t="s">
        <v>1</v>
      </c>
      <c r="I16" s="113">
        <v>5.27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66.33</v>
      </c>
      <c r="E17" s="11"/>
      <c r="F17" s="22">
        <v>169</v>
      </c>
      <c r="G17" s="16"/>
      <c r="H17" s="27" t="s">
        <v>2</v>
      </c>
      <c r="I17" s="115">
        <v>4.71</v>
      </c>
      <c r="J17" s="115"/>
      <c r="K17" s="116"/>
      <c r="L17" s="66"/>
      <c r="M17" s="67">
        <v>7.1</v>
      </c>
      <c r="N17" s="28">
        <v>156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63.87</v>
      </c>
      <c r="E19" s="11"/>
      <c r="F19" s="22">
        <v>183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70.31</v>
      </c>
      <c r="E20" s="11"/>
      <c r="F20" s="22">
        <v>161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150</v>
      </c>
      <c r="P20" s="2"/>
    </row>
    <row r="21" spans="1:16" ht="15.75" thickBot="1" x14ac:dyDescent="0.3">
      <c r="A21" s="2"/>
      <c r="B21" s="66"/>
      <c r="C21" s="21" t="s">
        <v>48</v>
      </c>
      <c r="D21" s="11">
        <v>75.59</v>
      </c>
      <c r="E21" s="11"/>
      <c r="F21" s="22">
        <v>2887</v>
      </c>
      <c r="G21" s="16"/>
      <c r="H21" s="103">
        <v>2</v>
      </c>
      <c r="I21" s="105">
        <v>466</v>
      </c>
      <c r="J21" s="105">
        <v>348</v>
      </c>
      <c r="K21" s="107">
        <f>((I21-J21)/I21)</f>
        <v>0.25321888412017168</v>
      </c>
      <c r="L21" s="66"/>
      <c r="M21" s="13">
        <v>2</v>
      </c>
      <c r="N21" s="35">
        <v>5.3</v>
      </c>
      <c r="O21" s="36">
        <v>150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76.11</v>
      </c>
      <c r="E22" s="11">
        <v>6.4</v>
      </c>
      <c r="F22" s="22">
        <v>595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588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78.78</v>
      </c>
      <c r="E24" s="11">
        <v>6.2</v>
      </c>
      <c r="F24" s="22">
        <v>1409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0.59365380061567607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1391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0.432983682983683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0.28468653648509762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1.8678160919540231E-2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90.39</v>
      </c>
      <c r="E28" s="33"/>
      <c r="F28" s="34"/>
      <c r="G28" s="46"/>
      <c r="H28" s="47" t="s">
        <v>1</v>
      </c>
      <c r="I28" s="33">
        <v>569</v>
      </c>
      <c r="J28" s="33">
        <v>501</v>
      </c>
      <c r="K28" s="34">
        <f>I28-J28</f>
        <v>68</v>
      </c>
      <c r="L28" s="66"/>
      <c r="M28" s="122" t="s">
        <v>66</v>
      </c>
      <c r="N28" s="123"/>
      <c r="O28" s="48">
        <f>(J9-J13)/J9</f>
        <v>0.83826663509353538</v>
      </c>
      <c r="P28" s="2"/>
    </row>
    <row r="29" spans="1:16" ht="15.75" thickBot="1" x14ac:dyDescent="0.3">
      <c r="A29" s="2"/>
      <c r="B29" s="41"/>
      <c r="C29" s="45" t="s">
        <v>67</v>
      </c>
      <c r="D29" s="33">
        <v>72.849999999999994</v>
      </c>
      <c r="E29" s="33">
        <v>67.75</v>
      </c>
      <c r="F29" s="34">
        <v>93.01</v>
      </c>
      <c r="G29" s="49">
        <v>5.6</v>
      </c>
      <c r="H29" s="67" t="s">
        <v>2</v>
      </c>
      <c r="I29" s="35">
        <v>202</v>
      </c>
      <c r="J29" s="35">
        <v>185</v>
      </c>
      <c r="K29" s="34">
        <f>I29-J29</f>
        <v>17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80.150000000000006</v>
      </c>
      <c r="E30" s="33">
        <v>60.95</v>
      </c>
      <c r="F30" s="34">
        <v>76.05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77.349999999999994</v>
      </c>
      <c r="E31" s="33">
        <v>50.36</v>
      </c>
      <c r="F31" s="34">
        <v>65.11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57.66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91.19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287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288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289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290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896</v>
      </c>
      <c r="G64" s="12"/>
      <c r="H64" s="12"/>
      <c r="I64" s="12"/>
      <c r="J64" s="97">
        <f>AVERAGE(F64:I64)</f>
        <v>896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425</v>
      </c>
      <c r="G65" s="12"/>
      <c r="H65" s="12"/>
      <c r="I65" s="12"/>
      <c r="J65" s="97">
        <f t="shared" ref="J65:J70" si="1">AVERAGE(F65:I65)</f>
        <v>425</v>
      </c>
      <c r="K65" s="98"/>
      <c r="L65" s="66"/>
      <c r="M65" s="8">
        <v>3</v>
      </c>
      <c r="N65" s="95">
        <v>7.8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62.7</v>
      </c>
      <c r="E66" s="11">
        <v>8.3000000000000007</v>
      </c>
      <c r="F66" s="11">
        <v>1180</v>
      </c>
      <c r="G66" s="11">
        <v>1353</v>
      </c>
      <c r="H66" s="11">
        <v>1662</v>
      </c>
      <c r="I66" s="11">
        <v>1240</v>
      </c>
      <c r="J66" s="97">
        <f t="shared" si="1"/>
        <v>1358.75</v>
      </c>
      <c r="K66" s="98"/>
      <c r="L66" s="66"/>
      <c r="M66" s="8">
        <v>4</v>
      </c>
      <c r="N66" s="95">
        <v>7.4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60.4</v>
      </c>
      <c r="E67" s="11">
        <v>7.8</v>
      </c>
      <c r="F67" s="11">
        <v>493</v>
      </c>
      <c r="G67" s="11">
        <v>650</v>
      </c>
      <c r="H67" s="11">
        <v>537</v>
      </c>
      <c r="I67" s="11">
        <v>660</v>
      </c>
      <c r="J67" s="97">
        <f t="shared" si="1"/>
        <v>585</v>
      </c>
      <c r="K67" s="98"/>
      <c r="L67" s="66"/>
      <c r="M67" s="8">
        <v>5</v>
      </c>
      <c r="N67" s="95">
        <v>7.3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287</v>
      </c>
      <c r="G68" s="65">
        <v>326</v>
      </c>
      <c r="H68" s="65">
        <v>354</v>
      </c>
      <c r="I68" s="65">
        <v>340</v>
      </c>
      <c r="J68" s="97">
        <f t="shared" si="1"/>
        <v>326.75</v>
      </c>
      <c r="K68" s="98"/>
      <c r="L68" s="66"/>
      <c r="M68" s="13">
        <v>6</v>
      </c>
      <c r="N68" s="99">
        <v>7.1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143</v>
      </c>
      <c r="G69" s="65">
        <v>166</v>
      </c>
      <c r="H69" s="65">
        <v>194</v>
      </c>
      <c r="I69" s="65">
        <v>192</v>
      </c>
      <c r="J69" s="97">
        <f t="shared" si="1"/>
        <v>173.75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 t="s">
        <v>291</v>
      </c>
      <c r="E70" s="15">
        <v>7.4</v>
      </c>
      <c r="F70" s="15">
        <v>128</v>
      </c>
      <c r="G70" s="15">
        <v>154</v>
      </c>
      <c r="H70" s="15">
        <v>178</v>
      </c>
      <c r="I70" s="15">
        <v>182</v>
      </c>
      <c r="J70" s="101">
        <f t="shared" si="1"/>
        <v>160.5</v>
      </c>
      <c r="K70" s="102"/>
      <c r="L70" s="66"/>
      <c r="M70" s="69" t="s">
        <v>30</v>
      </c>
      <c r="N70" s="67">
        <v>2.4500000000000002</v>
      </c>
      <c r="O70" s="68">
        <v>2.85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8.6999999999999993</v>
      </c>
      <c r="E73" s="11">
        <v>10.4</v>
      </c>
      <c r="F73" s="22">
        <v>1047</v>
      </c>
      <c r="G73" s="16"/>
      <c r="H73" s="23" t="s">
        <v>1</v>
      </c>
      <c r="I73" s="113">
        <v>4.55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60.28</v>
      </c>
      <c r="E74" s="11"/>
      <c r="F74" s="22">
        <v>167</v>
      </c>
      <c r="G74" s="16"/>
      <c r="H74" s="27" t="s">
        <v>2</v>
      </c>
      <c r="I74" s="115">
        <v>3.88</v>
      </c>
      <c r="J74" s="115"/>
      <c r="K74" s="116"/>
      <c r="L74" s="66"/>
      <c r="M74" s="67">
        <v>6.7</v>
      </c>
      <c r="N74" s="28">
        <v>117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62.07</v>
      </c>
      <c r="E76" s="11"/>
      <c r="F76" s="22">
        <v>164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73.94</v>
      </c>
      <c r="E77" s="11"/>
      <c r="F77" s="22">
        <v>159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74.849999999999994</v>
      </c>
      <c r="E78" s="11"/>
      <c r="F78" s="22">
        <v>2575</v>
      </c>
      <c r="G78" s="16"/>
      <c r="H78" s="103">
        <v>3</v>
      </c>
      <c r="I78" s="105">
        <v>737</v>
      </c>
      <c r="J78" s="105">
        <v>447</v>
      </c>
      <c r="K78" s="107">
        <f>((I78-J78)/I78)</f>
        <v>0.39348710990502034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77.03</v>
      </c>
      <c r="E79" s="11">
        <v>6.1</v>
      </c>
      <c r="F79" s="22">
        <v>466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446</v>
      </c>
      <c r="G80" s="16"/>
      <c r="H80" s="103">
        <v>7</v>
      </c>
      <c r="I80" s="105">
        <v>409</v>
      </c>
      <c r="J80" s="105">
        <v>117</v>
      </c>
      <c r="K80" s="107">
        <f>((I80-J80)/I80)</f>
        <v>0.71393643031784837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79.69</v>
      </c>
      <c r="E81" s="11">
        <v>6.3</v>
      </c>
      <c r="F81" s="22">
        <v>1615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0.56945722171113156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1571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0.44145299145299144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0.46824789594491201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7.6258992805755391E-2</v>
      </c>
      <c r="P84" s="2"/>
    </row>
    <row r="85" spans="1:16" ht="15.75" thickBot="1" x14ac:dyDescent="0.3">
      <c r="A85" s="2"/>
      <c r="B85" s="41"/>
      <c r="C85" s="45" t="s">
        <v>64</v>
      </c>
      <c r="D85" s="33" t="s">
        <v>273</v>
      </c>
      <c r="E85" s="33"/>
      <c r="F85" s="34"/>
      <c r="G85" s="46"/>
      <c r="H85" s="47" t="s">
        <v>1</v>
      </c>
      <c r="I85" s="33">
        <v>513</v>
      </c>
      <c r="J85" s="33">
        <v>473</v>
      </c>
      <c r="K85" s="34">
        <f>I85-J85</f>
        <v>40</v>
      </c>
      <c r="L85" s="66"/>
      <c r="M85" s="122" t="s">
        <v>66</v>
      </c>
      <c r="N85" s="123"/>
      <c r="O85" s="48">
        <f>(J66-J70)/J66</f>
        <v>0.88187672493100278</v>
      </c>
      <c r="P85" s="2"/>
    </row>
    <row r="86" spans="1:16" ht="15.75" thickBot="1" x14ac:dyDescent="0.3">
      <c r="A86" s="2"/>
      <c r="B86" s="41"/>
      <c r="C86" s="45" t="s">
        <v>67</v>
      </c>
      <c r="D86" s="33">
        <v>72.55</v>
      </c>
      <c r="E86" s="33">
        <v>68.37</v>
      </c>
      <c r="F86" s="34">
        <v>94.25</v>
      </c>
      <c r="G86" s="49">
        <v>5.4</v>
      </c>
      <c r="H86" s="67" t="s">
        <v>2</v>
      </c>
      <c r="I86" s="35">
        <v>140</v>
      </c>
      <c r="J86" s="35">
        <v>117</v>
      </c>
      <c r="K86" s="34">
        <f>I86-J86</f>
        <v>23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80.650000000000006</v>
      </c>
      <c r="E87" s="33">
        <v>60.76</v>
      </c>
      <c r="F87" s="34">
        <v>75.349999999999994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76.849999999999994</v>
      </c>
      <c r="E88" s="33">
        <v>49.37</v>
      </c>
      <c r="F88" s="34">
        <v>64.25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53.77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91.49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292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293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912</v>
      </c>
      <c r="G119" s="12"/>
      <c r="H119" s="12"/>
      <c r="I119" s="12"/>
      <c r="J119" s="97">
        <f>AVERAGE(F119:I119)</f>
        <v>912</v>
      </c>
      <c r="K119" s="98"/>
      <c r="L119" s="66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399</v>
      </c>
      <c r="G120" s="12"/>
      <c r="H120" s="12"/>
      <c r="I120" s="12"/>
      <c r="J120" s="97">
        <f t="shared" ref="J120:J125" si="2">AVERAGE(F120:I120)</f>
        <v>399</v>
      </c>
      <c r="K120" s="98"/>
      <c r="L120" s="66"/>
      <c r="M120" s="8">
        <v>3</v>
      </c>
      <c r="N120" s="95">
        <v>8.1999999999999993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61.68</v>
      </c>
      <c r="E121" s="11">
        <v>8.3000000000000007</v>
      </c>
      <c r="F121" s="11">
        <v>1286</v>
      </c>
      <c r="G121" s="11">
        <v>1325</v>
      </c>
      <c r="H121" s="11">
        <v>1195</v>
      </c>
      <c r="I121" s="11">
        <v>1067</v>
      </c>
      <c r="J121" s="97">
        <f t="shared" si="2"/>
        <v>1218.25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60.7</v>
      </c>
      <c r="E122" s="11">
        <v>7.4</v>
      </c>
      <c r="F122" s="11">
        <v>593</v>
      </c>
      <c r="G122" s="11">
        <v>528</v>
      </c>
      <c r="H122" s="11">
        <v>549</v>
      </c>
      <c r="I122" s="11">
        <v>569</v>
      </c>
      <c r="J122" s="97">
        <f t="shared" si="2"/>
        <v>559.75</v>
      </c>
      <c r="K122" s="98"/>
      <c r="L122" s="66"/>
      <c r="M122" s="8">
        <v>5</v>
      </c>
      <c r="N122" s="95">
        <v>8.9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287</v>
      </c>
      <c r="G123" s="65">
        <v>252</v>
      </c>
      <c r="H123" s="65">
        <v>272</v>
      </c>
      <c r="I123" s="65">
        <v>288</v>
      </c>
      <c r="J123" s="97">
        <f t="shared" si="2"/>
        <v>274.75</v>
      </c>
      <c r="K123" s="98"/>
      <c r="L123" s="66"/>
      <c r="M123" s="13">
        <v>6</v>
      </c>
      <c r="N123" s="99">
        <v>8.1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191</v>
      </c>
      <c r="G124" s="65">
        <v>210</v>
      </c>
      <c r="H124" s="65">
        <v>213</v>
      </c>
      <c r="I124" s="65">
        <v>217</v>
      </c>
      <c r="J124" s="97">
        <f t="shared" si="2"/>
        <v>207.75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60.58</v>
      </c>
      <c r="E125" s="15">
        <v>7</v>
      </c>
      <c r="F125" s="15">
        <v>189</v>
      </c>
      <c r="G125" s="15">
        <v>207</v>
      </c>
      <c r="H125" s="15">
        <v>211</v>
      </c>
      <c r="I125" s="15">
        <v>219</v>
      </c>
      <c r="J125" s="101">
        <f t="shared" si="2"/>
        <v>206.5</v>
      </c>
      <c r="K125" s="102"/>
      <c r="L125" s="66"/>
      <c r="M125" s="69" t="s">
        <v>30</v>
      </c>
      <c r="N125" s="67">
        <v>2.86</v>
      </c>
      <c r="O125" s="68">
        <v>4.12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10.199999999999999</v>
      </c>
      <c r="E128" s="11">
        <v>10.5</v>
      </c>
      <c r="F128" s="22">
        <v>964</v>
      </c>
      <c r="G128" s="16"/>
      <c r="H128" s="23" t="s">
        <v>1</v>
      </c>
      <c r="I128" s="113">
        <v>6.05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62.06</v>
      </c>
      <c r="E129" s="11"/>
      <c r="F129" s="22">
        <v>180</v>
      </c>
      <c r="G129" s="16"/>
      <c r="H129" s="27" t="s">
        <v>2</v>
      </c>
      <c r="I129" s="115">
        <v>5.74</v>
      </c>
      <c r="J129" s="115"/>
      <c r="K129" s="116"/>
      <c r="L129" s="66"/>
      <c r="M129" s="67">
        <v>7</v>
      </c>
      <c r="N129" s="28">
        <v>105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60.39</v>
      </c>
      <c r="E131" s="11"/>
      <c r="F131" s="22">
        <v>187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72.67</v>
      </c>
      <c r="E132" s="11"/>
      <c r="F132" s="22">
        <v>192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72.040000000000006</v>
      </c>
      <c r="E133" s="11"/>
      <c r="F133" s="22">
        <v>3119</v>
      </c>
      <c r="G133" s="16"/>
      <c r="H133" s="103">
        <v>8</v>
      </c>
      <c r="I133" s="105">
        <v>254</v>
      </c>
      <c r="J133" s="105">
        <v>169</v>
      </c>
      <c r="K133" s="107">
        <f>((I133-J133)/I133)</f>
        <v>0.3346456692913386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74.92</v>
      </c>
      <c r="E134" s="11">
        <v>7.3</v>
      </c>
      <c r="F134" s="22">
        <v>456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422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76.95</v>
      </c>
      <c r="E136" s="11">
        <v>6.8</v>
      </c>
      <c r="F136" s="22">
        <v>1542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0.54052944797865787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1489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0.50915587315765964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0.24385805277525022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6.0168471720818293E-3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91.65</v>
      </c>
      <c r="E140" s="33"/>
      <c r="F140" s="34"/>
      <c r="G140" s="46"/>
      <c r="H140" s="47" t="s">
        <v>1</v>
      </c>
      <c r="I140" s="33">
        <v>364</v>
      </c>
      <c r="J140" s="33">
        <v>309</v>
      </c>
      <c r="K140" s="34">
        <f>I140-J140</f>
        <v>55</v>
      </c>
      <c r="L140" s="66"/>
      <c r="M140" s="122" t="s">
        <v>66</v>
      </c>
      <c r="N140" s="123"/>
      <c r="O140" s="48">
        <f>(J121-J125)/J121</f>
        <v>0.83049456187153703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73.150000000000006</v>
      </c>
      <c r="E141" s="33">
        <v>68.89</v>
      </c>
      <c r="F141" s="34">
        <v>94.18</v>
      </c>
      <c r="G141" s="49">
        <v>5.4</v>
      </c>
      <c r="H141" s="67" t="s">
        <v>2</v>
      </c>
      <c r="I141" s="35">
        <v>236</v>
      </c>
      <c r="J141" s="35">
        <v>224</v>
      </c>
      <c r="K141" s="34">
        <f>I141-J141</f>
        <v>12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78.95</v>
      </c>
      <c r="E142" s="33">
        <v>59.5</v>
      </c>
      <c r="F142" s="34">
        <v>75.36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77.8</v>
      </c>
      <c r="E143" s="33">
        <v>50.35</v>
      </c>
      <c r="F143" s="34">
        <v>64.72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53.45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91.6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294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295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296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168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1201.5833333333333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989</v>
      </c>
      <c r="G7" s="12"/>
      <c r="H7" s="12"/>
      <c r="I7" s="12"/>
      <c r="J7" s="97">
        <f>AVERAGE(F7:I7)</f>
        <v>989</v>
      </c>
      <c r="K7" s="98"/>
      <c r="L7" s="66"/>
      <c r="M7" s="8">
        <v>2</v>
      </c>
      <c r="N7" s="95">
        <v>8.5</v>
      </c>
      <c r="O7" s="96"/>
      <c r="P7" s="2"/>
      <c r="Q7" s="66"/>
      <c r="R7" s="57" t="s">
        <v>1</v>
      </c>
      <c r="S7" s="78">
        <f>AVERAGE(J10,J67,J122)</f>
        <v>632.08333333333337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460</v>
      </c>
      <c r="G8" s="12"/>
      <c r="H8" s="12"/>
      <c r="I8" s="12"/>
      <c r="J8" s="97">
        <f t="shared" ref="J8:J13" si="0">AVERAGE(F8:I8)</f>
        <v>460</v>
      </c>
      <c r="K8" s="98"/>
      <c r="L8" s="66"/>
      <c r="M8" s="8">
        <v>3</v>
      </c>
      <c r="N8" s="95">
        <v>8.1</v>
      </c>
      <c r="O8" s="96"/>
      <c r="P8" s="2"/>
      <c r="Q8" s="66"/>
      <c r="R8" s="57" t="s">
        <v>2</v>
      </c>
      <c r="S8" s="79">
        <f>AVERAGE(J13,J70,J125)</f>
        <v>206.08333333333334</v>
      </c>
    </row>
    <row r="9" spans="1:19" x14ac:dyDescent="0.25">
      <c r="A9" s="2"/>
      <c r="B9" s="66"/>
      <c r="C9" s="9" t="s">
        <v>20</v>
      </c>
      <c r="D9" s="11">
        <v>65.900000000000006</v>
      </c>
      <c r="E9" s="11">
        <v>8.6</v>
      </c>
      <c r="F9" s="11">
        <v>1016</v>
      </c>
      <c r="G9" s="11">
        <v>1032</v>
      </c>
      <c r="H9" s="11">
        <v>1075</v>
      </c>
      <c r="I9" s="11">
        <v>1112</v>
      </c>
      <c r="J9" s="97">
        <f t="shared" si="0"/>
        <v>1058.75</v>
      </c>
      <c r="K9" s="98"/>
      <c r="L9" s="66"/>
      <c r="M9" s="8">
        <v>4</v>
      </c>
      <c r="N9" s="95">
        <v>7.9</v>
      </c>
      <c r="O9" s="96"/>
      <c r="P9" s="2"/>
      <c r="Q9" s="66"/>
      <c r="R9" s="80" t="s">
        <v>19</v>
      </c>
      <c r="S9" s="81">
        <f>S6-S8</f>
        <v>995.49999999999989</v>
      </c>
    </row>
    <row r="10" spans="1:19" x14ac:dyDescent="0.25">
      <c r="A10" s="2"/>
      <c r="B10" s="66"/>
      <c r="C10" s="9" t="s">
        <v>22</v>
      </c>
      <c r="D10" s="11">
        <v>57.86</v>
      </c>
      <c r="E10" s="11">
        <v>7.7</v>
      </c>
      <c r="F10" s="11">
        <v>614</v>
      </c>
      <c r="G10" s="11">
        <v>601</v>
      </c>
      <c r="H10" s="11">
        <v>565</v>
      </c>
      <c r="I10" s="11">
        <v>585</v>
      </c>
      <c r="J10" s="97">
        <f t="shared" si="0"/>
        <v>591.25</v>
      </c>
      <c r="K10" s="98"/>
      <c r="L10" s="66"/>
      <c r="M10" s="8">
        <v>5</v>
      </c>
      <c r="N10" s="95">
        <v>8.3000000000000007</v>
      </c>
      <c r="O10" s="96"/>
      <c r="P10" s="2"/>
      <c r="Q10" s="66"/>
      <c r="R10" s="80" t="s">
        <v>21</v>
      </c>
      <c r="S10" s="82">
        <f>S7-S8</f>
        <v>426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324</v>
      </c>
      <c r="G11" s="65">
        <v>312</v>
      </c>
      <c r="H11" s="65">
        <v>297</v>
      </c>
      <c r="I11" s="65">
        <v>303</v>
      </c>
      <c r="J11" s="97">
        <f t="shared" si="0"/>
        <v>309</v>
      </c>
      <c r="K11" s="98"/>
      <c r="L11" s="66"/>
      <c r="M11" s="13">
        <v>6</v>
      </c>
      <c r="N11" s="99">
        <v>8</v>
      </c>
      <c r="O11" s="100"/>
      <c r="P11" s="2"/>
      <c r="Q11" s="66"/>
      <c r="R11" s="83" t="s">
        <v>23</v>
      </c>
      <c r="S11" s="84">
        <f>S9/S6</f>
        <v>0.82849018655940077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189</v>
      </c>
      <c r="G12" s="65">
        <v>187</v>
      </c>
      <c r="H12" s="65">
        <v>194</v>
      </c>
      <c r="I12" s="65">
        <v>201</v>
      </c>
      <c r="J12" s="97">
        <f t="shared" si="0"/>
        <v>192.75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0.67396176664469343</v>
      </c>
    </row>
    <row r="13" spans="1:19" ht="15.75" thickBot="1" x14ac:dyDescent="0.3">
      <c r="A13" s="2"/>
      <c r="B13" s="66"/>
      <c r="C13" s="14" t="s">
        <v>29</v>
      </c>
      <c r="D13" s="15">
        <v>59.46</v>
      </c>
      <c r="E13" s="15">
        <v>8.1</v>
      </c>
      <c r="F13" s="15">
        <v>195</v>
      </c>
      <c r="G13" s="15">
        <v>193</v>
      </c>
      <c r="H13" s="15">
        <v>203</v>
      </c>
      <c r="I13" s="15">
        <v>199</v>
      </c>
      <c r="J13" s="101">
        <f t="shared" si="0"/>
        <v>197.5</v>
      </c>
      <c r="K13" s="102"/>
      <c r="L13" s="66"/>
      <c r="M13" s="69" t="s">
        <v>30</v>
      </c>
      <c r="N13" s="67">
        <v>3.02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9.09</v>
      </c>
      <c r="E16" s="11">
        <v>10.8</v>
      </c>
      <c r="F16" s="22">
        <v>1015</v>
      </c>
      <c r="G16" s="16"/>
      <c r="H16" s="23" t="s">
        <v>1</v>
      </c>
      <c r="I16" s="113">
        <v>5.38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64.180000000000007</v>
      </c>
      <c r="E17" s="11"/>
      <c r="F17" s="22">
        <v>210</v>
      </c>
      <c r="G17" s="16"/>
      <c r="H17" s="27" t="s">
        <v>2</v>
      </c>
      <c r="I17" s="115">
        <v>4.93</v>
      </c>
      <c r="J17" s="115"/>
      <c r="K17" s="116"/>
      <c r="L17" s="66"/>
      <c r="M17" s="67">
        <v>7.4</v>
      </c>
      <c r="N17" s="28">
        <v>146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63.79</v>
      </c>
      <c r="E19" s="11"/>
      <c r="F19" s="22">
        <v>207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66.38</v>
      </c>
      <c r="E20" s="11"/>
      <c r="F20" s="22">
        <v>205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5.2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73.900000000000006</v>
      </c>
      <c r="E21" s="11"/>
      <c r="F21" s="22">
        <v>2989</v>
      </c>
      <c r="G21" s="16"/>
      <c r="H21" s="103">
        <v>10</v>
      </c>
      <c r="I21" s="105">
        <v>597</v>
      </c>
      <c r="J21" s="105">
        <v>197</v>
      </c>
      <c r="K21" s="107">
        <f>((I21-J21)/I21)</f>
        <v>0.67001675041876052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75.03</v>
      </c>
      <c r="E22" s="11">
        <v>7.1</v>
      </c>
      <c r="F22" s="22">
        <v>475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459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76.36</v>
      </c>
      <c r="E24" s="11">
        <v>6.6</v>
      </c>
      <c r="F24" s="22">
        <v>1530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0.44155844155844154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1517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0.47737843551797038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0.37621359223300971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-2.464332036316472E-2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91.3</v>
      </c>
      <c r="E28" s="33"/>
      <c r="F28" s="34"/>
      <c r="G28" s="46"/>
      <c r="H28" s="47" t="s">
        <v>105</v>
      </c>
      <c r="I28" s="33">
        <v>359</v>
      </c>
      <c r="J28" s="33">
        <v>310</v>
      </c>
      <c r="K28" s="34">
        <f>I28-J28</f>
        <v>49</v>
      </c>
      <c r="L28" s="66"/>
      <c r="M28" s="122" t="s">
        <v>66</v>
      </c>
      <c r="N28" s="123"/>
      <c r="O28" s="48">
        <f>(J9-J13)/J9</f>
        <v>0.81345926800472257</v>
      </c>
      <c r="P28" s="2"/>
    </row>
    <row r="29" spans="1:16" ht="15.75" thickBot="1" x14ac:dyDescent="0.3">
      <c r="A29" s="2"/>
      <c r="B29" s="41"/>
      <c r="C29" s="45" t="s">
        <v>67</v>
      </c>
      <c r="D29" s="33">
        <v>72.7</v>
      </c>
      <c r="E29" s="33">
        <v>68.55</v>
      </c>
      <c r="F29" s="34">
        <v>94.29</v>
      </c>
      <c r="G29" s="49">
        <v>5.3</v>
      </c>
      <c r="H29" s="67" t="s">
        <v>2</v>
      </c>
      <c r="I29" s="35">
        <v>192</v>
      </c>
      <c r="J29" s="35">
        <v>164</v>
      </c>
      <c r="K29" s="34">
        <f>I29-J29</f>
        <v>28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78.3</v>
      </c>
      <c r="E30" s="33">
        <v>59.11</v>
      </c>
      <c r="F30" s="34">
        <v>75.489999999999995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76.900000000000006</v>
      </c>
      <c r="E31" s="33">
        <v>49.86</v>
      </c>
      <c r="F31" s="34">
        <v>64.84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52.6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297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298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145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299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300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968</v>
      </c>
      <c r="G64" s="12"/>
      <c r="H64" s="12"/>
      <c r="I64" s="12"/>
      <c r="J64" s="97">
        <f>AVERAGE(F64:I64)</f>
        <v>968</v>
      </c>
      <c r="K64" s="98"/>
      <c r="L64" s="66"/>
      <c r="M64" s="8">
        <v>2</v>
      </c>
      <c r="N64" s="95">
        <v>8.6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475</v>
      </c>
      <c r="G65" s="12"/>
      <c r="H65" s="12"/>
      <c r="I65" s="12"/>
      <c r="J65" s="97">
        <f t="shared" ref="J65:J70" si="1">AVERAGE(F65:I65)</f>
        <v>475</v>
      </c>
      <c r="K65" s="98"/>
      <c r="L65" s="66"/>
      <c r="M65" s="8">
        <v>3</v>
      </c>
      <c r="N65" s="95">
        <v>8.1999999999999993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63.98</v>
      </c>
      <c r="E66" s="11">
        <v>7.1</v>
      </c>
      <c r="F66" s="11">
        <v>1191</v>
      </c>
      <c r="G66" s="11">
        <v>1205</v>
      </c>
      <c r="H66" s="11">
        <v>1698</v>
      </c>
      <c r="I66" s="11">
        <v>1603</v>
      </c>
      <c r="J66" s="97">
        <f t="shared" si="1"/>
        <v>1424.25</v>
      </c>
      <c r="K66" s="98"/>
      <c r="L66" s="66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64.27</v>
      </c>
      <c r="E67" s="11">
        <v>8.3000000000000007</v>
      </c>
      <c r="F67" s="11">
        <v>588</v>
      </c>
      <c r="G67" s="11">
        <v>706</v>
      </c>
      <c r="H67" s="11">
        <v>672</v>
      </c>
      <c r="I67" s="11">
        <v>673</v>
      </c>
      <c r="J67" s="97">
        <f t="shared" si="1"/>
        <v>659.75</v>
      </c>
      <c r="K67" s="98"/>
      <c r="L67" s="66"/>
      <c r="M67" s="8">
        <v>5</v>
      </c>
      <c r="N67" s="95">
        <v>8.3000000000000007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368</v>
      </c>
      <c r="G68" s="65">
        <v>407</v>
      </c>
      <c r="H68" s="65">
        <v>415</v>
      </c>
      <c r="I68" s="65">
        <v>408</v>
      </c>
      <c r="J68" s="97">
        <f t="shared" si="1"/>
        <v>399.5</v>
      </c>
      <c r="K68" s="98"/>
      <c r="L68" s="66"/>
      <c r="M68" s="13">
        <v>6</v>
      </c>
      <c r="N68" s="99">
        <v>7.9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204</v>
      </c>
      <c r="G69" s="65">
        <v>202</v>
      </c>
      <c r="H69" s="65">
        <v>210</v>
      </c>
      <c r="I69" s="65">
        <v>225</v>
      </c>
      <c r="J69" s="97">
        <f t="shared" si="1"/>
        <v>210.25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62.74</v>
      </c>
      <c r="E70" s="15">
        <v>7.5</v>
      </c>
      <c r="F70" s="15">
        <v>200</v>
      </c>
      <c r="G70" s="15">
        <v>193</v>
      </c>
      <c r="H70" s="15">
        <v>199</v>
      </c>
      <c r="I70" s="15">
        <v>211</v>
      </c>
      <c r="J70" s="101">
        <f t="shared" si="1"/>
        <v>200.75</v>
      </c>
      <c r="K70" s="102"/>
      <c r="L70" s="66"/>
      <c r="M70" s="69" t="s">
        <v>30</v>
      </c>
      <c r="N70" s="67">
        <v>2.4500000000000002</v>
      </c>
      <c r="O70" s="68">
        <v>3.13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17.78</v>
      </c>
      <c r="E73" s="11">
        <v>10.4</v>
      </c>
      <c r="F73" s="22">
        <v>1165</v>
      </c>
      <c r="G73" s="16"/>
      <c r="H73" s="23" t="s">
        <v>1</v>
      </c>
      <c r="I73" s="113">
        <v>5.46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67.930000000000007</v>
      </c>
      <c r="E74" s="11"/>
      <c r="F74" s="22">
        <v>208</v>
      </c>
      <c r="G74" s="16"/>
      <c r="H74" s="27" t="s">
        <v>2</v>
      </c>
      <c r="I74" s="115">
        <v>4.8499999999999996</v>
      </c>
      <c r="J74" s="115"/>
      <c r="K74" s="116"/>
      <c r="L74" s="66"/>
      <c r="M74" s="67">
        <v>6.7</v>
      </c>
      <c r="N74" s="28">
        <v>116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66.180000000000007</v>
      </c>
      <c r="E76" s="11"/>
      <c r="F76" s="22">
        <v>205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67.349999999999994</v>
      </c>
      <c r="E77" s="11"/>
      <c r="F77" s="22">
        <v>203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75.14</v>
      </c>
      <c r="E78" s="11"/>
      <c r="F78" s="22">
        <v>2735</v>
      </c>
      <c r="G78" s="16"/>
      <c r="H78" s="103">
        <v>11</v>
      </c>
      <c r="I78" s="105">
        <v>475</v>
      </c>
      <c r="J78" s="105">
        <v>285</v>
      </c>
      <c r="K78" s="107">
        <f>((I78-J78)/I78)</f>
        <v>0.4</v>
      </c>
      <c r="L78" s="66"/>
      <c r="M78" s="13">
        <v>2</v>
      </c>
      <c r="N78" s="35" t="s">
        <v>301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76.66</v>
      </c>
      <c r="E79" s="11">
        <v>7.2</v>
      </c>
      <c r="F79" s="22">
        <v>455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423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77.319999999999993</v>
      </c>
      <c r="E81" s="11">
        <v>6.7</v>
      </c>
      <c r="F81" s="22">
        <v>1485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0.53677374056520977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1458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0.3944676013641531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0.4737171464330413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4.5184304399524373E-2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91.35</v>
      </c>
      <c r="E85" s="33"/>
      <c r="F85" s="34"/>
      <c r="G85" s="46"/>
      <c r="H85" s="47" t="s">
        <v>65</v>
      </c>
      <c r="I85" s="33">
        <v>596</v>
      </c>
      <c r="J85" s="33">
        <v>543</v>
      </c>
      <c r="K85" s="34">
        <f>I85-J85</f>
        <v>53</v>
      </c>
      <c r="L85" s="66"/>
      <c r="M85" s="122" t="s">
        <v>66</v>
      </c>
      <c r="N85" s="123"/>
      <c r="O85" s="48">
        <f>(J66-J70)/J66</f>
        <v>0.85904862208179744</v>
      </c>
      <c r="P85" s="2"/>
    </row>
    <row r="86" spans="1:16" ht="15.75" thickBot="1" x14ac:dyDescent="0.3">
      <c r="A86" s="2"/>
      <c r="B86" s="41"/>
      <c r="C86" s="45" t="s">
        <v>67</v>
      </c>
      <c r="D86" s="33">
        <v>72.55</v>
      </c>
      <c r="E86" s="33">
        <v>68.34</v>
      </c>
      <c r="F86" s="34">
        <v>94.21</v>
      </c>
      <c r="G86" s="49">
        <v>5.4</v>
      </c>
      <c r="H86" s="67" t="s">
        <v>68</v>
      </c>
      <c r="I86" s="35">
        <v>216</v>
      </c>
      <c r="J86" s="35">
        <v>177</v>
      </c>
      <c r="K86" s="34">
        <v>39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79.25</v>
      </c>
      <c r="E87" s="33">
        <v>59.84</v>
      </c>
      <c r="F87" s="34">
        <v>75.510000000000005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76.45</v>
      </c>
      <c r="E88" s="33">
        <v>49.47</v>
      </c>
      <c r="F88" s="34">
        <v>64.72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53.95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91.48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302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303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304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956</v>
      </c>
      <c r="G119" s="12"/>
      <c r="H119" s="12"/>
      <c r="I119" s="12"/>
      <c r="J119" s="97">
        <f>AVERAGE(F119:I119)</f>
        <v>956</v>
      </c>
      <c r="K119" s="98"/>
      <c r="L119" s="66"/>
      <c r="M119" s="8">
        <v>2</v>
      </c>
      <c r="N119" s="95">
        <v>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417</v>
      </c>
      <c r="G120" s="12"/>
      <c r="H120" s="12"/>
      <c r="I120" s="12"/>
      <c r="J120" s="97">
        <f t="shared" ref="J120:J125" si="2">AVERAGE(F120:I120)</f>
        <v>417</v>
      </c>
      <c r="K120" s="98"/>
      <c r="L120" s="66"/>
      <c r="M120" s="8">
        <v>3</v>
      </c>
      <c r="N120" s="95">
        <v>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65.17</v>
      </c>
      <c r="E121" s="11">
        <v>7.6</v>
      </c>
      <c r="F121" s="11">
        <v>1352</v>
      </c>
      <c r="G121" s="11">
        <v>1168</v>
      </c>
      <c r="H121" s="11">
        <v>1053</v>
      </c>
      <c r="I121" s="11">
        <v>914</v>
      </c>
      <c r="J121" s="97">
        <f t="shared" si="2"/>
        <v>1121.75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62.74</v>
      </c>
      <c r="E122" s="11">
        <v>8</v>
      </c>
      <c r="F122" s="11">
        <v>682</v>
      </c>
      <c r="G122" s="11">
        <v>696</v>
      </c>
      <c r="H122" s="11">
        <v>623</v>
      </c>
      <c r="I122" s="11">
        <v>580</v>
      </c>
      <c r="J122" s="97">
        <f t="shared" si="2"/>
        <v>645.25</v>
      </c>
      <c r="K122" s="98"/>
      <c r="L122" s="66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386</v>
      </c>
      <c r="G123" s="65">
        <v>345</v>
      </c>
      <c r="H123" s="65">
        <v>341</v>
      </c>
      <c r="I123" s="65">
        <v>352</v>
      </c>
      <c r="J123" s="97">
        <f t="shared" si="2"/>
        <v>356</v>
      </c>
      <c r="K123" s="98"/>
      <c r="L123" s="66"/>
      <c r="M123" s="13">
        <v>6</v>
      </c>
      <c r="N123" s="99">
        <v>8.4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217</v>
      </c>
      <c r="G124" s="65">
        <v>215</v>
      </c>
      <c r="H124" s="65">
        <v>221</v>
      </c>
      <c r="I124" s="65">
        <v>222</v>
      </c>
      <c r="J124" s="97">
        <f t="shared" si="2"/>
        <v>218.75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60.99</v>
      </c>
      <c r="E125" s="15">
        <v>7.1</v>
      </c>
      <c r="F125" s="15">
        <v>215</v>
      </c>
      <c r="G125" s="15">
        <v>221</v>
      </c>
      <c r="H125" s="15">
        <v>219</v>
      </c>
      <c r="I125" s="15">
        <v>225</v>
      </c>
      <c r="J125" s="101">
        <f t="shared" si="2"/>
        <v>220</v>
      </c>
      <c r="K125" s="102"/>
      <c r="L125" s="66"/>
      <c r="M125" s="69" t="s">
        <v>30</v>
      </c>
      <c r="N125" s="67">
        <v>2.86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9.36</v>
      </c>
      <c r="E128" s="11">
        <v>9.1</v>
      </c>
      <c r="F128" s="22">
        <v>1025</v>
      </c>
      <c r="G128" s="16"/>
      <c r="H128" s="23" t="s">
        <v>1</v>
      </c>
      <c r="I128" s="113">
        <v>5.82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69.400000000000006</v>
      </c>
      <c r="E129" s="11"/>
      <c r="F129" s="22">
        <v>219</v>
      </c>
      <c r="G129" s="16"/>
      <c r="H129" s="27" t="s">
        <v>2</v>
      </c>
      <c r="I129" s="115">
        <v>5.43</v>
      </c>
      <c r="J129" s="115"/>
      <c r="K129" s="116"/>
      <c r="L129" s="66"/>
      <c r="M129" s="67">
        <v>6.9</v>
      </c>
      <c r="N129" s="28">
        <v>125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66.2</v>
      </c>
      <c r="E131" s="11"/>
      <c r="F131" s="22">
        <v>215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69.81</v>
      </c>
      <c r="E132" s="11"/>
      <c r="F132" s="22">
        <v>219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74.58</v>
      </c>
      <c r="E133" s="11"/>
      <c r="F133" s="22">
        <v>1566</v>
      </c>
      <c r="G133" s="16"/>
      <c r="H133" s="103">
        <v>14</v>
      </c>
      <c r="I133" s="105">
        <v>310</v>
      </c>
      <c r="J133" s="105">
        <v>182</v>
      </c>
      <c r="K133" s="107">
        <f>((I133-J133)/I133)</f>
        <v>0.41290322580645161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75.540000000000006</v>
      </c>
      <c r="E134" s="11">
        <v>6.8</v>
      </c>
      <c r="F134" s="22">
        <v>463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496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74.66</v>
      </c>
      <c r="E136" s="11">
        <v>6.5</v>
      </c>
      <c r="F136" s="22">
        <v>1522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0.42478270559393805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1561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0.44827586206896552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0.38553370786516855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-5.7142857142857143E-3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91.4</v>
      </c>
      <c r="E140" s="33"/>
      <c r="F140" s="34"/>
      <c r="G140" s="46"/>
      <c r="H140" s="47" t="s">
        <v>1</v>
      </c>
      <c r="I140" s="33">
        <v>421</v>
      </c>
      <c r="J140" s="33">
        <v>359</v>
      </c>
      <c r="K140" s="34">
        <f>I140-J140</f>
        <v>62</v>
      </c>
      <c r="L140" s="66"/>
      <c r="M140" s="122" t="s">
        <v>66</v>
      </c>
      <c r="N140" s="123"/>
      <c r="O140" s="48">
        <f>(J121-J125)/J121</f>
        <v>0.80387786940049033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72.849999999999994</v>
      </c>
      <c r="E141" s="33">
        <v>68.540000000000006</v>
      </c>
      <c r="F141" s="34">
        <v>94.08</v>
      </c>
      <c r="G141" s="49">
        <v>5.3</v>
      </c>
      <c r="H141" s="67" t="s">
        <v>2</v>
      </c>
      <c r="I141" s="35">
        <v>239</v>
      </c>
      <c r="J141" s="35">
        <v>223</v>
      </c>
      <c r="K141" s="34">
        <f>I141-J141</f>
        <v>16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78.900000000000006</v>
      </c>
      <c r="E142" s="33">
        <v>59.67</v>
      </c>
      <c r="F142" s="34">
        <v>75.63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78.150000000000006</v>
      </c>
      <c r="E143" s="33">
        <v>50.46</v>
      </c>
      <c r="F143" s="34">
        <v>64.569999999999993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53.35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305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306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307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308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topLeftCell="B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1566.4166666666667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919</v>
      </c>
      <c r="G7" s="12"/>
      <c r="H7" s="12"/>
      <c r="I7" s="12"/>
      <c r="J7" s="97">
        <f>AVERAGE(F7:I7)</f>
        <v>919</v>
      </c>
      <c r="K7" s="98"/>
      <c r="L7" s="66"/>
      <c r="M7" s="8">
        <v>2</v>
      </c>
      <c r="N7" s="95">
        <v>8.8000000000000007</v>
      </c>
      <c r="O7" s="96"/>
      <c r="P7" s="2"/>
      <c r="Q7" s="66"/>
      <c r="R7" s="57" t="s">
        <v>1</v>
      </c>
      <c r="S7" s="78">
        <f>AVERAGE(J10,J67,J122)</f>
        <v>625.25</v>
      </c>
    </row>
    <row r="8" spans="1:19" x14ac:dyDescent="0.25">
      <c r="A8" s="2"/>
      <c r="B8" s="66"/>
      <c r="C8" s="9" t="s">
        <v>18</v>
      </c>
      <c r="D8" s="10"/>
      <c r="E8" s="10"/>
      <c r="F8" s="11">
        <v>440</v>
      </c>
      <c r="G8" s="12"/>
      <c r="H8" s="12"/>
      <c r="I8" s="12"/>
      <c r="J8" s="97">
        <f t="shared" ref="J8:J13" si="0">AVERAGE(F8:I8)</f>
        <v>440</v>
      </c>
      <c r="K8" s="98"/>
      <c r="L8" s="66"/>
      <c r="M8" s="8">
        <v>3</v>
      </c>
      <c r="N8" s="95">
        <v>8.5</v>
      </c>
      <c r="O8" s="96"/>
      <c r="P8" s="2"/>
      <c r="Q8" s="66"/>
      <c r="R8" s="57" t="s">
        <v>2</v>
      </c>
      <c r="S8" s="79">
        <f>AVERAGE(J13,J70,J125)</f>
        <v>217.16666666666666</v>
      </c>
    </row>
    <row r="9" spans="1:19" x14ac:dyDescent="0.25">
      <c r="A9" s="2"/>
      <c r="B9" s="66"/>
      <c r="C9" s="9" t="s">
        <v>20</v>
      </c>
      <c r="D9" s="11">
        <v>65.349999999999994</v>
      </c>
      <c r="E9" s="11">
        <v>7.5</v>
      </c>
      <c r="F9" s="11">
        <v>1089</v>
      </c>
      <c r="G9" s="11">
        <v>1103</v>
      </c>
      <c r="H9" s="11">
        <v>1155</v>
      </c>
      <c r="I9" s="11">
        <v>1190</v>
      </c>
      <c r="J9" s="97">
        <f t="shared" si="0"/>
        <v>1134.25</v>
      </c>
      <c r="K9" s="98"/>
      <c r="L9" s="66"/>
      <c r="M9" s="8">
        <v>4</v>
      </c>
      <c r="N9" s="95">
        <v>7.7</v>
      </c>
      <c r="O9" s="96"/>
      <c r="P9" s="2"/>
      <c r="Q9" s="66"/>
      <c r="R9" s="80" t="s">
        <v>19</v>
      </c>
      <c r="S9" s="81">
        <f>S6-S8</f>
        <v>1349.25</v>
      </c>
    </row>
    <row r="10" spans="1:19" x14ac:dyDescent="0.25">
      <c r="A10" s="2"/>
      <c r="B10" s="66"/>
      <c r="C10" s="9" t="s">
        <v>22</v>
      </c>
      <c r="D10" s="11">
        <v>61.23</v>
      </c>
      <c r="E10" s="11">
        <v>7.4</v>
      </c>
      <c r="F10" s="11">
        <v>468</v>
      </c>
      <c r="G10" s="11">
        <v>489</v>
      </c>
      <c r="H10" s="11">
        <v>454</v>
      </c>
      <c r="I10" s="11">
        <v>427</v>
      </c>
      <c r="J10" s="97">
        <f t="shared" si="0"/>
        <v>459.5</v>
      </c>
      <c r="K10" s="98"/>
      <c r="L10" s="66"/>
      <c r="M10" s="8">
        <v>5</v>
      </c>
      <c r="N10" s="95">
        <v>8.1</v>
      </c>
      <c r="O10" s="96"/>
      <c r="P10" s="2"/>
      <c r="Q10" s="66"/>
      <c r="R10" s="80" t="s">
        <v>21</v>
      </c>
      <c r="S10" s="82">
        <f>S7-S8</f>
        <v>408.08333333333337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301</v>
      </c>
      <c r="G11" s="65">
        <v>319</v>
      </c>
      <c r="H11" s="65">
        <v>310</v>
      </c>
      <c r="I11" s="65">
        <v>297</v>
      </c>
      <c r="J11" s="97">
        <f t="shared" si="0"/>
        <v>306.75</v>
      </c>
      <c r="K11" s="98"/>
      <c r="L11" s="66"/>
      <c r="M11" s="13">
        <v>6</v>
      </c>
      <c r="N11" s="99">
        <v>7.9</v>
      </c>
      <c r="O11" s="100"/>
      <c r="P11" s="2"/>
      <c r="Q11" s="66"/>
      <c r="R11" s="83" t="s">
        <v>23</v>
      </c>
      <c r="S11" s="84">
        <f>S9/S6</f>
        <v>0.86136085545565777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231</v>
      </c>
      <c r="G12" s="65">
        <v>226</v>
      </c>
      <c r="H12" s="65">
        <v>206</v>
      </c>
      <c r="I12" s="65">
        <v>178</v>
      </c>
      <c r="J12" s="97">
        <f t="shared" si="0"/>
        <v>210.25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0.65267226442756232</v>
      </c>
    </row>
    <row r="13" spans="1:19" ht="15.75" thickBot="1" x14ac:dyDescent="0.3">
      <c r="A13" s="2"/>
      <c r="B13" s="66"/>
      <c r="C13" s="14" t="s">
        <v>29</v>
      </c>
      <c r="D13" s="15">
        <v>61.58</v>
      </c>
      <c r="E13" s="15">
        <v>7</v>
      </c>
      <c r="F13" s="15">
        <v>235</v>
      </c>
      <c r="G13" s="15">
        <v>230</v>
      </c>
      <c r="H13" s="15">
        <v>209</v>
      </c>
      <c r="I13" s="15">
        <v>181</v>
      </c>
      <c r="J13" s="101">
        <f t="shared" si="0"/>
        <v>213.75</v>
      </c>
      <c r="K13" s="102"/>
      <c r="L13" s="66"/>
      <c r="M13" s="69" t="s">
        <v>30</v>
      </c>
      <c r="N13" s="67">
        <v>3.23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1.05</v>
      </c>
      <c r="E16" s="11">
        <v>8.8000000000000007</v>
      </c>
      <c r="F16" s="22">
        <v>1285</v>
      </c>
      <c r="G16" s="16"/>
      <c r="H16" s="23" t="s">
        <v>1</v>
      </c>
      <c r="I16" s="113">
        <v>5.16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68.06</v>
      </c>
      <c r="E17" s="11"/>
      <c r="F17" s="22">
        <v>221</v>
      </c>
      <c r="G17" s="16"/>
      <c r="H17" s="27" t="s">
        <v>2</v>
      </c>
      <c r="I17" s="115">
        <v>4.9400000000000004</v>
      </c>
      <c r="J17" s="115"/>
      <c r="K17" s="116"/>
      <c r="L17" s="66"/>
      <c r="M17" s="67">
        <v>7.1</v>
      </c>
      <c r="N17" s="28">
        <v>150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67.150000000000006</v>
      </c>
      <c r="E19" s="11"/>
      <c r="F19" s="22">
        <v>218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73.41</v>
      </c>
      <c r="E20" s="11"/>
      <c r="F20" s="22">
        <v>216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75.12</v>
      </c>
      <c r="E21" s="11"/>
      <c r="F21" s="22">
        <v>1798</v>
      </c>
      <c r="G21" s="16"/>
      <c r="H21" s="103">
        <v>1</v>
      </c>
      <c r="I21" s="105">
        <v>459</v>
      </c>
      <c r="J21" s="105">
        <v>280</v>
      </c>
      <c r="K21" s="107">
        <f>((I21-J21)/I21)</f>
        <v>0.38997821350762529</v>
      </c>
      <c r="L21" s="66"/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75.27</v>
      </c>
      <c r="E22" s="11">
        <v>6.7</v>
      </c>
      <c r="F22" s="22">
        <v>485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460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76.459999999999994</v>
      </c>
      <c r="E24" s="11">
        <v>6.4</v>
      </c>
      <c r="F24" s="22">
        <v>1535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0.59488648886929685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1519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0.33242655059847659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0.31458842705786472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-1.6646848989298454E-2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105</v>
      </c>
      <c r="I28" s="33">
        <v>303</v>
      </c>
      <c r="J28" s="33">
        <v>254</v>
      </c>
      <c r="K28" s="34">
        <f>I28-J28</f>
        <v>49</v>
      </c>
      <c r="L28" s="66"/>
      <c r="M28" s="122" t="s">
        <v>66</v>
      </c>
      <c r="N28" s="123"/>
      <c r="O28" s="48">
        <f>(J9-J13)/J9</f>
        <v>0.81154948203658805</v>
      </c>
      <c r="P28" s="2"/>
    </row>
    <row r="29" spans="1:16" ht="15.75" thickBot="1" x14ac:dyDescent="0.3">
      <c r="A29" s="2"/>
      <c r="B29" s="41"/>
      <c r="C29" s="45" t="s">
        <v>67</v>
      </c>
      <c r="D29" s="33">
        <v>72.599999999999994</v>
      </c>
      <c r="E29" s="33">
        <v>68.42</v>
      </c>
      <c r="F29" s="34">
        <v>94.24</v>
      </c>
      <c r="G29" s="49">
        <v>5.5</v>
      </c>
      <c r="H29" s="67" t="s">
        <v>2</v>
      </c>
      <c r="I29" s="35">
        <v>204</v>
      </c>
      <c r="J29" s="35">
        <v>172</v>
      </c>
      <c r="K29" s="34">
        <f>I29-J29</f>
        <v>32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79.400000000000006</v>
      </c>
      <c r="E30" s="33">
        <v>59.84</v>
      </c>
      <c r="F30" s="34">
        <v>75.37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77.599999999999994</v>
      </c>
      <c r="E31" s="33">
        <v>50.2</v>
      </c>
      <c r="F31" s="34">
        <v>64.69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52.9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91.35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309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310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311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312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313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945</v>
      </c>
      <c r="G64" s="12"/>
      <c r="H64" s="12"/>
      <c r="I64" s="12"/>
      <c r="J64" s="97">
        <f>AVERAGE(F64:I64)</f>
        <v>945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484</v>
      </c>
      <c r="G65" s="12"/>
      <c r="H65" s="12"/>
      <c r="I65" s="12"/>
      <c r="J65" s="97">
        <f t="shared" ref="J65:J70" si="1">AVERAGE(F65:I65)</f>
        <v>484</v>
      </c>
      <c r="K65" s="98"/>
      <c r="L65" s="66"/>
      <c r="M65" s="8">
        <v>3</v>
      </c>
      <c r="N65" s="95">
        <v>8.6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67.599999999999994</v>
      </c>
      <c r="E66" s="11">
        <v>6.6</v>
      </c>
      <c r="F66" s="11">
        <v>1204</v>
      </c>
      <c r="G66" s="11">
        <v>1275</v>
      </c>
      <c r="H66" s="11">
        <v>1700</v>
      </c>
      <c r="I66" s="11">
        <v>2134</v>
      </c>
      <c r="J66" s="97">
        <f t="shared" si="1"/>
        <v>1578.25</v>
      </c>
      <c r="K66" s="98"/>
      <c r="L66" s="66"/>
      <c r="M66" s="8">
        <v>4</v>
      </c>
      <c r="N66" s="95">
        <v>7.6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61.23</v>
      </c>
      <c r="E67" s="11">
        <v>7.3</v>
      </c>
      <c r="F67" s="11">
        <v>421</v>
      </c>
      <c r="G67" s="11">
        <v>507</v>
      </c>
      <c r="H67" s="11">
        <v>610</v>
      </c>
      <c r="I67" s="11">
        <v>781</v>
      </c>
      <c r="J67" s="97">
        <f t="shared" si="1"/>
        <v>579.75</v>
      </c>
      <c r="K67" s="98"/>
      <c r="L67" s="66"/>
      <c r="M67" s="8">
        <v>5</v>
      </c>
      <c r="N67" s="95">
        <v>8.1999999999999993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282</v>
      </c>
      <c r="G68" s="65">
        <v>298</v>
      </c>
      <c r="H68" s="65">
        <v>325</v>
      </c>
      <c r="I68" s="65">
        <v>418</v>
      </c>
      <c r="J68" s="97">
        <f t="shared" si="1"/>
        <v>330.75</v>
      </c>
      <c r="K68" s="98"/>
      <c r="L68" s="66"/>
      <c r="M68" s="13">
        <v>6</v>
      </c>
      <c r="N68" s="99">
        <v>7.8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167</v>
      </c>
      <c r="G69" s="65">
        <v>176</v>
      </c>
      <c r="H69" s="65">
        <v>196</v>
      </c>
      <c r="I69" s="65">
        <v>234</v>
      </c>
      <c r="J69" s="97">
        <f t="shared" si="1"/>
        <v>193.25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61.55</v>
      </c>
      <c r="E70" s="15">
        <v>6.9</v>
      </c>
      <c r="F70" s="15">
        <v>162</v>
      </c>
      <c r="G70" s="15">
        <v>165</v>
      </c>
      <c r="H70" s="15">
        <v>184</v>
      </c>
      <c r="I70" s="15">
        <v>219</v>
      </c>
      <c r="J70" s="101">
        <f t="shared" si="1"/>
        <v>182.5</v>
      </c>
      <c r="K70" s="102"/>
      <c r="L70" s="66"/>
      <c r="M70" s="69" t="s">
        <v>30</v>
      </c>
      <c r="N70" s="67">
        <v>2.4500000000000002</v>
      </c>
      <c r="O70" s="68">
        <v>2.89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17.46</v>
      </c>
      <c r="E73" s="11">
        <v>9.6999999999999993</v>
      </c>
      <c r="F73" s="22">
        <v>1166</v>
      </c>
      <c r="G73" s="16"/>
      <c r="H73" s="23" t="s">
        <v>1</v>
      </c>
      <c r="I73" s="113">
        <v>4.88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66.55</v>
      </c>
      <c r="E74" s="11"/>
      <c r="F74" s="22">
        <v>172</v>
      </c>
      <c r="G74" s="16"/>
      <c r="H74" s="27" t="s">
        <v>2</v>
      </c>
      <c r="I74" s="115">
        <v>4.18</v>
      </c>
      <c r="J74" s="115"/>
      <c r="K74" s="116"/>
      <c r="L74" s="66"/>
      <c r="M74" s="67">
        <v>6.9</v>
      </c>
      <c r="N74" s="28">
        <v>127</v>
      </c>
      <c r="O74" s="68">
        <v>0.05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66.25</v>
      </c>
      <c r="E76" s="11"/>
      <c r="F76" s="22">
        <v>168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72.27</v>
      </c>
      <c r="E77" s="11"/>
      <c r="F77" s="22">
        <v>165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75.81</v>
      </c>
      <c r="E78" s="11"/>
      <c r="F78" s="22">
        <v>1592</v>
      </c>
      <c r="G78" s="16"/>
      <c r="H78" s="103">
        <v>5</v>
      </c>
      <c r="I78" s="105">
        <v>320</v>
      </c>
      <c r="J78" s="105">
        <v>286</v>
      </c>
      <c r="K78" s="107">
        <f>((I78-J78)/I78)</f>
        <v>0.10625</v>
      </c>
      <c r="L78" s="66"/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75.41</v>
      </c>
      <c r="E79" s="11" t="s">
        <v>264</v>
      </c>
      <c r="F79" s="22">
        <v>445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421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77.319999999999993</v>
      </c>
      <c r="E81" s="11">
        <v>6.3</v>
      </c>
      <c r="F81" s="22">
        <v>1488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0.63266275938539518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1463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0.4294954721862872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0.41572184429327286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5.5627425614489003E-2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91.55</v>
      </c>
      <c r="E85" s="33"/>
      <c r="F85" s="34"/>
      <c r="G85" s="46"/>
      <c r="H85" s="47" t="s">
        <v>65</v>
      </c>
      <c r="I85" s="33">
        <v>432</v>
      </c>
      <c r="J85" s="33">
        <v>388</v>
      </c>
      <c r="K85" s="34">
        <f>I85-J85</f>
        <v>44</v>
      </c>
      <c r="L85" s="66"/>
      <c r="M85" s="122" t="s">
        <v>66</v>
      </c>
      <c r="N85" s="123"/>
      <c r="O85" s="48">
        <f>(J66-J70)/J66</f>
        <v>0.88436559480437194</v>
      </c>
      <c r="P85" s="2"/>
    </row>
    <row r="86" spans="1:16" ht="15.75" thickBot="1" x14ac:dyDescent="0.3">
      <c r="A86" s="2"/>
      <c r="B86" s="41"/>
      <c r="C86" s="45" t="s">
        <v>67</v>
      </c>
      <c r="D86" s="33">
        <v>72.349999999999994</v>
      </c>
      <c r="E86" s="33">
        <v>68.599999999999994</v>
      </c>
      <c r="F86" s="34">
        <v>94.82</v>
      </c>
      <c r="G86" s="49">
        <v>5.6</v>
      </c>
      <c r="H86" s="67" t="s">
        <v>68</v>
      </c>
      <c r="I86" s="35">
        <v>175</v>
      </c>
      <c r="J86" s="35">
        <v>143</v>
      </c>
      <c r="K86" s="34">
        <f>I86-J86</f>
        <v>32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79.349999999999994</v>
      </c>
      <c r="E87" s="33">
        <v>60</v>
      </c>
      <c r="F87" s="34">
        <v>75.62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76.849999999999994</v>
      </c>
      <c r="E88" s="33">
        <v>49.56</v>
      </c>
      <c r="F88" s="34">
        <v>64.489999999999995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54.07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91.69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314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315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316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1029</v>
      </c>
      <c r="G119" s="12"/>
      <c r="H119" s="12"/>
      <c r="I119" s="12"/>
      <c r="J119" s="97">
        <f>AVERAGE(F119:I119)</f>
        <v>1029</v>
      </c>
      <c r="K119" s="98"/>
      <c r="L119" s="66"/>
      <c r="M119" s="8">
        <v>2</v>
      </c>
      <c r="N119" s="95">
        <v>8.6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466</v>
      </c>
      <c r="G120" s="12"/>
      <c r="H120" s="12"/>
      <c r="I120" s="12"/>
      <c r="J120" s="97">
        <f t="shared" ref="J120:J125" si="2">AVERAGE(F120:I120)</f>
        <v>466</v>
      </c>
      <c r="K120" s="98"/>
      <c r="L120" s="66"/>
      <c r="M120" s="8">
        <v>3</v>
      </c>
      <c r="N120" s="95">
        <v>8.1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65.91</v>
      </c>
      <c r="E121" s="11">
        <v>6.5</v>
      </c>
      <c r="F121" s="11">
        <v>2193</v>
      </c>
      <c r="G121" s="11">
        <v>2122</v>
      </c>
      <c r="H121" s="11">
        <v>1921</v>
      </c>
      <c r="I121" s="11">
        <v>1711</v>
      </c>
      <c r="J121" s="97">
        <f t="shared" si="2"/>
        <v>1986.75</v>
      </c>
      <c r="K121" s="98"/>
      <c r="L121" s="66"/>
      <c r="M121" s="8">
        <v>4</v>
      </c>
      <c r="N121" s="95">
        <v>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63.71</v>
      </c>
      <c r="E122" s="11">
        <v>7.9</v>
      </c>
      <c r="F122" s="11">
        <v>888</v>
      </c>
      <c r="G122" s="11">
        <v>866</v>
      </c>
      <c r="H122" s="11">
        <v>802</v>
      </c>
      <c r="I122" s="11">
        <v>790</v>
      </c>
      <c r="J122" s="97">
        <f t="shared" si="2"/>
        <v>836.5</v>
      </c>
      <c r="K122" s="98"/>
      <c r="L122" s="66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469</v>
      </c>
      <c r="G123" s="65">
        <v>472</v>
      </c>
      <c r="H123" s="65">
        <v>492</v>
      </c>
      <c r="I123" s="65">
        <v>510</v>
      </c>
      <c r="J123" s="97">
        <f t="shared" si="2"/>
        <v>485.75</v>
      </c>
      <c r="K123" s="98"/>
      <c r="L123" s="66"/>
      <c r="M123" s="13">
        <v>6</v>
      </c>
      <c r="N123" s="99">
        <v>8.3000000000000007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222</v>
      </c>
      <c r="G124" s="65">
        <v>255</v>
      </c>
      <c r="H124" s="65">
        <v>272</v>
      </c>
      <c r="I124" s="65">
        <v>269</v>
      </c>
      <c r="J124" s="97">
        <f t="shared" si="2"/>
        <v>254.5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63.44</v>
      </c>
      <c r="E125" s="15">
        <v>7.1</v>
      </c>
      <c r="F125" s="15">
        <v>233</v>
      </c>
      <c r="G125" s="15">
        <v>249</v>
      </c>
      <c r="H125" s="15">
        <v>261</v>
      </c>
      <c r="I125" s="15">
        <v>278</v>
      </c>
      <c r="J125" s="101">
        <f t="shared" si="2"/>
        <v>255.25</v>
      </c>
      <c r="K125" s="102"/>
      <c r="L125" s="66"/>
      <c r="M125" s="69" t="s">
        <v>30</v>
      </c>
      <c r="N125" s="67">
        <v>2.77</v>
      </c>
      <c r="O125" s="68">
        <v>3.03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10.71</v>
      </c>
      <c r="E128" s="11">
        <v>10.199999999999999</v>
      </c>
      <c r="F128" s="22">
        <v>1349</v>
      </c>
      <c r="G128" s="16"/>
      <c r="H128" s="23" t="s">
        <v>1</v>
      </c>
      <c r="I128" s="113">
        <v>5.27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67.02</v>
      </c>
      <c r="E129" s="11"/>
      <c r="F129" s="22">
        <v>202</v>
      </c>
      <c r="G129" s="16"/>
      <c r="H129" s="27" t="s">
        <v>2</v>
      </c>
      <c r="I129" s="115">
        <v>5.04</v>
      </c>
      <c r="J129" s="115"/>
      <c r="K129" s="116"/>
      <c r="L129" s="66"/>
      <c r="M129" s="67">
        <v>7.1</v>
      </c>
      <c r="N129" s="28">
        <v>129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64.319999999999993</v>
      </c>
      <c r="E131" s="11"/>
      <c r="F131" s="22">
        <v>229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72.77</v>
      </c>
      <c r="E132" s="11"/>
      <c r="F132" s="22">
        <v>211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77.03</v>
      </c>
      <c r="E133" s="11"/>
      <c r="F133" s="22">
        <v>2022</v>
      </c>
      <c r="G133" s="16"/>
      <c r="H133" s="103">
        <v>6</v>
      </c>
      <c r="I133" s="105">
        <v>555</v>
      </c>
      <c r="J133" s="105">
        <v>221</v>
      </c>
      <c r="K133" s="107">
        <f>((I133-J133)/I133)</f>
        <v>0.60180180180180176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75.930000000000007</v>
      </c>
      <c r="E134" s="11">
        <v>6.4</v>
      </c>
      <c r="F134" s="22">
        <v>452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444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78.81</v>
      </c>
      <c r="E136" s="11">
        <v>6.2</v>
      </c>
      <c r="F136" s="22">
        <v>1409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0.57896061406820187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1390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0.41930663478780633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0.47606793618116316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-2.9469548133595285E-3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90.87</v>
      </c>
      <c r="E140" s="33"/>
      <c r="F140" s="34"/>
      <c r="G140" s="46"/>
      <c r="H140" s="47" t="s">
        <v>1</v>
      </c>
      <c r="I140" s="33">
        <v>1011</v>
      </c>
      <c r="J140" s="33">
        <v>901</v>
      </c>
      <c r="K140" s="34">
        <f>I140-J140</f>
        <v>110</v>
      </c>
      <c r="L140" s="66"/>
      <c r="M140" s="122" t="s">
        <v>66</v>
      </c>
      <c r="N140" s="123"/>
      <c r="O140" s="48">
        <f>(J121-J125)/J121</f>
        <v>0.87152384547628037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73.349999999999994</v>
      </c>
      <c r="E141" s="33">
        <v>69.11</v>
      </c>
      <c r="F141" s="34">
        <v>94.22</v>
      </c>
      <c r="G141" s="49">
        <v>5.5</v>
      </c>
      <c r="H141" s="67" t="s">
        <v>2</v>
      </c>
      <c r="I141" s="35">
        <v>255</v>
      </c>
      <c r="J141" s="35">
        <v>239</v>
      </c>
      <c r="K141" s="34">
        <f>I141-J141</f>
        <v>16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80.75</v>
      </c>
      <c r="E142" s="33">
        <v>60.57</v>
      </c>
      <c r="F142" s="34">
        <v>75.010000000000005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78.05</v>
      </c>
      <c r="E143" s="33">
        <v>49.98</v>
      </c>
      <c r="F143" s="34">
        <v>64.040000000000006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57.14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91.01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317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318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319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T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1507.1666666666667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1012</v>
      </c>
      <c r="G7" s="12"/>
      <c r="H7" s="12"/>
      <c r="I7" s="12"/>
      <c r="J7" s="97">
        <f>AVERAGE(F7:I7)</f>
        <v>1012</v>
      </c>
      <c r="K7" s="98"/>
      <c r="L7" s="66"/>
      <c r="M7" s="8">
        <v>2</v>
      </c>
      <c r="N7" s="95">
        <v>9</v>
      </c>
      <c r="O7" s="96"/>
      <c r="P7" s="2"/>
      <c r="Q7" s="66"/>
      <c r="R7" s="57" t="s">
        <v>1</v>
      </c>
      <c r="S7" s="78">
        <f>AVERAGE(J10,J67,J122)</f>
        <v>649.75</v>
      </c>
    </row>
    <row r="8" spans="1:19" x14ac:dyDescent="0.25">
      <c r="A8" s="2"/>
      <c r="B8" s="66"/>
      <c r="C8" s="9" t="s">
        <v>18</v>
      </c>
      <c r="D8" s="10"/>
      <c r="E8" s="10"/>
      <c r="F8" s="11">
        <v>490</v>
      </c>
      <c r="G8" s="12"/>
      <c r="H8" s="12"/>
      <c r="I8" s="12"/>
      <c r="J8" s="97">
        <f t="shared" ref="J8:J13" si="0">AVERAGE(F8:I8)</f>
        <v>490</v>
      </c>
      <c r="K8" s="98"/>
      <c r="L8" s="66"/>
      <c r="M8" s="8">
        <v>3</v>
      </c>
      <c r="N8" s="95">
        <v>8.1999999999999993</v>
      </c>
      <c r="O8" s="96"/>
      <c r="P8" s="2"/>
      <c r="Q8" s="66"/>
      <c r="R8" s="57" t="s">
        <v>2</v>
      </c>
      <c r="S8" s="79">
        <f>AVERAGE(J13,J70,J125)</f>
        <v>259.75</v>
      </c>
    </row>
    <row r="9" spans="1:19" x14ac:dyDescent="0.25">
      <c r="A9" s="2"/>
      <c r="B9" s="66"/>
      <c r="C9" s="9" t="s">
        <v>20</v>
      </c>
      <c r="D9" s="11">
        <v>63.71</v>
      </c>
      <c r="E9" s="11">
        <v>7.6</v>
      </c>
      <c r="F9" s="11">
        <v>1772</v>
      </c>
      <c r="G9" s="11">
        <v>1735</v>
      </c>
      <c r="H9" s="11">
        <v>1551</v>
      </c>
      <c r="I9" s="11">
        <v>1634</v>
      </c>
      <c r="J9" s="97">
        <f t="shared" si="0"/>
        <v>1673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1247.4166666666667</v>
      </c>
    </row>
    <row r="10" spans="1:19" x14ac:dyDescent="0.25">
      <c r="A10" s="2"/>
      <c r="B10" s="66"/>
      <c r="C10" s="9" t="s">
        <v>22</v>
      </c>
      <c r="D10" s="11">
        <v>59.49</v>
      </c>
      <c r="E10" s="11">
        <v>7.2</v>
      </c>
      <c r="F10" s="11">
        <v>720</v>
      </c>
      <c r="G10" s="11">
        <v>701</v>
      </c>
      <c r="H10" s="11">
        <v>652</v>
      </c>
      <c r="I10" s="11">
        <v>590</v>
      </c>
      <c r="J10" s="97">
        <f t="shared" si="0"/>
        <v>665.75</v>
      </c>
      <c r="K10" s="98"/>
      <c r="L10" s="66"/>
      <c r="M10" s="8">
        <v>5</v>
      </c>
      <c r="N10" s="95">
        <v>8.6</v>
      </c>
      <c r="O10" s="96"/>
      <c r="P10" s="2"/>
      <c r="Q10" s="66"/>
      <c r="R10" s="80" t="s">
        <v>21</v>
      </c>
      <c r="S10" s="82">
        <f>S7-S8</f>
        <v>390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501</v>
      </c>
      <c r="G11" s="65">
        <v>489</v>
      </c>
      <c r="H11" s="65">
        <v>450</v>
      </c>
      <c r="I11" s="65">
        <v>423</v>
      </c>
      <c r="J11" s="97">
        <f t="shared" si="0"/>
        <v>465.75</v>
      </c>
      <c r="K11" s="98"/>
      <c r="L11" s="66"/>
      <c r="M11" s="13">
        <v>6</v>
      </c>
      <c r="N11" s="99">
        <v>8.1</v>
      </c>
      <c r="O11" s="100"/>
      <c r="P11" s="2"/>
      <c r="Q11" s="66"/>
      <c r="R11" s="83" t="s">
        <v>23</v>
      </c>
      <c r="S11" s="84">
        <f>S9/S6</f>
        <v>0.82765675107818204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291</v>
      </c>
      <c r="G12" s="65">
        <v>293</v>
      </c>
      <c r="H12" s="65">
        <v>290</v>
      </c>
      <c r="I12" s="65">
        <v>293</v>
      </c>
      <c r="J12" s="97">
        <f t="shared" si="0"/>
        <v>291.75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0.60023085802231624</v>
      </c>
    </row>
    <row r="13" spans="1:19" ht="15.75" thickBot="1" x14ac:dyDescent="0.3">
      <c r="A13" s="2"/>
      <c r="B13" s="66"/>
      <c r="C13" s="14" t="s">
        <v>29</v>
      </c>
      <c r="D13" s="15">
        <v>60.73</v>
      </c>
      <c r="E13" s="15">
        <v>7.6</v>
      </c>
      <c r="F13" s="15">
        <v>302</v>
      </c>
      <c r="G13" s="15">
        <v>305</v>
      </c>
      <c r="H13" s="15">
        <v>300</v>
      </c>
      <c r="I13" s="15">
        <v>309</v>
      </c>
      <c r="J13" s="101">
        <f t="shared" si="0"/>
        <v>304</v>
      </c>
      <c r="K13" s="102"/>
      <c r="L13" s="66"/>
      <c r="M13" s="69" t="s">
        <v>30</v>
      </c>
      <c r="N13" s="67">
        <v>3.02</v>
      </c>
      <c r="O13" s="68">
        <v>3.93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26.18</v>
      </c>
      <c r="E16" s="11">
        <v>8.9</v>
      </c>
      <c r="F16" s="22">
        <v>1498</v>
      </c>
      <c r="G16" s="16"/>
      <c r="H16" s="23" t="s">
        <v>1</v>
      </c>
      <c r="I16" s="113">
        <v>5.38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66.36</v>
      </c>
      <c r="E17" s="11"/>
      <c r="F17" s="22">
        <v>289</v>
      </c>
      <c r="G17" s="16"/>
      <c r="H17" s="27" t="s">
        <v>2</v>
      </c>
      <c r="I17" s="115">
        <v>5.16</v>
      </c>
      <c r="J17" s="115"/>
      <c r="K17" s="116"/>
      <c r="L17" s="66"/>
      <c r="M17" s="67">
        <v>7.2</v>
      </c>
      <c r="N17" s="28">
        <v>146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65.97</v>
      </c>
      <c r="E19" s="11"/>
      <c r="F19" s="22">
        <v>286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71.010000000000005</v>
      </c>
      <c r="E20" s="11"/>
      <c r="F20" s="22">
        <v>284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5.2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75.45</v>
      </c>
      <c r="E21" s="11"/>
      <c r="F21" s="22">
        <v>2190</v>
      </c>
      <c r="G21" s="16"/>
      <c r="H21" s="103">
        <v>9</v>
      </c>
      <c r="I21" s="105">
        <v>711</v>
      </c>
      <c r="J21" s="105">
        <v>434</v>
      </c>
      <c r="K21" s="107">
        <f>((I21-J21)/I21)</f>
        <v>0.38959212376933894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76.150000000000006</v>
      </c>
      <c r="E22" s="11">
        <v>6.5</v>
      </c>
      <c r="F22" s="22">
        <v>491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475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77.599999999999994</v>
      </c>
      <c r="E24" s="11">
        <v>6.3</v>
      </c>
      <c r="F24" s="22">
        <v>1489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0.60206216377764499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1468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0.30041306796845663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0.37359098228663445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-4.1988003427592117E-2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91.15</v>
      </c>
      <c r="E28" s="33"/>
      <c r="F28" s="34"/>
      <c r="G28" s="46"/>
      <c r="H28" s="47" t="s">
        <v>105</v>
      </c>
      <c r="I28" s="33">
        <v>379</v>
      </c>
      <c r="J28" s="33">
        <v>328</v>
      </c>
      <c r="K28" s="34">
        <f>I28-J28</f>
        <v>51</v>
      </c>
      <c r="L28" s="66"/>
      <c r="M28" s="122" t="s">
        <v>66</v>
      </c>
      <c r="N28" s="123"/>
      <c r="O28" s="48">
        <f>(J9-J13)/J9</f>
        <v>0.8182904961147639</v>
      </c>
      <c r="P28" s="2"/>
    </row>
    <row r="29" spans="1:16" ht="15.75" thickBot="1" x14ac:dyDescent="0.3">
      <c r="A29" s="2"/>
      <c r="B29" s="41"/>
      <c r="C29" s="45" t="s">
        <v>67</v>
      </c>
      <c r="D29" s="33">
        <v>72.7</v>
      </c>
      <c r="E29" s="33">
        <v>68.59</v>
      </c>
      <c r="F29" s="34">
        <v>94.35</v>
      </c>
      <c r="G29" s="49">
        <v>5.3</v>
      </c>
      <c r="H29" s="67" t="s">
        <v>2</v>
      </c>
      <c r="I29" s="35">
        <v>202</v>
      </c>
      <c r="J29" s="35">
        <v>170</v>
      </c>
      <c r="K29" s="34">
        <f>I29-J29</f>
        <v>32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79.900000000000006</v>
      </c>
      <c r="E30" s="33">
        <v>60.12</v>
      </c>
      <c r="F30" s="34">
        <v>75.25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77.8</v>
      </c>
      <c r="E31" s="33">
        <v>49.99</v>
      </c>
      <c r="F31" s="34">
        <v>64.260000000000005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52.75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91.25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320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321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322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145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323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985</v>
      </c>
      <c r="G64" s="12"/>
      <c r="H64" s="12"/>
      <c r="I64" s="12"/>
      <c r="J64" s="97">
        <f>AVERAGE(F64:I64)</f>
        <v>985</v>
      </c>
      <c r="K64" s="98"/>
      <c r="L64" s="66"/>
      <c r="M64" s="8">
        <v>2</v>
      </c>
      <c r="N64" s="95">
        <v>9.1</v>
      </c>
      <c r="O64" s="96"/>
      <c r="P64" s="2"/>
    </row>
    <row r="65" spans="1:20" x14ac:dyDescent="0.25">
      <c r="A65" s="2"/>
      <c r="B65" s="66"/>
      <c r="C65" s="9" t="s">
        <v>18</v>
      </c>
      <c r="D65" s="10"/>
      <c r="E65" s="10"/>
      <c r="F65" s="11">
        <v>436</v>
      </c>
      <c r="G65" s="12"/>
      <c r="H65" s="12"/>
      <c r="I65" s="12"/>
      <c r="J65" s="97">
        <f t="shared" ref="J65:J70" si="1">AVERAGE(F65:I65)</f>
        <v>436</v>
      </c>
      <c r="K65" s="98"/>
      <c r="L65" s="66"/>
      <c r="M65" s="8">
        <v>3</v>
      </c>
      <c r="N65" s="95">
        <v>8.6</v>
      </c>
      <c r="O65" s="96"/>
      <c r="P65" s="2"/>
      <c r="Q65" s="66"/>
      <c r="R65" s="66"/>
      <c r="S65" s="66"/>
      <c r="T65" s="66"/>
    </row>
    <row r="66" spans="1:20" ht="15" customHeight="1" x14ac:dyDescent="0.25">
      <c r="A66" s="2"/>
      <c r="B66" s="66"/>
      <c r="C66" s="9" t="s">
        <v>20</v>
      </c>
      <c r="D66" s="11">
        <v>64.48</v>
      </c>
      <c r="E66" s="11">
        <v>7.4</v>
      </c>
      <c r="F66" s="11">
        <v>1238</v>
      </c>
      <c r="G66" s="11">
        <v>1188</v>
      </c>
      <c r="H66" s="11">
        <v>1523</v>
      </c>
      <c r="I66" s="11">
        <v>1571</v>
      </c>
      <c r="J66" s="97">
        <f t="shared" si="1"/>
        <v>1380</v>
      </c>
      <c r="K66" s="98"/>
      <c r="L66" s="66"/>
      <c r="M66" s="8">
        <v>4</v>
      </c>
      <c r="N66" s="95">
        <v>8</v>
      </c>
      <c r="O66" s="96"/>
      <c r="P66" s="2"/>
      <c r="Q66" s="66"/>
      <c r="R66" s="66"/>
      <c r="S66" s="66"/>
      <c r="T66" s="66"/>
    </row>
    <row r="67" spans="1:20" ht="15" customHeight="1" x14ac:dyDescent="0.25">
      <c r="A67" s="2"/>
      <c r="B67" s="66"/>
      <c r="C67" s="9" t="s">
        <v>22</v>
      </c>
      <c r="D67" s="11">
        <v>60.16</v>
      </c>
      <c r="E67" s="11">
        <v>7.4</v>
      </c>
      <c r="F67" s="11">
        <v>759</v>
      </c>
      <c r="G67" s="11">
        <v>650</v>
      </c>
      <c r="H67" s="11">
        <v>582</v>
      </c>
      <c r="I67" s="11">
        <v>553</v>
      </c>
      <c r="J67" s="97">
        <f t="shared" si="1"/>
        <v>636</v>
      </c>
      <c r="K67" s="98"/>
      <c r="L67" s="66"/>
      <c r="M67" s="8">
        <v>5</v>
      </c>
      <c r="N67" s="95">
        <v>8.6</v>
      </c>
      <c r="O67" s="96"/>
      <c r="P67" s="2"/>
      <c r="Q67" s="66"/>
      <c r="R67" s="66"/>
      <c r="S67" s="66"/>
      <c r="T67" s="66"/>
    </row>
    <row r="68" spans="1:20" ht="15.75" customHeight="1" thickBot="1" x14ac:dyDescent="0.3">
      <c r="A68" s="2"/>
      <c r="B68" s="66"/>
      <c r="C68" s="9" t="s">
        <v>24</v>
      </c>
      <c r="D68" s="11"/>
      <c r="E68" s="11"/>
      <c r="F68" s="11">
        <v>414</v>
      </c>
      <c r="G68" s="65">
        <v>410</v>
      </c>
      <c r="H68" s="65">
        <v>355</v>
      </c>
      <c r="I68" s="65">
        <v>363</v>
      </c>
      <c r="J68" s="97">
        <f t="shared" si="1"/>
        <v>385.5</v>
      </c>
      <c r="K68" s="98"/>
      <c r="L68" s="66"/>
      <c r="M68" s="13">
        <v>6</v>
      </c>
      <c r="N68" s="99">
        <v>8.4</v>
      </c>
      <c r="O68" s="100"/>
      <c r="P68" s="2"/>
      <c r="Q68" s="66"/>
      <c r="R68" s="66"/>
      <c r="S68" s="66"/>
      <c r="T68" s="66"/>
    </row>
    <row r="69" spans="1:20" ht="15.75" thickBot="1" x14ac:dyDescent="0.3">
      <c r="A69" s="2"/>
      <c r="B69" s="66"/>
      <c r="C69" s="9" t="s">
        <v>26</v>
      </c>
      <c r="D69" s="11"/>
      <c r="E69" s="11"/>
      <c r="F69" s="11">
        <v>256</v>
      </c>
      <c r="G69" s="65">
        <v>232</v>
      </c>
      <c r="H69" s="65">
        <v>233</v>
      </c>
      <c r="I69" s="65">
        <v>221</v>
      </c>
      <c r="J69" s="97">
        <f t="shared" si="1"/>
        <v>235.5</v>
      </c>
      <c r="K69" s="98"/>
      <c r="L69" s="66"/>
      <c r="M69" s="66"/>
      <c r="N69" s="70" t="s">
        <v>27</v>
      </c>
      <c r="O69" s="71" t="s">
        <v>28</v>
      </c>
      <c r="P69" s="2"/>
      <c r="Q69" s="66"/>
      <c r="R69" s="66"/>
      <c r="S69" s="66"/>
      <c r="T69" s="66"/>
    </row>
    <row r="70" spans="1:20" ht="15.75" thickBot="1" x14ac:dyDescent="0.3">
      <c r="A70" s="2"/>
      <c r="B70" s="66"/>
      <c r="C70" s="14" t="s">
        <v>29</v>
      </c>
      <c r="D70" s="15">
        <v>60.73</v>
      </c>
      <c r="E70" s="15">
        <v>7.2</v>
      </c>
      <c r="F70" s="15">
        <v>270</v>
      </c>
      <c r="G70" s="15">
        <v>249</v>
      </c>
      <c r="H70" s="15">
        <v>244</v>
      </c>
      <c r="I70" s="15">
        <v>223</v>
      </c>
      <c r="J70" s="101">
        <f t="shared" si="1"/>
        <v>246.5</v>
      </c>
      <c r="K70" s="102"/>
      <c r="L70" s="66"/>
      <c r="M70" s="69" t="s">
        <v>30</v>
      </c>
      <c r="N70" s="67">
        <v>3.28</v>
      </c>
      <c r="O70" s="68"/>
      <c r="P70" s="2"/>
      <c r="Q70" s="66"/>
      <c r="R70" s="66"/>
      <c r="S70" s="66"/>
      <c r="T70" s="66"/>
    </row>
    <row r="71" spans="1:20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  <c r="Q71" s="66"/>
      <c r="R71" s="66"/>
      <c r="S71" s="66"/>
      <c r="T71" s="66"/>
    </row>
    <row r="72" spans="1:20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  <c r="Q72" s="66"/>
      <c r="R72" s="66"/>
      <c r="S72" s="66"/>
      <c r="T72" s="66"/>
    </row>
    <row r="73" spans="1:20" ht="15" customHeight="1" x14ac:dyDescent="0.25">
      <c r="A73" s="2"/>
      <c r="B73" s="66"/>
      <c r="C73" s="21" t="s">
        <v>34</v>
      </c>
      <c r="D73" s="11">
        <v>10.92</v>
      </c>
      <c r="E73" s="11">
        <v>9.6999999999999993</v>
      </c>
      <c r="F73" s="22">
        <v>1137</v>
      </c>
      <c r="G73" s="16"/>
      <c r="H73" s="23" t="s">
        <v>1</v>
      </c>
      <c r="I73" s="113">
        <v>6.56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  <c r="Q73" s="66"/>
      <c r="R73" s="66"/>
      <c r="S73" s="66"/>
      <c r="T73" s="66"/>
    </row>
    <row r="74" spans="1:20" ht="15.75" thickBot="1" x14ac:dyDescent="0.3">
      <c r="A74" s="2"/>
      <c r="B74" s="66"/>
      <c r="C74" s="21" t="s">
        <v>37</v>
      </c>
      <c r="D74" s="11">
        <v>64.900000000000006</v>
      </c>
      <c r="E74" s="11"/>
      <c r="F74" s="22">
        <v>286</v>
      </c>
      <c r="G74" s="16"/>
      <c r="H74" s="27" t="s">
        <v>2</v>
      </c>
      <c r="I74" s="115">
        <v>6.24</v>
      </c>
      <c r="J74" s="115"/>
      <c r="K74" s="116"/>
      <c r="L74" s="66"/>
      <c r="M74" s="67">
        <v>7.2</v>
      </c>
      <c r="N74" s="28">
        <v>153</v>
      </c>
      <c r="O74" s="68">
        <v>0.03</v>
      </c>
      <c r="P74" s="2"/>
      <c r="Q74" s="66"/>
      <c r="R74" s="66"/>
      <c r="S74" s="66"/>
      <c r="T74" s="66"/>
    </row>
    <row r="75" spans="1:20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  <c r="Q75" s="66"/>
      <c r="R75" s="66"/>
      <c r="S75" s="66"/>
      <c r="T75" s="66"/>
    </row>
    <row r="76" spans="1:20" ht="15" customHeight="1" x14ac:dyDescent="0.25">
      <c r="A76" s="2"/>
      <c r="B76" s="66"/>
      <c r="C76" s="21" t="s">
        <v>39</v>
      </c>
      <c r="D76" s="11">
        <v>63.84</v>
      </c>
      <c r="E76" s="11"/>
      <c r="F76" s="22">
        <v>282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  <c r="Q76" s="66"/>
      <c r="R76" s="66"/>
      <c r="S76" s="66"/>
      <c r="T76" s="66" t="s">
        <v>324</v>
      </c>
    </row>
    <row r="77" spans="1:20" x14ac:dyDescent="0.25">
      <c r="A77" s="2"/>
      <c r="B77" s="66"/>
      <c r="C77" s="21" t="s">
        <v>43</v>
      </c>
      <c r="D77" s="11">
        <v>73.16</v>
      </c>
      <c r="E77" s="11"/>
      <c r="F77" s="22">
        <v>279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5.3</v>
      </c>
      <c r="O77" s="34">
        <v>100</v>
      </c>
      <c r="P77" s="2"/>
      <c r="Q77" s="66"/>
      <c r="R77" s="66"/>
      <c r="S77" s="66"/>
      <c r="T77" s="66"/>
    </row>
    <row r="78" spans="1:20" ht="15.75" thickBot="1" x14ac:dyDescent="0.3">
      <c r="A78" s="2"/>
      <c r="B78" s="66"/>
      <c r="C78" s="21" t="s">
        <v>48</v>
      </c>
      <c r="D78" s="11">
        <v>77.760000000000005</v>
      </c>
      <c r="E78" s="11"/>
      <c r="F78" s="22">
        <v>3229</v>
      </c>
      <c r="G78" s="16"/>
      <c r="H78" s="103">
        <v>2</v>
      </c>
      <c r="I78" s="105">
        <v>664</v>
      </c>
      <c r="J78" s="105">
        <v>562</v>
      </c>
      <c r="K78" s="107">
        <f>((I78-J78)/I78)</f>
        <v>0.1536144578313253</v>
      </c>
      <c r="L78" s="66"/>
      <c r="M78" s="13">
        <v>2</v>
      </c>
      <c r="N78" s="35">
        <v>5.5</v>
      </c>
      <c r="O78" s="36">
        <v>100</v>
      </c>
      <c r="P78" s="2"/>
      <c r="Q78" s="66"/>
      <c r="R78" s="66"/>
      <c r="S78" s="66"/>
      <c r="T78" s="66"/>
    </row>
    <row r="79" spans="1:20" ht="15.75" thickBot="1" x14ac:dyDescent="0.3">
      <c r="A79" s="2"/>
      <c r="B79" s="66"/>
      <c r="C79" s="21" t="s">
        <v>49</v>
      </c>
      <c r="D79" s="11">
        <v>76.260000000000005</v>
      </c>
      <c r="E79" s="11">
        <v>6.8</v>
      </c>
      <c r="F79" s="22">
        <v>492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  <c r="Q79" s="66"/>
      <c r="R79" s="66"/>
      <c r="S79" s="66"/>
      <c r="T79" s="66"/>
    </row>
    <row r="80" spans="1:20" ht="15" customHeight="1" x14ac:dyDescent="0.25">
      <c r="A80" s="2"/>
      <c r="B80" s="66"/>
      <c r="C80" s="21" t="s">
        <v>50</v>
      </c>
      <c r="D80" s="11"/>
      <c r="E80" s="11"/>
      <c r="F80" s="22">
        <v>516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  <c r="Q80" s="66"/>
      <c r="R80" s="66"/>
      <c r="S80" s="66"/>
      <c r="T80" s="66"/>
    </row>
    <row r="81" spans="1:16" ht="15.75" thickBot="1" x14ac:dyDescent="0.3">
      <c r="A81" s="2"/>
      <c r="B81" s="66"/>
      <c r="C81" s="21" t="s">
        <v>52</v>
      </c>
      <c r="D81" s="11">
        <v>76.13</v>
      </c>
      <c r="E81" s="11">
        <v>6.4</v>
      </c>
      <c r="F81" s="22">
        <v>1522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0.53913043478260869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1578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0.39386792452830188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0.38910505836575876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-4.6709129511677279E-2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91.55</v>
      </c>
      <c r="E85" s="33"/>
      <c r="F85" s="34"/>
      <c r="G85" s="46"/>
      <c r="H85" s="47" t="s">
        <v>1</v>
      </c>
      <c r="I85" s="33">
        <v>446</v>
      </c>
      <c r="J85" s="33">
        <v>395</v>
      </c>
      <c r="K85" s="34">
        <f>I85-J85</f>
        <v>51</v>
      </c>
      <c r="L85" s="66"/>
      <c r="M85" s="122" t="s">
        <v>66</v>
      </c>
      <c r="N85" s="123"/>
      <c r="O85" s="48">
        <f>(J66-J70)/J66</f>
        <v>0.82137681159420295</v>
      </c>
      <c r="P85" s="2"/>
    </row>
    <row r="86" spans="1:16" ht="15.75" thickBot="1" x14ac:dyDescent="0.3">
      <c r="A86" s="2"/>
      <c r="B86" s="41"/>
      <c r="C86" s="45" t="s">
        <v>67</v>
      </c>
      <c r="D86" s="33">
        <v>73.099999999999994</v>
      </c>
      <c r="E86" s="33">
        <v>68.88</v>
      </c>
      <c r="F86" s="34">
        <v>94.23</v>
      </c>
      <c r="G86" s="49">
        <v>5.3</v>
      </c>
      <c r="H86" s="67" t="s">
        <v>2</v>
      </c>
      <c r="I86" s="35">
        <v>262</v>
      </c>
      <c r="J86" s="35">
        <v>247</v>
      </c>
      <c r="K86" s="34">
        <f>I86-J86</f>
        <v>15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78.900000000000006</v>
      </c>
      <c r="E87" s="33">
        <v>59.51</v>
      </c>
      <c r="F87" s="34">
        <v>75.42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77.349999999999994</v>
      </c>
      <c r="E88" s="33">
        <v>50.18</v>
      </c>
      <c r="F88" s="34">
        <v>64.87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54.1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91.55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325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326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327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328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329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997</v>
      </c>
      <c r="G119" s="12"/>
      <c r="H119" s="12"/>
      <c r="I119" s="12"/>
      <c r="J119" s="97">
        <f>AVERAGE(F119:I119)</f>
        <v>997</v>
      </c>
      <c r="K119" s="98"/>
      <c r="L119" s="66"/>
      <c r="M119" s="8">
        <v>2</v>
      </c>
      <c r="N119" s="95">
        <v>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444</v>
      </c>
      <c r="G120" s="12"/>
      <c r="H120" s="12"/>
      <c r="I120" s="12"/>
      <c r="J120" s="97">
        <f t="shared" ref="J120:J125" si="2">AVERAGE(F120:I120)</f>
        <v>444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65.069999999999993</v>
      </c>
      <c r="E121" s="11">
        <v>7.6</v>
      </c>
      <c r="F121" s="11">
        <v>1777</v>
      </c>
      <c r="G121" s="11">
        <v>1544</v>
      </c>
      <c r="H121" s="11">
        <v>1309</v>
      </c>
      <c r="I121" s="11">
        <v>1244</v>
      </c>
      <c r="J121" s="97">
        <f t="shared" si="2"/>
        <v>1468.5</v>
      </c>
      <c r="K121" s="98"/>
      <c r="L121" s="66"/>
      <c r="M121" s="8">
        <v>4</v>
      </c>
      <c r="N121" s="95">
        <v>8.1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62.21</v>
      </c>
      <c r="E122" s="11">
        <v>7.9</v>
      </c>
      <c r="F122" s="11">
        <v>670</v>
      </c>
      <c r="G122" s="11">
        <v>677</v>
      </c>
      <c r="H122" s="11">
        <v>666</v>
      </c>
      <c r="I122" s="11">
        <v>577</v>
      </c>
      <c r="J122" s="97">
        <f t="shared" si="2"/>
        <v>647.5</v>
      </c>
      <c r="K122" s="98"/>
      <c r="L122" s="66"/>
      <c r="M122" s="8">
        <v>5</v>
      </c>
      <c r="N122" s="95">
        <v>8.9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377</v>
      </c>
      <c r="G123" s="65">
        <v>382</v>
      </c>
      <c r="H123" s="65">
        <v>378</v>
      </c>
      <c r="I123" s="65">
        <v>376</v>
      </c>
      <c r="J123" s="97">
        <f t="shared" si="2"/>
        <v>378.25</v>
      </c>
      <c r="K123" s="98"/>
      <c r="L123" s="66"/>
      <c r="M123" s="13">
        <v>6</v>
      </c>
      <c r="N123" s="99">
        <v>8.1999999999999993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221</v>
      </c>
      <c r="G124" s="65">
        <v>218</v>
      </c>
      <c r="H124" s="65">
        <v>222</v>
      </c>
      <c r="I124" s="65">
        <v>214</v>
      </c>
      <c r="J124" s="97">
        <f t="shared" si="2"/>
        <v>218.75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61.77</v>
      </c>
      <c r="E125" s="15">
        <v>7.1</v>
      </c>
      <c r="F125" s="15">
        <v>227</v>
      </c>
      <c r="G125" s="15">
        <v>229</v>
      </c>
      <c r="H125" s="15">
        <v>231</v>
      </c>
      <c r="I125" s="15">
        <v>228</v>
      </c>
      <c r="J125" s="101">
        <f t="shared" si="2"/>
        <v>228.75</v>
      </c>
      <c r="K125" s="102"/>
      <c r="L125" s="66"/>
      <c r="M125" s="69" t="s">
        <v>30</v>
      </c>
      <c r="N125" s="67">
        <v>3.09</v>
      </c>
      <c r="O125" s="68">
        <v>3.21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10.17</v>
      </c>
      <c r="E128" s="11">
        <v>10.1</v>
      </c>
      <c r="F128" s="22">
        <v>1187</v>
      </c>
      <c r="G128" s="16"/>
      <c r="H128" s="23" t="s">
        <v>1</v>
      </c>
      <c r="I128" s="113">
        <v>5.04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66.78</v>
      </c>
      <c r="E129" s="11"/>
      <c r="F129" s="22">
        <v>245</v>
      </c>
      <c r="G129" s="16"/>
      <c r="H129" s="27" t="s">
        <v>2</v>
      </c>
      <c r="I129" s="115">
        <v>4.59</v>
      </c>
      <c r="J129" s="115"/>
      <c r="K129" s="116"/>
      <c r="L129" s="66"/>
      <c r="M129" s="67">
        <v>7.2</v>
      </c>
      <c r="N129" s="28">
        <v>169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65.09</v>
      </c>
      <c r="E131" s="11"/>
      <c r="F131" s="22">
        <v>233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72.44</v>
      </c>
      <c r="E132" s="11"/>
      <c r="F132" s="22">
        <v>241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5.2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77.040000000000006</v>
      </c>
      <c r="E133" s="11"/>
      <c r="F133" s="22">
        <v>3113</v>
      </c>
      <c r="G133" s="16"/>
      <c r="H133" s="103">
        <v>7</v>
      </c>
      <c r="I133" s="105">
        <v>371</v>
      </c>
      <c r="J133" s="105">
        <v>111</v>
      </c>
      <c r="K133" s="107">
        <f>((I133-J133)/I133)</f>
        <v>0.70080862533692723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75.81</v>
      </c>
      <c r="E134" s="11">
        <v>6.5</v>
      </c>
      <c r="F134" s="22">
        <v>521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509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78.959999999999994</v>
      </c>
      <c r="E136" s="11">
        <v>6.3</v>
      </c>
      <c r="F136" s="22">
        <v>1488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0.5590738849165815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1471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0.41583011583011581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0.42167878387309982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-4.5714285714285714E-2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90.91</v>
      </c>
      <c r="E140" s="33"/>
      <c r="F140" s="34"/>
      <c r="G140" s="46"/>
      <c r="H140" s="47" t="s">
        <v>1</v>
      </c>
      <c r="I140" s="33">
        <v>888</v>
      </c>
      <c r="J140" s="33">
        <v>801</v>
      </c>
      <c r="K140" s="34">
        <f>I140-J140</f>
        <v>87</v>
      </c>
      <c r="L140" s="66"/>
      <c r="M140" s="122" t="s">
        <v>66</v>
      </c>
      <c r="N140" s="123"/>
      <c r="O140" s="48">
        <f>(J121-J125)/J121</f>
        <v>0.84422880490296226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72.95</v>
      </c>
      <c r="E141" s="33">
        <v>68.12</v>
      </c>
      <c r="F141" s="34">
        <v>93.39</v>
      </c>
      <c r="G141" s="49">
        <v>5.7</v>
      </c>
      <c r="H141" s="67" t="s">
        <v>2</v>
      </c>
      <c r="I141" s="35">
        <v>249</v>
      </c>
      <c r="J141" s="35">
        <v>229</v>
      </c>
      <c r="K141" s="34">
        <f>I141-J141</f>
        <v>20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79.150000000000006</v>
      </c>
      <c r="E142" s="33">
        <v>59.43</v>
      </c>
      <c r="F142" s="34">
        <v>75.09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74.95</v>
      </c>
      <c r="E143" s="33">
        <v>51.54</v>
      </c>
      <c r="F143" s="34">
        <v>68.77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56.44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91.31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330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331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332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333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334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topLeftCell="B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1691.75</v>
      </c>
    </row>
    <row r="7" spans="1:19" x14ac:dyDescent="0.25">
      <c r="A7" s="2"/>
      <c r="B7" s="66"/>
      <c r="C7" s="9" t="s">
        <v>17</v>
      </c>
      <c r="D7" s="10"/>
      <c r="E7" s="10"/>
      <c r="F7" s="11">
        <v>984</v>
      </c>
      <c r="G7" s="12"/>
      <c r="H7" s="12"/>
      <c r="I7" s="12"/>
      <c r="J7" s="97">
        <f>AVERAGE(F7:I7)</f>
        <v>984</v>
      </c>
      <c r="K7" s="98"/>
      <c r="L7" s="66"/>
      <c r="M7" s="8">
        <v>2</v>
      </c>
      <c r="N7" s="95">
        <v>9.1</v>
      </c>
      <c r="O7" s="96"/>
      <c r="P7" s="2"/>
      <c r="Q7" s="66"/>
      <c r="R7" s="57" t="s">
        <v>1</v>
      </c>
      <c r="S7" s="78">
        <f>AVERAGE(J10,J67,J122)</f>
        <v>710.58333333333337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535</v>
      </c>
      <c r="G8" s="12"/>
      <c r="H8" s="12"/>
      <c r="I8" s="12"/>
      <c r="J8" s="97">
        <f t="shared" ref="J8:J13" si="0">AVERAGE(F8:I8)</f>
        <v>535</v>
      </c>
      <c r="K8" s="98"/>
      <c r="L8" s="66"/>
      <c r="M8" s="8">
        <v>3</v>
      </c>
      <c r="N8" s="95">
        <v>8.6999999999999993</v>
      </c>
      <c r="O8" s="96"/>
      <c r="P8" s="2"/>
      <c r="Q8" s="66"/>
      <c r="R8" s="57" t="s">
        <v>2</v>
      </c>
      <c r="S8" s="79">
        <f>AVERAGE(J13,J70,J125)</f>
        <v>235.41666666666666</v>
      </c>
    </row>
    <row r="9" spans="1:19" x14ac:dyDescent="0.25">
      <c r="A9" s="2"/>
      <c r="B9" s="66"/>
      <c r="C9" s="9" t="s">
        <v>20</v>
      </c>
      <c r="D9" s="11">
        <v>65.010000000000005</v>
      </c>
      <c r="E9" s="11">
        <v>8.3000000000000007</v>
      </c>
      <c r="F9" s="11">
        <v>2017</v>
      </c>
      <c r="G9" s="11">
        <v>1874</v>
      </c>
      <c r="H9" s="11">
        <v>2058</v>
      </c>
      <c r="I9" s="11">
        <v>2293</v>
      </c>
      <c r="J9" s="97">
        <f t="shared" si="0"/>
        <v>2060.5</v>
      </c>
      <c r="K9" s="98"/>
      <c r="L9" s="66"/>
      <c r="M9" s="8">
        <v>4</v>
      </c>
      <c r="N9" s="95">
        <v>8.1999999999999993</v>
      </c>
      <c r="O9" s="96"/>
      <c r="P9" s="2"/>
      <c r="Q9" s="66"/>
      <c r="R9" s="80" t="s">
        <v>19</v>
      </c>
      <c r="S9" s="81">
        <f>S6-S8</f>
        <v>1456.3333333333333</v>
      </c>
    </row>
    <row r="10" spans="1:19" x14ac:dyDescent="0.25">
      <c r="A10" s="2"/>
      <c r="B10" s="66"/>
      <c r="C10" s="9" t="s">
        <v>22</v>
      </c>
      <c r="D10" s="11">
        <v>62.14</v>
      </c>
      <c r="E10" s="11">
        <v>8.1999999999999993</v>
      </c>
      <c r="F10" s="11">
        <v>527</v>
      </c>
      <c r="G10" s="11">
        <v>674</v>
      </c>
      <c r="H10" s="11">
        <v>699</v>
      </c>
      <c r="I10" s="11">
        <v>722</v>
      </c>
      <c r="J10" s="97">
        <f t="shared" si="0"/>
        <v>655.5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475.16666666666674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355</v>
      </c>
      <c r="G11" s="65">
        <v>368</v>
      </c>
      <c r="H11" s="65">
        <v>374</v>
      </c>
      <c r="I11" s="65">
        <v>390</v>
      </c>
      <c r="J11" s="97">
        <f t="shared" si="0"/>
        <v>371.75</v>
      </c>
      <c r="K11" s="98"/>
      <c r="L11" s="66"/>
      <c r="M11" s="13">
        <v>6</v>
      </c>
      <c r="N11" s="99">
        <v>8.1</v>
      </c>
      <c r="O11" s="100"/>
      <c r="P11" s="2"/>
      <c r="Q11" s="66"/>
      <c r="R11" s="83" t="s">
        <v>23</v>
      </c>
      <c r="S11" s="84">
        <f>S9/S6</f>
        <v>0.86084429338456225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207</v>
      </c>
      <c r="G12" s="65">
        <v>211</v>
      </c>
      <c r="H12" s="65">
        <v>226</v>
      </c>
      <c r="I12" s="65">
        <v>229</v>
      </c>
      <c r="J12" s="97">
        <f t="shared" si="0"/>
        <v>218.25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0.66869942535475557</v>
      </c>
    </row>
    <row r="13" spans="1:19" ht="15.75" thickBot="1" x14ac:dyDescent="0.3">
      <c r="A13" s="2"/>
      <c r="B13" s="66"/>
      <c r="C13" s="14" t="s">
        <v>29</v>
      </c>
      <c r="D13" s="15">
        <v>62.64</v>
      </c>
      <c r="E13" s="15">
        <v>7.3</v>
      </c>
      <c r="F13" s="15">
        <v>204</v>
      </c>
      <c r="G13" s="15">
        <v>207</v>
      </c>
      <c r="H13" s="15">
        <v>220</v>
      </c>
      <c r="I13" s="15">
        <v>220</v>
      </c>
      <c r="J13" s="101">
        <f t="shared" si="0"/>
        <v>212.75</v>
      </c>
      <c r="K13" s="102"/>
      <c r="L13" s="66"/>
      <c r="M13" s="69" t="s">
        <v>30</v>
      </c>
      <c r="N13" s="67">
        <v>2.65</v>
      </c>
      <c r="O13" s="68">
        <v>2.85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7.85</v>
      </c>
      <c r="E16" s="11">
        <v>10.6</v>
      </c>
      <c r="F16" s="22">
        <v>1326</v>
      </c>
      <c r="G16" s="16"/>
      <c r="H16" s="23" t="s">
        <v>1</v>
      </c>
      <c r="I16" s="113">
        <v>4.9800000000000004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66.209999999999994</v>
      </c>
      <c r="E17" s="11"/>
      <c r="F17" s="22">
        <v>214</v>
      </c>
      <c r="G17" s="16"/>
      <c r="H17" s="27" t="s">
        <v>2</v>
      </c>
      <c r="I17" s="115">
        <v>4.3499999999999996</v>
      </c>
      <c r="J17" s="115"/>
      <c r="K17" s="116"/>
      <c r="L17" s="66"/>
      <c r="M17" s="67">
        <v>6.9</v>
      </c>
      <c r="N17" s="28">
        <v>122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6635</v>
      </c>
      <c r="E19" s="11"/>
      <c r="F19" s="22">
        <v>211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73.42</v>
      </c>
      <c r="E20" s="11"/>
      <c r="F20" s="22">
        <v>197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75.760000000000005</v>
      </c>
      <c r="E21" s="11"/>
      <c r="F21" s="22">
        <v>1537</v>
      </c>
      <c r="G21" s="16"/>
      <c r="H21" s="103">
        <v>8</v>
      </c>
      <c r="I21" s="105">
        <v>393</v>
      </c>
      <c r="J21" s="105">
        <v>171</v>
      </c>
      <c r="K21" s="107">
        <f>((I21-J21)/I21)</f>
        <v>0.56488549618320616</v>
      </c>
      <c r="L21" s="66"/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75.64</v>
      </c>
      <c r="E22" s="11">
        <v>6.7</v>
      </c>
      <c r="F22" s="22">
        <v>495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477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77.81</v>
      </c>
      <c r="E24" s="11">
        <v>6.4</v>
      </c>
      <c r="F24" s="22">
        <v>1458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0.68187333171560305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1425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0.43287566742944317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0.41291190316072629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2.5200458190148912E-2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91.45</v>
      </c>
      <c r="E28" s="33"/>
      <c r="F28" s="34"/>
      <c r="G28" s="46"/>
      <c r="H28" s="47" t="s">
        <v>1</v>
      </c>
      <c r="I28" s="33">
        <v>538</v>
      </c>
      <c r="J28" s="33">
        <v>491</v>
      </c>
      <c r="K28" s="34">
        <f>I28-J28</f>
        <v>47</v>
      </c>
      <c r="L28" s="66"/>
      <c r="M28" s="122" t="s">
        <v>66</v>
      </c>
      <c r="N28" s="123"/>
      <c r="O28" s="48">
        <f>(J9-J13)/J9</f>
        <v>0.89674836204804664</v>
      </c>
      <c r="P28" s="2"/>
    </row>
    <row r="29" spans="1:16" ht="15.75" thickBot="1" x14ac:dyDescent="0.3">
      <c r="A29" s="2"/>
      <c r="B29" s="41"/>
      <c r="C29" s="45" t="s">
        <v>67</v>
      </c>
      <c r="D29" s="33">
        <v>72.650000000000006</v>
      </c>
      <c r="E29" s="33">
        <v>68.52</v>
      </c>
      <c r="F29" s="34">
        <v>94.32</v>
      </c>
      <c r="G29" s="49">
        <v>5.4</v>
      </c>
      <c r="H29" s="67" t="s">
        <v>2</v>
      </c>
      <c r="I29" s="35">
        <v>218</v>
      </c>
      <c r="J29" s="35">
        <v>196</v>
      </c>
      <c r="K29" s="34">
        <f>I29-J29</f>
        <v>22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79.95</v>
      </c>
      <c r="E30" s="33">
        <v>60.16</v>
      </c>
      <c r="F30" s="34">
        <v>75.25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76.25</v>
      </c>
      <c r="E31" s="33">
        <v>52.26</v>
      </c>
      <c r="F31" s="34">
        <v>68.540000000000006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53.77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91.46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335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336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337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338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339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340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1025</v>
      </c>
      <c r="G64" s="12"/>
      <c r="H64" s="12"/>
      <c r="I64" s="12"/>
      <c r="J64" s="97">
        <f>AVERAGE(F64:I64)</f>
        <v>1025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453</v>
      </c>
      <c r="G65" s="12"/>
      <c r="H65" s="12"/>
      <c r="I65" s="12"/>
      <c r="J65" s="97">
        <f t="shared" ref="J65:J70" si="1">AVERAGE(F65:I65)</f>
        <v>453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65.599999999999994</v>
      </c>
      <c r="E66" s="11">
        <v>7.4</v>
      </c>
      <c r="F66" s="11">
        <v>2113</v>
      </c>
      <c r="G66" s="11">
        <v>1500</v>
      </c>
      <c r="H66" s="11">
        <v>1569</v>
      </c>
      <c r="I66" s="11">
        <v>1505</v>
      </c>
      <c r="J66" s="97">
        <f t="shared" si="1"/>
        <v>1671.75</v>
      </c>
      <c r="K66" s="98"/>
      <c r="L66" s="66"/>
      <c r="M66" s="8">
        <v>4</v>
      </c>
      <c r="N66" s="95">
        <v>7.8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61.25</v>
      </c>
      <c r="E67" s="11">
        <v>7.4</v>
      </c>
      <c r="F67" s="11">
        <v>809</v>
      </c>
      <c r="G67" s="11">
        <v>788</v>
      </c>
      <c r="H67" s="11">
        <v>775</v>
      </c>
      <c r="I67" s="11">
        <v>863</v>
      </c>
      <c r="J67" s="97">
        <f t="shared" si="1"/>
        <v>808.75</v>
      </c>
      <c r="K67" s="98"/>
      <c r="L67" s="66"/>
      <c r="M67" s="8">
        <v>5</v>
      </c>
      <c r="N67" s="95">
        <v>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440</v>
      </c>
      <c r="G68" s="65">
        <v>505</v>
      </c>
      <c r="H68" s="65">
        <v>545</v>
      </c>
      <c r="I68" s="65">
        <v>502</v>
      </c>
      <c r="J68" s="97">
        <f t="shared" si="1"/>
        <v>498</v>
      </c>
      <c r="K68" s="98"/>
      <c r="L68" s="66"/>
      <c r="M68" s="13">
        <v>6</v>
      </c>
      <c r="N68" s="99">
        <v>8.3000000000000007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220</v>
      </c>
      <c r="G69" s="65">
        <v>234</v>
      </c>
      <c r="H69" s="65">
        <v>241</v>
      </c>
      <c r="I69" s="65">
        <v>262</v>
      </c>
      <c r="J69" s="97">
        <f t="shared" si="1"/>
        <v>239.25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62.12</v>
      </c>
      <c r="E70" s="15">
        <v>7.1</v>
      </c>
      <c r="F70" s="15">
        <v>220</v>
      </c>
      <c r="G70" s="15">
        <v>232</v>
      </c>
      <c r="H70" s="15">
        <v>244</v>
      </c>
      <c r="I70" s="15">
        <v>266</v>
      </c>
      <c r="J70" s="101">
        <f t="shared" si="1"/>
        <v>240.5</v>
      </c>
      <c r="K70" s="102"/>
      <c r="L70" s="66"/>
      <c r="M70" s="69" t="s">
        <v>30</v>
      </c>
      <c r="N70" s="67">
        <v>2.69</v>
      </c>
      <c r="O70" s="68"/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18.73</v>
      </c>
      <c r="E73" s="11">
        <v>9.5</v>
      </c>
      <c r="F73" s="22">
        <v>1156</v>
      </c>
      <c r="G73" s="16"/>
      <c r="H73" s="23" t="s">
        <v>1</v>
      </c>
      <c r="I73" s="113">
        <v>6.93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66.44</v>
      </c>
      <c r="E74" s="11"/>
      <c r="F74" s="22">
        <v>231</v>
      </c>
      <c r="G74" s="16"/>
      <c r="H74" s="27" t="s">
        <v>2</v>
      </c>
      <c r="I74" s="115">
        <v>6.52</v>
      </c>
      <c r="J74" s="115"/>
      <c r="K74" s="116"/>
      <c r="L74" s="66"/>
      <c r="M74" s="67">
        <v>7.1</v>
      </c>
      <c r="N74" s="28">
        <v>146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64.19</v>
      </c>
      <c r="E76" s="11"/>
      <c r="F76" s="22">
        <v>225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75.36</v>
      </c>
      <c r="E77" s="11"/>
      <c r="F77" s="22">
        <v>229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74.819999999999993</v>
      </c>
      <c r="E78" s="11"/>
      <c r="F78" s="22">
        <v>2801</v>
      </c>
      <c r="G78" s="16"/>
      <c r="H78" s="103">
        <v>13</v>
      </c>
      <c r="I78" s="105">
        <v>503</v>
      </c>
      <c r="J78" s="105">
        <v>206</v>
      </c>
      <c r="K78" s="107">
        <f>((I78-J78)/I78)</f>
        <v>0.59045725646123259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76.59</v>
      </c>
      <c r="E79" s="11">
        <v>6.8</v>
      </c>
      <c r="F79" s="22">
        <v>678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672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76.53</v>
      </c>
      <c r="E81" s="11">
        <v>6.5</v>
      </c>
      <c r="F81" s="22">
        <v>1357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0.51622551218782708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1296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0.38423493044822254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0.51957831325301207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-5.2246603970741903E-3</v>
      </c>
      <c r="P84" s="2"/>
    </row>
    <row r="85" spans="1:16" ht="15.75" thickBot="1" x14ac:dyDescent="0.3">
      <c r="A85" s="2"/>
      <c r="B85" s="41"/>
      <c r="C85" s="45" t="s">
        <v>64</v>
      </c>
      <c r="D85" s="33">
        <v>91.45</v>
      </c>
      <c r="E85" s="33"/>
      <c r="F85" s="34"/>
      <c r="G85" s="46"/>
      <c r="H85" s="47" t="s">
        <v>1</v>
      </c>
      <c r="I85" s="33">
        <v>445</v>
      </c>
      <c r="J85" s="33">
        <v>382</v>
      </c>
      <c r="K85" s="34">
        <f>I85-J85</f>
        <v>63</v>
      </c>
      <c r="L85" s="66"/>
      <c r="M85" s="122" t="s">
        <v>66</v>
      </c>
      <c r="N85" s="123"/>
      <c r="O85" s="48">
        <f>(J66-J70)/J66</f>
        <v>0.8561387767309705</v>
      </c>
      <c r="P85" s="2"/>
    </row>
    <row r="86" spans="1:16" ht="15.75" thickBot="1" x14ac:dyDescent="0.3">
      <c r="A86" s="2"/>
      <c r="B86" s="41"/>
      <c r="C86" s="45" t="s">
        <v>67</v>
      </c>
      <c r="D86" s="33">
        <v>73.150000000000006</v>
      </c>
      <c r="E86" s="33">
        <v>69.290000000000006</v>
      </c>
      <c r="F86" s="34">
        <v>94.72</v>
      </c>
      <c r="G86" s="49">
        <v>5.3</v>
      </c>
      <c r="H86" s="67" t="s">
        <v>2</v>
      </c>
      <c r="I86" s="35">
        <v>246</v>
      </c>
      <c r="J86" s="35">
        <v>228</v>
      </c>
      <c r="K86" s="34">
        <f>I86-J86</f>
        <v>18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79.2</v>
      </c>
      <c r="E87" s="33">
        <v>59.69</v>
      </c>
      <c r="F87" s="34">
        <v>75.36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78.349999999999994</v>
      </c>
      <c r="E88" s="33">
        <v>53.23</v>
      </c>
      <c r="F88" s="34">
        <v>67.94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54.25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91.6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341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342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343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344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345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1039</v>
      </c>
      <c r="G119" s="12"/>
      <c r="H119" s="12"/>
      <c r="I119" s="12"/>
      <c r="J119" s="97">
        <f>AVERAGE(F119:I119)</f>
        <v>1039</v>
      </c>
      <c r="K119" s="98"/>
      <c r="L119" s="66"/>
      <c r="M119" s="8">
        <v>2</v>
      </c>
      <c r="N119" s="95">
        <v>8.8000000000000007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444</v>
      </c>
      <c r="G120" s="12"/>
      <c r="H120" s="12"/>
      <c r="I120" s="12"/>
      <c r="J120" s="97">
        <f t="shared" ref="J120:J125" si="2">AVERAGE(F120:I120)</f>
        <v>444</v>
      </c>
      <c r="K120" s="98"/>
      <c r="L120" s="66"/>
      <c r="M120" s="8">
        <v>3</v>
      </c>
      <c r="N120" s="95">
        <v>8.1999999999999993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65.67</v>
      </c>
      <c r="E121" s="11">
        <v>6.6</v>
      </c>
      <c r="F121" s="11">
        <v>1398</v>
      </c>
      <c r="G121" s="11">
        <v>1377</v>
      </c>
      <c r="H121" s="11">
        <v>1331</v>
      </c>
      <c r="I121" s="11">
        <v>1266</v>
      </c>
      <c r="J121" s="97">
        <f t="shared" si="2"/>
        <v>1343</v>
      </c>
      <c r="K121" s="98"/>
      <c r="L121" s="66"/>
      <c r="M121" s="8">
        <v>4</v>
      </c>
      <c r="N121" s="95">
        <v>7.7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62.02</v>
      </c>
      <c r="E122" s="11">
        <v>7.1</v>
      </c>
      <c r="F122" s="11">
        <v>707</v>
      </c>
      <c r="G122" s="11">
        <v>701</v>
      </c>
      <c r="H122" s="11">
        <v>633</v>
      </c>
      <c r="I122" s="11">
        <v>629</v>
      </c>
      <c r="J122" s="97">
        <f t="shared" si="2"/>
        <v>667.5</v>
      </c>
      <c r="K122" s="98"/>
      <c r="L122" s="66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501</v>
      </c>
      <c r="G123" s="65">
        <v>492</v>
      </c>
      <c r="H123" s="65">
        <v>488</v>
      </c>
      <c r="I123" s="65">
        <v>481</v>
      </c>
      <c r="J123" s="97">
        <f t="shared" si="2"/>
        <v>490.5</v>
      </c>
      <c r="K123" s="98"/>
      <c r="L123" s="66"/>
      <c r="M123" s="13">
        <v>6</v>
      </c>
      <c r="N123" s="99">
        <v>8.1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253</v>
      </c>
      <c r="G124" s="65">
        <v>249</v>
      </c>
      <c r="H124" s="65">
        <v>239</v>
      </c>
      <c r="I124" s="65">
        <v>220</v>
      </c>
      <c r="J124" s="97">
        <f t="shared" si="2"/>
        <v>240.25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62.14</v>
      </c>
      <c r="E125" s="15">
        <v>6.9</v>
      </c>
      <c r="F125" s="15">
        <v>264</v>
      </c>
      <c r="G125" s="15">
        <v>262</v>
      </c>
      <c r="H125" s="15">
        <v>253</v>
      </c>
      <c r="I125" s="15">
        <v>233</v>
      </c>
      <c r="J125" s="101">
        <f t="shared" si="2"/>
        <v>253</v>
      </c>
      <c r="K125" s="102"/>
      <c r="L125" s="66"/>
      <c r="M125" s="69" t="s">
        <v>30</v>
      </c>
      <c r="N125" s="67">
        <v>3.33</v>
      </c>
      <c r="O125" s="68">
        <v>3.69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17.68</v>
      </c>
      <c r="E128" s="11">
        <v>10.199999999999999</v>
      </c>
      <c r="F128" s="22">
        <v>1159</v>
      </c>
      <c r="G128" s="16"/>
      <c r="H128" s="23" t="s">
        <v>1</v>
      </c>
      <c r="I128" s="113">
        <v>4.93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67.06</v>
      </c>
      <c r="E129" s="11"/>
      <c r="F129" s="22">
        <v>229</v>
      </c>
      <c r="G129" s="16"/>
      <c r="H129" s="27" t="s">
        <v>2</v>
      </c>
      <c r="I129" s="115">
        <v>4.71</v>
      </c>
      <c r="J129" s="115"/>
      <c r="K129" s="116"/>
      <c r="L129" s="66"/>
      <c r="M129" s="67">
        <v>7.3</v>
      </c>
      <c r="N129" s="28">
        <v>128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64.77</v>
      </c>
      <c r="E131" s="11"/>
      <c r="F131" s="22">
        <v>264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72.010000000000005</v>
      </c>
      <c r="E132" s="11"/>
      <c r="F132" s="22">
        <v>255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75.59</v>
      </c>
      <c r="E133" s="11"/>
      <c r="F133" s="22">
        <v>2698</v>
      </c>
      <c r="G133" s="16"/>
      <c r="H133" s="103">
        <v>4</v>
      </c>
      <c r="I133" s="105">
        <v>727</v>
      </c>
      <c r="J133" s="105">
        <v>444</v>
      </c>
      <c r="K133" s="107">
        <f>((I133-J133)/I133)</f>
        <v>0.38927097661623111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76.11</v>
      </c>
      <c r="E134" s="11">
        <v>6.6</v>
      </c>
      <c r="F134" s="22">
        <v>666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639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78.91</v>
      </c>
      <c r="E136" s="11">
        <v>6.5</v>
      </c>
      <c r="F136" s="22">
        <v>1248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0.50297840655249437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1231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0.26516853932584272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0.51019367991845055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-5.3069719042663895E-2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91.03</v>
      </c>
      <c r="E140" s="33"/>
      <c r="F140" s="34"/>
      <c r="G140" s="46"/>
      <c r="H140" s="47" t="s">
        <v>1</v>
      </c>
      <c r="I140" s="33">
        <v>891</v>
      </c>
      <c r="J140" s="33">
        <v>805</v>
      </c>
      <c r="K140" s="34">
        <f>I140-J140</f>
        <v>86</v>
      </c>
      <c r="L140" s="66"/>
      <c r="M140" s="122" t="s">
        <v>66</v>
      </c>
      <c r="N140" s="123"/>
      <c r="O140" s="48">
        <f>(J121-J125)/J121</f>
        <v>0.81161578555472824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72.95</v>
      </c>
      <c r="E141" s="33">
        <v>68.09</v>
      </c>
      <c r="F141" s="34">
        <v>93.34</v>
      </c>
      <c r="G141" s="49">
        <v>5.7</v>
      </c>
      <c r="H141" s="67" t="s">
        <v>2</v>
      </c>
      <c r="I141" s="35">
        <v>288</v>
      </c>
      <c r="J141" s="35">
        <v>265</v>
      </c>
      <c r="K141" s="34">
        <f>I141-J141</f>
        <v>23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80.349999999999994</v>
      </c>
      <c r="E142" s="33">
        <v>60.33</v>
      </c>
      <c r="F142" s="34">
        <v>75.09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77.25</v>
      </c>
      <c r="E143" s="33">
        <v>51.01</v>
      </c>
      <c r="F143" s="34">
        <v>66.040000000000006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54.84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90.78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346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155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332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347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348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349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1668.75</v>
      </c>
    </row>
    <row r="7" spans="1:19" x14ac:dyDescent="0.25">
      <c r="A7" s="2"/>
      <c r="B7" s="66"/>
      <c r="C7" s="9" t="s">
        <v>17</v>
      </c>
      <c r="D7" s="10"/>
      <c r="E7" s="10"/>
      <c r="F7" s="11">
        <v>1051</v>
      </c>
      <c r="G7" s="12"/>
      <c r="H7" s="12"/>
      <c r="I7" s="12"/>
      <c r="J7" s="97">
        <f>AVERAGE(F7:I7)</f>
        <v>1051</v>
      </c>
      <c r="K7" s="98"/>
      <c r="L7" s="66"/>
      <c r="M7" s="8">
        <v>2</v>
      </c>
      <c r="N7" s="95">
        <v>8.9</v>
      </c>
      <c r="O7" s="96"/>
      <c r="P7" s="2"/>
      <c r="Q7" s="66"/>
      <c r="R7" s="57" t="s">
        <v>1</v>
      </c>
      <c r="S7" s="78">
        <f>AVERAGE(J10,J67,J122)</f>
        <v>759.33333333333337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484</v>
      </c>
      <c r="G8" s="12"/>
      <c r="H8" s="12"/>
      <c r="I8" s="12"/>
      <c r="J8" s="97">
        <f t="shared" ref="J8:J13" si="0">AVERAGE(F8:I8)</f>
        <v>484</v>
      </c>
      <c r="K8" s="98"/>
      <c r="L8" s="66"/>
      <c r="M8" s="8">
        <v>3</v>
      </c>
      <c r="N8" s="95">
        <v>8.3000000000000007</v>
      </c>
      <c r="O8" s="96"/>
      <c r="P8" s="2"/>
      <c r="Q8" s="66"/>
      <c r="R8" s="57" t="s">
        <v>2</v>
      </c>
      <c r="S8" s="79">
        <f>AVERAGE(J13,J70,J125)</f>
        <v>252.75</v>
      </c>
    </row>
    <row r="9" spans="1:19" x14ac:dyDescent="0.25">
      <c r="A9" s="2"/>
      <c r="B9" s="66"/>
      <c r="C9" s="9" t="s">
        <v>20</v>
      </c>
      <c r="D9" s="11">
        <v>64.75</v>
      </c>
      <c r="E9" s="11">
        <v>8.1999999999999993</v>
      </c>
      <c r="F9" s="11">
        <v>1618</v>
      </c>
      <c r="G9" s="11">
        <v>1626</v>
      </c>
      <c r="H9" s="11">
        <v>1953</v>
      </c>
      <c r="I9" s="11">
        <v>1887</v>
      </c>
      <c r="J9" s="97">
        <f t="shared" si="0"/>
        <v>1771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1416</v>
      </c>
    </row>
    <row r="10" spans="1:19" x14ac:dyDescent="0.25">
      <c r="A10" s="2"/>
      <c r="B10" s="66"/>
      <c r="C10" s="9" t="s">
        <v>22</v>
      </c>
      <c r="D10" s="11">
        <v>61.76</v>
      </c>
      <c r="E10" s="11">
        <v>7.9</v>
      </c>
      <c r="F10" s="11">
        <v>525</v>
      </c>
      <c r="G10" s="11">
        <v>531</v>
      </c>
      <c r="H10" s="11">
        <v>706</v>
      </c>
      <c r="I10" s="11">
        <v>862</v>
      </c>
      <c r="J10" s="97">
        <f t="shared" si="0"/>
        <v>656</v>
      </c>
      <c r="K10" s="98"/>
      <c r="L10" s="66"/>
      <c r="M10" s="8">
        <v>5</v>
      </c>
      <c r="N10" s="95">
        <v>8.6999999999999993</v>
      </c>
      <c r="O10" s="96"/>
      <c r="P10" s="2"/>
      <c r="Q10" s="66"/>
      <c r="R10" s="80" t="s">
        <v>21</v>
      </c>
      <c r="S10" s="82">
        <f>S7-S8</f>
        <v>506.58333333333337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308</v>
      </c>
      <c r="G11" s="65">
        <v>314</v>
      </c>
      <c r="H11" s="65">
        <v>306</v>
      </c>
      <c r="I11" s="65">
        <v>460</v>
      </c>
      <c r="J11" s="97">
        <f t="shared" si="0"/>
        <v>347</v>
      </c>
      <c r="K11" s="98"/>
      <c r="L11" s="66"/>
      <c r="M11" s="13">
        <v>6</v>
      </c>
      <c r="N11" s="99">
        <v>7.9</v>
      </c>
      <c r="O11" s="100"/>
      <c r="P11" s="2"/>
      <c r="Q11" s="66"/>
      <c r="R11" s="83" t="s">
        <v>23</v>
      </c>
      <c r="S11" s="84">
        <f>S9/S6</f>
        <v>0.84853932584269665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259</v>
      </c>
      <c r="G12" s="65">
        <v>265</v>
      </c>
      <c r="H12" s="65">
        <v>213</v>
      </c>
      <c r="I12" s="65">
        <v>247</v>
      </c>
      <c r="J12" s="97">
        <f t="shared" si="0"/>
        <v>246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0.66714223002633888</v>
      </c>
    </row>
    <row r="13" spans="1:19" ht="15.75" thickBot="1" x14ac:dyDescent="0.3">
      <c r="A13" s="2"/>
      <c r="B13" s="66"/>
      <c r="C13" s="14" t="s">
        <v>29</v>
      </c>
      <c r="D13" s="15">
        <v>62.07</v>
      </c>
      <c r="E13" s="15">
        <v>7.3</v>
      </c>
      <c r="F13" s="15">
        <v>242</v>
      </c>
      <c r="G13" s="15">
        <v>248</v>
      </c>
      <c r="H13" s="15">
        <v>208</v>
      </c>
      <c r="I13" s="15">
        <v>237</v>
      </c>
      <c r="J13" s="101">
        <f t="shared" si="0"/>
        <v>233.75</v>
      </c>
      <c r="K13" s="102"/>
      <c r="L13" s="66"/>
      <c r="M13" s="69" t="s">
        <v>30</v>
      </c>
      <c r="N13" s="67">
        <v>2.35</v>
      </c>
      <c r="O13" s="68">
        <v>2.52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9.44</v>
      </c>
      <c r="E16" s="11">
        <v>10.5</v>
      </c>
      <c r="F16" s="22">
        <v>1332</v>
      </c>
      <c r="G16" s="16"/>
      <c r="H16" s="23" t="s">
        <v>1</v>
      </c>
      <c r="I16" s="113">
        <v>5.64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67.349999999999994</v>
      </c>
      <c r="E17" s="11"/>
      <c r="F17" s="22">
        <v>253</v>
      </c>
      <c r="G17" s="16"/>
      <c r="H17" s="27" t="s">
        <v>2</v>
      </c>
      <c r="I17" s="115">
        <v>5.12</v>
      </c>
      <c r="J17" s="115"/>
      <c r="K17" s="116"/>
      <c r="L17" s="66"/>
      <c r="M17" s="67">
        <v>6.8</v>
      </c>
      <c r="N17" s="28">
        <v>117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66.540000000000006</v>
      </c>
      <c r="E19" s="11"/>
      <c r="F19" s="22">
        <v>250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73.680000000000007</v>
      </c>
      <c r="E20" s="11"/>
      <c r="F20" s="22">
        <v>247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75.25</v>
      </c>
      <c r="E21" s="11"/>
      <c r="F21" s="22">
        <v>1725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 t="s">
        <v>301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75.81</v>
      </c>
      <c r="E22" s="11">
        <v>6.7</v>
      </c>
      <c r="F22" s="22">
        <v>651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611</v>
      </c>
      <c r="G23" s="16"/>
      <c r="H23" s="103">
        <v>1</v>
      </c>
      <c r="I23" s="105">
        <v>772</v>
      </c>
      <c r="J23" s="105">
        <v>163</v>
      </c>
      <c r="K23" s="107">
        <f>((I23-J23)/I23)</f>
        <v>0.78886010362694303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77.14</v>
      </c>
      <c r="E24" s="11">
        <v>6.4</v>
      </c>
      <c r="F24" s="22">
        <v>1272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0.62958780350084698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1247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0.47103658536585363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0.29106628242074928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4.9796747967479675E-2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91.44</v>
      </c>
      <c r="E28" s="33"/>
      <c r="F28" s="34"/>
      <c r="G28" s="46"/>
      <c r="H28" s="47" t="s">
        <v>65</v>
      </c>
      <c r="I28" s="33">
        <v>536</v>
      </c>
      <c r="J28" s="33">
        <v>481</v>
      </c>
      <c r="K28" s="34">
        <f>I28-J28</f>
        <v>55</v>
      </c>
      <c r="L28" s="66"/>
      <c r="M28" s="122" t="s">
        <v>66</v>
      </c>
      <c r="N28" s="123"/>
      <c r="O28" s="48">
        <f>(J9-J13)/J9</f>
        <v>0.86801242236024845</v>
      </c>
      <c r="P28" s="2"/>
    </row>
    <row r="29" spans="1:16" ht="15.75" thickBot="1" x14ac:dyDescent="0.3">
      <c r="A29" s="2"/>
      <c r="B29" s="41"/>
      <c r="C29" s="45" t="s">
        <v>67</v>
      </c>
      <c r="D29" s="33">
        <v>72.150000000000006</v>
      </c>
      <c r="E29" s="33">
        <v>68.400000000000006</v>
      </c>
      <c r="F29" s="34">
        <v>94.81</v>
      </c>
      <c r="G29" s="49">
        <v>5.6</v>
      </c>
      <c r="H29" s="67" t="s">
        <v>68</v>
      </c>
      <c r="I29" s="35">
        <v>255</v>
      </c>
      <c r="J29" s="35">
        <v>227</v>
      </c>
      <c r="K29" s="34">
        <f>I29-J29</f>
        <v>28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79.45</v>
      </c>
      <c r="E30" s="33">
        <v>60.08</v>
      </c>
      <c r="F30" s="34">
        <v>75.62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76.45</v>
      </c>
      <c r="E31" s="33">
        <v>50.23</v>
      </c>
      <c r="F31" s="34">
        <v>65.709999999999994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54.61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91.65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350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351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352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353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961</v>
      </c>
      <c r="G64" s="12"/>
      <c r="H64" s="12"/>
      <c r="I64" s="12"/>
      <c r="J64" s="97">
        <f>AVERAGE(F64:I64)</f>
        <v>961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427</v>
      </c>
      <c r="G65" s="12"/>
      <c r="H65" s="12"/>
      <c r="I65" s="12"/>
      <c r="J65" s="97">
        <f t="shared" ref="J65:J70" si="1">AVERAGE(F65:I65)</f>
        <v>427</v>
      </c>
      <c r="K65" s="98"/>
      <c r="L65" s="66"/>
      <c r="M65" s="8">
        <v>3</v>
      </c>
      <c r="N65" s="95">
        <v>8.6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65.150000000000006</v>
      </c>
      <c r="E66" s="11">
        <v>7.2</v>
      </c>
      <c r="F66" s="11">
        <v>1927</v>
      </c>
      <c r="G66" s="11">
        <v>1436</v>
      </c>
      <c r="H66" s="11">
        <v>1388</v>
      </c>
      <c r="I66" s="11">
        <v>1636</v>
      </c>
      <c r="J66" s="97">
        <f t="shared" si="1"/>
        <v>1596.75</v>
      </c>
      <c r="K66" s="98"/>
      <c r="L66" s="66"/>
      <c r="M66" s="8">
        <v>4</v>
      </c>
      <c r="N66" s="95">
        <v>7.8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62.36</v>
      </c>
      <c r="E67" s="11">
        <v>8.1</v>
      </c>
      <c r="F67" s="11">
        <v>937</v>
      </c>
      <c r="G67" s="11">
        <v>1003</v>
      </c>
      <c r="H67" s="11">
        <v>840</v>
      </c>
      <c r="I67" s="11">
        <v>804</v>
      </c>
      <c r="J67" s="97">
        <f t="shared" si="1"/>
        <v>896</v>
      </c>
      <c r="K67" s="98"/>
      <c r="L67" s="66"/>
      <c r="M67" s="8">
        <v>5</v>
      </c>
      <c r="N67" s="95">
        <v>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493</v>
      </c>
      <c r="G68" s="65">
        <v>503</v>
      </c>
      <c r="H68" s="65">
        <v>465</v>
      </c>
      <c r="I68" s="65">
        <v>503</v>
      </c>
      <c r="J68" s="97">
        <f t="shared" si="1"/>
        <v>491</v>
      </c>
      <c r="K68" s="98"/>
      <c r="L68" s="66"/>
      <c r="M68" s="13">
        <v>6</v>
      </c>
      <c r="N68" s="99">
        <v>7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267</v>
      </c>
      <c r="G69" s="65">
        <v>256</v>
      </c>
      <c r="H69" s="65">
        <v>289</v>
      </c>
      <c r="I69" s="65">
        <v>266</v>
      </c>
      <c r="J69" s="97">
        <f t="shared" si="1"/>
        <v>269.5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61.97</v>
      </c>
      <c r="E70" s="15">
        <v>7.1</v>
      </c>
      <c r="F70" s="15">
        <v>269</v>
      </c>
      <c r="G70" s="15">
        <v>260</v>
      </c>
      <c r="H70" s="15">
        <v>298</v>
      </c>
      <c r="I70" s="15">
        <v>272</v>
      </c>
      <c r="J70" s="101">
        <f t="shared" si="1"/>
        <v>274.75</v>
      </c>
      <c r="K70" s="102"/>
      <c r="L70" s="66"/>
      <c r="M70" s="69" t="s">
        <v>30</v>
      </c>
      <c r="N70" s="67">
        <v>2.96</v>
      </c>
      <c r="O70" s="68"/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11.38</v>
      </c>
      <c r="E73" s="11">
        <v>9.6</v>
      </c>
      <c r="F73" s="22">
        <v>1159</v>
      </c>
      <c r="G73" s="16"/>
      <c r="H73" s="23" t="s">
        <v>1</v>
      </c>
      <c r="I73" s="113">
        <v>6.82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67.16</v>
      </c>
      <c r="E74" s="11"/>
      <c r="F74" s="22">
        <v>270</v>
      </c>
      <c r="G74" s="16"/>
      <c r="H74" s="27" t="s">
        <v>2</v>
      </c>
      <c r="I74" s="115">
        <v>6.4</v>
      </c>
      <c r="J74" s="115"/>
      <c r="K74" s="116"/>
      <c r="L74" s="66"/>
      <c r="M74" s="67">
        <v>7.1</v>
      </c>
      <c r="N74" s="28">
        <v>148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64.87</v>
      </c>
      <c r="E76" s="11"/>
      <c r="F76" s="22">
        <v>266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73.33</v>
      </c>
      <c r="E77" s="11"/>
      <c r="F77" s="22">
        <v>264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76.42</v>
      </c>
      <c r="E78" s="11"/>
      <c r="F78" s="22">
        <v>2156</v>
      </c>
      <c r="G78" s="16"/>
      <c r="H78" s="103">
        <v>11</v>
      </c>
      <c r="I78" s="105">
        <v>940</v>
      </c>
      <c r="J78" s="105">
        <v>635</v>
      </c>
      <c r="K78" s="107">
        <f>((I78-J78)/I78)</f>
        <v>0.32446808510638298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76.709999999999994</v>
      </c>
      <c r="E79" s="11">
        <v>6.7</v>
      </c>
      <c r="F79" s="22">
        <v>617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592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76.17</v>
      </c>
      <c r="E81" s="11">
        <v>6.4</v>
      </c>
      <c r="F81" s="22">
        <v>1363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0.438860184750274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1399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0.45200892857142855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0.45112016293279023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-1.948051948051948E-2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91.4</v>
      </c>
      <c r="E85" s="33"/>
      <c r="F85" s="34"/>
      <c r="G85" s="46"/>
      <c r="H85" s="47" t="s">
        <v>1</v>
      </c>
      <c r="I85" s="33">
        <v>487</v>
      </c>
      <c r="J85" s="33">
        <v>424</v>
      </c>
      <c r="K85" s="34">
        <f>I85-J85</f>
        <v>63</v>
      </c>
      <c r="L85" s="66"/>
      <c r="M85" s="122" t="s">
        <v>66</v>
      </c>
      <c r="N85" s="123"/>
      <c r="O85" s="48">
        <f>(J66-J70)/J66</f>
        <v>0.82793173633943951</v>
      </c>
      <c r="P85" s="2"/>
    </row>
    <row r="86" spans="1:16" ht="15.75" thickBot="1" x14ac:dyDescent="0.3">
      <c r="A86" s="2"/>
      <c r="B86" s="41"/>
      <c r="C86" s="45" t="s">
        <v>67</v>
      </c>
      <c r="D86" s="33">
        <v>73.25</v>
      </c>
      <c r="E86" s="33">
        <v>69.12</v>
      </c>
      <c r="F86" s="34">
        <v>94.36</v>
      </c>
      <c r="G86" s="49">
        <v>5.4</v>
      </c>
      <c r="H86" s="67" t="s">
        <v>2</v>
      </c>
      <c r="I86" s="35">
        <v>256</v>
      </c>
      <c r="J86" s="35">
        <v>234</v>
      </c>
      <c r="K86" s="34">
        <f>I86-J86</f>
        <v>22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79.150000000000006</v>
      </c>
      <c r="E87" s="33">
        <v>59.58</v>
      </c>
      <c r="F87" s="34">
        <v>75.28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78.099999999999994</v>
      </c>
      <c r="E88" s="33">
        <v>50.87</v>
      </c>
      <c r="F88" s="34">
        <v>65.13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53.75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354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355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356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357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358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 t="s">
        <v>359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1026</v>
      </c>
      <c r="G119" s="12"/>
      <c r="H119" s="12"/>
      <c r="I119" s="12"/>
      <c r="J119" s="97">
        <f>AVERAGE(F119:I119)</f>
        <v>1026</v>
      </c>
      <c r="K119" s="98"/>
      <c r="L119" s="66"/>
      <c r="M119" s="8">
        <v>2</v>
      </c>
      <c r="N119" s="95">
        <v>8.9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437</v>
      </c>
      <c r="G120" s="12"/>
      <c r="H120" s="12"/>
      <c r="I120" s="12"/>
      <c r="J120" s="97">
        <f t="shared" ref="J120:J125" si="2">AVERAGE(F120:I120)</f>
        <v>437</v>
      </c>
      <c r="K120" s="98"/>
      <c r="L120" s="66"/>
      <c r="M120" s="8">
        <v>3</v>
      </c>
      <c r="N120" s="95">
        <v>8.3000000000000007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64.77</v>
      </c>
      <c r="E121" s="11">
        <v>7.8</v>
      </c>
      <c r="F121" s="11">
        <v>1622</v>
      </c>
      <c r="G121" s="11">
        <v>1580</v>
      </c>
      <c r="H121" s="11">
        <v>1642</v>
      </c>
      <c r="I121" s="11">
        <v>1710</v>
      </c>
      <c r="J121" s="97">
        <f t="shared" si="2"/>
        <v>1638.5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60.83</v>
      </c>
      <c r="E122" s="11">
        <v>7.4</v>
      </c>
      <c r="F122" s="11">
        <v>752</v>
      </c>
      <c r="G122" s="11">
        <v>676</v>
      </c>
      <c r="H122" s="11">
        <v>698</v>
      </c>
      <c r="I122" s="11">
        <v>778</v>
      </c>
      <c r="J122" s="97">
        <f t="shared" si="2"/>
        <v>726</v>
      </c>
      <c r="K122" s="98"/>
      <c r="L122" s="66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467</v>
      </c>
      <c r="G123" s="65">
        <v>419</v>
      </c>
      <c r="H123" s="65">
        <v>421</v>
      </c>
      <c r="I123" s="65">
        <v>429</v>
      </c>
      <c r="J123" s="97">
        <f t="shared" si="2"/>
        <v>434</v>
      </c>
      <c r="K123" s="98"/>
      <c r="L123" s="66"/>
      <c r="M123" s="13">
        <v>6</v>
      </c>
      <c r="N123" s="99">
        <v>7.4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253</v>
      </c>
      <c r="G124" s="65">
        <v>244</v>
      </c>
      <c r="H124" s="65">
        <v>239</v>
      </c>
      <c r="I124" s="65">
        <v>220</v>
      </c>
      <c r="J124" s="97">
        <f t="shared" si="2"/>
        <v>239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63.11</v>
      </c>
      <c r="E125" s="15">
        <v>7.3</v>
      </c>
      <c r="F125" s="15">
        <v>270</v>
      </c>
      <c r="G125" s="15">
        <v>261</v>
      </c>
      <c r="H125" s="15">
        <v>246</v>
      </c>
      <c r="I125" s="15">
        <v>222</v>
      </c>
      <c r="J125" s="101">
        <f t="shared" si="2"/>
        <v>249.75</v>
      </c>
      <c r="K125" s="102"/>
      <c r="L125" s="66"/>
      <c r="M125" s="69" t="s">
        <v>30</v>
      </c>
      <c r="N125" s="67">
        <v>3.02</v>
      </c>
      <c r="O125" s="68">
        <v>3.54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9.9700000000000006</v>
      </c>
      <c r="E128" s="11">
        <v>10.5</v>
      </c>
      <c r="F128" s="22">
        <v>1082</v>
      </c>
      <c r="G128" s="16"/>
      <c r="H128" s="23" t="s">
        <v>1</v>
      </c>
      <c r="I128" s="113">
        <v>6.82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68.17</v>
      </c>
      <c r="E129" s="11"/>
      <c r="F129" s="22">
        <v>272</v>
      </c>
      <c r="G129" s="16"/>
      <c r="H129" s="27" t="s">
        <v>2</v>
      </c>
      <c r="I129" s="115">
        <v>6.27</v>
      </c>
      <c r="J129" s="115"/>
      <c r="K129" s="116"/>
      <c r="L129" s="66"/>
      <c r="M129" s="67">
        <v>7</v>
      </c>
      <c r="N129" s="28">
        <v>105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65.040000000000006</v>
      </c>
      <c r="E131" s="11"/>
      <c r="F131" s="22">
        <v>269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71.75</v>
      </c>
      <c r="E132" s="11"/>
      <c r="F132" s="22">
        <v>266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75.63</v>
      </c>
      <c r="E133" s="11"/>
      <c r="F133" s="22">
        <v>2481</v>
      </c>
      <c r="G133" s="16"/>
      <c r="H133" s="103">
        <v>14</v>
      </c>
      <c r="I133" s="105">
        <v>425</v>
      </c>
      <c r="J133" s="105">
        <v>194</v>
      </c>
      <c r="K133" s="107">
        <f>((I133-J133)/I133)</f>
        <v>0.54352941176470593</v>
      </c>
      <c r="L133" s="66"/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76.290000000000006</v>
      </c>
      <c r="E134" s="11">
        <v>6.6</v>
      </c>
      <c r="F134" s="22">
        <v>601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567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73.099999999999994</v>
      </c>
      <c r="E136" s="11">
        <v>6.4</v>
      </c>
      <c r="F136" s="22">
        <v>1378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0.55691180958193465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1316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0.40220385674931131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0.44930875576036866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-4.4979079497907949E-2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91.1</v>
      </c>
      <c r="E140" s="33"/>
      <c r="F140" s="34"/>
      <c r="G140" s="46"/>
      <c r="H140" s="47" t="s">
        <v>1</v>
      </c>
      <c r="I140" s="33">
        <v>384</v>
      </c>
      <c r="J140" s="33">
        <v>335</v>
      </c>
      <c r="K140" s="34">
        <f>I140-J140</f>
        <v>49</v>
      </c>
      <c r="L140" s="66"/>
      <c r="M140" s="122" t="s">
        <v>66</v>
      </c>
      <c r="N140" s="123"/>
      <c r="O140" s="48">
        <f>(J121-J125)/J121</f>
        <v>0.84757400061031429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73.45</v>
      </c>
      <c r="E141" s="33">
        <v>69.239999999999995</v>
      </c>
      <c r="F141" s="34">
        <v>94.27</v>
      </c>
      <c r="G141" s="49">
        <v>5.3</v>
      </c>
      <c r="H141" s="67" t="s">
        <v>2</v>
      </c>
      <c r="I141" s="35">
        <v>259</v>
      </c>
      <c r="J141" s="35">
        <v>242</v>
      </c>
      <c r="K141" s="34">
        <f>I141-J141</f>
        <v>17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79.349999999999994</v>
      </c>
      <c r="E142" s="33">
        <v>59.93</v>
      </c>
      <c r="F142" s="34">
        <v>75.52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78.5</v>
      </c>
      <c r="E143" s="33">
        <v>51.35</v>
      </c>
      <c r="F143" s="34">
        <v>65.41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55.15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91.75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360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361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362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328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358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1391.5833333333333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1045</v>
      </c>
      <c r="G7" s="12"/>
      <c r="H7" s="12"/>
      <c r="I7" s="12"/>
      <c r="J7" s="97">
        <f>AVERAGE(F7:I7)</f>
        <v>1045</v>
      </c>
      <c r="K7" s="98"/>
      <c r="L7" s="66"/>
      <c r="M7" s="8">
        <v>2</v>
      </c>
      <c r="N7" s="95">
        <v>9</v>
      </c>
      <c r="O7" s="96"/>
      <c r="P7" s="2"/>
      <c r="Q7" s="66"/>
      <c r="R7" s="57" t="s">
        <v>1</v>
      </c>
      <c r="S7" s="78">
        <f>AVERAGE(J10,J67,J122)</f>
        <v>683.66666666666663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511</v>
      </c>
      <c r="G8" s="12"/>
      <c r="H8" s="12"/>
      <c r="I8" s="12"/>
      <c r="J8" s="97">
        <f t="shared" ref="J8:J13" si="0">AVERAGE(F8:I8)</f>
        <v>511</v>
      </c>
      <c r="K8" s="98"/>
      <c r="L8" s="66"/>
      <c r="M8" s="8">
        <v>3</v>
      </c>
      <c r="N8" s="95">
        <v>8.4</v>
      </c>
      <c r="O8" s="96"/>
      <c r="P8" s="2"/>
      <c r="Q8" s="66"/>
      <c r="R8" s="57" t="s">
        <v>2</v>
      </c>
      <c r="S8" s="79">
        <f>AVERAGE(J13,J70,J125)</f>
        <v>245.41666666666666</v>
      </c>
    </row>
    <row r="9" spans="1:19" x14ac:dyDescent="0.25">
      <c r="A9" s="2"/>
      <c r="B9" s="66"/>
      <c r="C9" s="9" t="s">
        <v>20</v>
      </c>
      <c r="D9" s="11">
        <v>65.95</v>
      </c>
      <c r="E9" s="11">
        <v>7.6</v>
      </c>
      <c r="F9" s="11">
        <v>1654</v>
      </c>
      <c r="G9" s="11">
        <v>1662</v>
      </c>
      <c r="H9" s="11">
        <v>1393</v>
      </c>
      <c r="I9" s="11">
        <v>1338</v>
      </c>
      <c r="J9" s="97">
        <f t="shared" si="0"/>
        <v>1511.75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1146.1666666666665</v>
      </c>
    </row>
    <row r="10" spans="1:19" x14ac:dyDescent="0.25">
      <c r="A10" s="2"/>
      <c r="B10" s="66"/>
      <c r="C10" s="9" t="s">
        <v>22</v>
      </c>
      <c r="D10" s="11">
        <v>63.56</v>
      </c>
      <c r="E10" s="11">
        <v>8.1</v>
      </c>
      <c r="F10" s="11">
        <v>836</v>
      </c>
      <c r="G10" s="11">
        <v>798</v>
      </c>
      <c r="H10" s="11">
        <v>865</v>
      </c>
      <c r="I10" s="11">
        <v>782</v>
      </c>
      <c r="J10" s="97">
        <f t="shared" si="0"/>
        <v>820.25</v>
      </c>
      <c r="K10" s="98"/>
      <c r="L10" s="66"/>
      <c r="M10" s="8">
        <v>5</v>
      </c>
      <c r="N10" s="95">
        <v>8.6999999999999993</v>
      </c>
      <c r="O10" s="96"/>
      <c r="P10" s="2"/>
      <c r="Q10" s="66"/>
      <c r="R10" s="80" t="s">
        <v>21</v>
      </c>
      <c r="S10" s="82">
        <f>S7-S8</f>
        <v>438.25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466</v>
      </c>
      <c r="G11" s="65">
        <v>671</v>
      </c>
      <c r="H11" s="65">
        <v>643</v>
      </c>
      <c r="I11" s="65">
        <v>460</v>
      </c>
      <c r="J11" s="97">
        <f t="shared" si="0"/>
        <v>560</v>
      </c>
      <c r="K11" s="98"/>
      <c r="L11" s="66"/>
      <c r="M11" s="13">
        <v>6</v>
      </c>
      <c r="N11" s="99">
        <v>7.5</v>
      </c>
      <c r="O11" s="100"/>
      <c r="P11" s="2"/>
      <c r="Q11" s="66"/>
      <c r="R11" s="83" t="s">
        <v>23</v>
      </c>
      <c r="S11" s="84">
        <f>S9/S6</f>
        <v>0.82364213425953647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250</v>
      </c>
      <c r="G12" s="65">
        <v>247</v>
      </c>
      <c r="H12" s="65">
        <v>307</v>
      </c>
      <c r="I12" s="65">
        <v>288</v>
      </c>
      <c r="J12" s="97">
        <f t="shared" si="0"/>
        <v>273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0.64102876645538764</v>
      </c>
    </row>
    <row r="13" spans="1:19" ht="15.75" thickBot="1" x14ac:dyDescent="0.3">
      <c r="A13" s="2"/>
      <c r="B13" s="66"/>
      <c r="C13" s="14" t="s">
        <v>29</v>
      </c>
      <c r="D13" s="15">
        <v>63.1</v>
      </c>
      <c r="E13" s="15">
        <v>7.3</v>
      </c>
      <c r="F13" s="15">
        <v>248</v>
      </c>
      <c r="G13" s="15">
        <v>244</v>
      </c>
      <c r="H13" s="15">
        <v>298</v>
      </c>
      <c r="I13" s="15">
        <v>278</v>
      </c>
      <c r="J13" s="101">
        <f t="shared" si="0"/>
        <v>267</v>
      </c>
      <c r="K13" s="102"/>
      <c r="L13" s="66"/>
      <c r="M13" s="69" t="s">
        <v>30</v>
      </c>
      <c r="N13" s="67">
        <v>2.66</v>
      </c>
      <c r="O13" s="68">
        <v>2.95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11.54</v>
      </c>
      <c r="E16" s="11">
        <v>10.1</v>
      </c>
      <c r="F16" s="22">
        <v>1385</v>
      </c>
      <c r="G16" s="16"/>
      <c r="H16" s="23" t="s">
        <v>1</v>
      </c>
      <c r="I16" s="113">
        <v>6.98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66.63</v>
      </c>
      <c r="E17" s="11"/>
      <c r="F17" s="22">
        <v>258</v>
      </c>
      <c r="G17" s="16"/>
      <c r="H17" s="27" t="s">
        <v>2</v>
      </c>
      <c r="I17" s="115">
        <v>5.45</v>
      </c>
      <c r="J17" s="115"/>
      <c r="K17" s="116"/>
      <c r="L17" s="66"/>
      <c r="M17" s="67">
        <v>6.9</v>
      </c>
      <c r="N17" s="28">
        <v>118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66.319999999999993</v>
      </c>
      <c r="E19" s="11"/>
      <c r="F19" s="22">
        <v>255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72.48</v>
      </c>
      <c r="E20" s="11"/>
      <c r="F20" s="22">
        <v>252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74.819999999999993</v>
      </c>
      <c r="E21" s="11"/>
      <c r="F21" s="22">
        <v>1998</v>
      </c>
      <c r="G21" s="16"/>
      <c r="H21" s="103">
        <v>5</v>
      </c>
      <c r="I21" s="105">
        <v>728</v>
      </c>
      <c r="J21" s="105">
        <v>450</v>
      </c>
      <c r="K21" s="107">
        <f>((I21-J21)/I21)</f>
        <v>0.38186813186813184</v>
      </c>
      <c r="L21" s="66"/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75.84</v>
      </c>
      <c r="E22" s="11">
        <v>6.5</v>
      </c>
      <c r="F22" s="22">
        <v>588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559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76.25</v>
      </c>
      <c r="E24" s="11">
        <v>6.3</v>
      </c>
      <c r="F24" s="22">
        <v>1294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0.45741690094261617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1275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0.31728131667174642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0.51249999999999996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2.197802197802198E-2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91.35</v>
      </c>
      <c r="E28" s="33"/>
      <c r="F28" s="34"/>
      <c r="G28" s="46"/>
      <c r="H28" s="47" t="s">
        <v>65</v>
      </c>
      <c r="I28" s="33">
        <v>848</v>
      </c>
      <c r="J28" s="33">
        <v>775</v>
      </c>
      <c r="K28" s="34">
        <f>I28-J28</f>
        <v>73</v>
      </c>
      <c r="L28" s="66"/>
      <c r="M28" s="122" t="s">
        <v>66</v>
      </c>
      <c r="N28" s="123"/>
      <c r="O28" s="48">
        <f>(J9-J13)/J9</f>
        <v>0.82338349594840421</v>
      </c>
      <c r="P28" s="2"/>
    </row>
    <row r="29" spans="1:16" ht="15.75" thickBot="1" x14ac:dyDescent="0.3">
      <c r="A29" s="2"/>
      <c r="B29" s="41"/>
      <c r="C29" s="45" t="s">
        <v>67</v>
      </c>
      <c r="D29" s="33">
        <v>72.150000000000006</v>
      </c>
      <c r="E29" s="33">
        <v>68.930000000000007</v>
      </c>
      <c r="F29" s="34">
        <v>94.75</v>
      </c>
      <c r="G29" s="49">
        <v>5.4</v>
      </c>
      <c r="H29" s="67" t="s">
        <v>68</v>
      </c>
      <c r="I29" s="35">
        <v>261</v>
      </c>
      <c r="J29" s="35">
        <v>213</v>
      </c>
      <c r="K29" s="34">
        <f>I29-J29</f>
        <v>48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79.650000000000006</v>
      </c>
      <c r="E30" s="33">
        <v>60.07</v>
      </c>
      <c r="F30" s="34">
        <v>75.42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76.349999999999994</v>
      </c>
      <c r="E31" s="33">
        <v>50.07</v>
      </c>
      <c r="F31" s="34">
        <v>65.58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53.77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91.44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363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364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365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366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367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1065</v>
      </c>
      <c r="G64" s="12"/>
      <c r="H64" s="12"/>
      <c r="I64" s="12"/>
      <c r="J64" s="97">
        <f>AVERAGE(F64:I64)</f>
        <v>1065</v>
      </c>
      <c r="K64" s="98"/>
      <c r="L64" s="66"/>
      <c r="M64" s="8">
        <v>2</v>
      </c>
      <c r="N64" s="95">
        <v>9.1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544</v>
      </c>
      <c r="G65" s="12"/>
      <c r="H65" s="12"/>
      <c r="I65" s="12"/>
      <c r="J65" s="97">
        <f t="shared" ref="J65:J70" si="1">AVERAGE(F65:I65)</f>
        <v>544</v>
      </c>
      <c r="K65" s="98"/>
      <c r="L65" s="66"/>
      <c r="M65" s="8">
        <v>3</v>
      </c>
      <c r="N65" s="95">
        <v>8.5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63.53</v>
      </c>
      <c r="E66" s="11">
        <v>6.5</v>
      </c>
      <c r="F66" s="11">
        <v>1347</v>
      </c>
      <c r="G66" s="11">
        <v>1341</v>
      </c>
      <c r="H66" s="11">
        <v>1260</v>
      </c>
      <c r="I66" s="11">
        <v>1397</v>
      </c>
      <c r="J66" s="97">
        <f t="shared" si="1"/>
        <v>1336.25</v>
      </c>
      <c r="K66" s="98"/>
      <c r="L66" s="66"/>
      <c r="M66" s="8">
        <v>4</v>
      </c>
      <c r="N66" s="95">
        <v>7.8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61.98</v>
      </c>
      <c r="E67" s="11">
        <v>8.1999999999999993</v>
      </c>
      <c r="F67" s="11">
        <v>658</v>
      </c>
      <c r="G67" s="11">
        <v>637</v>
      </c>
      <c r="H67" s="11">
        <v>656</v>
      </c>
      <c r="I67" s="11">
        <v>555</v>
      </c>
      <c r="J67" s="97">
        <f t="shared" si="1"/>
        <v>626.5</v>
      </c>
      <c r="K67" s="98"/>
      <c r="L67" s="66"/>
      <c r="M67" s="8">
        <v>5</v>
      </c>
      <c r="N67" s="95">
        <v>8.8000000000000007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409</v>
      </c>
      <c r="G68" s="65">
        <v>402</v>
      </c>
      <c r="H68" s="65">
        <v>398</v>
      </c>
      <c r="I68" s="65">
        <v>377</v>
      </c>
      <c r="J68" s="97">
        <f t="shared" si="1"/>
        <v>396.5</v>
      </c>
      <c r="K68" s="98"/>
      <c r="L68" s="66"/>
      <c r="M68" s="13">
        <v>6</v>
      </c>
      <c r="N68" s="99">
        <v>7.4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248</v>
      </c>
      <c r="G69" s="65">
        <v>245</v>
      </c>
      <c r="H69" s="65">
        <v>251</v>
      </c>
      <c r="I69" s="65">
        <v>221</v>
      </c>
      <c r="J69" s="97">
        <f t="shared" si="1"/>
        <v>241.25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61.81</v>
      </c>
      <c r="E70" s="15">
        <v>7.2</v>
      </c>
      <c r="F70" s="15">
        <v>246</v>
      </c>
      <c r="G70" s="15">
        <v>242</v>
      </c>
      <c r="H70" s="15">
        <v>238</v>
      </c>
      <c r="I70" s="15">
        <v>230</v>
      </c>
      <c r="J70" s="101">
        <f t="shared" si="1"/>
        <v>239</v>
      </c>
      <c r="K70" s="102"/>
      <c r="L70" s="66"/>
      <c r="M70" s="69" t="s">
        <v>30</v>
      </c>
      <c r="N70" s="67">
        <v>2.8</v>
      </c>
      <c r="O70" s="68">
        <v>3.35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5.17</v>
      </c>
      <c r="E73" s="11">
        <v>9.1999999999999993</v>
      </c>
      <c r="F73" s="22">
        <v>1125</v>
      </c>
      <c r="G73" s="16"/>
      <c r="H73" s="23" t="s">
        <v>1</v>
      </c>
      <c r="I73" s="113">
        <v>5.98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66.569999999999993</v>
      </c>
      <c r="E74" s="11"/>
      <c r="F74" s="22">
        <v>278</v>
      </c>
      <c r="G74" s="16"/>
      <c r="H74" s="27" t="s">
        <v>2</v>
      </c>
      <c r="I74" s="115">
        <v>4.8600000000000003</v>
      </c>
      <c r="J74" s="115"/>
      <c r="K74" s="116"/>
      <c r="L74" s="66"/>
      <c r="M74" s="67">
        <v>6.8</v>
      </c>
      <c r="N74" s="28">
        <v>125</v>
      </c>
      <c r="O74" s="68">
        <v>0.05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65.760000000000005</v>
      </c>
      <c r="E76" s="11"/>
      <c r="F76" s="22">
        <v>268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70.98</v>
      </c>
      <c r="E77" s="11"/>
      <c r="F77" s="22">
        <v>270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5.9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76.61</v>
      </c>
      <c r="E78" s="11"/>
      <c r="F78" s="22">
        <v>2885</v>
      </c>
      <c r="G78" s="16"/>
      <c r="H78" s="103"/>
      <c r="I78" s="105"/>
      <c r="J78" s="105"/>
      <c r="K78" s="107" t="e">
        <f>((I78-J78)/I78)</f>
        <v>#DIV/0!</v>
      </c>
      <c r="L78" s="66"/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76.349999999999994</v>
      </c>
      <c r="E79" s="11">
        <v>6.4</v>
      </c>
      <c r="F79" s="22">
        <v>675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644</v>
      </c>
      <c r="G80" s="16"/>
      <c r="H80" s="103">
        <v>2</v>
      </c>
      <c r="I80" s="105">
        <v>622</v>
      </c>
      <c r="J80" s="105">
        <v>380</v>
      </c>
      <c r="K80" s="107">
        <f>((I80-J80)/I80)</f>
        <v>0.38906752411575563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77.41</v>
      </c>
      <c r="E81" s="11">
        <v>6.2</v>
      </c>
      <c r="F81" s="22">
        <v>1198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0.53115060804490177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1172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0.36711891460494811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0.39155107187894073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9.3264248704663204E-3</v>
      </c>
      <c r="P84" s="2"/>
    </row>
    <row r="85" spans="1:16" ht="15.75" thickBot="1" x14ac:dyDescent="0.3">
      <c r="A85" s="2"/>
      <c r="B85" s="41"/>
      <c r="C85" s="45" t="s">
        <v>64</v>
      </c>
      <c r="D85" s="33">
        <v>91.42</v>
      </c>
      <c r="E85" s="33"/>
      <c r="F85" s="34"/>
      <c r="G85" s="46"/>
      <c r="H85" s="47" t="s">
        <v>65</v>
      </c>
      <c r="I85" s="33">
        <v>667</v>
      </c>
      <c r="J85" s="33">
        <v>606</v>
      </c>
      <c r="K85" s="34">
        <f>I85-J85</f>
        <v>61</v>
      </c>
      <c r="L85" s="66"/>
      <c r="M85" s="122" t="s">
        <v>66</v>
      </c>
      <c r="N85" s="123"/>
      <c r="O85" s="48">
        <f>(J66-J70)/J66</f>
        <v>0.82114125350795131</v>
      </c>
      <c r="P85" s="2"/>
    </row>
    <row r="86" spans="1:16" ht="15.75" thickBot="1" x14ac:dyDescent="0.3">
      <c r="A86" s="2"/>
      <c r="B86" s="41"/>
      <c r="C86" s="45" t="s">
        <v>67</v>
      </c>
      <c r="D86" s="33">
        <v>72.45</v>
      </c>
      <c r="E86" s="33">
        <v>68.62</v>
      </c>
      <c r="F86" s="34">
        <v>94.72</v>
      </c>
      <c r="G86" s="49">
        <v>5.6</v>
      </c>
      <c r="H86" s="67" t="s">
        <v>68</v>
      </c>
      <c r="I86" s="35">
        <v>256</v>
      </c>
      <c r="J86" s="35">
        <v>227</v>
      </c>
      <c r="K86" s="34">
        <f>I86-J86</f>
        <v>29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80.650000000000006</v>
      </c>
      <c r="E87" s="33">
        <v>60.81</v>
      </c>
      <c r="F87" s="34">
        <v>75.41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76.55</v>
      </c>
      <c r="E88" s="33">
        <v>49.96</v>
      </c>
      <c r="F88" s="34">
        <v>65.27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53.77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91.41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368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369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370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371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372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373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1087</v>
      </c>
      <c r="G119" s="12"/>
      <c r="H119" s="12"/>
      <c r="I119" s="12"/>
      <c r="J119" s="97">
        <f>AVERAGE(F119:I119)</f>
        <v>1087</v>
      </c>
      <c r="K119" s="98"/>
      <c r="L119" s="66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477</v>
      </c>
      <c r="G120" s="12"/>
      <c r="H120" s="12"/>
      <c r="I120" s="12"/>
      <c r="J120" s="97">
        <f t="shared" ref="J120:J125" si="2">AVERAGE(F120:I120)</f>
        <v>477</v>
      </c>
      <c r="K120" s="98"/>
      <c r="L120" s="66"/>
      <c r="M120" s="8">
        <v>3</v>
      </c>
      <c r="N120" s="95">
        <v>8.6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65.02</v>
      </c>
      <c r="E121" s="11">
        <v>7.9</v>
      </c>
      <c r="F121" s="11">
        <v>1388</v>
      </c>
      <c r="G121" s="11">
        <v>1376</v>
      </c>
      <c r="H121" s="11">
        <v>1291</v>
      </c>
      <c r="I121" s="11">
        <v>1252</v>
      </c>
      <c r="J121" s="97">
        <f t="shared" si="2"/>
        <v>1326.75</v>
      </c>
      <c r="K121" s="98"/>
      <c r="L121" s="66"/>
      <c r="M121" s="8">
        <v>4</v>
      </c>
      <c r="N121" s="95">
        <v>8.1999999999999993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62.07</v>
      </c>
      <c r="E122" s="11">
        <v>8.1</v>
      </c>
      <c r="F122" s="11">
        <v>591</v>
      </c>
      <c r="G122" s="11">
        <v>586</v>
      </c>
      <c r="H122" s="11">
        <v>581</v>
      </c>
      <c r="I122" s="11">
        <v>659</v>
      </c>
      <c r="J122" s="97">
        <f t="shared" si="2"/>
        <v>604.25</v>
      </c>
      <c r="K122" s="98"/>
      <c r="L122" s="66"/>
      <c r="M122" s="8">
        <v>5</v>
      </c>
      <c r="N122" s="95">
        <v>9.1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389</v>
      </c>
      <c r="G123" s="65">
        <v>377</v>
      </c>
      <c r="H123" s="65">
        <v>374</v>
      </c>
      <c r="I123" s="65">
        <v>397</v>
      </c>
      <c r="J123" s="97">
        <f t="shared" si="2"/>
        <v>384.25</v>
      </c>
      <c r="K123" s="98"/>
      <c r="L123" s="66"/>
      <c r="M123" s="13">
        <v>6</v>
      </c>
      <c r="N123" s="99">
        <v>7.4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233</v>
      </c>
      <c r="G124" s="65">
        <v>211</v>
      </c>
      <c r="H124" s="65">
        <v>209</v>
      </c>
      <c r="I124" s="65">
        <v>220</v>
      </c>
      <c r="J124" s="97">
        <f t="shared" si="2"/>
        <v>218.25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61.78</v>
      </c>
      <c r="E125" s="15">
        <v>7.4</v>
      </c>
      <c r="F125" s="15">
        <v>242</v>
      </c>
      <c r="G125" s="15">
        <v>229</v>
      </c>
      <c r="H125" s="15">
        <v>222</v>
      </c>
      <c r="I125" s="15">
        <v>228</v>
      </c>
      <c r="J125" s="101">
        <f t="shared" si="2"/>
        <v>230.25</v>
      </c>
      <c r="K125" s="102"/>
      <c r="L125" s="66"/>
      <c r="M125" s="69" t="s">
        <v>30</v>
      </c>
      <c r="N125" s="67">
        <v>3.38</v>
      </c>
      <c r="O125" s="68">
        <v>3.77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17.22</v>
      </c>
      <c r="E128" s="11">
        <v>10.4</v>
      </c>
      <c r="F128" s="22">
        <v>1169</v>
      </c>
      <c r="G128" s="16"/>
      <c r="H128" s="23" t="s">
        <v>1</v>
      </c>
      <c r="I128" s="113">
        <v>5.04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66.66</v>
      </c>
      <c r="E129" s="11"/>
      <c r="F129" s="22">
        <v>229</v>
      </c>
      <c r="G129" s="16"/>
      <c r="H129" s="27" t="s">
        <v>2</v>
      </c>
      <c r="I129" s="115">
        <v>4.4800000000000004</v>
      </c>
      <c r="J129" s="115"/>
      <c r="K129" s="116"/>
      <c r="L129" s="66"/>
      <c r="M129" s="67">
        <v>7.2</v>
      </c>
      <c r="N129" s="28">
        <v>127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64.67</v>
      </c>
      <c r="E131" s="11"/>
      <c r="F131" s="22">
        <v>240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72.209999999999994</v>
      </c>
      <c r="E132" s="11"/>
      <c r="F132" s="22">
        <v>234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5.2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75.040000000000006</v>
      </c>
      <c r="E133" s="11"/>
      <c r="F133" s="22">
        <v>2690</v>
      </c>
      <c r="G133" s="16"/>
      <c r="H133" s="103">
        <v>6</v>
      </c>
      <c r="I133" s="105">
        <v>333</v>
      </c>
      <c r="J133" s="105">
        <v>122</v>
      </c>
      <c r="K133" s="107">
        <f>((I133-J133)/I133)</f>
        <v>0.63363363363363367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77.010000000000005</v>
      </c>
      <c r="E134" s="11">
        <v>6.4</v>
      </c>
      <c r="F134" s="22">
        <v>631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606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79.08</v>
      </c>
      <c r="E136" s="11">
        <v>6.3</v>
      </c>
      <c r="F136" s="22">
        <v>1122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0.54456378368192948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1101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0.36408771203971868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0.43201040988939493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-5.4982817869415807E-2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91.19</v>
      </c>
      <c r="E140" s="33"/>
      <c r="F140" s="34"/>
      <c r="G140" s="46"/>
      <c r="H140" s="47" t="s">
        <v>1</v>
      </c>
      <c r="I140" s="33">
        <v>698</v>
      </c>
      <c r="J140" s="33">
        <v>611</v>
      </c>
      <c r="K140" s="34">
        <f>I140-J140</f>
        <v>87</v>
      </c>
      <c r="L140" s="66"/>
      <c r="M140" s="122" t="s">
        <v>66</v>
      </c>
      <c r="N140" s="123"/>
      <c r="O140" s="48">
        <f>(J121-J125)/J121</f>
        <v>0.82645562464669309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73.05</v>
      </c>
      <c r="E141" s="33">
        <v>68.680000000000007</v>
      </c>
      <c r="F141" s="34">
        <v>94.02</v>
      </c>
      <c r="G141" s="49">
        <v>5.5</v>
      </c>
      <c r="H141" s="67" t="s">
        <v>2</v>
      </c>
      <c r="I141" s="35">
        <v>266</v>
      </c>
      <c r="J141" s="35">
        <v>247</v>
      </c>
      <c r="K141" s="34">
        <f>I141-J141</f>
        <v>19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80.349999999999994</v>
      </c>
      <c r="E142" s="33">
        <v>60.49</v>
      </c>
      <c r="F142" s="34">
        <v>75.290000000000006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77.05</v>
      </c>
      <c r="E143" s="33">
        <v>50.01</v>
      </c>
      <c r="F143" s="34">
        <v>64.91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57.05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90.78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374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375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231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376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377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378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1185.4166666666667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904</v>
      </c>
      <c r="G7" s="12"/>
      <c r="H7" s="12"/>
      <c r="I7" s="12"/>
      <c r="J7" s="97">
        <f>AVERAGE(F7:I7)</f>
        <v>904</v>
      </c>
      <c r="K7" s="98"/>
      <c r="L7" s="66"/>
      <c r="M7" s="8">
        <v>2</v>
      </c>
      <c r="N7" s="95">
        <v>8.9</v>
      </c>
      <c r="O7" s="96"/>
      <c r="P7" s="2"/>
      <c r="Q7" s="66"/>
      <c r="R7" s="57" t="s">
        <v>1</v>
      </c>
      <c r="S7" s="78">
        <f>AVERAGE(J10,J67,J122)</f>
        <v>603.16666666666663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436</v>
      </c>
      <c r="G8" s="12"/>
      <c r="H8" s="12"/>
      <c r="I8" s="12"/>
      <c r="J8" s="97">
        <f t="shared" ref="J8:J13" si="0">AVERAGE(F8:I8)</f>
        <v>436</v>
      </c>
      <c r="K8" s="98"/>
      <c r="L8" s="66"/>
      <c r="M8" s="8">
        <v>3</v>
      </c>
      <c r="N8" s="95">
        <v>8.9</v>
      </c>
      <c r="O8" s="96"/>
      <c r="P8" s="2"/>
      <c r="Q8" s="66"/>
      <c r="R8" s="57" t="s">
        <v>2</v>
      </c>
      <c r="S8" s="79">
        <f>AVERAGE(J13,J70,J125)</f>
        <v>217.08333333333334</v>
      </c>
    </row>
    <row r="9" spans="1:19" x14ac:dyDescent="0.25">
      <c r="A9" s="2"/>
      <c r="B9" s="66"/>
      <c r="C9" s="9" t="s">
        <v>20</v>
      </c>
      <c r="D9" s="11">
        <v>67.78</v>
      </c>
      <c r="E9" s="11">
        <v>8.1</v>
      </c>
      <c r="F9" s="11">
        <v>1221</v>
      </c>
      <c r="G9" s="11">
        <v>1198</v>
      </c>
      <c r="H9" s="11">
        <v>1046</v>
      </c>
      <c r="I9" s="11">
        <v>1158</v>
      </c>
      <c r="J9" s="97">
        <f t="shared" si="0"/>
        <v>1155.75</v>
      </c>
      <c r="K9" s="98"/>
      <c r="L9" s="66"/>
      <c r="M9" s="8">
        <v>4</v>
      </c>
      <c r="N9" s="95">
        <v>8.4</v>
      </c>
      <c r="O9" s="96"/>
      <c r="P9" s="2"/>
      <c r="Q9" s="66"/>
      <c r="R9" s="80" t="s">
        <v>19</v>
      </c>
      <c r="S9" s="81">
        <f>S6-S8</f>
        <v>968.33333333333337</v>
      </c>
    </row>
    <row r="10" spans="1:19" x14ac:dyDescent="0.25">
      <c r="A10" s="2"/>
      <c r="B10" s="66"/>
      <c r="C10" s="9" t="s">
        <v>22</v>
      </c>
      <c r="D10" s="11">
        <v>61.59</v>
      </c>
      <c r="E10" s="11">
        <v>8.3000000000000007</v>
      </c>
      <c r="F10" s="11">
        <v>680</v>
      </c>
      <c r="G10" s="11">
        <v>701</v>
      </c>
      <c r="H10" s="11">
        <v>700</v>
      </c>
      <c r="I10" s="11">
        <v>659</v>
      </c>
      <c r="J10" s="97">
        <f t="shared" si="0"/>
        <v>685</v>
      </c>
      <c r="K10" s="98"/>
      <c r="L10" s="66"/>
      <c r="M10" s="8">
        <v>5</v>
      </c>
      <c r="N10" s="95">
        <v>8.9</v>
      </c>
      <c r="O10" s="96"/>
      <c r="P10" s="2"/>
      <c r="Q10" s="66"/>
      <c r="R10" s="80" t="s">
        <v>21</v>
      </c>
      <c r="S10" s="82">
        <f>S7-S8</f>
        <v>386.08333333333326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468</v>
      </c>
      <c r="G11" s="65">
        <v>467</v>
      </c>
      <c r="H11" s="65">
        <v>420</v>
      </c>
      <c r="I11" s="65">
        <v>442</v>
      </c>
      <c r="J11" s="97">
        <f t="shared" si="0"/>
        <v>449.25</v>
      </c>
      <c r="K11" s="98"/>
      <c r="L11" s="66"/>
      <c r="M11" s="13">
        <v>6</v>
      </c>
      <c r="N11" s="99">
        <v>7.5</v>
      </c>
      <c r="O11" s="100"/>
      <c r="P11" s="2"/>
      <c r="Q11" s="66"/>
      <c r="R11" s="83" t="s">
        <v>23</v>
      </c>
      <c r="S11" s="84">
        <f>S9/S6</f>
        <v>0.8168717047451669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222</v>
      </c>
      <c r="G12" s="65">
        <v>211</v>
      </c>
      <c r="H12" s="65">
        <v>210</v>
      </c>
      <c r="I12" s="65">
        <v>241</v>
      </c>
      <c r="J12" s="97">
        <f t="shared" si="0"/>
        <v>221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0.64009394860458679</v>
      </c>
    </row>
    <row r="13" spans="1:19" ht="15.75" thickBot="1" x14ac:dyDescent="0.3">
      <c r="A13" s="2"/>
      <c r="B13" s="66"/>
      <c r="C13" s="14" t="s">
        <v>29</v>
      </c>
      <c r="D13" s="15">
        <v>55.14</v>
      </c>
      <c r="E13" s="15">
        <v>7.3</v>
      </c>
      <c r="F13" s="15">
        <v>239</v>
      </c>
      <c r="G13" s="15">
        <v>213</v>
      </c>
      <c r="H13" s="15">
        <v>213</v>
      </c>
      <c r="I13" s="15">
        <v>245</v>
      </c>
      <c r="J13" s="101">
        <f t="shared" si="0"/>
        <v>227.5</v>
      </c>
      <c r="K13" s="102"/>
      <c r="L13" s="66"/>
      <c r="M13" s="69" t="s">
        <v>30</v>
      </c>
      <c r="N13" s="67">
        <v>3.62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12.55</v>
      </c>
      <c r="E16" s="11">
        <v>10.6</v>
      </c>
      <c r="F16" s="22">
        <v>1152</v>
      </c>
      <c r="G16" s="16"/>
      <c r="H16" s="23" t="s">
        <v>1</v>
      </c>
      <c r="I16" s="113">
        <v>6.12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66.569999999999993</v>
      </c>
      <c r="E17" s="11"/>
      <c r="F17" s="22">
        <v>247</v>
      </c>
      <c r="G17" s="16"/>
      <c r="H17" s="27" t="s">
        <v>2</v>
      </c>
      <c r="I17" s="115">
        <v>5.79</v>
      </c>
      <c r="J17" s="115"/>
      <c r="K17" s="116"/>
      <c r="L17" s="66"/>
      <c r="M17" s="67">
        <v>7.1</v>
      </c>
      <c r="N17" s="28">
        <v>125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64.02</v>
      </c>
      <c r="E19" s="11"/>
      <c r="F19" s="22">
        <v>239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73.28</v>
      </c>
      <c r="E20" s="11"/>
      <c r="F20" s="22">
        <v>235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74.69</v>
      </c>
      <c r="E21" s="11"/>
      <c r="F21" s="22">
        <v>2567</v>
      </c>
      <c r="G21" s="16"/>
      <c r="H21" s="103">
        <v>13</v>
      </c>
      <c r="I21" s="105">
        <v>467</v>
      </c>
      <c r="J21" s="105">
        <v>169</v>
      </c>
      <c r="K21" s="107">
        <f>((I21-J21)/I21)</f>
        <v>0.63811563169164887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77.97</v>
      </c>
      <c r="E22" s="11">
        <v>6.6</v>
      </c>
      <c r="F22" s="22">
        <v>579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558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77.59</v>
      </c>
      <c r="E24" s="11">
        <v>6.3</v>
      </c>
      <c r="F24" s="22">
        <v>1330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0.4073112697382652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1295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0.34416058394160581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0.50806900389538123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-2.9411764705882353E-2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91.25</v>
      </c>
      <c r="E28" s="33"/>
      <c r="F28" s="34"/>
      <c r="G28" s="46"/>
      <c r="H28" s="47" t="s">
        <v>1</v>
      </c>
      <c r="I28" s="33">
        <v>426</v>
      </c>
      <c r="J28" s="33">
        <v>370</v>
      </c>
      <c r="K28" s="34">
        <f>I28-J28</f>
        <v>56</v>
      </c>
      <c r="L28" s="66"/>
      <c r="M28" s="122" t="s">
        <v>66</v>
      </c>
      <c r="N28" s="123"/>
      <c r="O28" s="48">
        <f>(J9-J13)/J9</f>
        <v>0.80315812243132167</v>
      </c>
      <c r="P28" s="2"/>
    </row>
    <row r="29" spans="1:16" ht="15.75" thickBot="1" x14ac:dyDescent="0.3">
      <c r="A29" s="2"/>
      <c r="B29" s="41"/>
      <c r="C29" s="45" t="s">
        <v>67</v>
      </c>
      <c r="D29" s="33">
        <v>73.150000000000006</v>
      </c>
      <c r="E29" s="33">
        <v>69.150000000000006</v>
      </c>
      <c r="F29" s="34">
        <v>94.53</v>
      </c>
      <c r="G29" s="49">
        <v>5.4</v>
      </c>
      <c r="H29" s="67" t="s">
        <v>2</v>
      </c>
      <c r="I29" s="35">
        <v>233</v>
      </c>
      <c r="J29" s="35">
        <v>214</v>
      </c>
      <c r="K29" s="34">
        <f>I29-J29</f>
        <v>19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</v>
      </c>
      <c r="E30" s="33">
        <v>59.5</v>
      </c>
      <c r="F30" s="34">
        <v>75.319999999999993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78.25</v>
      </c>
      <c r="E31" s="33">
        <v>50.7</v>
      </c>
      <c r="F31" s="34">
        <v>64.790000000000006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54.55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379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380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328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381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382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979</v>
      </c>
      <c r="G64" s="12"/>
      <c r="H64" s="12"/>
      <c r="I64" s="12"/>
      <c r="J64" s="97">
        <f>AVERAGE(F64:I64)</f>
        <v>979</v>
      </c>
      <c r="K64" s="98"/>
      <c r="L64" s="66"/>
      <c r="M64" s="8">
        <v>2</v>
      </c>
      <c r="N64" s="95">
        <v>8.8000000000000007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414</v>
      </c>
      <c r="G65" s="12"/>
      <c r="H65" s="12"/>
      <c r="I65" s="12"/>
      <c r="J65" s="97">
        <f t="shared" ref="J65:J70" si="1">AVERAGE(F65:I65)</f>
        <v>414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65.02</v>
      </c>
      <c r="E66" s="11">
        <v>7.7</v>
      </c>
      <c r="F66" s="11">
        <v>1112</v>
      </c>
      <c r="G66" s="11">
        <v>1129</v>
      </c>
      <c r="H66" s="11">
        <v>1138</v>
      </c>
      <c r="I66" s="11">
        <v>1202</v>
      </c>
      <c r="J66" s="97">
        <f t="shared" si="1"/>
        <v>1145.25</v>
      </c>
      <c r="K66" s="98"/>
      <c r="L66" s="66"/>
      <c r="M66" s="8">
        <v>4</v>
      </c>
      <c r="N66" s="95">
        <v>8.3000000000000007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62.77</v>
      </c>
      <c r="E67" s="11">
        <v>8.3000000000000007</v>
      </c>
      <c r="F67" s="11">
        <v>501</v>
      </c>
      <c r="G67" s="11">
        <v>488</v>
      </c>
      <c r="H67" s="11">
        <v>555</v>
      </c>
      <c r="I67" s="11">
        <v>509</v>
      </c>
      <c r="J67" s="97">
        <f t="shared" si="1"/>
        <v>513.25</v>
      </c>
      <c r="K67" s="98"/>
      <c r="L67" s="66"/>
      <c r="M67" s="8">
        <v>5</v>
      </c>
      <c r="N67" s="95">
        <v>8.4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422</v>
      </c>
      <c r="G68" s="65">
        <v>416</v>
      </c>
      <c r="H68" s="65">
        <v>429</v>
      </c>
      <c r="I68" s="65">
        <v>421</v>
      </c>
      <c r="J68" s="97">
        <f t="shared" si="1"/>
        <v>422</v>
      </c>
      <c r="K68" s="98"/>
      <c r="L68" s="66"/>
      <c r="M68" s="13">
        <v>6</v>
      </c>
      <c r="N68" s="99">
        <v>7.7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255</v>
      </c>
      <c r="G69" s="65">
        <v>235</v>
      </c>
      <c r="H69" s="65">
        <v>209</v>
      </c>
      <c r="I69" s="65">
        <v>206</v>
      </c>
      <c r="J69" s="97">
        <f t="shared" si="1"/>
        <v>226.25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63.02</v>
      </c>
      <c r="E70" s="15">
        <v>7.4</v>
      </c>
      <c r="F70" s="15">
        <v>249</v>
      </c>
      <c r="G70" s="15">
        <v>224</v>
      </c>
      <c r="H70" s="15">
        <v>220</v>
      </c>
      <c r="I70" s="15">
        <v>198</v>
      </c>
      <c r="J70" s="101">
        <f t="shared" si="1"/>
        <v>222.75</v>
      </c>
      <c r="K70" s="102"/>
      <c r="L70" s="66"/>
      <c r="M70" s="69" t="s">
        <v>30</v>
      </c>
      <c r="N70" s="67">
        <v>2.97</v>
      </c>
      <c r="O70" s="68">
        <v>3.04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9.27</v>
      </c>
      <c r="E73" s="11">
        <v>10.199999999999999</v>
      </c>
      <c r="F73" s="22">
        <v>1228</v>
      </c>
      <c r="G73" s="16"/>
      <c r="H73" s="23" t="s">
        <v>1</v>
      </c>
      <c r="I73" s="113">
        <v>5.15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69.33</v>
      </c>
      <c r="E74" s="11"/>
      <c r="F74" s="22">
        <v>240</v>
      </c>
      <c r="G74" s="16"/>
      <c r="H74" s="27" t="s">
        <v>2</v>
      </c>
      <c r="I74" s="115">
        <v>4.71</v>
      </c>
      <c r="J74" s="115"/>
      <c r="K74" s="116"/>
      <c r="L74" s="66"/>
      <c r="M74" s="67">
        <v>7.3</v>
      </c>
      <c r="N74" s="28">
        <v>147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66.77</v>
      </c>
      <c r="E76" s="11"/>
      <c r="F76" s="22">
        <v>248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72.77</v>
      </c>
      <c r="E77" s="11"/>
      <c r="F77" s="22">
        <v>233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75.75</v>
      </c>
      <c r="E78" s="11"/>
      <c r="F78" s="22">
        <v>2740</v>
      </c>
      <c r="G78" s="16"/>
      <c r="H78" s="103">
        <v>4</v>
      </c>
      <c r="I78" s="105">
        <v>575</v>
      </c>
      <c r="J78" s="105">
        <v>359</v>
      </c>
      <c r="K78" s="107">
        <f>((I78-J78)/I78)</f>
        <v>0.37565217391304345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77.89</v>
      </c>
      <c r="E79" s="11">
        <v>6.6</v>
      </c>
      <c r="F79" s="22">
        <v>544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533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79.44</v>
      </c>
      <c r="E81" s="11">
        <v>6.5</v>
      </c>
      <c r="F81" s="22">
        <v>1209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0.55184457542021392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1191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0.17778860204578664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0.46386255924170616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1.5469613259668509E-2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91.24</v>
      </c>
      <c r="E85" s="33"/>
      <c r="F85" s="34"/>
      <c r="G85" s="46"/>
      <c r="H85" s="47" t="s">
        <v>1</v>
      </c>
      <c r="I85" s="33">
        <v>707</v>
      </c>
      <c r="J85" s="33">
        <v>619</v>
      </c>
      <c r="K85" s="34">
        <f>I85-J85</f>
        <v>88</v>
      </c>
      <c r="L85" s="66"/>
      <c r="M85" s="122" t="s">
        <v>66</v>
      </c>
      <c r="N85" s="123"/>
      <c r="O85" s="48">
        <f>(J66-J70)/J66</f>
        <v>0.80550098231827116</v>
      </c>
      <c r="P85" s="2"/>
    </row>
    <row r="86" spans="1:16" ht="15.75" thickBot="1" x14ac:dyDescent="0.3">
      <c r="A86" s="2"/>
      <c r="B86" s="41"/>
      <c r="C86" s="45" t="s">
        <v>67</v>
      </c>
      <c r="D86" s="33">
        <v>72.849999999999994</v>
      </c>
      <c r="E86" s="33">
        <v>67.75</v>
      </c>
      <c r="F86" s="34">
        <v>93.01</v>
      </c>
      <c r="G86" s="49">
        <v>5.6</v>
      </c>
      <c r="H86" s="67" t="s">
        <v>2</v>
      </c>
      <c r="I86" s="35">
        <v>269</v>
      </c>
      <c r="J86" s="35">
        <v>244</v>
      </c>
      <c r="K86" s="34">
        <f>I86-J86</f>
        <v>25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78.95</v>
      </c>
      <c r="E87" s="33">
        <v>59.25</v>
      </c>
      <c r="F87" s="34">
        <v>75.06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76.650000000000006</v>
      </c>
      <c r="E88" s="33">
        <v>49.1</v>
      </c>
      <c r="F88" s="34">
        <v>64.069999999999993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57.05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91.11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383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384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385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386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387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388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998</v>
      </c>
      <c r="G119" s="12"/>
      <c r="H119" s="12"/>
      <c r="I119" s="12"/>
      <c r="J119" s="97">
        <f>AVERAGE(F119:I119)</f>
        <v>998</v>
      </c>
      <c r="K119" s="98"/>
      <c r="L119" s="66"/>
      <c r="M119" s="8">
        <v>2</v>
      </c>
      <c r="N119" s="95">
        <v>8.9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435</v>
      </c>
      <c r="G120" s="12"/>
      <c r="H120" s="12"/>
      <c r="I120" s="12"/>
      <c r="J120" s="97">
        <f t="shared" ref="J120:J125" si="2">AVERAGE(F120:I120)</f>
        <v>435</v>
      </c>
      <c r="K120" s="98"/>
      <c r="L120" s="66"/>
      <c r="M120" s="8">
        <v>3</v>
      </c>
      <c r="N120" s="95">
        <v>8.5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65.62</v>
      </c>
      <c r="E121" s="11">
        <v>7.5</v>
      </c>
      <c r="F121" s="11">
        <v>1298</v>
      </c>
      <c r="G121" s="11">
        <v>1262</v>
      </c>
      <c r="H121" s="11">
        <v>1240</v>
      </c>
      <c r="I121" s="11">
        <v>1221</v>
      </c>
      <c r="J121" s="97">
        <f t="shared" si="2"/>
        <v>1255.25</v>
      </c>
      <c r="K121" s="98"/>
      <c r="L121" s="66"/>
      <c r="M121" s="8">
        <v>4</v>
      </c>
      <c r="N121" s="95">
        <v>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63.1</v>
      </c>
      <c r="E122" s="11">
        <v>8.3000000000000007</v>
      </c>
      <c r="F122" s="11">
        <v>616</v>
      </c>
      <c r="G122" s="11">
        <v>629</v>
      </c>
      <c r="H122" s="11">
        <v>611</v>
      </c>
      <c r="I122" s="11">
        <v>589</v>
      </c>
      <c r="J122" s="97">
        <f t="shared" si="2"/>
        <v>611.25</v>
      </c>
      <c r="K122" s="98"/>
      <c r="L122" s="66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433</v>
      </c>
      <c r="G123" s="65">
        <v>454</v>
      </c>
      <c r="H123" s="65">
        <v>419</v>
      </c>
      <c r="I123" s="65">
        <v>393</v>
      </c>
      <c r="J123" s="97">
        <f t="shared" si="2"/>
        <v>424.75</v>
      </c>
      <c r="K123" s="98"/>
      <c r="L123" s="66"/>
      <c r="M123" s="13">
        <v>6</v>
      </c>
      <c r="N123" s="99">
        <v>7.9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190</v>
      </c>
      <c r="G124" s="65">
        <v>193</v>
      </c>
      <c r="H124" s="65">
        <v>195</v>
      </c>
      <c r="I124" s="65">
        <v>191</v>
      </c>
      <c r="J124" s="97">
        <f t="shared" si="2"/>
        <v>192.25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63.18</v>
      </c>
      <c r="E125" s="15">
        <v>7.4</v>
      </c>
      <c r="F125" s="15">
        <v>197</v>
      </c>
      <c r="G125" s="15">
        <v>199</v>
      </c>
      <c r="H125" s="15">
        <v>205</v>
      </c>
      <c r="I125" s="15">
        <v>203</v>
      </c>
      <c r="J125" s="101">
        <f t="shared" si="2"/>
        <v>201</v>
      </c>
      <c r="K125" s="102"/>
      <c r="L125" s="66"/>
      <c r="M125" s="69" t="s">
        <v>30</v>
      </c>
      <c r="N125" s="67">
        <v>3.2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26.6</v>
      </c>
      <c r="E128" s="11">
        <v>9</v>
      </c>
      <c r="F128" s="22">
        <v>1289</v>
      </c>
      <c r="G128" s="16"/>
      <c r="H128" s="23" t="s">
        <v>1</v>
      </c>
      <c r="I128" s="113">
        <v>5.49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67.37</v>
      </c>
      <c r="E129" s="11"/>
      <c r="F129" s="22">
        <v>220</v>
      </c>
      <c r="G129" s="16"/>
      <c r="H129" s="27" t="s">
        <v>2</v>
      </c>
      <c r="I129" s="115">
        <v>5.16</v>
      </c>
      <c r="J129" s="115"/>
      <c r="K129" s="116"/>
      <c r="L129" s="66"/>
      <c r="M129" s="67">
        <v>7.4</v>
      </c>
      <c r="N129" s="28">
        <v>133</v>
      </c>
      <c r="O129" s="68">
        <v>0.05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68.06</v>
      </c>
      <c r="E131" s="11"/>
      <c r="F131" s="22">
        <v>217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72.14</v>
      </c>
      <c r="E132" s="11"/>
      <c r="F132" s="22">
        <v>216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74.849999999999994</v>
      </c>
      <c r="E133" s="11"/>
      <c r="F133" s="22">
        <v>2888</v>
      </c>
      <c r="G133" s="16"/>
      <c r="H133" s="103">
        <v>5</v>
      </c>
      <c r="I133" s="105">
        <v>344</v>
      </c>
      <c r="J133" s="105">
        <v>180</v>
      </c>
      <c r="K133" s="107">
        <f>((I133-J133)/I133)</f>
        <v>0.47674418604651164</v>
      </c>
      <c r="L133" s="66"/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77.400000000000006</v>
      </c>
      <c r="E134" s="11">
        <v>6.7</v>
      </c>
      <c r="F134" s="22">
        <v>560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548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79.69</v>
      </c>
      <c r="E136" s="11">
        <v>6.4</v>
      </c>
      <c r="F136" s="22">
        <v>1220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0.51304521011750648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1202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0.30511247443762779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0.54738081224249557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-4.5513654096228866E-2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91.35</v>
      </c>
      <c r="E140" s="33"/>
      <c r="F140" s="34"/>
      <c r="G140" s="46"/>
      <c r="H140" s="47" t="s">
        <v>105</v>
      </c>
      <c r="I140" s="33">
        <v>464</v>
      </c>
      <c r="J140" s="33">
        <v>415</v>
      </c>
      <c r="K140" s="34">
        <f>I140-J140</f>
        <v>49</v>
      </c>
      <c r="L140" s="66"/>
      <c r="M140" s="122" t="s">
        <v>66</v>
      </c>
      <c r="N140" s="123"/>
      <c r="O140" s="48">
        <f>(J121-J125)/J121</f>
        <v>0.83987253535152362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72.599999999999994</v>
      </c>
      <c r="E141" s="33">
        <v>67.87</v>
      </c>
      <c r="F141" s="34">
        <v>93.49</v>
      </c>
      <c r="G141" s="49">
        <v>5.3</v>
      </c>
      <c r="H141" s="67" t="s">
        <v>2</v>
      </c>
      <c r="I141" s="35">
        <v>192</v>
      </c>
      <c r="J141" s="35">
        <v>161</v>
      </c>
      <c r="K141" s="34">
        <f>I141-J141</f>
        <v>31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78.2</v>
      </c>
      <c r="E142" s="33">
        <v>58.92</v>
      </c>
      <c r="F142" s="34">
        <v>75.349999999999994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77.150000000000006</v>
      </c>
      <c r="E143" s="33">
        <v>49.35</v>
      </c>
      <c r="F143" s="34">
        <v>63.97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52.85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91.4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389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390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391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392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393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394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1335.8333333333333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886</v>
      </c>
      <c r="G7" s="12"/>
      <c r="H7" s="12"/>
      <c r="I7" s="12"/>
      <c r="J7" s="97">
        <f>AVERAGE(F7:I7)</f>
        <v>886</v>
      </c>
      <c r="K7" s="98"/>
      <c r="L7" s="66"/>
      <c r="M7" s="8">
        <v>2</v>
      </c>
      <c r="N7" s="95">
        <v>8.9</v>
      </c>
      <c r="O7" s="96"/>
      <c r="P7" s="2"/>
      <c r="Q7" s="66"/>
      <c r="R7" s="57" t="s">
        <v>1</v>
      </c>
      <c r="S7" s="78">
        <f>AVERAGE(J10,J67,J122)</f>
        <v>731.83333333333337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392</v>
      </c>
      <c r="G8" s="12"/>
      <c r="H8" s="12"/>
      <c r="I8" s="12"/>
      <c r="J8" s="97">
        <f t="shared" ref="J8:J13" si="0">AVERAGE(F8:I8)</f>
        <v>392</v>
      </c>
      <c r="K8" s="98"/>
      <c r="L8" s="66"/>
      <c r="M8" s="8">
        <v>3</v>
      </c>
      <c r="N8" s="95">
        <v>8.8000000000000007</v>
      </c>
      <c r="O8" s="96"/>
      <c r="P8" s="2"/>
      <c r="Q8" s="66"/>
      <c r="R8" s="57" t="s">
        <v>2</v>
      </c>
      <c r="S8" s="79">
        <f>AVERAGE(J13,J70,J125)</f>
        <v>213.91666666666666</v>
      </c>
    </row>
    <row r="9" spans="1:19" x14ac:dyDescent="0.25">
      <c r="A9" s="2"/>
      <c r="B9" s="66"/>
      <c r="C9" s="9" t="s">
        <v>20</v>
      </c>
      <c r="D9" s="11">
        <v>67.709999999999994</v>
      </c>
      <c r="E9" s="11">
        <v>8.3000000000000007</v>
      </c>
      <c r="F9" s="11">
        <v>1494</v>
      </c>
      <c r="G9" s="11">
        <v>1371</v>
      </c>
      <c r="H9" s="11">
        <v>1198</v>
      </c>
      <c r="I9" s="11">
        <v>1109</v>
      </c>
      <c r="J9" s="97">
        <f t="shared" si="0"/>
        <v>1293</v>
      </c>
      <c r="K9" s="98"/>
      <c r="L9" s="66"/>
      <c r="M9" s="8">
        <v>4</v>
      </c>
      <c r="N9" s="95">
        <v>8.1999999999999993</v>
      </c>
      <c r="O9" s="96"/>
      <c r="P9" s="2"/>
      <c r="Q9" s="66"/>
      <c r="R9" s="80" t="s">
        <v>19</v>
      </c>
      <c r="S9" s="81">
        <f>S6-S8</f>
        <v>1121.9166666666665</v>
      </c>
    </row>
    <row r="10" spans="1:19" x14ac:dyDescent="0.25">
      <c r="A10" s="2"/>
      <c r="B10" s="66"/>
      <c r="C10" s="9" t="s">
        <v>22</v>
      </c>
      <c r="D10" s="11">
        <v>62.74</v>
      </c>
      <c r="E10" s="11">
        <v>8.3000000000000007</v>
      </c>
      <c r="F10" s="11">
        <v>695</v>
      </c>
      <c r="G10" s="11">
        <v>759</v>
      </c>
      <c r="H10" s="11">
        <v>598</v>
      </c>
      <c r="I10" s="11">
        <v>580</v>
      </c>
      <c r="J10" s="97">
        <f t="shared" si="0"/>
        <v>658</v>
      </c>
      <c r="K10" s="98"/>
      <c r="L10" s="66"/>
      <c r="M10" s="8">
        <v>5</v>
      </c>
      <c r="N10" s="95">
        <v>9</v>
      </c>
      <c r="O10" s="96"/>
      <c r="P10" s="2"/>
      <c r="Q10" s="66"/>
      <c r="R10" s="80" t="s">
        <v>21</v>
      </c>
      <c r="S10" s="82">
        <f>S7-S8</f>
        <v>517.91666666666674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411</v>
      </c>
      <c r="G11" s="65">
        <v>402</v>
      </c>
      <c r="H11" s="65">
        <v>342</v>
      </c>
      <c r="I11" s="65">
        <v>330</v>
      </c>
      <c r="J11" s="97">
        <f t="shared" si="0"/>
        <v>371.25</v>
      </c>
      <c r="K11" s="98"/>
      <c r="L11" s="66"/>
      <c r="M11" s="13">
        <v>6</v>
      </c>
      <c r="N11" s="99">
        <v>7.4</v>
      </c>
      <c r="O11" s="100"/>
      <c r="P11" s="2"/>
      <c r="Q11" s="66"/>
      <c r="R11" s="83" t="s">
        <v>23</v>
      </c>
      <c r="S11" s="84">
        <f>S9/S6</f>
        <v>0.83986275733000615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209</v>
      </c>
      <c r="G12" s="65">
        <v>220</v>
      </c>
      <c r="H12" s="65">
        <v>209</v>
      </c>
      <c r="I12" s="65">
        <v>193</v>
      </c>
      <c r="J12" s="97">
        <f t="shared" si="0"/>
        <v>207.75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0.70769756319744936</v>
      </c>
    </row>
    <row r="13" spans="1:19" ht="15.75" thickBot="1" x14ac:dyDescent="0.3">
      <c r="A13" s="2"/>
      <c r="B13" s="66"/>
      <c r="C13" s="14" t="s">
        <v>29</v>
      </c>
      <c r="D13" s="15">
        <v>61.24</v>
      </c>
      <c r="E13" s="15">
        <v>7.6</v>
      </c>
      <c r="F13" s="15">
        <v>227</v>
      </c>
      <c r="G13" s="15">
        <v>224</v>
      </c>
      <c r="H13" s="15">
        <v>218</v>
      </c>
      <c r="I13" s="15">
        <v>207</v>
      </c>
      <c r="J13" s="101">
        <f t="shared" si="0"/>
        <v>219</v>
      </c>
      <c r="K13" s="102"/>
      <c r="L13" s="66"/>
      <c r="M13" s="69" t="s">
        <v>30</v>
      </c>
      <c r="N13" s="67">
        <v>3.14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17.28</v>
      </c>
      <c r="E16" s="11">
        <v>10</v>
      </c>
      <c r="F16" s="22">
        <v>1153</v>
      </c>
      <c r="G16" s="16"/>
      <c r="H16" s="23" t="s">
        <v>1</v>
      </c>
      <c r="I16" s="113">
        <v>6.52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67.180000000000007</v>
      </c>
      <c r="E17" s="11"/>
      <c r="F17" s="22">
        <v>248</v>
      </c>
      <c r="G17" s="16"/>
      <c r="H17" s="27" t="s">
        <v>2</v>
      </c>
      <c r="I17" s="115">
        <v>6.21</v>
      </c>
      <c r="J17" s="115"/>
      <c r="K17" s="116"/>
      <c r="L17" s="66"/>
      <c r="M17" s="67">
        <v>7.2</v>
      </c>
      <c r="N17" s="28">
        <v>168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66.33</v>
      </c>
      <c r="E19" s="11"/>
      <c r="F19" s="22">
        <v>238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74.61</v>
      </c>
      <c r="E20" s="11"/>
      <c r="F20" s="22">
        <v>241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78.02</v>
      </c>
      <c r="E21" s="11"/>
      <c r="F21" s="22">
        <v>3125</v>
      </c>
      <c r="G21" s="16"/>
      <c r="H21" s="103">
        <v>14</v>
      </c>
      <c r="I21" s="105">
        <v>411</v>
      </c>
      <c r="J21" s="105">
        <v>195</v>
      </c>
      <c r="K21" s="107">
        <f>((I21-J21)/I21)</f>
        <v>0.52554744525547448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76.53</v>
      </c>
      <c r="E22" s="11">
        <v>7.1</v>
      </c>
      <c r="F22" s="22">
        <v>515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511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77.36</v>
      </c>
      <c r="E24" s="11">
        <v>6.7</v>
      </c>
      <c r="F24" s="22">
        <v>1180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0.49110595514307809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1142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0.43579027355623101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0.44040404040404041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-5.4151624548736461E-2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91.75</v>
      </c>
      <c r="E28" s="33"/>
      <c r="F28" s="34"/>
      <c r="G28" s="46"/>
      <c r="H28" s="47" t="s">
        <v>1</v>
      </c>
      <c r="I28" s="33">
        <v>386</v>
      </c>
      <c r="J28" s="33">
        <v>340</v>
      </c>
      <c r="K28" s="34">
        <f>I28-J28</f>
        <v>46</v>
      </c>
      <c r="L28" s="66"/>
      <c r="M28" s="122" t="s">
        <v>66</v>
      </c>
      <c r="N28" s="123"/>
      <c r="O28" s="48">
        <f>(J9-J13)/J9</f>
        <v>0.83062645011600933</v>
      </c>
      <c r="P28" s="2"/>
    </row>
    <row r="29" spans="1:16" ht="15.75" thickBot="1" x14ac:dyDescent="0.3">
      <c r="A29" s="2"/>
      <c r="B29" s="41"/>
      <c r="C29" s="45" t="s">
        <v>67</v>
      </c>
      <c r="D29" s="33">
        <v>73.2</v>
      </c>
      <c r="E29" s="33">
        <v>69.28</v>
      </c>
      <c r="F29" s="34">
        <v>94.64</v>
      </c>
      <c r="G29" s="49">
        <v>5.3</v>
      </c>
      <c r="H29" s="67" t="s">
        <v>2</v>
      </c>
      <c r="I29" s="35">
        <v>232</v>
      </c>
      <c r="J29" s="35">
        <v>217</v>
      </c>
      <c r="K29" s="34">
        <f>I29-J29</f>
        <v>15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79.05</v>
      </c>
      <c r="E30" s="33">
        <v>59.61</v>
      </c>
      <c r="F30" s="34">
        <v>75.41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78.2</v>
      </c>
      <c r="E31" s="33">
        <v>50.27</v>
      </c>
      <c r="F31" s="34">
        <v>64.28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53.4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91.25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395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396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397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329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398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 t="s">
        <v>399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902</v>
      </c>
      <c r="G64" s="12"/>
      <c r="H64" s="12"/>
      <c r="I64" s="12"/>
      <c r="J64" s="97">
        <f>AVERAGE(F64:I64)</f>
        <v>902</v>
      </c>
      <c r="K64" s="98"/>
      <c r="L64" s="66"/>
      <c r="M64" s="8">
        <v>2</v>
      </c>
      <c r="N64" s="95">
        <v>8.8000000000000007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409</v>
      </c>
      <c r="G65" s="12"/>
      <c r="H65" s="12"/>
      <c r="I65" s="12"/>
      <c r="J65" s="97">
        <f t="shared" ref="J65:J70" si="1">AVERAGE(F65:I65)</f>
        <v>409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66.010000000000005</v>
      </c>
      <c r="E66" s="11">
        <v>8.1</v>
      </c>
      <c r="F66" s="11">
        <v>1229</v>
      </c>
      <c r="G66" s="11">
        <v>1208</v>
      </c>
      <c r="H66" s="11">
        <v>1177</v>
      </c>
      <c r="I66" s="11">
        <v>1132</v>
      </c>
      <c r="J66" s="97">
        <f t="shared" si="1"/>
        <v>1186.5</v>
      </c>
      <c r="K66" s="98"/>
      <c r="L66" s="66"/>
      <c r="M66" s="8">
        <v>4</v>
      </c>
      <c r="N66" s="95">
        <v>8.4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63.41</v>
      </c>
      <c r="E67" s="11">
        <v>8.3000000000000007</v>
      </c>
      <c r="F67" s="11">
        <v>711</v>
      </c>
      <c r="G67" s="11">
        <v>680</v>
      </c>
      <c r="H67" s="11">
        <v>666</v>
      </c>
      <c r="I67" s="11">
        <v>601</v>
      </c>
      <c r="J67" s="97">
        <f t="shared" si="1"/>
        <v>664.5</v>
      </c>
      <c r="K67" s="98"/>
      <c r="L67" s="66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444</v>
      </c>
      <c r="G68" s="65">
        <v>433</v>
      </c>
      <c r="H68" s="65">
        <v>402</v>
      </c>
      <c r="I68" s="65">
        <v>388</v>
      </c>
      <c r="J68" s="97">
        <f t="shared" si="1"/>
        <v>416.75</v>
      </c>
      <c r="K68" s="98"/>
      <c r="L68" s="66"/>
      <c r="M68" s="13">
        <v>6</v>
      </c>
      <c r="N68" s="99">
        <v>8.1999999999999993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231</v>
      </c>
      <c r="G69" s="65">
        <v>206</v>
      </c>
      <c r="H69" s="65">
        <v>188</v>
      </c>
      <c r="I69" s="65">
        <v>166</v>
      </c>
      <c r="J69" s="97">
        <f t="shared" si="1"/>
        <v>197.75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63.26</v>
      </c>
      <c r="E70" s="15">
        <v>7.5</v>
      </c>
      <c r="F70" s="15">
        <v>241</v>
      </c>
      <c r="G70" s="15">
        <v>212</v>
      </c>
      <c r="H70" s="15">
        <v>197</v>
      </c>
      <c r="I70" s="15">
        <v>171</v>
      </c>
      <c r="J70" s="101">
        <f t="shared" si="1"/>
        <v>205.25</v>
      </c>
      <c r="K70" s="102"/>
      <c r="L70" s="66"/>
      <c r="M70" s="69" t="s">
        <v>30</v>
      </c>
      <c r="N70" s="67">
        <v>3.99</v>
      </c>
      <c r="O70" s="68">
        <v>3.78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15.71</v>
      </c>
      <c r="E73" s="11">
        <v>10.3</v>
      </c>
      <c r="F73" s="22">
        <v>1209</v>
      </c>
      <c r="G73" s="16"/>
      <c r="H73" s="23" t="s">
        <v>1</v>
      </c>
      <c r="I73" s="113">
        <v>5.15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66.650000000000006</v>
      </c>
      <c r="E74" s="11"/>
      <c r="F74" s="22">
        <v>208</v>
      </c>
      <c r="G74" s="16"/>
      <c r="H74" s="27" t="s">
        <v>2</v>
      </c>
      <c r="I74" s="115">
        <v>4.4800000000000004</v>
      </c>
      <c r="J74" s="115"/>
      <c r="K74" s="116"/>
      <c r="L74" s="66"/>
      <c r="M74" s="67">
        <v>7.3</v>
      </c>
      <c r="N74" s="28">
        <v>141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65.92</v>
      </c>
      <c r="E76" s="11"/>
      <c r="F76" s="22">
        <v>239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72.27</v>
      </c>
      <c r="E77" s="11"/>
      <c r="F77" s="22">
        <v>222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77.08</v>
      </c>
      <c r="E78" s="11"/>
      <c r="F78" s="22">
        <v>2909</v>
      </c>
      <c r="G78" s="16"/>
      <c r="H78" s="103">
        <v>1</v>
      </c>
      <c r="I78" s="105">
        <v>555</v>
      </c>
      <c r="J78" s="105">
        <v>144</v>
      </c>
      <c r="K78" s="107">
        <f>((I78-J78)/I78)</f>
        <v>0.74054054054054053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75.88</v>
      </c>
      <c r="E79" s="11">
        <v>6.6</v>
      </c>
      <c r="F79" s="22">
        <v>551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540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78.09</v>
      </c>
      <c r="E81" s="11">
        <v>6.4</v>
      </c>
      <c r="F81" s="22">
        <v>1209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0.43994943109987356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1188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0.37283671933784801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0.52549490101979601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-3.7926675094816689E-2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91.04</v>
      </c>
      <c r="E85" s="33"/>
      <c r="F85" s="34"/>
      <c r="G85" s="46"/>
      <c r="H85" s="47" t="s">
        <v>1</v>
      </c>
      <c r="I85" s="33">
        <v>821</v>
      </c>
      <c r="J85" s="33">
        <v>731</v>
      </c>
      <c r="K85" s="34">
        <f>I85-J85</f>
        <v>90</v>
      </c>
      <c r="L85" s="66"/>
      <c r="M85" s="122" t="s">
        <v>66</v>
      </c>
      <c r="N85" s="123"/>
      <c r="O85" s="48">
        <f>(J66-J70)/J66</f>
        <v>0.82701222081753056</v>
      </c>
      <c r="P85" s="2"/>
    </row>
    <row r="86" spans="1:16" ht="15.75" thickBot="1" x14ac:dyDescent="0.3">
      <c r="A86" s="2"/>
      <c r="B86" s="41"/>
      <c r="C86" s="45" t="s">
        <v>67</v>
      </c>
      <c r="D86" s="33">
        <v>73.05</v>
      </c>
      <c r="E86" s="33">
        <v>68.22</v>
      </c>
      <c r="F86" s="34">
        <v>93.39</v>
      </c>
      <c r="G86" s="49">
        <v>5.4</v>
      </c>
      <c r="H86" s="67" t="s">
        <v>2</v>
      </c>
      <c r="I86" s="35">
        <v>265</v>
      </c>
      <c r="J86" s="35">
        <v>244</v>
      </c>
      <c r="K86" s="34">
        <f>I86-J86</f>
        <v>21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79.05</v>
      </c>
      <c r="E87" s="33">
        <v>59.37</v>
      </c>
      <c r="F87" s="34">
        <v>75.11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74.55</v>
      </c>
      <c r="E88" s="33">
        <v>47.75</v>
      </c>
      <c r="F88" s="34">
        <v>64.06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56.55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90.92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400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401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402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403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404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933</v>
      </c>
      <c r="G119" s="12"/>
      <c r="H119" s="12"/>
      <c r="I119" s="12"/>
      <c r="J119" s="97">
        <f>AVERAGE(F119:I119)</f>
        <v>933</v>
      </c>
      <c r="K119" s="98"/>
      <c r="L119" s="66"/>
      <c r="M119" s="8">
        <v>2</v>
      </c>
      <c r="N119" s="95">
        <v>8.9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495</v>
      </c>
      <c r="G120" s="12"/>
      <c r="H120" s="12"/>
      <c r="I120" s="12"/>
      <c r="J120" s="97">
        <f t="shared" ref="J120:J125" si="2">AVERAGE(F120:I120)</f>
        <v>495</v>
      </c>
      <c r="K120" s="98"/>
      <c r="L120" s="66"/>
      <c r="M120" s="8">
        <v>3</v>
      </c>
      <c r="N120" s="95">
        <v>8.6999999999999993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63.01</v>
      </c>
      <c r="E121" s="11">
        <v>6.4</v>
      </c>
      <c r="F121" s="11">
        <v>1767</v>
      </c>
      <c r="G121" s="11">
        <v>1411</v>
      </c>
      <c r="H121" s="11">
        <v>1398</v>
      </c>
      <c r="I121" s="11">
        <v>1536</v>
      </c>
      <c r="J121" s="97">
        <f t="shared" si="2"/>
        <v>1528</v>
      </c>
      <c r="K121" s="98"/>
      <c r="L121" s="66"/>
      <c r="M121" s="8">
        <v>4</v>
      </c>
      <c r="N121" s="95">
        <v>8.5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61.51</v>
      </c>
      <c r="E122" s="11">
        <v>8.1</v>
      </c>
      <c r="F122" s="11">
        <v>830</v>
      </c>
      <c r="G122" s="11">
        <v>855</v>
      </c>
      <c r="H122" s="11">
        <v>931</v>
      </c>
      <c r="I122" s="11">
        <v>876</v>
      </c>
      <c r="J122" s="97">
        <f t="shared" si="2"/>
        <v>873</v>
      </c>
      <c r="K122" s="98"/>
      <c r="L122" s="66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375</v>
      </c>
      <c r="G123" s="65">
        <v>387</v>
      </c>
      <c r="H123" s="65">
        <v>386</v>
      </c>
      <c r="I123" s="65">
        <v>447</v>
      </c>
      <c r="J123" s="97">
        <f t="shared" si="2"/>
        <v>398.75</v>
      </c>
      <c r="K123" s="98"/>
      <c r="L123" s="66"/>
      <c r="M123" s="13">
        <v>6</v>
      </c>
      <c r="N123" s="99">
        <v>8.1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207</v>
      </c>
      <c r="G124" s="65">
        <v>234</v>
      </c>
      <c r="H124" s="65">
        <v>245</v>
      </c>
      <c r="I124" s="65">
        <v>256</v>
      </c>
      <c r="J124" s="97">
        <f t="shared" si="2"/>
        <v>235.5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62.26</v>
      </c>
      <c r="E125" s="15">
        <v>9.1999999999999993</v>
      </c>
      <c r="F125" s="15">
        <v>204</v>
      </c>
      <c r="G125" s="15">
        <v>207</v>
      </c>
      <c r="H125" s="15">
        <v>214</v>
      </c>
      <c r="I125" s="15">
        <v>245</v>
      </c>
      <c r="J125" s="101">
        <f t="shared" si="2"/>
        <v>217.5</v>
      </c>
      <c r="K125" s="102"/>
      <c r="L125" s="66"/>
      <c r="M125" s="69" t="s">
        <v>30</v>
      </c>
      <c r="N125" s="67">
        <v>3.65</v>
      </c>
      <c r="O125" s="68">
        <v>3.32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21.04</v>
      </c>
      <c r="E128" s="11">
        <v>9.1999999999999993</v>
      </c>
      <c r="F128" s="22">
        <v>1372</v>
      </c>
      <c r="G128" s="16"/>
      <c r="H128" s="23" t="s">
        <v>1</v>
      </c>
      <c r="I128" s="113">
        <v>7.46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67.44</v>
      </c>
      <c r="E129" s="11"/>
      <c r="F129" s="22">
        <v>225</v>
      </c>
      <c r="G129" s="16"/>
      <c r="H129" s="27" t="s">
        <v>2</v>
      </c>
      <c r="I129" s="115">
        <v>4.8600000000000003</v>
      </c>
      <c r="J129" s="115"/>
      <c r="K129" s="116"/>
      <c r="L129" s="66"/>
      <c r="M129" s="67">
        <v>6.8</v>
      </c>
      <c r="N129" s="28">
        <v>118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66.349999999999994</v>
      </c>
      <c r="E131" s="11"/>
      <c r="F131" s="22">
        <v>223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71.27</v>
      </c>
      <c r="E132" s="11"/>
      <c r="F132" s="22">
        <v>219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76.11</v>
      </c>
      <c r="E133" s="11"/>
      <c r="F133" s="22">
        <v>2773</v>
      </c>
      <c r="G133" s="16"/>
      <c r="H133" s="103">
        <v>5</v>
      </c>
      <c r="I133" s="105">
        <v>540</v>
      </c>
      <c r="J133" s="105">
        <v>286</v>
      </c>
      <c r="K133" s="107">
        <f>((I133-J133)/I133)</f>
        <v>0.47037037037037038</v>
      </c>
      <c r="L133" s="66"/>
      <c r="M133" s="13">
        <v>2</v>
      </c>
      <c r="N133" s="35">
        <v>3.6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75.650000000000006</v>
      </c>
      <c r="E134" s="11">
        <v>6.5</v>
      </c>
      <c r="F134" s="22">
        <v>535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496</v>
      </c>
      <c r="G135" s="16"/>
      <c r="H135" s="103">
        <v>9</v>
      </c>
      <c r="I135" s="105">
        <v>901</v>
      </c>
      <c r="J135" s="105">
        <v>357</v>
      </c>
      <c r="K135" s="107">
        <f>((I135-J135)/I135)</f>
        <v>0.60377358490566035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77.349999999999994</v>
      </c>
      <c r="E136" s="11">
        <v>6.3</v>
      </c>
      <c r="F136" s="22">
        <v>1168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0.42866492146596857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1132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0.54324169530355093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0.40940438871473356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7.6433121019108277E-2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91.66</v>
      </c>
      <c r="E140" s="33"/>
      <c r="F140" s="34"/>
      <c r="G140" s="46"/>
      <c r="H140" s="47" t="s">
        <v>65</v>
      </c>
      <c r="I140" s="33">
        <v>845</v>
      </c>
      <c r="J140" s="33">
        <v>772</v>
      </c>
      <c r="K140" s="34">
        <f>I140-J140</f>
        <v>73</v>
      </c>
      <c r="L140" s="66"/>
      <c r="M140" s="122" t="s">
        <v>66</v>
      </c>
      <c r="N140" s="123"/>
      <c r="O140" s="48">
        <f>(J121-J125)/J121</f>
        <v>0.85765706806282727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72.45</v>
      </c>
      <c r="E141" s="33">
        <v>68.61</v>
      </c>
      <c r="F141" s="34">
        <v>94.71</v>
      </c>
      <c r="G141" s="49">
        <v>5.6</v>
      </c>
      <c r="H141" s="67" t="s">
        <v>68</v>
      </c>
      <c r="I141" s="35">
        <v>225</v>
      </c>
      <c r="J141" s="35">
        <v>187</v>
      </c>
      <c r="K141" s="34">
        <f>I141-J141</f>
        <v>38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79.45</v>
      </c>
      <c r="E142" s="33">
        <v>59.84</v>
      </c>
      <c r="F142" s="34">
        <v>75.319999999999993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76.349999999999994</v>
      </c>
      <c r="E143" s="33">
        <v>49.4</v>
      </c>
      <c r="F143" s="34">
        <v>64.709999999999994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53.81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91.44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405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406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407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408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409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topLeftCell="A3" zoomScale="85" zoomScaleNormal="85" workbookViewId="0">
      <selection activeCell="G27" sqref="G27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1553.6666666666667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1017</v>
      </c>
      <c r="G7" s="12"/>
      <c r="H7" s="12"/>
      <c r="I7" s="12"/>
      <c r="J7" s="97">
        <f>AVERAGE(F7:I7)</f>
        <v>1017</v>
      </c>
      <c r="K7" s="98"/>
      <c r="L7" s="66"/>
      <c r="M7" s="8">
        <v>2</v>
      </c>
      <c r="N7" s="95">
        <v>9.4</v>
      </c>
      <c r="O7" s="96"/>
      <c r="P7" s="2"/>
      <c r="Q7" s="66"/>
      <c r="R7" s="57" t="s">
        <v>1</v>
      </c>
      <c r="S7" s="78">
        <f>AVERAGE(J10,J67,J122)</f>
        <v>622.83333333333337</v>
      </c>
    </row>
    <row r="8" spans="1:19" x14ac:dyDescent="0.25">
      <c r="A8" s="2"/>
      <c r="B8" s="66"/>
      <c r="C8" s="9" t="s">
        <v>18</v>
      </c>
      <c r="D8" s="10"/>
      <c r="E8" s="10"/>
      <c r="F8" s="11">
        <v>412</v>
      </c>
      <c r="G8" s="12"/>
      <c r="H8" s="12"/>
      <c r="I8" s="12"/>
      <c r="J8" s="97">
        <f t="shared" ref="J8:J13" si="0">AVERAGE(F8:I8)</f>
        <v>412</v>
      </c>
      <c r="K8" s="98"/>
      <c r="L8" s="66"/>
      <c r="M8" s="8">
        <v>3</v>
      </c>
      <c r="N8" s="95">
        <v>8.8000000000000007</v>
      </c>
      <c r="O8" s="96"/>
      <c r="P8" s="2"/>
      <c r="Q8" s="66"/>
      <c r="R8" s="57" t="s">
        <v>2</v>
      </c>
      <c r="S8" s="79">
        <f>AVERAGE(J13,J70,J125)</f>
        <v>214.33333333333334</v>
      </c>
    </row>
    <row r="9" spans="1:19" x14ac:dyDescent="0.25">
      <c r="A9" s="2"/>
      <c r="B9" s="66"/>
      <c r="C9" s="9" t="s">
        <v>20</v>
      </c>
      <c r="D9" s="11">
        <v>66.150000000000006</v>
      </c>
      <c r="E9" s="11">
        <v>6.2</v>
      </c>
      <c r="F9" s="11">
        <v>1402</v>
      </c>
      <c r="G9" s="11">
        <v>1312</v>
      </c>
      <c r="H9" s="11">
        <v>1181</v>
      </c>
      <c r="I9" s="11">
        <v>1271</v>
      </c>
      <c r="J9" s="97">
        <f t="shared" si="0"/>
        <v>1291.5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1339.3333333333335</v>
      </c>
    </row>
    <row r="10" spans="1:19" x14ac:dyDescent="0.25">
      <c r="A10" s="2"/>
      <c r="B10" s="66"/>
      <c r="C10" s="9" t="s">
        <v>22</v>
      </c>
      <c r="D10" s="11">
        <v>61.74</v>
      </c>
      <c r="E10" s="11">
        <v>8</v>
      </c>
      <c r="F10" s="11">
        <v>821</v>
      </c>
      <c r="G10" s="11">
        <v>682</v>
      </c>
      <c r="H10" s="11">
        <v>704</v>
      </c>
      <c r="I10" s="11">
        <v>624</v>
      </c>
      <c r="J10" s="97">
        <f t="shared" si="0"/>
        <v>707.75</v>
      </c>
      <c r="K10" s="98"/>
      <c r="L10" s="66"/>
      <c r="M10" s="8">
        <v>5</v>
      </c>
      <c r="N10" s="95">
        <v>7.5</v>
      </c>
      <c r="O10" s="96"/>
      <c r="P10" s="2"/>
      <c r="Q10" s="66"/>
      <c r="R10" s="80" t="s">
        <v>21</v>
      </c>
      <c r="S10" s="82">
        <f>S7-S8</f>
        <v>408.5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441</v>
      </c>
      <c r="G11" s="65">
        <v>385</v>
      </c>
      <c r="H11" s="65">
        <v>371</v>
      </c>
      <c r="I11" s="65">
        <v>321</v>
      </c>
      <c r="J11" s="97">
        <f t="shared" si="0"/>
        <v>379.5</v>
      </c>
      <c r="K11" s="98"/>
      <c r="L11" s="66"/>
      <c r="M11" s="13">
        <v>6</v>
      </c>
      <c r="N11" s="99">
        <v>6.9</v>
      </c>
      <c r="O11" s="100"/>
      <c r="P11" s="2"/>
      <c r="Q11" s="66"/>
      <c r="R11" s="83" t="s">
        <v>23</v>
      </c>
      <c r="S11" s="84">
        <f>S9/S6</f>
        <v>0.86204677107916761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236</v>
      </c>
      <c r="G12" s="65">
        <v>241</v>
      </c>
      <c r="H12" s="65">
        <v>235</v>
      </c>
      <c r="I12" s="65">
        <v>211</v>
      </c>
      <c r="J12" s="97">
        <f t="shared" si="0"/>
        <v>230.75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0.65587369547765584</v>
      </c>
    </row>
    <row r="13" spans="1:19" ht="15.75" thickBot="1" x14ac:dyDescent="0.3">
      <c r="A13" s="2"/>
      <c r="B13" s="66"/>
      <c r="C13" s="14" t="s">
        <v>29</v>
      </c>
      <c r="D13" s="15">
        <v>61.33</v>
      </c>
      <c r="E13" s="15">
        <v>7.3</v>
      </c>
      <c r="F13" s="15">
        <v>246</v>
      </c>
      <c r="G13" s="15">
        <v>247</v>
      </c>
      <c r="H13" s="15">
        <v>237</v>
      </c>
      <c r="I13" s="15">
        <v>213</v>
      </c>
      <c r="J13" s="101">
        <f t="shared" si="0"/>
        <v>235.75</v>
      </c>
      <c r="K13" s="102"/>
      <c r="L13" s="66"/>
      <c r="M13" s="69" t="s">
        <v>30</v>
      </c>
      <c r="N13" s="67">
        <v>3.34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12.7</v>
      </c>
      <c r="E16" s="11">
        <v>10.3</v>
      </c>
      <c r="F16" s="22">
        <v>1128</v>
      </c>
      <c r="G16" s="16"/>
      <c r="H16" s="23" t="s">
        <v>1</v>
      </c>
      <c r="I16" s="113">
        <v>6.51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68.209999999999994</v>
      </c>
      <c r="E17" s="11"/>
      <c r="F17" s="22">
        <v>242</v>
      </c>
      <c r="G17" s="16"/>
      <c r="H17" s="27" t="s">
        <v>2</v>
      </c>
      <c r="I17" s="115">
        <v>6.2</v>
      </c>
      <c r="J17" s="115"/>
      <c r="K17" s="116"/>
      <c r="L17" s="66"/>
      <c r="M17" s="67">
        <v>7.2</v>
      </c>
      <c r="N17" s="28">
        <v>142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68.459999999999994</v>
      </c>
      <c r="E19" s="11"/>
      <c r="F19" s="22">
        <v>249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71.48</v>
      </c>
      <c r="E20" s="11"/>
      <c r="F20" s="22">
        <v>245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75.489999999999995</v>
      </c>
      <c r="E21" s="11"/>
      <c r="F21" s="22">
        <v>2251</v>
      </c>
      <c r="G21" s="16"/>
      <c r="H21" s="103">
        <v>2</v>
      </c>
      <c r="I21" s="105">
        <v>814</v>
      </c>
      <c r="J21" s="105">
        <v>560</v>
      </c>
      <c r="K21" s="107">
        <f>((I21-J21)/I21)</f>
        <v>0.31203931203931207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77.819999999999993</v>
      </c>
      <c r="E22" s="11">
        <v>6.6</v>
      </c>
      <c r="F22" s="22">
        <v>541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524</v>
      </c>
      <c r="G23" s="16"/>
      <c r="H23" s="103">
        <v>13</v>
      </c>
      <c r="I23" s="105">
        <v>462</v>
      </c>
      <c r="J23" s="105">
        <v>238</v>
      </c>
      <c r="K23" s="107">
        <f>((I23-J23)/I23)</f>
        <v>0.48484848484848486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76.61</v>
      </c>
      <c r="E24" s="11">
        <v>6.4</v>
      </c>
      <c r="F24" s="22">
        <v>1206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0.45199380565234226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1158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0.46379371246909218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0.3919631093544137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-2.1668472372697724E-2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91.45</v>
      </c>
      <c r="E28" s="33"/>
      <c r="F28" s="34"/>
      <c r="G28" s="46"/>
      <c r="H28" s="47" t="s">
        <v>1</v>
      </c>
      <c r="I28" s="33">
        <v>401</v>
      </c>
      <c r="J28" s="33">
        <v>344</v>
      </c>
      <c r="K28" s="34">
        <f>I28-J28</f>
        <v>57</v>
      </c>
      <c r="L28" s="66"/>
      <c r="M28" s="122" t="s">
        <v>66</v>
      </c>
      <c r="N28" s="123"/>
      <c r="O28" s="48">
        <f>(J9-J13)/J9</f>
        <v>0.81746031746031744</v>
      </c>
      <c r="P28" s="2"/>
    </row>
    <row r="29" spans="1:16" ht="15.75" thickBot="1" x14ac:dyDescent="0.3">
      <c r="A29" s="2"/>
      <c r="B29" s="41"/>
      <c r="C29" s="45" t="s">
        <v>67</v>
      </c>
      <c r="D29" s="33">
        <v>73.45</v>
      </c>
      <c r="E29" s="33">
        <v>69.569999999999993</v>
      </c>
      <c r="F29" s="34">
        <v>94.72</v>
      </c>
      <c r="G29" s="49">
        <v>5.4</v>
      </c>
      <c r="H29" s="67" t="s">
        <v>2</v>
      </c>
      <c r="I29" s="35">
        <v>243</v>
      </c>
      <c r="J29" s="35">
        <v>227</v>
      </c>
      <c r="K29" s="34">
        <f>I29-J29</f>
        <v>16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79.099999999999994</v>
      </c>
      <c r="E30" s="33">
        <v>59.53</v>
      </c>
      <c r="F30" s="34">
        <v>75.260000000000005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78.349999999999994</v>
      </c>
      <c r="E31" s="33">
        <v>50.74</v>
      </c>
      <c r="F31" s="34">
        <v>64.760000000000005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54.15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91.6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410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411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412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413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358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1029</v>
      </c>
      <c r="G64" s="12"/>
      <c r="H64" s="12"/>
      <c r="I64" s="12"/>
      <c r="J64" s="97">
        <f>AVERAGE(F64:I64)</f>
        <v>1029</v>
      </c>
      <c r="K64" s="98"/>
      <c r="L64" s="66"/>
      <c r="M64" s="8">
        <v>2</v>
      </c>
      <c r="N64" s="95">
        <v>9.5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445</v>
      </c>
      <c r="G65" s="12"/>
      <c r="H65" s="12"/>
      <c r="I65" s="12"/>
      <c r="J65" s="97">
        <f t="shared" ref="J65:J70" si="1">AVERAGE(F65:I65)</f>
        <v>445</v>
      </c>
      <c r="K65" s="98"/>
      <c r="L65" s="66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63.95</v>
      </c>
      <c r="E66" s="11">
        <v>9.1999999999999993</v>
      </c>
      <c r="F66" s="11">
        <v>1818</v>
      </c>
      <c r="G66" s="11">
        <v>1780</v>
      </c>
      <c r="H66" s="11">
        <v>1803</v>
      </c>
      <c r="I66" s="11">
        <v>1825</v>
      </c>
      <c r="J66" s="97">
        <f t="shared" si="1"/>
        <v>1806.5</v>
      </c>
      <c r="K66" s="98"/>
      <c r="L66" s="66"/>
      <c r="M66" s="8">
        <v>4</v>
      </c>
      <c r="N66" s="95">
        <v>7.7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62.98</v>
      </c>
      <c r="E67" s="11">
        <v>8.1999999999999993</v>
      </c>
      <c r="F67" s="11">
        <v>533</v>
      </c>
      <c r="G67" s="11">
        <v>521</v>
      </c>
      <c r="H67" s="11">
        <v>551</v>
      </c>
      <c r="I67" s="11">
        <v>539</v>
      </c>
      <c r="J67" s="97">
        <f t="shared" si="1"/>
        <v>536</v>
      </c>
      <c r="K67" s="98"/>
      <c r="L67" s="66"/>
      <c r="M67" s="8">
        <v>5</v>
      </c>
      <c r="N67" s="95">
        <v>8.1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340</v>
      </c>
      <c r="G68" s="65">
        <v>327</v>
      </c>
      <c r="H68" s="65">
        <v>335</v>
      </c>
      <c r="I68" s="65">
        <v>317</v>
      </c>
      <c r="J68" s="97">
        <f t="shared" si="1"/>
        <v>329.75</v>
      </c>
      <c r="K68" s="98"/>
      <c r="L68" s="66"/>
      <c r="M68" s="13">
        <v>6</v>
      </c>
      <c r="N68" s="99">
        <v>7.8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213</v>
      </c>
      <c r="G69" s="65">
        <v>211</v>
      </c>
      <c r="H69" s="65">
        <v>212</v>
      </c>
      <c r="I69" s="65">
        <v>192</v>
      </c>
      <c r="J69" s="97">
        <f t="shared" si="1"/>
        <v>207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63.19</v>
      </c>
      <c r="E70" s="15">
        <v>8.3000000000000007</v>
      </c>
      <c r="F70" s="15">
        <v>211</v>
      </c>
      <c r="G70" s="15">
        <v>209</v>
      </c>
      <c r="H70" s="15">
        <v>202</v>
      </c>
      <c r="I70" s="15">
        <v>189</v>
      </c>
      <c r="J70" s="101">
        <f t="shared" si="1"/>
        <v>202.75</v>
      </c>
      <c r="K70" s="102"/>
      <c r="L70" s="66"/>
      <c r="M70" s="69" t="s">
        <v>30</v>
      </c>
      <c r="N70" s="67">
        <v>3.12</v>
      </c>
      <c r="O70" s="68">
        <v>4.1500000000000004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11.83</v>
      </c>
      <c r="E73" s="11"/>
      <c r="F73" s="22">
        <v>1489</v>
      </c>
      <c r="G73" s="16"/>
      <c r="H73" s="23" t="s">
        <v>1</v>
      </c>
      <c r="I73" s="113">
        <v>5.27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66.180000000000007</v>
      </c>
      <c r="E74" s="11"/>
      <c r="F74" s="22">
        <v>232</v>
      </c>
      <c r="G74" s="16"/>
      <c r="H74" s="27" t="s">
        <v>2</v>
      </c>
      <c r="I74" s="115">
        <v>4.9400000000000004</v>
      </c>
      <c r="J74" s="115"/>
      <c r="K74" s="116"/>
      <c r="L74" s="66"/>
      <c r="M74" s="67">
        <v>7.1</v>
      </c>
      <c r="N74" s="28">
        <v>129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67.59</v>
      </c>
      <c r="E76" s="11"/>
      <c r="F76" s="22">
        <v>229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70.91</v>
      </c>
      <c r="E77" s="11"/>
      <c r="F77" s="22">
        <v>227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5.2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75.150000000000006</v>
      </c>
      <c r="E78" s="11"/>
      <c r="F78" s="22">
        <v>2387</v>
      </c>
      <c r="G78" s="16"/>
      <c r="H78" s="103">
        <v>10</v>
      </c>
      <c r="I78" s="105">
        <v>529</v>
      </c>
      <c r="J78" s="105">
        <v>312</v>
      </c>
      <c r="K78" s="107">
        <f>((I78-J78)/I78)</f>
        <v>0.41020793950850659</v>
      </c>
      <c r="L78" s="66"/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76.3</v>
      </c>
      <c r="E79" s="11">
        <v>6.8</v>
      </c>
      <c r="F79" s="22">
        <v>560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541</v>
      </c>
      <c r="G80" s="16"/>
      <c r="H80" s="103">
        <v>6</v>
      </c>
      <c r="I80" s="105">
        <v>405</v>
      </c>
      <c r="J80" s="105">
        <v>202</v>
      </c>
      <c r="K80" s="107">
        <f>((I80-J80)/I80)</f>
        <v>0.50123456790123455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76.98</v>
      </c>
      <c r="E81" s="11">
        <v>6.5</v>
      </c>
      <c r="F81" s="22">
        <v>1230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0.70329366177691666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1211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0.38479477611940299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0.37225170583775585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2.0531400966183576E-2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91.25</v>
      </c>
      <c r="E85" s="33"/>
      <c r="F85" s="34"/>
      <c r="G85" s="46"/>
      <c r="H85" s="47" t="s">
        <v>105</v>
      </c>
      <c r="I85" s="33">
        <v>343</v>
      </c>
      <c r="J85" s="33">
        <v>241</v>
      </c>
      <c r="K85" s="34">
        <f>I85-J85</f>
        <v>102</v>
      </c>
      <c r="L85" s="66"/>
      <c r="M85" s="122" t="s">
        <v>66</v>
      </c>
      <c r="N85" s="123"/>
      <c r="O85" s="48">
        <f>(J66-J70)/J66</f>
        <v>0.88776639911430943</v>
      </c>
      <c r="P85" s="2"/>
    </row>
    <row r="86" spans="1:16" ht="15.75" thickBot="1" x14ac:dyDescent="0.3">
      <c r="A86" s="2"/>
      <c r="B86" s="41"/>
      <c r="C86" s="45" t="s">
        <v>67</v>
      </c>
      <c r="D86" s="33">
        <v>72.7</v>
      </c>
      <c r="E86" s="33">
        <v>68.73</v>
      </c>
      <c r="F86" s="34">
        <v>94.54</v>
      </c>
      <c r="G86" s="49">
        <v>5.3</v>
      </c>
      <c r="H86" s="67" t="s">
        <v>2</v>
      </c>
      <c r="I86" s="35">
        <v>201</v>
      </c>
      <c r="J86" s="35">
        <v>152</v>
      </c>
      <c r="K86" s="34">
        <f>I86-J86</f>
        <v>49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79.849999999999994</v>
      </c>
      <c r="E87" s="33">
        <v>59.95</v>
      </c>
      <c r="F87" s="34">
        <v>75.08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77.8</v>
      </c>
      <c r="E88" s="33">
        <v>50.45</v>
      </c>
      <c r="F88" s="34">
        <v>64.849999999999994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52.6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91.3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414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415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416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417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418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419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1043</v>
      </c>
      <c r="G119" s="12"/>
      <c r="H119" s="12"/>
      <c r="I119" s="12"/>
      <c r="J119" s="97">
        <f>AVERAGE(F119:I119)</f>
        <v>1043</v>
      </c>
      <c r="K119" s="98"/>
      <c r="L119" s="66"/>
      <c r="M119" s="8">
        <v>2</v>
      </c>
      <c r="N119" s="95">
        <v>9.4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477</v>
      </c>
      <c r="G120" s="12"/>
      <c r="H120" s="12"/>
      <c r="I120" s="12"/>
      <c r="J120" s="97">
        <f t="shared" ref="J120:J125" si="2">AVERAGE(F120:I120)</f>
        <v>477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64.650000000000006</v>
      </c>
      <c r="E121" s="11">
        <v>8.3000000000000007</v>
      </c>
      <c r="F121" s="11">
        <v>1578</v>
      </c>
      <c r="G121" s="11">
        <v>1573</v>
      </c>
      <c r="H121" s="11">
        <v>1588</v>
      </c>
      <c r="I121" s="11">
        <v>1513</v>
      </c>
      <c r="J121" s="97">
        <f t="shared" si="2"/>
        <v>1563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62.44</v>
      </c>
      <c r="E122" s="11">
        <v>7</v>
      </c>
      <c r="F122" s="11">
        <v>620</v>
      </c>
      <c r="G122" s="11">
        <v>658</v>
      </c>
      <c r="H122" s="11">
        <v>646</v>
      </c>
      <c r="I122" s="11">
        <v>575</v>
      </c>
      <c r="J122" s="97">
        <f t="shared" si="2"/>
        <v>624.75</v>
      </c>
      <c r="K122" s="98"/>
      <c r="L122" s="66"/>
      <c r="M122" s="8">
        <v>5</v>
      </c>
      <c r="N122" s="95">
        <v>8.1999999999999993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393</v>
      </c>
      <c r="G123" s="65">
        <v>411</v>
      </c>
      <c r="H123" s="65">
        <v>425</v>
      </c>
      <c r="I123" s="65">
        <v>362</v>
      </c>
      <c r="J123" s="97">
        <f t="shared" si="2"/>
        <v>397.75</v>
      </c>
      <c r="K123" s="98"/>
      <c r="L123" s="66"/>
      <c r="M123" s="13">
        <v>6</v>
      </c>
      <c r="N123" s="99">
        <v>7.6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198</v>
      </c>
      <c r="G124" s="65">
        <v>212</v>
      </c>
      <c r="H124" s="65">
        <v>221</v>
      </c>
      <c r="I124" s="65">
        <v>222</v>
      </c>
      <c r="J124" s="97">
        <f t="shared" si="2"/>
        <v>213.25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62.91</v>
      </c>
      <c r="E125" s="15">
        <v>7.6</v>
      </c>
      <c r="F125" s="15">
        <v>194</v>
      </c>
      <c r="G125" s="15">
        <v>206</v>
      </c>
      <c r="H125" s="15">
        <v>213</v>
      </c>
      <c r="I125" s="15">
        <v>205</v>
      </c>
      <c r="J125" s="101">
        <f t="shared" si="2"/>
        <v>204.5</v>
      </c>
      <c r="K125" s="102"/>
      <c r="L125" s="66"/>
      <c r="M125" s="69" t="s">
        <v>30</v>
      </c>
      <c r="N125" s="67">
        <v>2.95</v>
      </c>
      <c r="O125" s="68">
        <v>3.03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17.61</v>
      </c>
      <c r="E128" s="11">
        <v>10.1</v>
      </c>
      <c r="F128" s="22">
        <v>1258</v>
      </c>
      <c r="G128" s="16"/>
      <c r="H128" s="23" t="s">
        <v>1</v>
      </c>
      <c r="I128" s="113">
        <v>5.82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66.709999999999994</v>
      </c>
      <c r="E129" s="11"/>
      <c r="F129" s="22">
        <v>216</v>
      </c>
      <c r="G129" s="16"/>
      <c r="H129" s="27" t="s">
        <v>2</v>
      </c>
      <c r="I129" s="115">
        <v>5.22</v>
      </c>
      <c r="J129" s="115"/>
      <c r="K129" s="116"/>
      <c r="L129" s="66"/>
      <c r="M129" s="67">
        <v>6.8</v>
      </c>
      <c r="N129" s="28">
        <v>122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66.42</v>
      </c>
      <c r="E131" s="11"/>
      <c r="F131" s="22">
        <v>214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71.349999999999994</v>
      </c>
      <c r="E132" s="11"/>
      <c r="F132" s="22">
        <v>212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72.849999999999994</v>
      </c>
      <c r="E133" s="11"/>
      <c r="F133" s="22">
        <v>2275</v>
      </c>
      <c r="G133" s="16"/>
      <c r="H133" s="103"/>
      <c r="I133" s="105"/>
      <c r="J133" s="105"/>
      <c r="K133" s="107" t="e">
        <f>((I133-J133)/I133)</f>
        <v>#DIV/0!</v>
      </c>
      <c r="L133" s="66"/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75.55</v>
      </c>
      <c r="E134" s="11">
        <v>6.7</v>
      </c>
      <c r="F134" s="22">
        <v>527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505</v>
      </c>
      <c r="G135" s="16"/>
      <c r="H135" s="103">
        <v>3</v>
      </c>
      <c r="I135" s="105">
        <v>590</v>
      </c>
      <c r="J135" s="105">
        <v>556</v>
      </c>
      <c r="K135" s="107">
        <f>((I135-J135)/I135)</f>
        <v>5.7627118644067797E-2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77.14</v>
      </c>
      <c r="E136" s="11">
        <v>6.4</v>
      </c>
      <c r="F136" s="22">
        <v>1196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0.60028790786948172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1178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0.3633453381352541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0.46385920804525455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4.1031652989449004E-2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91.71</v>
      </c>
      <c r="E140" s="33"/>
      <c r="F140" s="34"/>
      <c r="G140" s="46"/>
      <c r="H140" s="47" t="s">
        <v>65</v>
      </c>
      <c r="I140" s="33">
        <v>633</v>
      </c>
      <c r="J140" s="33">
        <v>581</v>
      </c>
      <c r="K140" s="34">
        <f>I140-J140</f>
        <v>52</v>
      </c>
      <c r="L140" s="66"/>
      <c r="M140" s="122" t="s">
        <v>66</v>
      </c>
      <c r="N140" s="123"/>
      <c r="O140" s="48">
        <f>(J121-J125)/J121</f>
        <v>0.86916186820217534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72.25</v>
      </c>
      <c r="E141" s="33" t="s">
        <v>420</v>
      </c>
      <c r="F141" s="34">
        <v>94.57</v>
      </c>
      <c r="G141" s="49">
        <v>5.4</v>
      </c>
      <c r="H141" s="67" t="s">
        <v>68</v>
      </c>
      <c r="I141" s="35">
        <v>212</v>
      </c>
      <c r="J141" s="35">
        <v>175</v>
      </c>
      <c r="K141" s="34">
        <f>I141-J141</f>
        <v>37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78.849999999999994</v>
      </c>
      <c r="E142" s="33">
        <v>59.46</v>
      </c>
      <c r="F142" s="34">
        <v>75.41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75.45</v>
      </c>
      <c r="E143" s="33">
        <v>48.83</v>
      </c>
      <c r="F143" s="34">
        <v>64.72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53.81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91.72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421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422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423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424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425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1487.6666666666667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1091</v>
      </c>
      <c r="G7" s="12"/>
      <c r="H7" s="12"/>
      <c r="I7" s="12"/>
      <c r="J7" s="97">
        <f>AVERAGE(F7:I7)</f>
        <v>1091</v>
      </c>
      <c r="K7" s="98"/>
      <c r="L7" s="66"/>
      <c r="M7" s="8">
        <v>2</v>
      </c>
      <c r="N7" s="95">
        <v>9.1</v>
      </c>
      <c r="O7" s="96"/>
      <c r="P7" s="2"/>
      <c r="Q7" s="66"/>
      <c r="R7" s="57" t="s">
        <v>1</v>
      </c>
      <c r="S7" s="78">
        <f>AVERAGE(J10,J67,J122)</f>
        <v>643.16666666666663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469</v>
      </c>
      <c r="G8" s="12"/>
      <c r="H8" s="12"/>
      <c r="I8" s="12"/>
      <c r="J8" s="97">
        <f t="shared" ref="J8:J13" si="0">AVERAGE(F8:I8)</f>
        <v>469</v>
      </c>
      <c r="K8" s="98"/>
      <c r="L8" s="66"/>
      <c r="M8" s="8">
        <v>3</v>
      </c>
      <c r="N8" s="95">
        <v>8.1</v>
      </c>
      <c r="O8" s="96"/>
      <c r="P8" s="2"/>
      <c r="Q8" s="66"/>
      <c r="R8" s="57" t="s">
        <v>2</v>
      </c>
      <c r="S8" s="79">
        <f>AVERAGE(J13,J70,J125)</f>
        <v>204</v>
      </c>
    </row>
    <row r="9" spans="1:19" x14ac:dyDescent="0.25">
      <c r="A9" s="2"/>
      <c r="B9" s="66"/>
      <c r="C9" s="9" t="s">
        <v>20</v>
      </c>
      <c r="D9" s="11">
        <v>68.709999999999994</v>
      </c>
      <c r="E9" s="11">
        <v>7.3</v>
      </c>
      <c r="F9" s="11">
        <v>1409</v>
      </c>
      <c r="G9" s="11">
        <v>1394</v>
      </c>
      <c r="H9" s="11">
        <v>1288</v>
      </c>
      <c r="I9" s="11">
        <v>1162</v>
      </c>
      <c r="J9" s="97">
        <f t="shared" si="0"/>
        <v>1313.25</v>
      </c>
      <c r="K9" s="98"/>
      <c r="L9" s="66"/>
      <c r="M9" s="8">
        <v>4</v>
      </c>
      <c r="N9" s="95">
        <v>8</v>
      </c>
      <c r="O9" s="96"/>
      <c r="P9" s="2"/>
      <c r="Q9" s="66"/>
      <c r="R9" s="80" t="s">
        <v>19</v>
      </c>
      <c r="S9" s="81">
        <f>S6-S8</f>
        <v>1283.6666666666667</v>
      </c>
    </row>
    <row r="10" spans="1:19" x14ac:dyDescent="0.25">
      <c r="A10" s="2"/>
      <c r="B10" s="66"/>
      <c r="C10" s="9" t="s">
        <v>22</v>
      </c>
      <c r="D10" s="11">
        <v>63.66</v>
      </c>
      <c r="E10" s="11">
        <v>7.8</v>
      </c>
      <c r="F10" s="11">
        <v>609</v>
      </c>
      <c r="G10" s="11">
        <v>611</v>
      </c>
      <c r="H10" s="11">
        <v>588</v>
      </c>
      <c r="I10" s="11">
        <v>560</v>
      </c>
      <c r="J10" s="97">
        <f t="shared" si="0"/>
        <v>592</v>
      </c>
      <c r="K10" s="98"/>
      <c r="L10" s="66"/>
      <c r="M10" s="8">
        <v>5</v>
      </c>
      <c r="N10" s="95">
        <v>8.4</v>
      </c>
      <c r="O10" s="96"/>
      <c r="P10" s="2"/>
      <c r="Q10" s="66"/>
      <c r="R10" s="80" t="s">
        <v>21</v>
      </c>
      <c r="S10" s="82">
        <f>S7-S8</f>
        <v>439.16666666666663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377</v>
      </c>
      <c r="G11" s="65">
        <v>388</v>
      </c>
      <c r="H11" s="65">
        <v>369</v>
      </c>
      <c r="I11" s="65">
        <v>344</v>
      </c>
      <c r="J11" s="97">
        <f t="shared" si="0"/>
        <v>369.5</v>
      </c>
      <c r="K11" s="98"/>
      <c r="L11" s="66"/>
      <c r="M11" s="13">
        <v>6</v>
      </c>
      <c r="N11" s="99">
        <v>8.1</v>
      </c>
      <c r="O11" s="100"/>
      <c r="P11" s="2"/>
      <c r="Q11" s="66"/>
      <c r="R11" s="83" t="s">
        <v>23</v>
      </c>
      <c r="S11" s="84">
        <f>S9/S6</f>
        <v>0.8628725072820973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211</v>
      </c>
      <c r="G12" s="65">
        <v>239</v>
      </c>
      <c r="H12" s="65">
        <v>211</v>
      </c>
      <c r="I12" s="65">
        <v>185</v>
      </c>
      <c r="J12" s="97">
        <f t="shared" si="0"/>
        <v>211.5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0.68281938325991187</v>
      </c>
    </row>
    <row r="13" spans="1:19" ht="15.75" thickBot="1" x14ac:dyDescent="0.3">
      <c r="A13" s="2"/>
      <c r="B13" s="66"/>
      <c r="C13" s="14" t="s">
        <v>29</v>
      </c>
      <c r="D13" s="15">
        <v>63.47</v>
      </c>
      <c r="E13" s="15">
        <v>7.2</v>
      </c>
      <c r="F13" s="15">
        <v>222</v>
      </c>
      <c r="G13" s="15">
        <v>230</v>
      </c>
      <c r="H13" s="15">
        <v>220</v>
      </c>
      <c r="I13" s="15">
        <v>176</v>
      </c>
      <c r="J13" s="101">
        <f t="shared" si="0"/>
        <v>212</v>
      </c>
      <c r="K13" s="102"/>
      <c r="L13" s="66"/>
      <c r="M13" s="69" t="s">
        <v>30</v>
      </c>
      <c r="N13" s="67">
        <v>2.71</v>
      </c>
      <c r="O13" s="68">
        <v>4.37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18.399999999999999</v>
      </c>
      <c r="E16" s="11">
        <v>10.1</v>
      </c>
      <c r="F16" s="22">
        <v>1079</v>
      </c>
      <c r="G16" s="16"/>
      <c r="H16" s="23" t="s">
        <v>1</v>
      </c>
      <c r="I16" s="113">
        <v>5.6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68.22</v>
      </c>
      <c r="E17" s="11"/>
      <c r="F17" s="22">
        <v>198</v>
      </c>
      <c r="G17" s="16"/>
      <c r="H17" s="27" t="s">
        <v>2</v>
      </c>
      <c r="I17" s="115">
        <v>5.38</v>
      </c>
      <c r="J17" s="115"/>
      <c r="K17" s="116"/>
      <c r="L17" s="66"/>
      <c r="M17" s="67">
        <v>7.3</v>
      </c>
      <c r="N17" s="28">
        <v>141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67.09</v>
      </c>
      <c r="E19" s="11"/>
      <c r="F19" s="22">
        <v>220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70.88</v>
      </c>
      <c r="E20" s="11"/>
      <c r="F20" s="22">
        <v>205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5.5</v>
      </c>
      <c r="O20" s="34">
        <v>150</v>
      </c>
      <c r="P20" s="2"/>
    </row>
    <row r="21" spans="1:16" ht="15.75" thickBot="1" x14ac:dyDescent="0.3">
      <c r="A21" s="2"/>
      <c r="B21" s="66"/>
      <c r="C21" s="21" t="s">
        <v>48</v>
      </c>
      <c r="D21" s="11">
        <v>76.760000000000005</v>
      </c>
      <c r="E21" s="11"/>
      <c r="F21" s="22">
        <v>2334</v>
      </c>
      <c r="G21" s="16"/>
      <c r="H21" s="103">
        <v>4</v>
      </c>
      <c r="I21" s="105">
        <v>502</v>
      </c>
      <c r="J21" s="105">
        <v>433</v>
      </c>
      <c r="K21" s="107">
        <f>((I21-J21)/I21)</f>
        <v>0.13745019920318724</v>
      </c>
      <c r="L21" s="66"/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76.78</v>
      </c>
      <c r="E22" s="11">
        <v>6.5</v>
      </c>
      <c r="F22" s="22">
        <v>569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555</v>
      </c>
      <c r="G23" s="16"/>
      <c r="H23" s="103">
        <v>14</v>
      </c>
      <c r="I23" s="105">
        <v>392</v>
      </c>
      <c r="J23" s="105">
        <v>170</v>
      </c>
      <c r="K23" s="107">
        <f>((I23-J23)/I23)</f>
        <v>0.56632653061224492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79.260000000000005</v>
      </c>
      <c r="E24" s="11">
        <v>6.3</v>
      </c>
      <c r="F24" s="22">
        <v>1169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0.5492099752522368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1141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0.37584459459459457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0.42760487144790255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-2.3640661938534278E-3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90.79</v>
      </c>
      <c r="E28" s="33"/>
      <c r="F28" s="34"/>
      <c r="G28" s="46"/>
      <c r="H28" s="47" t="s">
        <v>1</v>
      </c>
      <c r="I28" s="33">
        <v>798</v>
      </c>
      <c r="J28" s="33">
        <v>711</v>
      </c>
      <c r="K28" s="34">
        <f>I28-J28</f>
        <v>87</v>
      </c>
      <c r="L28" s="66"/>
      <c r="M28" s="122" t="s">
        <v>66</v>
      </c>
      <c r="N28" s="123"/>
      <c r="O28" s="48">
        <f>(J9-J13)/J9</f>
        <v>0.83856843708357132</v>
      </c>
      <c r="P28" s="2"/>
    </row>
    <row r="29" spans="1:16" ht="15.75" thickBot="1" x14ac:dyDescent="0.3">
      <c r="A29" s="2"/>
      <c r="B29" s="41"/>
      <c r="C29" s="45" t="s">
        <v>67</v>
      </c>
      <c r="D29" s="33">
        <v>73.05</v>
      </c>
      <c r="E29" s="33">
        <v>68.680000000000007</v>
      </c>
      <c r="F29" s="34">
        <v>94.02</v>
      </c>
      <c r="G29" s="49">
        <v>5.4</v>
      </c>
      <c r="H29" s="67" t="s">
        <v>2</v>
      </c>
      <c r="I29" s="35">
        <v>245</v>
      </c>
      <c r="J29" s="35">
        <v>226</v>
      </c>
      <c r="K29" s="34">
        <f>I29-J29</f>
        <v>19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78.849999999999994</v>
      </c>
      <c r="E30" s="33">
        <v>58.71</v>
      </c>
      <c r="F30" s="34">
        <v>74.47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75.650000000000006</v>
      </c>
      <c r="E31" s="33">
        <v>48.34</v>
      </c>
      <c r="F31" s="34">
        <v>63.9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56.11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90.88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426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155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427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428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429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430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1055</v>
      </c>
      <c r="G64" s="12"/>
      <c r="H64" s="12"/>
      <c r="I64" s="12"/>
      <c r="J64" s="97">
        <f>AVERAGE(F64:I64)</f>
        <v>1055</v>
      </c>
      <c r="K64" s="98"/>
      <c r="L64" s="66"/>
      <c r="M64" s="8">
        <v>2</v>
      </c>
      <c r="N64" s="95">
        <v>9.5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485</v>
      </c>
      <c r="G65" s="12"/>
      <c r="H65" s="12"/>
      <c r="I65" s="12"/>
      <c r="J65" s="97">
        <f t="shared" ref="J65:J70" si="1">AVERAGE(F65:I65)</f>
        <v>485</v>
      </c>
      <c r="K65" s="98"/>
      <c r="L65" s="66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65.05</v>
      </c>
      <c r="E66" s="11">
        <v>8.1</v>
      </c>
      <c r="F66" s="11">
        <v>1674</v>
      </c>
      <c r="G66" s="11">
        <v>1619</v>
      </c>
      <c r="H66" s="11">
        <v>1698</v>
      </c>
      <c r="I66" s="11">
        <v>1775</v>
      </c>
      <c r="J66" s="97">
        <f t="shared" si="1"/>
        <v>1691.5</v>
      </c>
      <c r="K66" s="98"/>
      <c r="L66" s="66"/>
      <c r="M66" s="8">
        <v>4</v>
      </c>
      <c r="N66" s="95">
        <v>7.9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63.05</v>
      </c>
      <c r="E67" s="11">
        <v>8.1</v>
      </c>
      <c r="F67" s="11">
        <v>420</v>
      </c>
      <c r="G67" s="11">
        <v>441</v>
      </c>
      <c r="H67" s="11">
        <v>596</v>
      </c>
      <c r="I67" s="11">
        <v>764</v>
      </c>
      <c r="J67" s="97">
        <f t="shared" si="1"/>
        <v>555.25</v>
      </c>
      <c r="K67" s="98"/>
      <c r="L67" s="66"/>
      <c r="M67" s="8">
        <v>5</v>
      </c>
      <c r="N67" s="95">
        <v>8.1999999999999993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281</v>
      </c>
      <c r="G68" s="65">
        <v>296</v>
      </c>
      <c r="H68" s="65">
        <v>340</v>
      </c>
      <c r="I68" s="65">
        <v>422</v>
      </c>
      <c r="J68" s="97">
        <f t="shared" si="1"/>
        <v>334.75</v>
      </c>
      <c r="K68" s="98"/>
      <c r="L68" s="66"/>
      <c r="M68" s="13">
        <v>6</v>
      </c>
      <c r="N68" s="99">
        <v>7.9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165</v>
      </c>
      <c r="G69" s="65">
        <v>162</v>
      </c>
      <c r="H69" s="65">
        <v>164</v>
      </c>
      <c r="I69" s="65">
        <v>169</v>
      </c>
      <c r="J69" s="97">
        <f t="shared" si="1"/>
        <v>165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62.11</v>
      </c>
      <c r="E70" s="15">
        <v>7.4</v>
      </c>
      <c r="F70" s="15">
        <v>169</v>
      </c>
      <c r="G70" s="15">
        <v>166</v>
      </c>
      <c r="H70" s="15">
        <v>170</v>
      </c>
      <c r="I70" s="15">
        <v>175</v>
      </c>
      <c r="J70" s="101">
        <f t="shared" si="1"/>
        <v>170</v>
      </c>
      <c r="K70" s="102"/>
      <c r="L70" s="66"/>
      <c r="M70" s="69" t="s">
        <v>30</v>
      </c>
      <c r="N70" s="67">
        <v>3.02</v>
      </c>
      <c r="O70" s="68">
        <v>9.33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8.15</v>
      </c>
      <c r="E73" s="11">
        <v>8.6999999999999993</v>
      </c>
      <c r="F73" s="22">
        <v>1019</v>
      </c>
      <c r="G73" s="16"/>
      <c r="H73" s="23" t="s">
        <v>1</v>
      </c>
      <c r="I73" s="113">
        <v>4.9400000000000004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>
        <v>67.150000000000006</v>
      </c>
      <c r="E74" s="11"/>
      <c r="F74" s="22">
        <v>196</v>
      </c>
      <c r="G74" s="16"/>
      <c r="H74" s="27" t="s">
        <v>2</v>
      </c>
      <c r="I74" s="115">
        <v>4.49</v>
      </c>
      <c r="J74" s="115"/>
      <c r="K74" s="116"/>
      <c r="L74" s="66"/>
      <c r="M74" s="67">
        <v>7.1</v>
      </c>
      <c r="N74" s="28">
        <v>131</v>
      </c>
      <c r="O74" s="68">
        <v>0.05</v>
      </c>
      <c r="P74" s="2"/>
    </row>
    <row r="75" spans="1:16" ht="15" customHeight="1" thickBot="1" x14ac:dyDescent="0.3">
      <c r="A75" s="2"/>
      <c r="B75" s="66"/>
      <c r="C75" s="21" t="s">
        <v>38</v>
      </c>
      <c r="D75" s="11"/>
      <c r="E75" s="11"/>
      <c r="F75" s="22"/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65.59</v>
      </c>
      <c r="E76" s="11"/>
      <c r="F76" s="22">
        <v>193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71.3</v>
      </c>
      <c r="E77" s="11"/>
      <c r="F77" s="22">
        <v>192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75.34</v>
      </c>
      <c r="E78" s="11"/>
      <c r="F78" s="22">
        <v>2452</v>
      </c>
      <c r="G78" s="16"/>
      <c r="H78" s="103">
        <v>11</v>
      </c>
      <c r="I78" s="105">
        <v>422</v>
      </c>
      <c r="J78" s="105">
        <v>236</v>
      </c>
      <c r="K78" s="107">
        <f>((I78-J78)/I78)</f>
        <v>0.44075829383886256</v>
      </c>
      <c r="L78" s="66"/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76.47</v>
      </c>
      <c r="E79" s="11">
        <v>6.7</v>
      </c>
      <c r="F79" s="22">
        <v>553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539</v>
      </c>
      <c r="G80" s="16"/>
      <c r="H80" s="103">
        <v>8</v>
      </c>
      <c r="I80" s="105">
        <v>366</v>
      </c>
      <c r="J80" s="105">
        <v>162</v>
      </c>
      <c r="K80" s="107">
        <f>((I80-J80)/I80)</f>
        <v>0.55737704918032782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78.680000000000007</v>
      </c>
      <c r="E81" s="11">
        <v>6.4</v>
      </c>
      <c r="F81" s="22">
        <v>1155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0.67174105823233821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1131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0.39711841512832058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0.50709484690067219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-3.0303030303030304E-2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</v>
      </c>
      <c r="E85" s="33"/>
      <c r="F85" s="34"/>
      <c r="G85" s="46"/>
      <c r="H85" s="47" t="s">
        <v>105</v>
      </c>
      <c r="I85" s="33">
        <v>302</v>
      </c>
      <c r="J85" s="33">
        <v>204</v>
      </c>
      <c r="K85" s="34">
        <f>I85-J85</f>
        <v>98</v>
      </c>
      <c r="L85" s="66"/>
      <c r="M85" s="122" t="s">
        <v>66</v>
      </c>
      <c r="N85" s="123"/>
      <c r="O85" s="48">
        <f>(J66-J70)/J66</f>
        <v>0.89949748743718594</v>
      </c>
      <c r="P85" s="2"/>
    </row>
    <row r="86" spans="1:16" ht="15.75" thickBot="1" x14ac:dyDescent="0.3">
      <c r="A86" s="2"/>
      <c r="B86" s="41"/>
      <c r="C86" s="45" t="s">
        <v>67</v>
      </c>
      <c r="D86" s="33">
        <v>72.8</v>
      </c>
      <c r="E86" s="33">
        <v>68.680000000000007</v>
      </c>
      <c r="F86" s="34">
        <v>94.34</v>
      </c>
      <c r="G86" s="49">
        <v>5.3</v>
      </c>
      <c r="H86" s="67" t="s">
        <v>2</v>
      </c>
      <c r="I86" s="35">
        <v>181</v>
      </c>
      <c r="J86" s="35">
        <v>143</v>
      </c>
      <c r="K86" s="34">
        <f>I86-J86</f>
        <v>38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78.3</v>
      </c>
      <c r="E87" s="33">
        <v>58.45</v>
      </c>
      <c r="F87" s="34">
        <v>74.650000000000006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76.8</v>
      </c>
      <c r="E88" s="33">
        <v>48.98</v>
      </c>
      <c r="F88" s="34">
        <v>63.78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52.85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91.3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431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432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433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434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435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241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1062</v>
      </c>
      <c r="G119" s="12"/>
      <c r="H119" s="12"/>
      <c r="I119" s="12"/>
      <c r="J119" s="97">
        <f>AVERAGE(F119:I119)</f>
        <v>1062</v>
      </c>
      <c r="K119" s="98"/>
      <c r="L119" s="66"/>
      <c r="M119" s="8">
        <v>2</v>
      </c>
      <c r="N119" s="95">
        <v>9.3000000000000007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511</v>
      </c>
      <c r="G120" s="12"/>
      <c r="H120" s="12"/>
      <c r="I120" s="12"/>
      <c r="J120" s="97">
        <f t="shared" ref="J120:J125" si="2">AVERAGE(F120:I120)</f>
        <v>511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64.63</v>
      </c>
      <c r="E121" s="11">
        <v>7.4</v>
      </c>
      <c r="F121" s="11">
        <v>1644</v>
      </c>
      <c r="G121" s="11">
        <v>1434</v>
      </c>
      <c r="H121" s="11">
        <v>1426</v>
      </c>
      <c r="I121" s="11">
        <v>1329</v>
      </c>
      <c r="J121" s="97">
        <f t="shared" si="2"/>
        <v>1458.25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59.69</v>
      </c>
      <c r="E122" s="11">
        <v>7.3</v>
      </c>
      <c r="F122" s="11">
        <v>817</v>
      </c>
      <c r="G122" s="11">
        <v>823</v>
      </c>
      <c r="H122" s="11">
        <v>798</v>
      </c>
      <c r="I122" s="11">
        <v>691</v>
      </c>
      <c r="J122" s="97">
        <f t="shared" si="2"/>
        <v>782.25</v>
      </c>
      <c r="K122" s="98"/>
      <c r="L122" s="66"/>
      <c r="M122" s="8">
        <v>5</v>
      </c>
      <c r="N122" s="95">
        <v>8.1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541</v>
      </c>
      <c r="G123" s="65">
        <v>536</v>
      </c>
      <c r="H123" s="65">
        <v>541</v>
      </c>
      <c r="I123" s="65">
        <v>465</v>
      </c>
      <c r="J123" s="97">
        <f t="shared" si="2"/>
        <v>520.75</v>
      </c>
      <c r="K123" s="98"/>
      <c r="L123" s="66"/>
      <c r="M123" s="13">
        <v>6</v>
      </c>
      <c r="N123" s="99">
        <v>7.8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245</v>
      </c>
      <c r="G124" s="65">
        <v>242</v>
      </c>
      <c r="H124" s="65">
        <v>238</v>
      </c>
      <c r="I124" s="65">
        <v>266</v>
      </c>
      <c r="J124" s="97">
        <f t="shared" si="2"/>
        <v>247.75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60.88</v>
      </c>
      <c r="E125" s="15">
        <v>7</v>
      </c>
      <c r="F125" s="15">
        <v>237</v>
      </c>
      <c r="G125" s="15">
        <v>208</v>
      </c>
      <c r="H125" s="15">
        <v>212</v>
      </c>
      <c r="I125" s="15">
        <v>263</v>
      </c>
      <c r="J125" s="101">
        <f t="shared" si="2"/>
        <v>230</v>
      </c>
      <c r="K125" s="102"/>
      <c r="L125" s="66"/>
      <c r="M125" s="69" t="s">
        <v>30</v>
      </c>
      <c r="N125" s="67">
        <v>2.77</v>
      </c>
      <c r="O125" s="68">
        <v>2.84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8.5</v>
      </c>
      <c r="E128" s="11">
        <v>10.1</v>
      </c>
      <c r="F128" s="22">
        <v>1272</v>
      </c>
      <c r="G128" s="16"/>
      <c r="H128" s="23" t="s">
        <v>1</v>
      </c>
      <c r="I128" s="113">
        <v>6.98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67.239999999999995</v>
      </c>
      <c r="E129" s="11"/>
      <c r="F129" s="22">
        <v>248</v>
      </c>
      <c r="G129" s="16"/>
      <c r="H129" s="27" t="s">
        <v>2</v>
      </c>
      <c r="I129" s="115">
        <v>5.25</v>
      </c>
      <c r="J129" s="115"/>
      <c r="K129" s="116"/>
      <c r="L129" s="66"/>
      <c r="M129" s="67">
        <v>6.9</v>
      </c>
      <c r="N129" s="28">
        <v>121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66.14</v>
      </c>
      <c r="E131" s="11"/>
      <c r="F131" s="22">
        <v>245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73.52</v>
      </c>
      <c r="E132" s="11"/>
      <c r="F132" s="22">
        <v>242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74.510000000000005</v>
      </c>
      <c r="E133" s="11"/>
      <c r="F133" s="22">
        <v>2347</v>
      </c>
      <c r="G133" s="16"/>
      <c r="H133" s="103"/>
      <c r="I133" s="105"/>
      <c r="J133" s="105"/>
      <c r="K133" s="107" t="e">
        <f>((I133-J133)/I133)</f>
        <v>#DIV/0!</v>
      </c>
      <c r="L133" s="66"/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76.17</v>
      </c>
      <c r="E134" s="11">
        <v>6.5</v>
      </c>
      <c r="F134" s="22">
        <v>505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488</v>
      </c>
      <c r="G135" s="16"/>
      <c r="H135" s="103">
        <v>1</v>
      </c>
      <c r="I135" s="105">
        <v>751</v>
      </c>
      <c r="J135" s="105">
        <v>210</v>
      </c>
      <c r="K135" s="107">
        <f>((I135-J135)/I135)</f>
        <v>0.72037283621837545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77.849999999999994</v>
      </c>
      <c r="E136" s="11">
        <v>6.3</v>
      </c>
      <c r="F136" s="22">
        <v>1088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0.46356934681981826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1962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0.33429210610418664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0.52424387902064329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7.1644803229061554E-2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91.54</v>
      </c>
      <c r="E140" s="33"/>
      <c r="F140" s="34"/>
      <c r="G140" s="46"/>
      <c r="H140" s="47" t="s">
        <v>65</v>
      </c>
      <c r="I140" s="33">
        <v>827</v>
      </c>
      <c r="J140" s="33">
        <v>751</v>
      </c>
      <c r="K140" s="34">
        <f>I140-J140</f>
        <v>76</v>
      </c>
      <c r="L140" s="66"/>
      <c r="M140" s="122" t="s">
        <v>66</v>
      </c>
      <c r="N140" s="123"/>
      <c r="O140" s="48">
        <f>(J121-J125)/J121</f>
        <v>0.84227670152580147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72.55</v>
      </c>
      <c r="E141" s="33">
        <v>68.42</v>
      </c>
      <c r="F141" s="34">
        <v>94.32</v>
      </c>
      <c r="G141" s="49">
        <v>5.3</v>
      </c>
      <c r="H141" s="67" t="s">
        <v>68</v>
      </c>
      <c r="I141" s="35">
        <v>247</v>
      </c>
      <c r="J141" s="35">
        <v>198</v>
      </c>
      <c r="K141" s="34">
        <f>I141-J141</f>
        <v>49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79.45</v>
      </c>
      <c r="E142" s="33">
        <v>59.28</v>
      </c>
      <c r="F142" s="34">
        <v>74.62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76.55</v>
      </c>
      <c r="E143" s="33">
        <v>48.54</v>
      </c>
      <c r="F143" s="34">
        <v>63.42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53.87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91.55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436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437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438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439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tabSelected="1" zoomScale="85" zoomScaleNormal="85" workbookViewId="0">
      <selection activeCell="N12" sqref="N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1504.3333333333333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1078</v>
      </c>
      <c r="G7" s="12"/>
      <c r="H7" s="12"/>
      <c r="I7" s="12"/>
      <c r="J7" s="97">
        <f>AVERAGE(F7:I7)</f>
        <v>1078</v>
      </c>
      <c r="K7" s="98"/>
      <c r="L7" s="66"/>
      <c r="M7" s="8">
        <v>2</v>
      </c>
      <c r="N7" s="95">
        <v>9.3000000000000007</v>
      </c>
      <c r="O7" s="96"/>
      <c r="P7" s="2"/>
      <c r="Q7" s="66"/>
      <c r="R7" s="57" t="s">
        <v>1</v>
      </c>
      <c r="S7" s="78">
        <f>AVERAGE(J10,J67,J122)</f>
        <v>549.5</v>
      </c>
    </row>
    <row r="8" spans="1:19" x14ac:dyDescent="0.25">
      <c r="A8" s="2"/>
      <c r="B8" s="66"/>
      <c r="C8" s="9" t="s">
        <v>18</v>
      </c>
      <c r="D8" s="10"/>
      <c r="E8" s="10"/>
      <c r="F8" s="11">
        <v>433</v>
      </c>
      <c r="G8" s="12"/>
      <c r="H8" s="12"/>
      <c r="I8" s="12"/>
      <c r="J8" s="97">
        <f t="shared" ref="J8:J13" si="0">AVERAGE(F8:I8)</f>
        <v>433</v>
      </c>
      <c r="K8" s="98"/>
      <c r="L8" s="66"/>
      <c r="M8" s="8">
        <v>3</v>
      </c>
      <c r="N8" s="95">
        <v>9.1</v>
      </c>
      <c r="O8" s="96"/>
      <c r="P8" s="2"/>
      <c r="Q8" s="66"/>
      <c r="R8" s="57" t="s">
        <v>2</v>
      </c>
      <c r="S8" s="79">
        <f>AVERAGE(J13,J70,J125)</f>
        <v>219.33333333333334</v>
      </c>
    </row>
    <row r="9" spans="1:19" x14ac:dyDescent="0.25">
      <c r="A9" s="2"/>
      <c r="B9" s="66"/>
      <c r="C9" s="9" t="s">
        <v>20</v>
      </c>
      <c r="D9" s="11">
        <v>68.069999999999993</v>
      </c>
      <c r="E9" s="11">
        <v>7.1</v>
      </c>
      <c r="F9" s="11">
        <v>1555</v>
      </c>
      <c r="G9" s="11">
        <v>1571</v>
      </c>
      <c r="H9" s="11">
        <v>1299</v>
      </c>
      <c r="I9" s="11">
        <v>1211</v>
      </c>
      <c r="J9" s="97">
        <f t="shared" si="0"/>
        <v>1409</v>
      </c>
      <c r="K9" s="98"/>
      <c r="L9" s="66"/>
      <c r="M9" s="8">
        <v>4</v>
      </c>
      <c r="N9" s="95">
        <v>8.1</v>
      </c>
      <c r="O9" s="96"/>
      <c r="P9" s="2"/>
      <c r="Q9" s="66"/>
      <c r="R9" s="80" t="s">
        <v>19</v>
      </c>
      <c r="S9" s="81">
        <f>S6-S8</f>
        <v>1285</v>
      </c>
    </row>
    <row r="10" spans="1:19" x14ac:dyDescent="0.25">
      <c r="A10" s="2"/>
      <c r="B10" s="66"/>
      <c r="C10" s="9" t="s">
        <v>22</v>
      </c>
      <c r="D10" s="11">
        <v>63.07</v>
      </c>
      <c r="E10" s="11">
        <v>7.7</v>
      </c>
      <c r="F10" s="11">
        <v>731</v>
      </c>
      <c r="G10" s="11">
        <v>739</v>
      </c>
      <c r="H10" s="11">
        <v>609</v>
      </c>
      <c r="I10" s="11">
        <v>519</v>
      </c>
      <c r="J10" s="97">
        <f t="shared" si="0"/>
        <v>649.5</v>
      </c>
      <c r="K10" s="98"/>
      <c r="L10" s="66"/>
      <c r="M10" s="8">
        <v>5</v>
      </c>
      <c r="N10" s="95">
        <v>8.6999999999999993</v>
      </c>
      <c r="O10" s="96"/>
      <c r="P10" s="2"/>
      <c r="Q10" s="66"/>
      <c r="R10" s="80" t="s">
        <v>21</v>
      </c>
      <c r="S10" s="82">
        <f>S7-S8</f>
        <v>330.16666666666663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491</v>
      </c>
      <c r="G11" s="65">
        <v>501</v>
      </c>
      <c r="H11" s="65">
        <v>381</v>
      </c>
      <c r="I11" s="65">
        <v>377</v>
      </c>
      <c r="J11" s="97">
        <f t="shared" si="0"/>
        <v>437.5</v>
      </c>
      <c r="K11" s="98"/>
      <c r="L11" s="66"/>
      <c r="M11" s="13">
        <v>6</v>
      </c>
      <c r="N11" s="99">
        <v>8.1</v>
      </c>
      <c r="O11" s="100"/>
      <c r="P11" s="2"/>
      <c r="Q11" s="66"/>
      <c r="R11" s="83" t="s">
        <v>23</v>
      </c>
      <c r="S11" s="84">
        <f>S9/S6</f>
        <v>0.85419898072235767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271</v>
      </c>
      <c r="G12" s="65">
        <v>306</v>
      </c>
      <c r="H12" s="65">
        <v>229</v>
      </c>
      <c r="I12" s="65">
        <v>208</v>
      </c>
      <c r="J12" s="97">
        <f t="shared" si="0"/>
        <v>253.5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0.60084925690021229</v>
      </c>
    </row>
    <row r="13" spans="1:19" ht="15.75" thickBot="1" x14ac:dyDescent="0.3">
      <c r="A13" s="2"/>
      <c r="B13" s="66"/>
      <c r="C13" s="14" t="s">
        <v>29</v>
      </c>
      <c r="D13" s="15">
        <v>62.91</v>
      </c>
      <c r="E13" s="15">
        <v>7</v>
      </c>
      <c r="F13" s="15">
        <v>281</v>
      </c>
      <c r="G13" s="15">
        <v>298</v>
      </c>
      <c r="H13" s="15">
        <v>238</v>
      </c>
      <c r="I13" s="15">
        <v>219</v>
      </c>
      <c r="J13" s="101">
        <f t="shared" si="0"/>
        <v>259</v>
      </c>
      <c r="K13" s="102"/>
      <c r="L13" s="66"/>
      <c r="M13" s="69" t="s">
        <v>30</v>
      </c>
      <c r="N13" s="67">
        <v>3.33</v>
      </c>
      <c r="O13" s="68">
        <v>4.91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14.04</v>
      </c>
      <c r="E16" s="11">
        <v>10.4</v>
      </c>
      <c r="F16" s="22">
        <v>1239</v>
      </c>
      <c r="G16" s="16"/>
      <c r="H16" s="23" t="s">
        <v>1</v>
      </c>
      <c r="I16" s="113">
        <v>5.04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67.760000000000005</v>
      </c>
      <c r="E17" s="11"/>
      <c r="F17" s="22">
        <v>244</v>
      </c>
      <c r="G17" s="16"/>
      <c r="H17" s="27" t="s">
        <v>2</v>
      </c>
      <c r="I17" s="115">
        <v>4.71</v>
      </c>
      <c r="J17" s="115"/>
      <c r="K17" s="116"/>
      <c r="L17" s="66"/>
      <c r="M17" s="67">
        <v>7.4</v>
      </c>
      <c r="N17" s="28">
        <v>137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66.55</v>
      </c>
      <c r="E19" s="11"/>
      <c r="F19" s="22">
        <v>279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72.41</v>
      </c>
      <c r="E20" s="11"/>
      <c r="F20" s="22">
        <v>254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150</v>
      </c>
      <c r="P20" s="2"/>
    </row>
    <row r="21" spans="1:16" ht="15.75" thickBot="1" x14ac:dyDescent="0.3">
      <c r="A21" s="2"/>
      <c r="B21" s="66"/>
      <c r="C21" s="21" t="s">
        <v>48</v>
      </c>
      <c r="D21" s="11">
        <v>75.66</v>
      </c>
      <c r="E21" s="11"/>
      <c r="F21" s="22">
        <v>2702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>
        <v>5.3</v>
      </c>
      <c r="O21" s="36">
        <v>150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75.94</v>
      </c>
      <c r="E22" s="11">
        <v>6.5</v>
      </c>
      <c r="F22" s="22">
        <v>555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539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78.11</v>
      </c>
      <c r="E24" s="11">
        <v>6.3</v>
      </c>
      <c r="F24" s="22">
        <v>1288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0.53903477643718944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1271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0.32640492686682065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0.4205714285714286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-2.1696252465483234E-2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90.96</v>
      </c>
      <c r="E28" s="33"/>
      <c r="F28" s="34"/>
      <c r="G28" s="46"/>
      <c r="H28" s="47" t="s">
        <v>1</v>
      </c>
      <c r="I28" s="33">
        <v>909</v>
      </c>
      <c r="J28" s="33">
        <v>826</v>
      </c>
      <c r="K28" s="34">
        <f>I28-J28</f>
        <v>83</v>
      </c>
      <c r="L28" s="66"/>
      <c r="M28" s="122" t="s">
        <v>66</v>
      </c>
      <c r="N28" s="123"/>
      <c r="O28" s="48">
        <f>(J9-J13)/J9</f>
        <v>0.8161816891412349</v>
      </c>
      <c r="P28" s="2"/>
    </row>
    <row r="29" spans="1:16" ht="15.75" thickBot="1" x14ac:dyDescent="0.3">
      <c r="A29" s="2"/>
      <c r="B29" s="41"/>
      <c r="C29" s="45" t="s">
        <v>67</v>
      </c>
      <c r="D29" s="33">
        <v>73.150000000000006</v>
      </c>
      <c r="E29" s="33">
        <v>68.03</v>
      </c>
      <c r="F29" s="34">
        <v>93.01</v>
      </c>
      <c r="G29" s="49">
        <v>5.5</v>
      </c>
      <c r="H29" s="67" t="s">
        <v>2</v>
      </c>
      <c r="I29" s="35">
        <v>309</v>
      </c>
      <c r="J29" s="35">
        <v>288</v>
      </c>
      <c r="K29" s="34">
        <f>I29-J29</f>
        <v>21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79.45</v>
      </c>
      <c r="E30" s="33">
        <v>59.4</v>
      </c>
      <c r="F30" s="34">
        <v>74.77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74.3</v>
      </c>
      <c r="E31" s="33">
        <v>46.71</v>
      </c>
      <c r="F31" s="34">
        <v>62.88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56.44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91.11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440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441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442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443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444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253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1035</v>
      </c>
      <c r="G64" s="12"/>
      <c r="H64" s="12"/>
      <c r="I64" s="12"/>
      <c r="J64" s="97">
        <f>AVERAGE(F64:I64)</f>
        <v>1035</v>
      </c>
      <c r="K64" s="98"/>
      <c r="L64" s="66"/>
      <c r="M64" s="8">
        <v>2</v>
      </c>
      <c r="N64" s="95">
        <v>8.9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460</v>
      </c>
      <c r="G65" s="12"/>
      <c r="H65" s="12"/>
      <c r="I65" s="12"/>
      <c r="J65" s="97">
        <f t="shared" ref="J65:J70" si="1">AVERAGE(F65:I65)</f>
        <v>460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63.19</v>
      </c>
      <c r="E66" s="11">
        <v>8.3000000000000007</v>
      </c>
      <c r="F66" s="11">
        <v>1625</v>
      </c>
      <c r="G66" s="11">
        <v>1660</v>
      </c>
      <c r="H66" s="11">
        <v>1685</v>
      </c>
      <c r="I66" s="11">
        <v>1640</v>
      </c>
      <c r="J66" s="97">
        <f t="shared" si="1"/>
        <v>1652.5</v>
      </c>
      <c r="K66" s="98"/>
      <c r="L66" s="66"/>
      <c r="M66" s="8">
        <v>4</v>
      </c>
      <c r="N66" s="95">
        <v>7.3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61.58</v>
      </c>
      <c r="E67" s="11">
        <v>7.6</v>
      </c>
      <c r="F67" s="11">
        <v>461</v>
      </c>
      <c r="G67" s="11">
        <v>484</v>
      </c>
      <c r="H67" s="11">
        <v>511</v>
      </c>
      <c r="I67" s="11">
        <v>491</v>
      </c>
      <c r="J67" s="97">
        <f t="shared" si="1"/>
        <v>486.75</v>
      </c>
      <c r="K67" s="98"/>
      <c r="L67" s="66"/>
      <c r="M67" s="8">
        <v>5</v>
      </c>
      <c r="N67" s="95">
        <v>8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298</v>
      </c>
      <c r="G68" s="65">
        <v>305</v>
      </c>
      <c r="H68" s="65">
        <v>323</v>
      </c>
      <c r="I68" s="65">
        <v>302</v>
      </c>
      <c r="J68" s="97">
        <f t="shared" si="1"/>
        <v>307</v>
      </c>
      <c r="K68" s="98"/>
      <c r="L68" s="66"/>
      <c r="M68" s="13">
        <v>6</v>
      </c>
      <c r="N68" s="99">
        <v>7.9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188</v>
      </c>
      <c r="G69" s="65">
        <v>191</v>
      </c>
      <c r="H69" s="65">
        <v>195</v>
      </c>
      <c r="I69" s="65">
        <v>192</v>
      </c>
      <c r="J69" s="97">
        <f t="shared" si="1"/>
        <v>191.5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62.5</v>
      </c>
      <c r="E70" s="15">
        <v>7.5</v>
      </c>
      <c r="F70" s="15">
        <v>194</v>
      </c>
      <c r="G70" s="15">
        <v>198</v>
      </c>
      <c r="H70" s="15">
        <v>201</v>
      </c>
      <c r="I70" s="15">
        <v>196</v>
      </c>
      <c r="J70" s="101">
        <f t="shared" si="1"/>
        <v>197.25</v>
      </c>
      <c r="K70" s="102"/>
      <c r="L70" s="66"/>
      <c r="M70" s="69" t="s">
        <v>30</v>
      </c>
      <c r="N70" s="67">
        <v>3.2</v>
      </c>
      <c r="O70" s="68">
        <v>7.15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29.41</v>
      </c>
      <c r="E73" s="11">
        <v>10</v>
      </c>
      <c r="F73" s="22">
        <v>1240</v>
      </c>
      <c r="G73" s="16"/>
      <c r="H73" s="23" t="s">
        <v>1</v>
      </c>
      <c r="I73" s="113">
        <v>5.05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4.71</v>
      </c>
      <c r="J74" s="115"/>
      <c r="K74" s="116"/>
      <c r="L74" s="66"/>
      <c r="M74" s="67">
        <v>7.5</v>
      </c>
      <c r="N74" s="28">
        <v>132</v>
      </c>
      <c r="O74" s="68">
        <v>0.05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59.57</v>
      </c>
      <c r="E75" s="11"/>
      <c r="F75" s="22">
        <v>208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64.92</v>
      </c>
      <c r="E76" s="11"/>
      <c r="F76" s="22">
        <v>205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69.17</v>
      </c>
      <c r="E77" s="11"/>
      <c r="F77" s="22">
        <v>204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75.150000000000006</v>
      </c>
      <c r="E78" s="11"/>
      <c r="F78" s="22">
        <v>2875</v>
      </c>
      <c r="G78" s="16"/>
      <c r="H78" s="103">
        <v>5</v>
      </c>
      <c r="I78" s="105">
        <v>366</v>
      </c>
      <c r="J78" s="105">
        <v>190</v>
      </c>
      <c r="K78" s="107">
        <f>((I78-J78)/I78)</f>
        <v>0.48087431693989069</v>
      </c>
      <c r="L78" s="66"/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76.2</v>
      </c>
      <c r="E79" s="11">
        <v>6.7</v>
      </c>
      <c r="F79" s="22">
        <v>550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535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77.849999999999994</v>
      </c>
      <c r="E81" s="11">
        <v>6.4</v>
      </c>
      <c r="F81" s="22">
        <v>1270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0.705446293494705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1252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0.36928608115048794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0.37622149837133551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-3.0026109660574413E-2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91.3</v>
      </c>
      <c r="E85" s="33"/>
      <c r="F85" s="34"/>
      <c r="G85" s="46"/>
      <c r="H85" s="47" t="s">
        <v>1</v>
      </c>
      <c r="I85" s="33">
        <v>305</v>
      </c>
      <c r="J85" s="33">
        <v>216</v>
      </c>
      <c r="K85" s="34">
        <f>I85-J85</f>
        <v>89</v>
      </c>
      <c r="L85" s="66"/>
      <c r="M85" s="122" t="s">
        <v>66</v>
      </c>
      <c r="N85" s="123"/>
      <c r="O85" s="48">
        <f>(J66-J70)/J66</f>
        <v>0.88063540090771564</v>
      </c>
      <c r="P85" s="2"/>
    </row>
    <row r="86" spans="1:16" ht="15.75" thickBot="1" x14ac:dyDescent="0.3">
      <c r="A86" s="2"/>
      <c r="B86" s="41"/>
      <c r="C86" s="45" t="s">
        <v>67</v>
      </c>
      <c r="D86" s="33">
        <v>72.7</v>
      </c>
      <c r="E86" s="33">
        <v>68.05</v>
      </c>
      <c r="F86" s="34">
        <v>93.6</v>
      </c>
      <c r="G86" s="49">
        <v>5.2</v>
      </c>
      <c r="H86" s="67" t="s">
        <v>2</v>
      </c>
      <c r="I86" s="35">
        <v>191</v>
      </c>
      <c r="J86" s="35">
        <v>150</v>
      </c>
      <c r="K86" s="34">
        <f>I86-J86</f>
        <v>41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78.900000000000006</v>
      </c>
      <c r="E87" s="33">
        <v>59.1</v>
      </c>
      <c r="F87" s="34">
        <v>74.900000000000006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75.849999999999994</v>
      </c>
      <c r="E88" s="33">
        <v>47.48</v>
      </c>
      <c r="F88" s="34">
        <v>62.6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53.2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91.4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445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446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447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418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448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449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932</v>
      </c>
      <c r="G119" s="12"/>
      <c r="H119" s="12"/>
      <c r="I119" s="12"/>
      <c r="J119" s="97">
        <f>AVERAGE(F119:I119)</f>
        <v>932</v>
      </c>
      <c r="K119" s="98"/>
      <c r="L119" s="66"/>
      <c r="M119" s="8">
        <v>2</v>
      </c>
      <c r="N119" s="95">
        <v>9.8000000000000007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429</v>
      </c>
      <c r="G120" s="12"/>
      <c r="H120" s="12"/>
      <c r="I120" s="12"/>
      <c r="J120" s="97">
        <f t="shared" ref="J120:J125" si="2">AVERAGE(F120:I120)</f>
        <v>429</v>
      </c>
      <c r="K120" s="98"/>
      <c r="L120" s="66"/>
      <c r="M120" s="8">
        <v>3</v>
      </c>
      <c r="N120" s="95">
        <v>8.3000000000000007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63.33</v>
      </c>
      <c r="E121" s="11">
        <v>8.1</v>
      </c>
      <c r="F121" s="11">
        <v>1563</v>
      </c>
      <c r="G121" s="11">
        <v>1466</v>
      </c>
      <c r="H121" s="11">
        <v>1402</v>
      </c>
      <c r="I121" s="11">
        <v>1375</v>
      </c>
      <c r="J121" s="97">
        <f t="shared" si="2"/>
        <v>1451.5</v>
      </c>
      <c r="K121" s="98"/>
      <c r="L121" s="66"/>
      <c r="M121" s="8">
        <v>4</v>
      </c>
      <c r="N121" s="95">
        <v>7.5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63.01</v>
      </c>
      <c r="E122" s="11">
        <v>7.7</v>
      </c>
      <c r="F122" s="11">
        <v>499</v>
      </c>
      <c r="G122" s="11">
        <v>529</v>
      </c>
      <c r="H122" s="11">
        <v>516</v>
      </c>
      <c r="I122" s="11">
        <v>505</v>
      </c>
      <c r="J122" s="97">
        <f t="shared" si="2"/>
        <v>512.25</v>
      </c>
      <c r="K122" s="98"/>
      <c r="L122" s="66"/>
      <c r="M122" s="8">
        <v>5</v>
      </c>
      <c r="N122" s="95">
        <v>7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311</v>
      </c>
      <c r="G123" s="65">
        <v>325</v>
      </c>
      <c r="H123" s="65">
        <v>318</v>
      </c>
      <c r="I123" s="65">
        <v>330</v>
      </c>
      <c r="J123" s="97">
        <f t="shared" si="2"/>
        <v>321</v>
      </c>
      <c r="K123" s="98"/>
      <c r="L123" s="66"/>
      <c r="M123" s="13">
        <v>6</v>
      </c>
      <c r="N123" s="99">
        <v>7.9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194</v>
      </c>
      <c r="G124" s="65">
        <v>187</v>
      </c>
      <c r="H124" s="65">
        <v>200</v>
      </c>
      <c r="I124" s="65">
        <v>194</v>
      </c>
      <c r="J124" s="97">
        <f t="shared" si="2"/>
        <v>193.75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62.61</v>
      </c>
      <c r="E125" s="15">
        <v>7.1</v>
      </c>
      <c r="F125" s="15">
        <v>199</v>
      </c>
      <c r="G125" s="15">
        <v>201</v>
      </c>
      <c r="H125" s="15">
        <v>206</v>
      </c>
      <c r="I125" s="15">
        <v>201</v>
      </c>
      <c r="J125" s="101">
        <f t="shared" si="2"/>
        <v>201.75</v>
      </c>
      <c r="K125" s="102"/>
      <c r="L125" s="66"/>
      <c r="M125" s="69" t="s">
        <v>30</v>
      </c>
      <c r="N125" s="67">
        <v>3.16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8.68</v>
      </c>
      <c r="E128" s="11">
        <v>10.1</v>
      </c>
      <c r="F128" s="22">
        <v>826</v>
      </c>
      <c r="G128" s="16"/>
      <c r="H128" s="23" t="s">
        <v>1</v>
      </c>
      <c r="I128" s="113">
        <v>5.45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5.15</v>
      </c>
      <c r="J129" s="115"/>
      <c r="K129" s="116"/>
      <c r="L129" s="66"/>
      <c r="M129" s="67">
        <v>7.3</v>
      </c>
      <c r="N129" s="28">
        <v>126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63.92</v>
      </c>
      <c r="E130" s="11"/>
      <c r="F130" s="22">
        <v>207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65.010000000000005</v>
      </c>
      <c r="E131" s="11"/>
      <c r="F131" s="22">
        <v>202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72.150000000000006</v>
      </c>
      <c r="E132" s="11"/>
      <c r="F132" s="22">
        <v>204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76.599999999999994</v>
      </c>
      <c r="E133" s="11"/>
      <c r="F133" s="22">
        <v>2922</v>
      </c>
      <c r="G133" s="16"/>
      <c r="H133" s="103">
        <v>2</v>
      </c>
      <c r="I133" s="105">
        <v>475</v>
      </c>
      <c r="J133" s="105">
        <v>379</v>
      </c>
      <c r="K133" s="107">
        <f>((I133-J133)/I133)</f>
        <v>0.20210526315789473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76.09</v>
      </c>
      <c r="E134" s="11">
        <v>6.7</v>
      </c>
      <c r="F134" s="22">
        <v>581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559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75.13</v>
      </c>
      <c r="E136" s="11">
        <v>6.3</v>
      </c>
      <c r="F136" s="22">
        <v>1302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0.64708921805029285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1286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0.37335285505124449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0.39641744548286606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-4.1290322580645161E-2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91.75</v>
      </c>
      <c r="E140" s="33"/>
      <c r="F140" s="34"/>
      <c r="G140" s="46"/>
      <c r="H140" s="47" t="s">
        <v>1</v>
      </c>
      <c r="I140" s="33">
        <v>332</v>
      </c>
      <c r="J140" s="33">
        <v>270</v>
      </c>
      <c r="K140" s="34">
        <f>I140-J140</f>
        <v>62</v>
      </c>
      <c r="L140" s="66"/>
      <c r="M140" s="122" t="s">
        <v>66</v>
      </c>
      <c r="N140" s="123"/>
      <c r="O140" s="48">
        <f>(J121-J125)/J121</f>
        <v>0.86100585601102309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73.150000000000006</v>
      </c>
      <c r="E141" s="33">
        <v>69.14</v>
      </c>
      <c r="F141" s="34">
        <v>94.52</v>
      </c>
      <c r="G141" s="49">
        <v>5.3</v>
      </c>
      <c r="H141" s="67" t="s">
        <v>2</v>
      </c>
      <c r="I141" s="35">
        <v>226</v>
      </c>
      <c r="J141" s="35">
        <v>212</v>
      </c>
      <c r="K141" s="34">
        <f>I141-J141</f>
        <v>14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79.099999999999994</v>
      </c>
      <c r="E142" s="33">
        <v>58.98</v>
      </c>
      <c r="F142" s="34">
        <v>74.569999999999993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77.849999999999994</v>
      </c>
      <c r="E143" s="33">
        <v>49.14</v>
      </c>
      <c r="F143" s="34">
        <v>63.12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54.35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91.6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450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451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452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328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453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1316.8333333333333</v>
      </c>
    </row>
    <row r="7" spans="1:19" x14ac:dyDescent="0.25">
      <c r="A7" s="2"/>
      <c r="B7" s="66"/>
      <c r="C7" s="9" t="s">
        <v>17</v>
      </c>
      <c r="D7" s="10"/>
      <c r="E7" s="10"/>
      <c r="F7" s="11">
        <v>967</v>
      </c>
      <c r="G7" s="12"/>
      <c r="H7" s="12"/>
      <c r="I7" s="12"/>
      <c r="J7" s="97">
        <f>AVERAGE(F7:I7)</f>
        <v>967</v>
      </c>
      <c r="K7" s="98"/>
      <c r="L7" s="66"/>
      <c r="M7" s="8">
        <v>2</v>
      </c>
      <c r="N7" s="95">
        <v>9.6999999999999993</v>
      </c>
      <c r="O7" s="96"/>
      <c r="P7" s="2"/>
      <c r="Q7" s="66"/>
      <c r="R7" s="57" t="s">
        <v>1</v>
      </c>
      <c r="S7" s="78">
        <f>AVERAGE(J10,J67,J122)</f>
        <v>562.66666666666663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404</v>
      </c>
      <c r="G8" s="12"/>
      <c r="H8" s="12"/>
      <c r="I8" s="12"/>
      <c r="J8" s="97">
        <f t="shared" ref="J8:J13" si="0">AVERAGE(F8:I8)</f>
        <v>404</v>
      </c>
      <c r="K8" s="98"/>
      <c r="L8" s="66"/>
      <c r="M8" s="8">
        <v>3</v>
      </c>
      <c r="N8" s="95">
        <v>8.8000000000000007</v>
      </c>
      <c r="O8" s="96"/>
      <c r="P8" s="2"/>
      <c r="Q8" s="66"/>
      <c r="R8" s="57" t="s">
        <v>2</v>
      </c>
      <c r="S8" s="79">
        <f>AVERAGE(J13,J70,J125)</f>
        <v>202.08333333333334</v>
      </c>
    </row>
    <row r="9" spans="1:19" x14ac:dyDescent="0.25">
      <c r="A9" s="2"/>
      <c r="B9" s="66"/>
      <c r="C9" s="9" t="s">
        <v>20</v>
      </c>
      <c r="D9" s="11">
        <v>64.819999999999993</v>
      </c>
      <c r="E9" s="11">
        <v>7.7</v>
      </c>
      <c r="F9" s="11">
        <v>1288</v>
      </c>
      <c r="G9" s="11">
        <v>1297</v>
      </c>
      <c r="H9" s="11">
        <v>1209</v>
      </c>
      <c r="I9" s="11">
        <v>1177</v>
      </c>
      <c r="J9" s="97">
        <f t="shared" si="0"/>
        <v>1242.75</v>
      </c>
      <c r="K9" s="98"/>
      <c r="L9" s="66"/>
      <c r="M9" s="8">
        <v>4</v>
      </c>
      <c r="N9" s="95">
        <v>7.9</v>
      </c>
      <c r="O9" s="96"/>
      <c r="P9" s="2"/>
      <c r="Q9" s="66"/>
      <c r="R9" s="80" t="s">
        <v>19</v>
      </c>
      <c r="S9" s="81">
        <f>S6-S8</f>
        <v>1114.75</v>
      </c>
    </row>
    <row r="10" spans="1:19" x14ac:dyDescent="0.25">
      <c r="A10" s="2"/>
      <c r="B10" s="66"/>
      <c r="C10" s="9" t="s">
        <v>22</v>
      </c>
      <c r="D10" s="11">
        <v>62.92</v>
      </c>
      <c r="E10" s="11">
        <v>7.9</v>
      </c>
      <c r="F10" s="11">
        <v>539</v>
      </c>
      <c r="G10" s="11">
        <v>555</v>
      </c>
      <c r="H10" s="11">
        <v>540</v>
      </c>
      <c r="I10" s="11">
        <v>497</v>
      </c>
      <c r="J10" s="97">
        <f t="shared" si="0"/>
        <v>532.75</v>
      </c>
      <c r="K10" s="98"/>
      <c r="L10" s="66"/>
      <c r="M10" s="8">
        <v>5</v>
      </c>
      <c r="N10" s="95">
        <v>8.6</v>
      </c>
      <c r="O10" s="96"/>
      <c r="P10" s="2"/>
      <c r="Q10" s="66"/>
      <c r="R10" s="80" t="s">
        <v>21</v>
      </c>
      <c r="S10" s="82">
        <f>S7-S8</f>
        <v>360.58333333333326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379</v>
      </c>
      <c r="G11" s="65">
        <v>382</v>
      </c>
      <c r="H11" s="65">
        <v>377</v>
      </c>
      <c r="I11" s="65">
        <v>358</v>
      </c>
      <c r="J11" s="97">
        <f t="shared" si="0"/>
        <v>374</v>
      </c>
      <c r="K11" s="98"/>
      <c r="L11" s="66"/>
      <c r="M11" s="13">
        <v>6</v>
      </c>
      <c r="N11" s="99">
        <v>8.1999999999999993</v>
      </c>
      <c r="O11" s="100"/>
      <c r="P11" s="2"/>
      <c r="Q11" s="66"/>
      <c r="R11" s="83" t="s">
        <v>23</v>
      </c>
      <c r="S11" s="84">
        <f>S9/S6</f>
        <v>0.84653841285913178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200</v>
      </c>
      <c r="G12" s="65">
        <v>232</v>
      </c>
      <c r="H12" s="65">
        <v>211</v>
      </c>
      <c r="I12" s="65">
        <v>207</v>
      </c>
      <c r="J12" s="97">
        <f t="shared" si="0"/>
        <v>212.5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0.64084715639810419</v>
      </c>
    </row>
    <row r="13" spans="1:19" ht="15.75" thickBot="1" x14ac:dyDescent="0.3">
      <c r="A13" s="2"/>
      <c r="B13" s="66"/>
      <c r="C13" s="14" t="s">
        <v>29</v>
      </c>
      <c r="D13" s="15">
        <v>62.71</v>
      </c>
      <c r="E13" s="15">
        <v>7.1</v>
      </c>
      <c r="F13" s="15">
        <v>212</v>
      </c>
      <c r="G13" s="15">
        <v>221</v>
      </c>
      <c r="H13" s="15">
        <v>223</v>
      </c>
      <c r="I13" s="15">
        <v>200</v>
      </c>
      <c r="J13" s="101">
        <f t="shared" si="0"/>
        <v>214</v>
      </c>
      <c r="K13" s="102"/>
      <c r="L13" s="66"/>
      <c r="M13" s="69" t="s">
        <v>30</v>
      </c>
      <c r="N13" s="67">
        <v>4.12</v>
      </c>
      <c r="O13" s="68">
        <v>6.66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10.210000000000001</v>
      </c>
      <c r="E16" s="11">
        <v>10.7</v>
      </c>
      <c r="F16" s="22">
        <v>1088</v>
      </c>
      <c r="G16" s="16"/>
      <c r="H16" s="23" t="s">
        <v>1</v>
      </c>
      <c r="I16" s="113">
        <v>5.04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4.4800000000000004</v>
      </c>
      <c r="J17" s="115"/>
      <c r="K17" s="116"/>
      <c r="L17" s="66"/>
      <c r="M17" s="67">
        <v>7.2</v>
      </c>
      <c r="N17" s="28">
        <v>133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>
        <v>63.37</v>
      </c>
      <c r="E18" s="11"/>
      <c r="F18" s="22">
        <v>197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63.28</v>
      </c>
      <c r="E19" s="11"/>
      <c r="F19" s="22">
        <v>195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69.709999999999994</v>
      </c>
      <c r="E20" s="11"/>
      <c r="F20" s="22">
        <v>211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74.47</v>
      </c>
      <c r="E21" s="11"/>
      <c r="F21" s="22">
        <v>2794</v>
      </c>
      <c r="G21" s="16"/>
      <c r="H21" s="103">
        <v>6</v>
      </c>
      <c r="I21" s="105">
        <v>339</v>
      </c>
      <c r="J21" s="105">
        <v>162</v>
      </c>
      <c r="K21" s="107">
        <f>((I21-J21)/I21)</f>
        <v>0.52212389380530977</v>
      </c>
      <c r="L21" s="66"/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75.45</v>
      </c>
      <c r="E22" s="11">
        <v>6.5</v>
      </c>
      <c r="F22" s="22">
        <v>522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509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77.989999999999995</v>
      </c>
      <c r="E24" s="11">
        <v>6.3</v>
      </c>
      <c r="F24" s="22">
        <v>1292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0.57131361899014288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1271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0.29798216799624588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0.43181818181818182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-7.058823529411765E-3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90.77</v>
      </c>
      <c r="E28" s="33"/>
      <c r="F28" s="34"/>
      <c r="G28" s="46"/>
      <c r="H28" s="47" t="s">
        <v>1</v>
      </c>
      <c r="I28" s="33">
        <v>722</v>
      </c>
      <c r="J28" s="33">
        <v>633</v>
      </c>
      <c r="K28" s="34">
        <f>I28-J28</f>
        <v>89</v>
      </c>
      <c r="L28" s="66"/>
      <c r="M28" s="122" t="s">
        <v>66</v>
      </c>
      <c r="N28" s="123"/>
      <c r="O28" s="48">
        <f>(J9-J13)/J9</f>
        <v>0.82780124723395698</v>
      </c>
      <c r="P28" s="2"/>
    </row>
    <row r="29" spans="1:16" ht="15.75" thickBot="1" x14ac:dyDescent="0.3">
      <c r="A29" s="2"/>
      <c r="B29" s="41"/>
      <c r="C29" s="45" t="s">
        <v>67</v>
      </c>
      <c r="D29" s="33">
        <v>73.349999999999994</v>
      </c>
      <c r="E29" s="33">
        <v>68.489999999999995</v>
      </c>
      <c r="F29" s="34">
        <v>93.38</v>
      </c>
      <c r="G29" s="49">
        <v>5.3</v>
      </c>
      <c r="H29" s="67" t="s">
        <v>2</v>
      </c>
      <c r="I29" s="35">
        <v>239</v>
      </c>
      <c r="J29" s="35">
        <v>222</v>
      </c>
      <c r="K29" s="34">
        <f>I29-J29</f>
        <v>17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78.55</v>
      </c>
      <c r="E30" s="33">
        <v>58.21</v>
      </c>
      <c r="F30" s="34">
        <v>74.11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74.95</v>
      </c>
      <c r="E31" s="33">
        <v>46.55</v>
      </c>
      <c r="F31" s="34">
        <v>62.12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54.22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90.79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454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455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456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457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458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988</v>
      </c>
      <c r="G64" s="12"/>
      <c r="H64" s="12"/>
      <c r="I64" s="12"/>
      <c r="J64" s="97">
        <f>AVERAGE(F64:I64)</f>
        <v>988</v>
      </c>
      <c r="K64" s="98"/>
      <c r="L64" s="66"/>
      <c r="M64" s="8">
        <v>2</v>
      </c>
      <c r="N64" s="95">
        <v>9.5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475</v>
      </c>
      <c r="G65" s="12"/>
      <c r="H65" s="12"/>
      <c r="I65" s="12"/>
      <c r="J65" s="97">
        <f t="shared" ref="J65:J70" si="1">AVERAGE(F65:I65)</f>
        <v>475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63.52</v>
      </c>
      <c r="E66" s="11">
        <v>6.8</v>
      </c>
      <c r="F66" s="11">
        <v>1202</v>
      </c>
      <c r="G66" s="11">
        <v>1375</v>
      </c>
      <c r="H66" s="11">
        <v>1430</v>
      </c>
      <c r="I66" s="11">
        <v>1578</v>
      </c>
      <c r="J66" s="97">
        <f t="shared" si="1"/>
        <v>1396.25</v>
      </c>
      <c r="K66" s="98"/>
      <c r="L66" s="66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61.32</v>
      </c>
      <c r="E67" s="11">
        <v>7.4</v>
      </c>
      <c r="F67" s="11">
        <v>402</v>
      </c>
      <c r="G67" s="11">
        <v>513</v>
      </c>
      <c r="H67" s="11">
        <v>483</v>
      </c>
      <c r="I67" s="11">
        <v>554</v>
      </c>
      <c r="J67" s="97">
        <f t="shared" si="1"/>
        <v>488</v>
      </c>
      <c r="K67" s="98"/>
      <c r="L67" s="66"/>
      <c r="M67" s="8">
        <v>5</v>
      </c>
      <c r="N67" s="95">
        <v>8.5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282</v>
      </c>
      <c r="G68" s="65">
        <v>276</v>
      </c>
      <c r="H68" s="65">
        <v>265</v>
      </c>
      <c r="I68" s="65">
        <v>272</v>
      </c>
      <c r="J68" s="97">
        <f t="shared" si="1"/>
        <v>273.75</v>
      </c>
      <c r="K68" s="98"/>
      <c r="L68" s="66"/>
      <c r="M68" s="13">
        <v>6</v>
      </c>
      <c r="N68" s="99">
        <v>7.9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184</v>
      </c>
      <c r="G69" s="65">
        <v>174</v>
      </c>
      <c r="H69" s="65">
        <v>182</v>
      </c>
      <c r="I69" s="65">
        <v>190</v>
      </c>
      <c r="J69" s="97">
        <f t="shared" si="1"/>
        <v>182.5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61.02</v>
      </c>
      <c r="E70" s="15">
        <v>7.2</v>
      </c>
      <c r="F70" s="15">
        <v>180</v>
      </c>
      <c r="G70" s="15">
        <v>170</v>
      </c>
      <c r="H70" s="15">
        <v>180</v>
      </c>
      <c r="I70" s="15">
        <v>183</v>
      </c>
      <c r="J70" s="101">
        <f t="shared" si="1"/>
        <v>178.25</v>
      </c>
      <c r="K70" s="102"/>
      <c r="L70" s="66"/>
      <c r="M70" s="69" t="s">
        <v>30</v>
      </c>
      <c r="N70" s="67">
        <v>3.95</v>
      </c>
      <c r="O70" s="68">
        <v>5.88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9.34</v>
      </c>
      <c r="E73" s="11">
        <v>10.8</v>
      </c>
      <c r="F73" s="22">
        <v>1142</v>
      </c>
      <c r="G73" s="16"/>
      <c r="H73" s="23" t="s">
        <v>1</v>
      </c>
      <c r="I73" s="113">
        <v>4.45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4.12</v>
      </c>
      <c r="J74" s="115"/>
      <c r="K74" s="116"/>
      <c r="L74" s="66"/>
      <c r="M74" s="67">
        <v>6.8</v>
      </c>
      <c r="N74" s="28">
        <v>115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67.510000000000005</v>
      </c>
      <c r="E75" s="11"/>
      <c r="F75" s="22">
        <v>191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66.25</v>
      </c>
      <c r="E76" s="11"/>
      <c r="F76" s="22">
        <v>188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73.17</v>
      </c>
      <c r="E77" s="11"/>
      <c r="F77" s="22">
        <v>185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5.9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75.14</v>
      </c>
      <c r="E78" s="11"/>
      <c r="F78" s="22">
        <v>2571</v>
      </c>
      <c r="G78" s="16"/>
      <c r="H78" s="103">
        <v>3</v>
      </c>
      <c r="I78" s="105">
        <v>544</v>
      </c>
      <c r="J78" s="105">
        <v>444</v>
      </c>
      <c r="K78" s="107">
        <f>((I78-J78)/I78)</f>
        <v>0.18382352941176472</v>
      </c>
      <c r="L78" s="66"/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75.61</v>
      </c>
      <c r="E79" s="11">
        <v>6.4</v>
      </c>
      <c r="F79" s="22">
        <v>505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488</v>
      </c>
      <c r="G80" s="16"/>
      <c r="H80" s="103">
        <v>14</v>
      </c>
      <c r="I80" s="105">
        <v>366</v>
      </c>
      <c r="J80" s="105">
        <v>140</v>
      </c>
      <c r="K80" s="107">
        <f>((I80-J80)/I80)</f>
        <v>0.61748633879781423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76.44</v>
      </c>
      <c r="E81" s="11">
        <v>6.2</v>
      </c>
      <c r="F81" s="22">
        <v>1225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0.6504923903312444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1192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0.43903688524590162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0.33333333333333331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2.3287671232876714E-2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91.51</v>
      </c>
      <c r="E85" s="33"/>
      <c r="F85" s="34"/>
      <c r="G85" s="46"/>
      <c r="H85" s="47" t="s">
        <v>65</v>
      </c>
      <c r="I85" s="33">
        <v>415</v>
      </c>
      <c r="J85" s="33">
        <v>371</v>
      </c>
      <c r="K85" s="34">
        <f>I85-J85</f>
        <v>44</v>
      </c>
      <c r="L85" s="66"/>
      <c r="M85" s="122" t="s">
        <v>66</v>
      </c>
      <c r="N85" s="123"/>
      <c r="O85" s="48">
        <f>(J66-J70)/J66</f>
        <v>0.87233661593554168</v>
      </c>
      <c r="P85" s="2"/>
    </row>
    <row r="86" spans="1:16" ht="15.75" thickBot="1" x14ac:dyDescent="0.3">
      <c r="A86" s="2"/>
      <c r="B86" s="41"/>
      <c r="C86" s="45" t="s">
        <v>67</v>
      </c>
      <c r="D86" s="33">
        <v>72.8</v>
      </c>
      <c r="E86" s="33">
        <v>68.61</v>
      </c>
      <c r="F86" s="34">
        <v>94.25</v>
      </c>
      <c r="G86" s="49">
        <v>5.3</v>
      </c>
      <c r="H86" s="67" t="s">
        <v>68</v>
      </c>
      <c r="I86" s="35">
        <v>192</v>
      </c>
      <c r="J86" s="35">
        <v>166</v>
      </c>
      <c r="K86" s="34">
        <f>I86-J86</f>
        <v>26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79.25</v>
      </c>
      <c r="E87" s="33">
        <v>59.04</v>
      </c>
      <c r="F87" s="34">
        <v>74.510000000000005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76.150000000000006</v>
      </c>
      <c r="E88" s="33">
        <v>47.55</v>
      </c>
      <c r="F88" s="34">
        <v>62.45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53.81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91.33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459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460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461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462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463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464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976</v>
      </c>
      <c r="G119" s="12"/>
      <c r="H119" s="12"/>
      <c r="I119" s="12"/>
      <c r="J119" s="97">
        <f>AVERAGE(F119:I119)</f>
        <v>976</v>
      </c>
      <c r="K119" s="98"/>
      <c r="L119" s="66"/>
      <c r="M119" s="8">
        <v>2</v>
      </c>
      <c r="N119" s="95">
        <v>9.5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424</v>
      </c>
      <c r="G120" s="12"/>
      <c r="H120" s="12"/>
      <c r="I120" s="12"/>
      <c r="J120" s="97">
        <f t="shared" ref="J120:J125" si="2">AVERAGE(F120:I120)</f>
        <v>424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65.91</v>
      </c>
      <c r="E121" s="11">
        <v>7.9</v>
      </c>
      <c r="F121" s="11">
        <v>1471</v>
      </c>
      <c r="G121" s="11">
        <v>1336</v>
      </c>
      <c r="H121" s="11">
        <v>1269</v>
      </c>
      <c r="I121" s="11">
        <v>1170</v>
      </c>
      <c r="J121" s="97">
        <f t="shared" si="2"/>
        <v>1311.5</v>
      </c>
      <c r="K121" s="98"/>
      <c r="L121" s="66"/>
      <c r="M121" s="8">
        <v>4</v>
      </c>
      <c r="N121" s="95">
        <v>7.4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62.18</v>
      </c>
      <c r="E122" s="11">
        <v>7.9</v>
      </c>
      <c r="F122" s="11">
        <v>636</v>
      </c>
      <c r="G122" s="11">
        <v>717</v>
      </c>
      <c r="H122" s="11">
        <v>692</v>
      </c>
      <c r="I122" s="11">
        <v>624</v>
      </c>
      <c r="J122" s="97">
        <f t="shared" si="2"/>
        <v>667.25</v>
      </c>
      <c r="K122" s="98"/>
      <c r="L122" s="66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328</v>
      </c>
      <c r="G123" s="65">
        <v>382</v>
      </c>
      <c r="H123" s="65">
        <v>366</v>
      </c>
      <c r="I123" s="65">
        <v>358</v>
      </c>
      <c r="J123" s="97">
        <f t="shared" si="2"/>
        <v>358.5</v>
      </c>
      <c r="K123" s="98"/>
      <c r="L123" s="66"/>
      <c r="M123" s="13">
        <v>6</v>
      </c>
      <c r="N123" s="99">
        <v>7.2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195</v>
      </c>
      <c r="G124" s="65">
        <v>192</v>
      </c>
      <c r="H124" s="65">
        <v>216</v>
      </c>
      <c r="I124" s="65">
        <v>222</v>
      </c>
      <c r="J124" s="97">
        <f t="shared" si="2"/>
        <v>206.25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62.77</v>
      </c>
      <c r="E125" s="15">
        <v>7.1</v>
      </c>
      <c r="F125" s="15">
        <v>196</v>
      </c>
      <c r="G125" s="15">
        <v>212</v>
      </c>
      <c r="H125" s="15">
        <v>223</v>
      </c>
      <c r="I125" s="15">
        <v>225</v>
      </c>
      <c r="J125" s="101">
        <f t="shared" si="2"/>
        <v>214</v>
      </c>
      <c r="K125" s="102"/>
      <c r="L125" s="66"/>
      <c r="M125" s="69" t="s">
        <v>30</v>
      </c>
      <c r="N125" s="67">
        <v>3.74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18.46</v>
      </c>
      <c r="E128" s="11">
        <v>9.9</v>
      </c>
      <c r="F128" s="22">
        <v>866</v>
      </c>
      <c r="G128" s="16"/>
      <c r="H128" s="23" t="s">
        <v>1</v>
      </c>
      <c r="I128" s="113">
        <v>5.76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67.81</v>
      </c>
      <c r="E129" s="11"/>
      <c r="F129" s="22">
        <v>202</v>
      </c>
      <c r="G129" s="16"/>
      <c r="H129" s="27" t="s">
        <v>2</v>
      </c>
      <c r="I129" s="115">
        <v>5.44</v>
      </c>
      <c r="J129" s="115"/>
      <c r="K129" s="116"/>
      <c r="L129" s="66"/>
      <c r="M129" s="67">
        <v>7.2</v>
      </c>
      <c r="N129" s="28">
        <v>145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66.94</v>
      </c>
      <c r="E131" s="11"/>
      <c r="F131" s="22">
        <v>192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73.72</v>
      </c>
      <c r="E132" s="11"/>
      <c r="F132" s="22">
        <v>195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76.319999999999993</v>
      </c>
      <c r="E133" s="11"/>
      <c r="F133" s="22">
        <v>2217</v>
      </c>
      <c r="G133" s="16"/>
      <c r="H133" s="103">
        <v>7</v>
      </c>
      <c r="I133" s="105">
        <v>413</v>
      </c>
      <c r="J133" s="105">
        <v>140</v>
      </c>
      <c r="K133" s="107">
        <f>((I133-J133)/I133)</f>
        <v>0.66101694915254239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77.69</v>
      </c>
      <c r="E134" s="11">
        <v>6.6</v>
      </c>
      <c r="F134" s="22">
        <v>491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459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77.239999999999995</v>
      </c>
      <c r="E136" s="11">
        <v>6.3</v>
      </c>
      <c r="F136" s="22">
        <v>1186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0.49123141441097978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1160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0.46272011989509182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0.42468619246861927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-3.7575757575757575E-2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91.45</v>
      </c>
      <c r="E140" s="33"/>
      <c r="F140" s="34"/>
      <c r="G140" s="46"/>
      <c r="H140" s="47" t="s">
        <v>1</v>
      </c>
      <c r="I140" s="33">
        <v>426</v>
      </c>
      <c r="J140" s="33">
        <v>364</v>
      </c>
      <c r="K140" s="34">
        <f>I140-J140</f>
        <v>62</v>
      </c>
      <c r="L140" s="66"/>
      <c r="M140" s="122" t="s">
        <v>66</v>
      </c>
      <c r="N140" s="123"/>
      <c r="O140" s="48">
        <f>(J121-J125)/J121</f>
        <v>0.83682805947388483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72.900000000000006</v>
      </c>
      <c r="E141" s="33">
        <v>68.849999999999994</v>
      </c>
      <c r="F141" s="34">
        <v>94.45</v>
      </c>
      <c r="G141" s="49">
        <v>5.5</v>
      </c>
      <c r="H141" s="67" t="s">
        <v>2</v>
      </c>
      <c r="I141" s="35">
        <v>241</v>
      </c>
      <c r="J141" s="35">
        <v>225</v>
      </c>
      <c r="K141" s="34">
        <f>I141-J141</f>
        <v>16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78.95</v>
      </c>
      <c r="E142" s="33">
        <v>58.47</v>
      </c>
      <c r="F142" s="34">
        <v>74.06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77.25</v>
      </c>
      <c r="E143" s="33">
        <v>48.19</v>
      </c>
      <c r="F143" s="34">
        <v>62.38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54.15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91.25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465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466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328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467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468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1158.1666666666667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998</v>
      </c>
      <c r="G7" s="12"/>
      <c r="H7" s="12"/>
      <c r="I7" s="12"/>
      <c r="J7" s="97">
        <f>AVERAGE(F7:I7)</f>
        <v>998</v>
      </c>
      <c r="K7" s="98"/>
      <c r="L7" s="66"/>
      <c r="M7" s="8">
        <v>2</v>
      </c>
      <c r="N7" s="95">
        <v>9.6</v>
      </c>
      <c r="O7" s="96"/>
      <c r="P7" s="2"/>
      <c r="Q7" s="66"/>
      <c r="R7" s="57" t="s">
        <v>1</v>
      </c>
      <c r="S7" s="78">
        <f>AVERAGE(J10,J67,J122)</f>
        <v>550.41666666666663</v>
      </c>
    </row>
    <row r="8" spans="1:19" x14ac:dyDescent="0.25">
      <c r="A8" s="2"/>
      <c r="B8" s="66"/>
      <c r="C8" s="9" t="s">
        <v>18</v>
      </c>
      <c r="D8" s="10"/>
      <c r="E8" s="10"/>
      <c r="F8" s="11">
        <v>440</v>
      </c>
      <c r="G8" s="12"/>
      <c r="H8" s="12"/>
      <c r="I8" s="12"/>
      <c r="J8" s="97">
        <f t="shared" ref="J8:J13" si="0">AVERAGE(F8:I8)</f>
        <v>440</v>
      </c>
      <c r="K8" s="98"/>
      <c r="L8" s="66"/>
      <c r="M8" s="8">
        <v>3</v>
      </c>
      <c r="N8" s="95">
        <v>8.9</v>
      </c>
      <c r="O8" s="96"/>
      <c r="P8" s="2"/>
      <c r="Q8" s="66"/>
      <c r="R8" s="57" t="s">
        <v>2</v>
      </c>
      <c r="S8" s="79">
        <f>AVERAGE(J13,J70,J125)</f>
        <v>174.91666666666666</v>
      </c>
    </row>
    <row r="9" spans="1:19" x14ac:dyDescent="0.25">
      <c r="A9" s="2"/>
      <c r="B9" s="66"/>
      <c r="C9" s="9" t="s">
        <v>20</v>
      </c>
      <c r="D9" s="11">
        <v>64.099999999999994</v>
      </c>
      <c r="E9" s="11">
        <v>7.3</v>
      </c>
      <c r="F9" s="11">
        <v>1091</v>
      </c>
      <c r="G9" s="11">
        <v>1121</v>
      </c>
      <c r="H9" s="11">
        <v>1185</v>
      </c>
      <c r="I9" s="11">
        <v>1160</v>
      </c>
      <c r="J9" s="97">
        <f t="shared" si="0"/>
        <v>1139.25</v>
      </c>
      <c r="K9" s="98"/>
      <c r="L9" s="66"/>
      <c r="M9" s="8">
        <v>4</v>
      </c>
      <c r="N9" s="95">
        <v>7.7</v>
      </c>
      <c r="O9" s="96"/>
      <c r="P9" s="2"/>
      <c r="Q9" s="66"/>
      <c r="R9" s="80" t="s">
        <v>19</v>
      </c>
      <c r="S9" s="81">
        <f>S6-S8</f>
        <v>983.25000000000011</v>
      </c>
    </row>
    <row r="10" spans="1:19" x14ac:dyDescent="0.25">
      <c r="A10" s="2"/>
      <c r="B10" s="66"/>
      <c r="C10" s="9" t="s">
        <v>22</v>
      </c>
      <c r="D10" s="11">
        <v>63.35</v>
      </c>
      <c r="E10" s="11">
        <v>8</v>
      </c>
      <c r="F10" s="11">
        <v>504</v>
      </c>
      <c r="G10" s="11">
        <v>525</v>
      </c>
      <c r="H10" s="11">
        <v>540</v>
      </c>
      <c r="I10" s="11">
        <v>589</v>
      </c>
      <c r="J10" s="97">
        <f t="shared" si="0"/>
        <v>539.5</v>
      </c>
      <c r="K10" s="98"/>
      <c r="L10" s="66"/>
      <c r="M10" s="8">
        <v>5</v>
      </c>
      <c r="N10" s="95">
        <v>7.5</v>
      </c>
      <c r="O10" s="96"/>
      <c r="P10" s="2"/>
      <c r="Q10" s="66"/>
      <c r="R10" s="80" t="s">
        <v>21</v>
      </c>
      <c r="S10" s="82">
        <f>S7-S8</f>
        <v>375.5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273</v>
      </c>
      <c r="G11" s="65">
        <v>290</v>
      </c>
      <c r="H11" s="65">
        <v>298</v>
      </c>
      <c r="I11" s="65">
        <v>292</v>
      </c>
      <c r="J11" s="97">
        <f t="shared" si="0"/>
        <v>288.25</v>
      </c>
      <c r="K11" s="98"/>
      <c r="L11" s="66"/>
      <c r="M11" s="13">
        <v>6</v>
      </c>
      <c r="N11" s="99">
        <v>7.2</v>
      </c>
      <c r="O11" s="100"/>
      <c r="P11" s="2"/>
      <c r="Q11" s="66"/>
      <c r="R11" s="83" t="s">
        <v>23</v>
      </c>
      <c r="S11" s="84">
        <f>S9/S6</f>
        <v>0.84897107497481661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190</v>
      </c>
      <c r="G12" s="65">
        <v>187</v>
      </c>
      <c r="H12" s="65">
        <v>192</v>
      </c>
      <c r="I12" s="65">
        <v>191</v>
      </c>
      <c r="J12" s="97">
        <f t="shared" si="0"/>
        <v>190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0.6822104466313399</v>
      </c>
    </row>
    <row r="13" spans="1:19" ht="15.75" thickBot="1" x14ac:dyDescent="0.3">
      <c r="A13" s="2"/>
      <c r="B13" s="66"/>
      <c r="C13" s="14" t="s">
        <v>29</v>
      </c>
      <c r="D13" s="15">
        <v>63.25</v>
      </c>
      <c r="E13" s="15">
        <v>7.1</v>
      </c>
      <c r="F13" s="15">
        <v>195</v>
      </c>
      <c r="G13" s="15">
        <v>191</v>
      </c>
      <c r="H13" s="15">
        <v>199</v>
      </c>
      <c r="I13" s="15">
        <v>196</v>
      </c>
      <c r="J13" s="101">
        <f t="shared" si="0"/>
        <v>195.25</v>
      </c>
      <c r="K13" s="102"/>
      <c r="L13" s="66"/>
      <c r="M13" s="69" t="s">
        <v>30</v>
      </c>
      <c r="N13" s="67">
        <v>3.3</v>
      </c>
      <c r="O13" s="68">
        <v>6.45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7.5</v>
      </c>
      <c r="E16" s="11">
        <v>10.5</v>
      </c>
      <c r="F16" s="22">
        <v>1021</v>
      </c>
      <c r="G16" s="16"/>
      <c r="H16" s="23" t="s">
        <v>1</v>
      </c>
      <c r="I16" s="113">
        <v>5.16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>
        <v>69.569999999999993</v>
      </c>
      <c r="E17" s="11"/>
      <c r="F17" s="22">
        <v>205</v>
      </c>
      <c r="G17" s="16"/>
      <c r="H17" s="27" t="s">
        <v>2</v>
      </c>
      <c r="I17" s="115">
        <v>4.82</v>
      </c>
      <c r="J17" s="115"/>
      <c r="K17" s="116"/>
      <c r="L17" s="66"/>
      <c r="M17" s="67">
        <v>7.1</v>
      </c>
      <c r="N17" s="28">
        <v>133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/>
      <c r="E18" s="11"/>
      <c r="F18" s="22"/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66.78</v>
      </c>
      <c r="E19" s="11"/>
      <c r="F19" s="22">
        <v>202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72.12</v>
      </c>
      <c r="E20" s="11"/>
      <c r="F20" s="22">
        <v>200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75.3</v>
      </c>
      <c r="E21" s="11"/>
      <c r="F21" s="22">
        <v>2330</v>
      </c>
      <c r="G21" s="16"/>
      <c r="H21" s="103">
        <v>4</v>
      </c>
      <c r="I21" s="105">
        <v>512</v>
      </c>
      <c r="J21" s="105">
        <v>241</v>
      </c>
      <c r="K21" s="107">
        <f>((I21-J21)/I21)</f>
        <v>0.529296875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76.959999999999994</v>
      </c>
      <c r="E22" s="11">
        <v>6.7</v>
      </c>
      <c r="F22" s="22">
        <v>485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474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77.88</v>
      </c>
      <c r="E24" s="11">
        <v>6.4</v>
      </c>
      <c r="F24" s="22">
        <v>1171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0.52644283519859558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1159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0.46570898980537534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0.34084995663486556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-2.763157894736842E-2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91.3</v>
      </c>
      <c r="E28" s="33"/>
      <c r="F28" s="34"/>
      <c r="G28" s="46"/>
      <c r="H28" s="47" t="s">
        <v>105</v>
      </c>
      <c r="I28" s="33">
        <v>312</v>
      </c>
      <c r="J28" s="33">
        <v>276</v>
      </c>
      <c r="K28" s="34">
        <f>I28-J28</f>
        <v>36</v>
      </c>
      <c r="L28" s="66"/>
      <c r="M28" s="122" t="s">
        <v>66</v>
      </c>
      <c r="N28" s="123"/>
      <c r="O28" s="48">
        <f>(J9-J13)/J9</f>
        <v>0.82861531709457981</v>
      </c>
      <c r="P28" s="2"/>
    </row>
    <row r="29" spans="1:16" ht="15.75" thickBot="1" x14ac:dyDescent="0.3">
      <c r="A29" s="2"/>
      <c r="B29" s="41"/>
      <c r="C29" s="45" t="s">
        <v>67</v>
      </c>
      <c r="D29" s="33">
        <v>72.599999999999994</v>
      </c>
      <c r="E29" s="33">
        <v>68.459999999999994</v>
      </c>
      <c r="F29" s="34">
        <v>94.3</v>
      </c>
      <c r="G29" s="49">
        <v>5.3</v>
      </c>
      <c r="H29" s="67" t="s">
        <v>2</v>
      </c>
      <c r="I29" s="35">
        <v>191</v>
      </c>
      <c r="J29" s="35">
        <v>162</v>
      </c>
      <c r="K29" s="34">
        <f>I29-J29</f>
        <v>29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79.3</v>
      </c>
      <c r="E30" s="33">
        <v>58.65</v>
      </c>
      <c r="F30" s="34">
        <v>73.959999999999994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76.900000000000006</v>
      </c>
      <c r="E31" s="33">
        <v>48.14</v>
      </c>
      <c r="F31" s="34">
        <v>62.6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52.95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91.3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469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470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471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472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192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977</v>
      </c>
      <c r="G64" s="12"/>
      <c r="H64" s="12"/>
      <c r="I64" s="12"/>
      <c r="J64" s="97">
        <f>AVERAGE(F64:I64)</f>
        <v>977</v>
      </c>
      <c r="K64" s="98"/>
      <c r="L64" s="66"/>
      <c r="M64" s="8">
        <v>2</v>
      </c>
      <c r="N64" s="95">
        <v>9.5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475</v>
      </c>
      <c r="G65" s="12"/>
      <c r="H65" s="12"/>
      <c r="I65" s="12"/>
      <c r="J65" s="97">
        <f t="shared" ref="J65:J70" si="1">AVERAGE(F65:I65)</f>
        <v>475</v>
      </c>
      <c r="K65" s="98"/>
      <c r="L65" s="66"/>
      <c r="M65" s="8">
        <v>3</v>
      </c>
      <c r="N65" s="95">
        <v>8.8000000000000007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65.81</v>
      </c>
      <c r="E66" s="11">
        <v>7.4</v>
      </c>
      <c r="F66" s="11">
        <v>1418</v>
      </c>
      <c r="G66" s="11">
        <v>1179</v>
      </c>
      <c r="H66" s="11">
        <v>1175</v>
      </c>
      <c r="I66" s="11">
        <v>1194</v>
      </c>
      <c r="J66" s="97">
        <f t="shared" si="1"/>
        <v>1241.5</v>
      </c>
      <c r="K66" s="98"/>
      <c r="L66" s="66"/>
      <c r="M66" s="8">
        <v>4</v>
      </c>
      <c r="N66" s="95">
        <v>7.8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62.54</v>
      </c>
      <c r="E67" s="11">
        <v>7.6</v>
      </c>
      <c r="F67" s="11">
        <v>673</v>
      </c>
      <c r="G67" s="11">
        <v>565</v>
      </c>
      <c r="H67" s="11">
        <v>553</v>
      </c>
      <c r="I67" s="11">
        <v>570</v>
      </c>
      <c r="J67" s="97">
        <f t="shared" si="1"/>
        <v>590.25</v>
      </c>
      <c r="K67" s="98"/>
      <c r="L67" s="66"/>
      <c r="M67" s="8">
        <v>5</v>
      </c>
      <c r="N67" s="95">
        <v>7.6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342</v>
      </c>
      <c r="G68" s="65">
        <v>366</v>
      </c>
      <c r="H68" s="65">
        <v>358</v>
      </c>
      <c r="I68" s="65">
        <v>334</v>
      </c>
      <c r="J68" s="97">
        <f t="shared" si="1"/>
        <v>350</v>
      </c>
      <c r="K68" s="98"/>
      <c r="L68" s="66"/>
      <c r="M68" s="13">
        <v>6</v>
      </c>
      <c r="N68" s="99">
        <v>7.5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184</v>
      </c>
      <c r="G69" s="65">
        <v>200</v>
      </c>
      <c r="H69" s="65">
        <v>196</v>
      </c>
      <c r="I69" s="65">
        <v>162</v>
      </c>
      <c r="J69" s="97">
        <f t="shared" si="1"/>
        <v>185.5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61.8</v>
      </c>
      <c r="E70" s="15">
        <v>7.2</v>
      </c>
      <c r="F70" s="15">
        <v>154</v>
      </c>
      <c r="G70" s="15">
        <v>187</v>
      </c>
      <c r="H70" s="15">
        <v>193</v>
      </c>
      <c r="I70" s="15">
        <v>137</v>
      </c>
      <c r="J70" s="101">
        <f t="shared" si="1"/>
        <v>167.75</v>
      </c>
      <c r="K70" s="102"/>
      <c r="L70" s="66"/>
      <c r="M70" s="69" t="s">
        <v>30</v>
      </c>
      <c r="N70" s="67">
        <v>2.75</v>
      </c>
      <c r="O70" s="68">
        <v>5.85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15.32</v>
      </c>
      <c r="E73" s="11">
        <v>10.4</v>
      </c>
      <c r="F73" s="22">
        <v>1177</v>
      </c>
      <c r="G73" s="16"/>
      <c r="H73" s="23" t="s">
        <v>1</v>
      </c>
      <c r="I73" s="113">
        <v>5.98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4.8600000000000003</v>
      </c>
      <c r="J74" s="115"/>
      <c r="K74" s="116"/>
      <c r="L74" s="66"/>
      <c r="M74" s="67">
        <v>6.9</v>
      </c>
      <c r="N74" s="28">
        <v>118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70.319999999999993</v>
      </c>
      <c r="E75" s="11"/>
      <c r="F75" s="22">
        <v>167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66.58</v>
      </c>
      <c r="E76" s="11"/>
      <c r="F76" s="22">
        <v>164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73.61</v>
      </c>
      <c r="E77" s="11"/>
      <c r="F77" s="22">
        <v>162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75.040000000000006</v>
      </c>
      <c r="E78" s="11"/>
      <c r="F78" s="22">
        <v>2158</v>
      </c>
      <c r="G78" s="16"/>
      <c r="H78" s="103"/>
      <c r="I78" s="105"/>
      <c r="J78" s="105"/>
      <c r="K78" s="107" t="e">
        <f>((I78-J78)/I78)</f>
        <v>#DIV/0!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76.349999999999994</v>
      </c>
      <c r="E79" s="11">
        <v>6.8</v>
      </c>
      <c r="F79" s="22">
        <v>454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425</v>
      </c>
      <c r="G80" s="16"/>
      <c r="H80" s="103">
        <v>8</v>
      </c>
      <c r="I80" s="105">
        <v>354</v>
      </c>
      <c r="J80" s="105">
        <v>202</v>
      </c>
      <c r="K80" s="107">
        <f>((I80-J80)/I80)</f>
        <v>0.42937853107344631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77.62</v>
      </c>
      <c r="E81" s="11">
        <v>6.5</v>
      </c>
      <c r="F81" s="22">
        <v>1124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0.52456705598066855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1087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0.40703091910207539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0.47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9.5687331536388143E-2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91.28</v>
      </c>
      <c r="E85" s="33"/>
      <c r="F85" s="34"/>
      <c r="G85" s="46"/>
      <c r="H85" s="47" t="s">
        <v>65</v>
      </c>
      <c r="I85" s="33">
        <v>685</v>
      </c>
      <c r="J85" s="33">
        <v>627</v>
      </c>
      <c r="K85" s="34">
        <f>I85-J85</f>
        <v>58</v>
      </c>
      <c r="L85" s="66"/>
      <c r="M85" s="122" t="s">
        <v>66</v>
      </c>
      <c r="N85" s="123"/>
      <c r="O85" s="48">
        <f>(J66-J70)/J66</f>
        <v>0.86488119210632297</v>
      </c>
      <c r="P85" s="2"/>
    </row>
    <row r="86" spans="1:16" ht="15.75" thickBot="1" x14ac:dyDescent="0.3">
      <c r="A86" s="2"/>
      <c r="B86" s="41"/>
      <c r="C86" s="45" t="s">
        <v>67</v>
      </c>
      <c r="D86" s="33">
        <v>72.45</v>
      </c>
      <c r="E86" s="33">
        <v>68.34</v>
      </c>
      <c r="F86" s="34">
        <v>94.33</v>
      </c>
      <c r="G86" s="49">
        <v>5.4</v>
      </c>
      <c r="H86" s="67" t="s">
        <v>68</v>
      </c>
      <c r="I86" s="35">
        <v>167</v>
      </c>
      <c r="J86" s="35">
        <v>133</v>
      </c>
      <c r="K86" s="34">
        <f>I86-J86</f>
        <v>34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79.849999999999994</v>
      </c>
      <c r="E87" s="33">
        <v>58.61</v>
      </c>
      <c r="F87" s="34">
        <v>73.41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76.849999999999994</v>
      </c>
      <c r="E88" s="33">
        <v>47.91</v>
      </c>
      <c r="F88" s="34">
        <v>62.35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53.81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91.75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473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474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475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476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477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478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97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923</v>
      </c>
      <c r="G119" s="12"/>
      <c r="H119" s="12"/>
      <c r="I119" s="12"/>
      <c r="J119" s="97">
        <f>AVERAGE(F119:I119)</f>
        <v>923</v>
      </c>
      <c r="K119" s="98"/>
      <c r="L119" s="66"/>
      <c r="M119" s="8">
        <v>2</v>
      </c>
      <c r="N119" s="95">
        <v>9.4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411</v>
      </c>
      <c r="G120" s="12"/>
      <c r="H120" s="12"/>
      <c r="I120" s="12"/>
      <c r="J120" s="97">
        <f t="shared" ref="J120:J125" si="2">AVERAGE(F120:I120)</f>
        <v>411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66.709999999999994</v>
      </c>
      <c r="E121" s="11">
        <v>7.6</v>
      </c>
      <c r="F121" s="11">
        <v>1103</v>
      </c>
      <c r="G121" s="11">
        <v>1091</v>
      </c>
      <c r="H121" s="11">
        <v>1078</v>
      </c>
      <c r="I121" s="11">
        <v>1103</v>
      </c>
      <c r="J121" s="97">
        <f t="shared" si="2"/>
        <v>1093.75</v>
      </c>
      <c r="K121" s="98"/>
      <c r="L121" s="66"/>
      <c r="M121" s="8">
        <v>4</v>
      </c>
      <c r="N121" s="95">
        <v>7.7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63.56</v>
      </c>
      <c r="E122" s="11">
        <v>7.5</v>
      </c>
      <c r="F122" s="11">
        <v>542</v>
      </c>
      <c r="G122" s="11">
        <v>519</v>
      </c>
      <c r="H122" s="11">
        <v>512</v>
      </c>
      <c r="I122" s="11">
        <v>513</v>
      </c>
      <c r="J122" s="97">
        <f t="shared" si="2"/>
        <v>521.5</v>
      </c>
      <c r="K122" s="98"/>
      <c r="L122" s="66"/>
      <c r="M122" s="8">
        <v>5</v>
      </c>
      <c r="N122" s="95">
        <v>7.8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316</v>
      </c>
      <c r="G123" s="65">
        <v>283</v>
      </c>
      <c r="H123" s="65">
        <v>272</v>
      </c>
      <c r="I123" s="65">
        <v>300</v>
      </c>
      <c r="J123" s="97">
        <f t="shared" si="2"/>
        <v>292.75</v>
      </c>
      <c r="K123" s="98"/>
      <c r="L123" s="66"/>
      <c r="M123" s="13">
        <v>6</v>
      </c>
      <c r="N123" s="99">
        <v>6.9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169</v>
      </c>
      <c r="G124" s="65">
        <v>162</v>
      </c>
      <c r="H124" s="65">
        <v>153</v>
      </c>
      <c r="I124" s="65">
        <v>154</v>
      </c>
      <c r="J124" s="97">
        <f t="shared" si="2"/>
        <v>159.5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62.39</v>
      </c>
      <c r="E125" s="15">
        <v>7.1</v>
      </c>
      <c r="F125" s="15">
        <v>171</v>
      </c>
      <c r="G125" s="15">
        <v>163</v>
      </c>
      <c r="H125" s="15">
        <v>155</v>
      </c>
      <c r="I125" s="15">
        <v>158</v>
      </c>
      <c r="J125" s="101">
        <f t="shared" si="2"/>
        <v>161.75</v>
      </c>
      <c r="K125" s="102"/>
      <c r="L125" s="66"/>
      <c r="M125" s="69" t="s">
        <v>30</v>
      </c>
      <c r="N125" s="67">
        <v>3.77</v>
      </c>
      <c r="O125" s="68"/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13.51</v>
      </c>
      <c r="E128" s="11">
        <v>9.9</v>
      </c>
      <c r="F128" s="22">
        <v>785</v>
      </c>
      <c r="G128" s="16"/>
      <c r="H128" s="23" t="s">
        <v>1</v>
      </c>
      <c r="I128" s="113">
        <v>5.72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>
        <v>61.16</v>
      </c>
      <c r="E129" s="11"/>
      <c r="F129" s="22">
        <v>169</v>
      </c>
      <c r="G129" s="16"/>
      <c r="H129" s="27" t="s">
        <v>2</v>
      </c>
      <c r="I129" s="115">
        <v>5.46</v>
      </c>
      <c r="J129" s="115"/>
      <c r="K129" s="116"/>
      <c r="L129" s="66"/>
      <c r="M129" s="67">
        <v>7.2</v>
      </c>
      <c r="N129" s="28">
        <v>117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/>
      <c r="E130" s="11"/>
      <c r="F130" s="22"/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66.39</v>
      </c>
      <c r="E131" s="11"/>
      <c r="F131" s="22">
        <v>172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74.739999999999995</v>
      </c>
      <c r="E132" s="11"/>
      <c r="F132" s="22">
        <v>174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75.69</v>
      </c>
      <c r="E133" s="11"/>
      <c r="F133" s="22">
        <v>2237</v>
      </c>
      <c r="G133" s="16"/>
      <c r="H133" s="103">
        <v>9</v>
      </c>
      <c r="I133" s="105">
        <v>562</v>
      </c>
      <c r="J133" s="105">
        <v>229</v>
      </c>
      <c r="K133" s="107">
        <f>((I133-J133)/I133)</f>
        <v>0.59252669039145911</v>
      </c>
      <c r="L133" s="66"/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75.23</v>
      </c>
      <c r="E134" s="11">
        <v>6.6</v>
      </c>
      <c r="F134" s="22">
        <v>561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504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67.86</v>
      </c>
      <c r="E136" s="11">
        <v>6.5</v>
      </c>
      <c r="F136" s="22">
        <v>1033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0.5232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960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0.43863854266538832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0.45516652433817251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-1.4106583072100314E-2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91.85</v>
      </c>
      <c r="E140" s="33"/>
      <c r="F140" s="34"/>
      <c r="G140" s="46"/>
      <c r="H140" s="47" t="s">
        <v>1</v>
      </c>
      <c r="I140" s="33">
        <v>345</v>
      </c>
      <c r="J140" s="33">
        <v>286</v>
      </c>
      <c r="K140" s="34">
        <f>I140-J140</f>
        <v>59</v>
      </c>
      <c r="L140" s="66"/>
      <c r="M140" s="122" t="s">
        <v>66</v>
      </c>
      <c r="N140" s="123"/>
      <c r="O140" s="48">
        <f>(J121-J125)/J121</f>
        <v>0.85211428571428571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72.849999999999994</v>
      </c>
      <c r="E141" s="33">
        <v>68.86</v>
      </c>
      <c r="F141" s="34">
        <v>94.52</v>
      </c>
      <c r="G141" s="49">
        <v>5.4</v>
      </c>
      <c r="H141" s="67" t="s">
        <v>2</v>
      </c>
      <c r="I141" s="35">
        <v>218</v>
      </c>
      <c r="J141" s="35">
        <v>204</v>
      </c>
      <c r="K141" s="34">
        <f>I141-J141</f>
        <v>14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79.099999999999994</v>
      </c>
      <c r="E142" s="33">
        <v>58.03</v>
      </c>
      <c r="F142" s="34">
        <v>73.36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77.8</v>
      </c>
      <c r="E143" s="33">
        <v>48.81</v>
      </c>
      <c r="F143" s="34">
        <v>62.74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53.8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91.25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479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480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481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413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329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994.08333333333337</v>
      </c>
    </row>
    <row r="7" spans="1:19" x14ac:dyDescent="0.25">
      <c r="A7" s="2"/>
      <c r="B7" s="66"/>
      <c r="C7" s="9" t="s">
        <v>17</v>
      </c>
      <c r="D7" s="10"/>
      <c r="E7" s="10"/>
      <c r="F7" s="11">
        <v>965</v>
      </c>
      <c r="G7" s="12"/>
      <c r="H7" s="12"/>
      <c r="I7" s="12"/>
      <c r="J7" s="97">
        <f>AVERAGE(F7:I7)</f>
        <v>965</v>
      </c>
      <c r="K7" s="98"/>
      <c r="L7" s="66"/>
      <c r="M7" s="8">
        <v>2</v>
      </c>
      <c r="N7" s="95">
        <v>9.5</v>
      </c>
      <c r="O7" s="96"/>
      <c r="P7" s="2"/>
      <c r="Q7" s="66"/>
      <c r="R7" s="57" t="s">
        <v>1</v>
      </c>
      <c r="S7" s="78">
        <f>AVERAGE(J10,J67,J122)</f>
        <v>462.75</v>
      </c>
    </row>
    <row r="8" spans="1:19" x14ac:dyDescent="0.25">
      <c r="A8" s="2"/>
      <c r="B8" s="66"/>
      <c r="C8" s="9" t="s">
        <v>18</v>
      </c>
      <c r="D8" s="10"/>
      <c r="E8" s="10"/>
      <c r="F8" s="11">
        <v>455</v>
      </c>
      <c r="G8" s="12"/>
      <c r="H8" s="12"/>
      <c r="I8" s="12"/>
      <c r="J8" s="97">
        <f t="shared" ref="J8:J13" si="0">AVERAGE(F8:I8)</f>
        <v>455</v>
      </c>
      <c r="K8" s="98"/>
      <c r="L8" s="66"/>
      <c r="M8" s="8">
        <v>3</v>
      </c>
      <c r="N8" s="95">
        <v>8.4</v>
      </c>
      <c r="O8" s="96"/>
      <c r="P8" s="2"/>
      <c r="Q8" s="66"/>
      <c r="R8" s="57" t="s">
        <v>2</v>
      </c>
      <c r="S8" s="79">
        <f>AVERAGE(J13,J70,J125)</f>
        <v>167.33333333333334</v>
      </c>
    </row>
    <row r="9" spans="1:19" x14ac:dyDescent="0.25">
      <c r="A9" s="2"/>
      <c r="B9" s="66"/>
      <c r="C9" s="9" t="s">
        <v>20</v>
      </c>
      <c r="D9" s="11">
        <v>63.65</v>
      </c>
      <c r="E9" s="11">
        <v>7.6</v>
      </c>
      <c r="F9" s="11">
        <v>1045</v>
      </c>
      <c r="G9" s="11">
        <v>1070</v>
      </c>
      <c r="H9" s="11">
        <v>1085</v>
      </c>
      <c r="I9" s="11">
        <v>1051</v>
      </c>
      <c r="J9" s="97">
        <f t="shared" si="0"/>
        <v>1062.75</v>
      </c>
      <c r="K9" s="98"/>
      <c r="L9" s="66"/>
      <c r="M9" s="8">
        <v>4</v>
      </c>
      <c r="N9" s="95">
        <v>7.7</v>
      </c>
      <c r="O9" s="96"/>
      <c r="P9" s="2"/>
      <c r="Q9" s="66"/>
      <c r="R9" s="80" t="s">
        <v>19</v>
      </c>
      <c r="S9" s="81">
        <f>S6-S8</f>
        <v>826.75</v>
      </c>
    </row>
    <row r="10" spans="1:19" x14ac:dyDescent="0.25">
      <c r="A10" s="2"/>
      <c r="B10" s="66"/>
      <c r="C10" s="9" t="s">
        <v>22</v>
      </c>
      <c r="D10" s="11">
        <v>62.74</v>
      </c>
      <c r="E10" s="11">
        <v>7.8</v>
      </c>
      <c r="F10" s="11">
        <v>503</v>
      </c>
      <c r="G10" s="11">
        <v>527</v>
      </c>
      <c r="H10" s="11">
        <v>541</v>
      </c>
      <c r="I10" s="11">
        <v>530</v>
      </c>
      <c r="J10" s="97">
        <f t="shared" si="0"/>
        <v>525.25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295.41666666666663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292</v>
      </c>
      <c r="G11" s="65">
        <v>287</v>
      </c>
      <c r="H11" s="65">
        <v>298</v>
      </c>
      <c r="I11" s="65">
        <v>307</v>
      </c>
      <c r="J11" s="97">
        <f t="shared" si="0"/>
        <v>296</v>
      </c>
      <c r="K11" s="98"/>
      <c r="L11" s="66"/>
      <c r="M11" s="13">
        <v>6</v>
      </c>
      <c r="N11" s="99">
        <v>7.1</v>
      </c>
      <c r="O11" s="100"/>
      <c r="P11" s="2"/>
      <c r="Q11" s="66"/>
      <c r="R11" s="83" t="s">
        <v>23</v>
      </c>
      <c r="S11" s="84">
        <f>S9/S6</f>
        <v>0.83167071841730233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169</v>
      </c>
      <c r="G12" s="65">
        <v>172</v>
      </c>
      <c r="H12" s="65">
        <v>176</v>
      </c>
      <c r="I12" s="65">
        <v>171</v>
      </c>
      <c r="J12" s="97">
        <f t="shared" si="0"/>
        <v>172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0.63839366108409856</v>
      </c>
    </row>
    <row r="13" spans="1:19" ht="15.75" thickBot="1" x14ac:dyDescent="0.3">
      <c r="A13" s="2"/>
      <c r="B13" s="66"/>
      <c r="C13" s="14" t="s">
        <v>29</v>
      </c>
      <c r="D13" s="15">
        <v>64.16</v>
      </c>
      <c r="E13" s="15">
        <v>7</v>
      </c>
      <c r="F13" s="15">
        <v>175</v>
      </c>
      <c r="G13" s="15">
        <v>179</v>
      </c>
      <c r="H13" s="15">
        <v>184</v>
      </c>
      <c r="I13" s="15">
        <v>177</v>
      </c>
      <c r="J13" s="101">
        <f t="shared" si="0"/>
        <v>178.75</v>
      </c>
      <c r="K13" s="102"/>
      <c r="L13" s="66"/>
      <c r="M13" s="69" t="s">
        <v>30</v>
      </c>
      <c r="N13" s="67">
        <v>3.15</v>
      </c>
      <c r="O13" s="68"/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6.4</v>
      </c>
      <c r="E16" s="11">
        <v>9</v>
      </c>
      <c r="F16" s="22">
        <v>906</v>
      </c>
      <c r="G16" s="16"/>
      <c r="H16" s="23" t="s">
        <v>1</v>
      </c>
      <c r="I16" s="113">
        <v>5.27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4.93</v>
      </c>
      <c r="J17" s="115"/>
      <c r="K17" s="116"/>
      <c r="L17" s="66"/>
      <c r="M17" s="67">
        <v>7.7</v>
      </c>
      <c r="N17" s="28">
        <v>146</v>
      </c>
      <c r="O17" s="68">
        <v>0.05</v>
      </c>
      <c r="P17" s="2"/>
    </row>
    <row r="18" spans="1:16" ht="15.75" thickBot="1" x14ac:dyDescent="0.3">
      <c r="A18" s="2"/>
      <c r="B18" s="66"/>
      <c r="C18" s="21" t="s">
        <v>38</v>
      </c>
      <c r="D18" s="11">
        <v>68.84</v>
      </c>
      <c r="E18" s="11"/>
      <c r="F18" s="22">
        <v>165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67.05</v>
      </c>
      <c r="E19" s="11"/>
      <c r="F19" s="22">
        <v>162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71.599999999999994</v>
      </c>
      <c r="E20" s="11"/>
      <c r="F20" s="22">
        <v>161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5.4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74.900000000000006</v>
      </c>
      <c r="E21" s="11"/>
      <c r="F21" s="22">
        <v>2353</v>
      </c>
      <c r="G21" s="16"/>
      <c r="H21" s="103">
        <v>1</v>
      </c>
      <c r="I21" s="105">
        <v>511</v>
      </c>
      <c r="J21" s="105">
        <v>240</v>
      </c>
      <c r="K21" s="107">
        <f>((I21-J21)/I21)</f>
        <v>0.53033268101761255</v>
      </c>
      <c r="L21" s="66"/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75.55</v>
      </c>
      <c r="E22" s="11">
        <v>6.7</v>
      </c>
      <c r="F22" s="22">
        <v>550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538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76.45</v>
      </c>
      <c r="E24" s="11">
        <v>6.4</v>
      </c>
      <c r="F24" s="22">
        <v>1015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0.505763349800047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1003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0.4364588291289862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0.41891891891891891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-3.9244186046511628E-2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91.3</v>
      </c>
      <c r="E28" s="33"/>
      <c r="F28" s="34"/>
      <c r="G28" s="46"/>
      <c r="H28" s="47" t="s">
        <v>105</v>
      </c>
      <c r="I28" s="33">
        <v>312</v>
      </c>
      <c r="J28" s="33">
        <v>274</v>
      </c>
      <c r="K28" s="34">
        <f>I28-J28</f>
        <v>38</v>
      </c>
      <c r="L28" s="66"/>
      <c r="M28" s="122" t="s">
        <v>66</v>
      </c>
      <c r="N28" s="123"/>
      <c r="O28" s="48">
        <f>(J9-J13)/J9</f>
        <v>0.83180428134556572</v>
      </c>
      <c r="P28" s="2"/>
    </row>
    <row r="29" spans="1:16" ht="15.75" thickBot="1" x14ac:dyDescent="0.3">
      <c r="A29" s="2"/>
      <c r="B29" s="41"/>
      <c r="C29" s="45" t="s">
        <v>67</v>
      </c>
      <c r="D29" s="33">
        <v>72.599999999999994</v>
      </c>
      <c r="E29" s="33">
        <v>68.53</v>
      </c>
      <c r="F29" s="34">
        <v>94.39</v>
      </c>
      <c r="G29" s="49">
        <v>5.3</v>
      </c>
      <c r="H29" s="67" t="s">
        <v>2</v>
      </c>
      <c r="I29" s="35">
        <v>189</v>
      </c>
      <c r="J29" s="35">
        <v>160</v>
      </c>
      <c r="K29" s="34">
        <f>I29-J29</f>
        <v>29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78.849999999999994</v>
      </c>
      <c r="E30" s="33">
        <v>58.01</v>
      </c>
      <c r="F30" s="34">
        <v>73.569999999999993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76.900000000000006</v>
      </c>
      <c r="E31" s="33">
        <v>48.4</v>
      </c>
      <c r="F31" s="34">
        <v>62.94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52.9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482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483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484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418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485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83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945</v>
      </c>
      <c r="G64" s="12"/>
      <c r="H64" s="12"/>
      <c r="I64" s="12"/>
      <c r="J64" s="97">
        <f>AVERAGE(F64:I64)</f>
        <v>945</v>
      </c>
      <c r="K64" s="98"/>
      <c r="L64" s="66"/>
      <c r="M64" s="8">
        <v>2</v>
      </c>
      <c r="N64" s="95">
        <v>9.8000000000000007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454</v>
      </c>
      <c r="G65" s="12"/>
      <c r="H65" s="12"/>
      <c r="I65" s="12"/>
      <c r="J65" s="97">
        <f t="shared" ref="J65:J70" si="1">AVERAGE(F65:I65)</f>
        <v>454</v>
      </c>
      <c r="K65" s="98"/>
      <c r="L65" s="66"/>
      <c r="M65" s="8">
        <v>3</v>
      </c>
      <c r="N65" s="95">
        <v>8.4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67.400000000000006</v>
      </c>
      <c r="E66" s="11">
        <v>8</v>
      </c>
      <c r="F66" s="11">
        <v>817</v>
      </c>
      <c r="G66" s="11">
        <v>880</v>
      </c>
      <c r="H66" s="11">
        <v>905</v>
      </c>
      <c r="I66" s="11">
        <v>1074</v>
      </c>
      <c r="J66" s="97">
        <f t="shared" si="1"/>
        <v>919</v>
      </c>
      <c r="K66" s="98"/>
      <c r="L66" s="66"/>
      <c r="M66" s="8">
        <v>4</v>
      </c>
      <c r="N66" s="95">
        <v>7.8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61.97</v>
      </c>
      <c r="E67" s="11">
        <v>7.8</v>
      </c>
      <c r="F67" s="11">
        <v>400</v>
      </c>
      <c r="G67" s="11">
        <v>435</v>
      </c>
      <c r="H67" s="11">
        <v>463</v>
      </c>
      <c r="I67" s="11">
        <v>333</v>
      </c>
      <c r="J67" s="97">
        <f t="shared" si="1"/>
        <v>407.75</v>
      </c>
      <c r="K67" s="98"/>
      <c r="L67" s="66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259</v>
      </c>
      <c r="G68" s="65">
        <v>271</v>
      </c>
      <c r="H68" s="65">
        <v>284</v>
      </c>
      <c r="I68" s="65">
        <v>234</v>
      </c>
      <c r="J68" s="97">
        <f t="shared" si="1"/>
        <v>262</v>
      </c>
      <c r="K68" s="98"/>
      <c r="L68" s="66"/>
      <c r="M68" s="13">
        <v>6</v>
      </c>
      <c r="N68" s="99">
        <v>7.3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154</v>
      </c>
      <c r="G69" s="65">
        <v>165</v>
      </c>
      <c r="H69" s="65">
        <v>178</v>
      </c>
      <c r="I69" s="65">
        <v>161</v>
      </c>
      <c r="J69" s="97">
        <f t="shared" si="1"/>
        <v>164.5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62.03</v>
      </c>
      <c r="E70" s="15">
        <v>7.3</v>
      </c>
      <c r="F70" s="15">
        <v>150</v>
      </c>
      <c r="G70" s="15">
        <v>155</v>
      </c>
      <c r="H70" s="15">
        <v>162</v>
      </c>
      <c r="I70" s="15">
        <v>148</v>
      </c>
      <c r="J70" s="101">
        <f t="shared" si="1"/>
        <v>153.75</v>
      </c>
      <c r="K70" s="102"/>
      <c r="L70" s="66"/>
      <c r="M70" s="69" t="s">
        <v>30</v>
      </c>
      <c r="N70" s="67">
        <v>3.55</v>
      </c>
      <c r="O70" s="68">
        <v>5.62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15.44</v>
      </c>
      <c r="E73" s="11">
        <v>9.6999999999999993</v>
      </c>
      <c r="F73" s="22">
        <v>1062</v>
      </c>
      <c r="G73" s="16"/>
      <c r="H73" s="23" t="s">
        <v>1</v>
      </c>
      <c r="I73" s="113">
        <v>4.46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3.58</v>
      </c>
      <c r="J74" s="115"/>
      <c r="K74" s="116"/>
      <c r="L74" s="66"/>
      <c r="M74" s="67">
        <v>6.8</v>
      </c>
      <c r="N74" s="28">
        <v>121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69.150000000000006</v>
      </c>
      <c r="E75" s="11"/>
      <c r="F75" s="22">
        <v>162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66.349999999999994</v>
      </c>
      <c r="E76" s="11"/>
      <c r="F76" s="22">
        <v>160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73.84</v>
      </c>
      <c r="E77" s="11"/>
      <c r="F77" s="22">
        <v>158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73.84</v>
      </c>
      <c r="E78" s="11"/>
      <c r="F78" s="22">
        <v>1875</v>
      </c>
      <c r="G78" s="16"/>
      <c r="H78" s="103"/>
      <c r="I78" s="105"/>
      <c r="J78" s="105"/>
      <c r="K78" s="107" t="e">
        <f>((I78-J78)/I78)</f>
        <v>#DIV/0!</v>
      </c>
      <c r="L78" s="66"/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75.41</v>
      </c>
      <c r="E79" s="11">
        <v>6.8</v>
      </c>
      <c r="F79" s="22">
        <v>488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458</v>
      </c>
      <c r="G80" s="16"/>
      <c r="H80" s="103">
        <v>5</v>
      </c>
      <c r="I80" s="105">
        <v>372</v>
      </c>
      <c r="J80" s="105">
        <v>227</v>
      </c>
      <c r="K80" s="107">
        <f>((I80-J80)/I80)</f>
        <v>0.38978494623655913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76.95</v>
      </c>
      <c r="E81" s="11">
        <v>6.3</v>
      </c>
      <c r="F81" s="22">
        <v>982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0.55631120783460286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952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0.35744941753525444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0.37213740458015265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6.5349544072948323E-2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91.33</v>
      </c>
      <c r="E85" s="33"/>
      <c r="F85" s="34"/>
      <c r="G85" s="46"/>
      <c r="H85" s="47" t="s">
        <v>65</v>
      </c>
      <c r="I85" s="33">
        <v>420</v>
      </c>
      <c r="J85" s="33">
        <v>388</v>
      </c>
      <c r="K85" s="34">
        <f>I85-J85</f>
        <v>32</v>
      </c>
      <c r="L85" s="66"/>
      <c r="M85" s="122" t="s">
        <v>66</v>
      </c>
      <c r="N85" s="123"/>
      <c r="O85" s="48">
        <f>(J66-J70)/J66</f>
        <v>0.8326985854189336</v>
      </c>
      <c r="P85" s="2"/>
    </row>
    <row r="86" spans="1:16" ht="15.75" thickBot="1" x14ac:dyDescent="0.3">
      <c r="A86" s="2"/>
      <c r="B86" s="41"/>
      <c r="C86" s="45" t="s">
        <v>67</v>
      </c>
      <c r="D86" s="33">
        <v>72.75</v>
      </c>
      <c r="E86" s="33">
        <v>68.78</v>
      </c>
      <c r="F86" s="34">
        <v>94.55</v>
      </c>
      <c r="G86" s="49">
        <v>5.7</v>
      </c>
      <c r="H86" s="67" t="s">
        <v>68</v>
      </c>
      <c r="I86" s="35">
        <v>164</v>
      </c>
      <c r="J86" s="35">
        <v>144</v>
      </c>
      <c r="K86" s="34">
        <f>I86-J86</f>
        <v>20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79.349999999999994</v>
      </c>
      <c r="E87" s="33">
        <v>58.41</v>
      </c>
      <c r="F87" s="34">
        <v>73.62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76.45</v>
      </c>
      <c r="E88" s="33">
        <v>47.84</v>
      </c>
      <c r="F88" s="34">
        <v>62.58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54.05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91.58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486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487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488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489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490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988</v>
      </c>
      <c r="G119" s="12"/>
      <c r="H119" s="12"/>
      <c r="I119" s="12"/>
      <c r="J119" s="97">
        <f>AVERAGE(F119:I119)</f>
        <v>988</v>
      </c>
      <c r="K119" s="98"/>
      <c r="L119" s="66"/>
      <c r="M119" s="8">
        <v>2</v>
      </c>
      <c r="N119" s="95">
        <v>9.5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422</v>
      </c>
      <c r="G120" s="12"/>
      <c r="H120" s="12"/>
      <c r="I120" s="12"/>
      <c r="J120" s="97">
        <f t="shared" ref="J120:J125" si="2">AVERAGE(F120:I120)</f>
        <v>422</v>
      </c>
      <c r="K120" s="98"/>
      <c r="L120" s="66"/>
      <c r="M120" s="8">
        <v>3</v>
      </c>
      <c r="N120" s="95">
        <v>8.6999999999999993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65.77</v>
      </c>
      <c r="E121" s="11">
        <v>7.1</v>
      </c>
      <c r="F121" s="11">
        <v>988</v>
      </c>
      <c r="G121" s="11">
        <v>1004</v>
      </c>
      <c r="H121" s="11">
        <v>1022</v>
      </c>
      <c r="I121" s="11">
        <v>988</v>
      </c>
      <c r="J121" s="97">
        <f t="shared" si="2"/>
        <v>1000.5</v>
      </c>
      <c r="K121" s="98"/>
      <c r="L121" s="66"/>
      <c r="M121" s="8">
        <v>4</v>
      </c>
      <c r="N121" s="95">
        <v>7.6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62.44</v>
      </c>
      <c r="E122" s="11">
        <v>7.9</v>
      </c>
      <c r="F122" s="11">
        <v>449</v>
      </c>
      <c r="G122" s="11">
        <v>457</v>
      </c>
      <c r="H122" s="11">
        <v>466</v>
      </c>
      <c r="I122" s="11">
        <v>449</v>
      </c>
      <c r="J122" s="97">
        <f t="shared" si="2"/>
        <v>455.25</v>
      </c>
      <c r="K122" s="98"/>
      <c r="L122" s="66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249</v>
      </c>
      <c r="G123" s="65">
        <v>255</v>
      </c>
      <c r="H123" s="65">
        <v>262</v>
      </c>
      <c r="I123" s="65">
        <v>259</v>
      </c>
      <c r="J123" s="97">
        <f t="shared" si="2"/>
        <v>256.25</v>
      </c>
      <c r="K123" s="98"/>
      <c r="L123" s="66"/>
      <c r="M123" s="13">
        <v>6</v>
      </c>
      <c r="N123" s="99">
        <v>7.4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169</v>
      </c>
      <c r="G124" s="65">
        <v>178</v>
      </c>
      <c r="H124" s="65">
        <v>182</v>
      </c>
      <c r="I124" s="65">
        <v>181</v>
      </c>
      <c r="J124" s="97">
        <f t="shared" si="2"/>
        <v>177.5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62.31</v>
      </c>
      <c r="E125" s="15">
        <v>7</v>
      </c>
      <c r="F125" s="15">
        <v>161</v>
      </c>
      <c r="G125" s="15">
        <v>167</v>
      </c>
      <c r="H125" s="15">
        <v>173</v>
      </c>
      <c r="I125" s="15">
        <v>177</v>
      </c>
      <c r="J125" s="101">
        <f t="shared" si="2"/>
        <v>169.5</v>
      </c>
      <c r="K125" s="102"/>
      <c r="L125" s="66"/>
      <c r="M125" s="69" t="s">
        <v>30</v>
      </c>
      <c r="N125" s="67">
        <v>2.97</v>
      </c>
      <c r="O125" s="68">
        <v>4.9800000000000004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10.71</v>
      </c>
      <c r="E128" s="11">
        <v>10.4</v>
      </c>
      <c r="F128" s="22">
        <v>1179</v>
      </c>
      <c r="G128" s="16"/>
      <c r="H128" s="23" t="s">
        <v>1</v>
      </c>
      <c r="I128" s="113">
        <v>5.04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4.59</v>
      </c>
      <c r="J129" s="115"/>
      <c r="K129" s="116"/>
      <c r="L129" s="66"/>
      <c r="M129" s="67">
        <v>7.1</v>
      </c>
      <c r="N129" s="28">
        <v>122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69.33</v>
      </c>
      <c r="E130" s="11"/>
      <c r="F130" s="22">
        <v>139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65.290000000000006</v>
      </c>
      <c r="E131" s="11"/>
      <c r="F131" s="22">
        <v>159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72.77</v>
      </c>
      <c r="E132" s="11"/>
      <c r="F132" s="22">
        <v>144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76.69</v>
      </c>
      <c r="E133" s="11"/>
      <c r="F133" s="22">
        <v>2029</v>
      </c>
      <c r="G133" s="16"/>
      <c r="H133" s="103">
        <v>2</v>
      </c>
      <c r="I133" s="105">
        <v>444</v>
      </c>
      <c r="J133" s="105">
        <v>303</v>
      </c>
      <c r="K133" s="107">
        <f>((I133-J133)/I133)</f>
        <v>0.31756756756756754</v>
      </c>
      <c r="L133" s="66"/>
      <c r="M133" s="13">
        <v>2</v>
      </c>
      <c r="N133" s="35">
        <v>5.0999999999999996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75.05</v>
      </c>
      <c r="E134" s="11">
        <v>6.5</v>
      </c>
      <c r="F134" s="22">
        <v>445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433</v>
      </c>
      <c r="G135" s="16"/>
      <c r="H135" s="103"/>
      <c r="I135" s="105"/>
      <c r="J135" s="105"/>
      <c r="K135" s="107" t="e">
        <f>((I135-J135)/I135)</f>
        <v>#DIV/0!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78.77</v>
      </c>
      <c r="E136" s="11">
        <v>6.3</v>
      </c>
      <c r="F136" s="22">
        <v>909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0.54497751124437777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888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0.43712246018671058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0.3073170731707317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4.507042253521127E-2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90.77</v>
      </c>
      <c r="E140" s="33"/>
      <c r="F140" s="34"/>
      <c r="G140" s="46"/>
      <c r="H140" s="47" t="s">
        <v>1</v>
      </c>
      <c r="I140" s="33">
        <v>602</v>
      </c>
      <c r="J140" s="33">
        <v>522</v>
      </c>
      <c r="K140" s="34">
        <f>I140-J140</f>
        <v>80</v>
      </c>
      <c r="L140" s="66"/>
      <c r="M140" s="122" t="s">
        <v>66</v>
      </c>
      <c r="N140" s="123"/>
      <c r="O140" s="48">
        <f>(J121-J125)/J121</f>
        <v>0.83058470764617687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72.75</v>
      </c>
      <c r="E141" s="33">
        <v>67.75</v>
      </c>
      <c r="F141" s="34">
        <v>93.14</v>
      </c>
      <c r="G141" s="49">
        <v>5.5</v>
      </c>
      <c r="H141" s="67" t="s">
        <v>2</v>
      </c>
      <c r="I141" s="35">
        <v>188</v>
      </c>
      <c r="J141" s="35">
        <v>170</v>
      </c>
      <c r="K141" s="34">
        <f>I141-J141</f>
        <v>18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80.05</v>
      </c>
      <c r="E142" s="33">
        <v>58.7</v>
      </c>
      <c r="F142" s="34">
        <v>73.33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76.150000000000006</v>
      </c>
      <c r="E143" s="33">
        <v>47.37</v>
      </c>
      <c r="F143" s="34">
        <v>62.21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57.11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91.21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491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137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492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493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494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495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topLeftCell="B1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1093.1666666666667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1172</v>
      </c>
      <c r="G7" s="12"/>
      <c r="H7" s="12"/>
      <c r="I7" s="12"/>
      <c r="J7" s="97">
        <f>AVERAGE(F7:I7)</f>
        <v>1172</v>
      </c>
      <c r="K7" s="98"/>
      <c r="L7" s="66"/>
      <c r="M7" s="8">
        <v>2</v>
      </c>
      <c r="N7" s="95">
        <v>9.5</v>
      </c>
      <c r="O7" s="96"/>
      <c r="P7" s="2"/>
      <c r="Q7" s="66"/>
      <c r="R7" s="57" t="s">
        <v>1</v>
      </c>
      <c r="S7" s="78">
        <f>AVERAGE(J10,J67,J122)</f>
        <v>504.91666666666669</v>
      </c>
    </row>
    <row r="8" spans="1:19" x14ac:dyDescent="0.25">
      <c r="A8" s="2"/>
      <c r="B8" s="66"/>
      <c r="C8" s="9" t="s">
        <v>18</v>
      </c>
      <c r="D8" s="10"/>
      <c r="E8" s="10"/>
      <c r="F8" s="11">
        <v>456</v>
      </c>
      <c r="G8" s="12"/>
      <c r="H8" s="12"/>
      <c r="I8" s="12"/>
      <c r="J8" s="97">
        <f t="shared" ref="J8:J13" si="0">AVERAGE(F8:I8)</f>
        <v>456</v>
      </c>
      <c r="K8" s="98"/>
      <c r="L8" s="66"/>
      <c r="M8" s="8">
        <v>3</v>
      </c>
      <c r="N8" s="95">
        <v>8.6</v>
      </c>
      <c r="O8" s="96"/>
      <c r="P8" s="2"/>
      <c r="Q8" s="66"/>
      <c r="R8" s="57" t="s">
        <v>2</v>
      </c>
      <c r="S8" s="79">
        <f>AVERAGE(J13,J70,J125)</f>
        <v>173.66666666666666</v>
      </c>
    </row>
    <row r="9" spans="1:19" x14ac:dyDescent="0.25">
      <c r="A9" s="2"/>
      <c r="B9" s="66"/>
      <c r="C9" s="9" t="s">
        <v>20</v>
      </c>
      <c r="D9" s="11">
        <v>63.8</v>
      </c>
      <c r="E9" s="11">
        <v>7.8</v>
      </c>
      <c r="F9" s="11">
        <v>1211</v>
      </c>
      <c r="G9" s="11">
        <v>1221</v>
      </c>
      <c r="H9" s="11">
        <v>1160</v>
      </c>
      <c r="I9" s="11">
        <v>1109</v>
      </c>
      <c r="J9" s="97">
        <f t="shared" si="0"/>
        <v>1175.25</v>
      </c>
      <c r="K9" s="98"/>
      <c r="L9" s="66"/>
      <c r="M9" s="8">
        <v>4</v>
      </c>
      <c r="N9" s="95">
        <v>7.3</v>
      </c>
      <c r="O9" s="96"/>
      <c r="P9" s="2"/>
      <c r="Q9" s="66"/>
      <c r="R9" s="80" t="s">
        <v>19</v>
      </c>
      <c r="S9" s="81">
        <f>S6-S8</f>
        <v>919.50000000000011</v>
      </c>
    </row>
    <row r="10" spans="1:19" x14ac:dyDescent="0.25">
      <c r="A10" s="2"/>
      <c r="B10" s="66"/>
      <c r="C10" s="9" t="s">
        <v>22</v>
      </c>
      <c r="D10" s="11">
        <v>60.79</v>
      </c>
      <c r="E10" s="11">
        <v>7.7</v>
      </c>
      <c r="F10" s="11">
        <v>488</v>
      </c>
      <c r="G10" s="11">
        <v>560</v>
      </c>
      <c r="H10" s="11">
        <v>567</v>
      </c>
      <c r="I10" s="11">
        <v>559</v>
      </c>
      <c r="J10" s="97">
        <f t="shared" si="0"/>
        <v>543.5</v>
      </c>
      <c r="K10" s="98"/>
      <c r="L10" s="66"/>
      <c r="M10" s="8">
        <v>5</v>
      </c>
      <c r="N10" s="95">
        <v>8.5</v>
      </c>
      <c r="O10" s="96"/>
      <c r="P10" s="2"/>
      <c r="Q10" s="66"/>
      <c r="R10" s="80" t="s">
        <v>21</v>
      </c>
      <c r="S10" s="82">
        <f>S7-S8</f>
        <v>331.25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266</v>
      </c>
      <c r="G11" s="65">
        <v>253</v>
      </c>
      <c r="H11" s="65">
        <v>287</v>
      </c>
      <c r="I11" s="65">
        <v>300</v>
      </c>
      <c r="J11" s="97">
        <f t="shared" si="0"/>
        <v>276.5</v>
      </c>
      <c r="K11" s="98"/>
      <c r="L11" s="66"/>
      <c r="M11" s="13">
        <v>6</v>
      </c>
      <c r="N11" s="99">
        <v>7.2</v>
      </c>
      <c r="O11" s="100"/>
      <c r="P11" s="2"/>
      <c r="Q11" s="66"/>
      <c r="R11" s="83" t="s">
        <v>23</v>
      </c>
      <c r="S11" s="84">
        <f>S9/S6</f>
        <v>0.84113431925598414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165</v>
      </c>
      <c r="G12" s="65">
        <v>167</v>
      </c>
      <c r="H12" s="65">
        <v>174</v>
      </c>
      <c r="I12" s="65">
        <v>171</v>
      </c>
      <c r="J12" s="97">
        <f t="shared" si="0"/>
        <v>169.25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0.65604885294603066</v>
      </c>
    </row>
    <row r="13" spans="1:19" ht="15.75" thickBot="1" x14ac:dyDescent="0.3">
      <c r="A13" s="2"/>
      <c r="B13" s="66"/>
      <c r="C13" s="14" t="s">
        <v>29</v>
      </c>
      <c r="D13" s="15">
        <v>61.4</v>
      </c>
      <c r="E13" s="15">
        <v>7</v>
      </c>
      <c r="F13" s="15">
        <v>165</v>
      </c>
      <c r="G13" s="15">
        <v>170</v>
      </c>
      <c r="H13" s="15">
        <v>176</v>
      </c>
      <c r="I13" s="15">
        <v>175</v>
      </c>
      <c r="J13" s="101">
        <f t="shared" si="0"/>
        <v>171.5</v>
      </c>
      <c r="K13" s="102"/>
      <c r="L13" s="66"/>
      <c r="M13" s="69" t="s">
        <v>30</v>
      </c>
      <c r="N13" s="67">
        <v>3.15</v>
      </c>
      <c r="O13" s="68">
        <v>5.93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14.03</v>
      </c>
      <c r="E16" s="11">
        <v>10.5</v>
      </c>
      <c r="F16" s="22">
        <v>899</v>
      </c>
      <c r="G16" s="16"/>
      <c r="H16" s="23" t="s">
        <v>1</v>
      </c>
      <c r="I16" s="113">
        <v>5.41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5.15</v>
      </c>
      <c r="J17" s="115"/>
      <c r="K17" s="116"/>
      <c r="L17" s="66"/>
      <c r="M17" s="67">
        <v>7.4</v>
      </c>
      <c r="N17" s="28">
        <v>155</v>
      </c>
      <c r="O17" s="68">
        <v>0.03</v>
      </c>
      <c r="P17" s="2"/>
    </row>
    <row r="18" spans="1:16" ht="15.75" thickBot="1" x14ac:dyDescent="0.3">
      <c r="A18" s="2"/>
      <c r="B18" s="66"/>
      <c r="C18" s="21" t="s">
        <v>38</v>
      </c>
      <c r="D18" s="11">
        <v>71.599999999999994</v>
      </c>
      <c r="E18" s="11"/>
      <c r="F18" s="22">
        <v>166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65.099999999999994</v>
      </c>
      <c r="E19" s="11"/>
      <c r="F19" s="22">
        <v>169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70.959999999999994</v>
      </c>
      <c r="E20" s="11"/>
      <c r="F20" s="22">
        <v>164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5.3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76.34</v>
      </c>
      <c r="E21" s="11"/>
      <c r="F21" s="22">
        <v>2267</v>
      </c>
      <c r="G21" s="16"/>
      <c r="H21" s="103">
        <v>6</v>
      </c>
      <c r="I21" s="105">
        <v>247</v>
      </c>
      <c r="J21" s="105">
        <v>106</v>
      </c>
      <c r="K21" s="107">
        <f>((I21-J21)/I21)</f>
        <v>0.57085020242914974</v>
      </c>
      <c r="L21" s="66"/>
      <c r="M21" s="13">
        <v>2</v>
      </c>
      <c r="N21" s="35">
        <v>5.2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77.709999999999994</v>
      </c>
      <c r="E22" s="11">
        <v>6.6</v>
      </c>
      <c r="F22" s="22">
        <v>419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381</v>
      </c>
      <c r="G23" s="16"/>
      <c r="H23" s="103"/>
      <c r="I23" s="105"/>
      <c r="J23" s="105"/>
      <c r="K23" s="107" t="e">
        <f>((I23-J23)/I23)</f>
        <v>#DIV/0!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77.069999999999993</v>
      </c>
      <c r="E24" s="11">
        <v>6.3</v>
      </c>
      <c r="F24" s="22">
        <v>863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0.53754520314826637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832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0.49126034958601655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0.38788426763110306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-1.3293943870014771E-2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91.55</v>
      </c>
      <c r="E28" s="33"/>
      <c r="F28" s="34"/>
      <c r="G28" s="46"/>
      <c r="H28" s="47" t="s">
        <v>1</v>
      </c>
      <c r="I28" s="33">
        <v>369</v>
      </c>
      <c r="J28" s="33">
        <v>313</v>
      </c>
      <c r="K28" s="34">
        <f>I28-J28</f>
        <v>56</v>
      </c>
      <c r="L28" s="66"/>
      <c r="M28" s="122" t="s">
        <v>66</v>
      </c>
      <c r="N28" s="123"/>
      <c r="O28" s="48">
        <f>(J9-J13)/J9</f>
        <v>0.85407360136141242</v>
      </c>
      <c r="P28" s="2"/>
    </row>
    <row r="29" spans="1:16" ht="15.75" thickBot="1" x14ac:dyDescent="0.3">
      <c r="A29" s="2"/>
      <c r="B29" s="41"/>
      <c r="C29" s="45" t="s">
        <v>67</v>
      </c>
      <c r="D29" s="33">
        <v>73.25</v>
      </c>
      <c r="E29" s="33">
        <v>69.319999999999993</v>
      </c>
      <c r="F29" s="34">
        <v>94.64</v>
      </c>
      <c r="G29" s="49">
        <v>5.3</v>
      </c>
      <c r="H29" s="67" t="s">
        <v>2</v>
      </c>
      <c r="I29" s="35">
        <v>228</v>
      </c>
      <c r="J29" s="35">
        <v>210</v>
      </c>
      <c r="K29" s="34">
        <f>I29-J29</f>
        <v>18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79.099999999999994</v>
      </c>
      <c r="E30" s="33">
        <v>58.23</v>
      </c>
      <c r="F30" s="34">
        <v>73.62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78.55</v>
      </c>
      <c r="E31" s="33">
        <v>49.36</v>
      </c>
      <c r="F31" s="34">
        <v>62.84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55.25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496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497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498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499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500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 t="s">
        <v>501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1027</v>
      </c>
      <c r="G64" s="12"/>
      <c r="H64" s="12"/>
      <c r="I64" s="12"/>
      <c r="J64" s="97">
        <f>AVERAGE(F64:I64)</f>
        <v>1027</v>
      </c>
      <c r="K64" s="98"/>
      <c r="L64" s="66"/>
      <c r="M64" s="8">
        <v>2</v>
      </c>
      <c r="N64" s="95">
        <v>9.1999999999999993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426</v>
      </c>
      <c r="G65" s="12"/>
      <c r="H65" s="12"/>
      <c r="I65" s="12"/>
      <c r="J65" s="97">
        <f t="shared" ref="J65:J70" si="1">AVERAGE(F65:I65)</f>
        <v>426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64.22</v>
      </c>
      <c r="E66" s="11">
        <v>6.2</v>
      </c>
      <c r="F66" s="11">
        <v>1172</v>
      </c>
      <c r="G66" s="11">
        <v>1205</v>
      </c>
      <c r="H66" s="11">
        <v>985</v>
      </c>
      <c r="I66" s="11">
        <v>1036</v>
      </c>
      <c r="J66" s="97">
        <f t="shared" si="1"/>
        <v>1099.5</v>
      </c>
      <c r="K66" s="98"/>
      <c r="L66" s="66"/>
      <c r="M66" s="8">
        <v>4</v>
      </c>
      <c r="N66" s="95">
        <v>7.4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62.75</v>
      </c>
      <c r="E67" s="11">
        <v>7.8</v>
      </c>
      <c r="F67" s="11">
        <v>621</v>
      </c>
      <c r="G67" s="11">
        <v>514</v>
      </c>
      <c r="H67" s="11">
        <v>528</v>
      </c>
      <c r="I67" s="11">
        <v>459</v>
      </c>
      <c r="J67" s="97">
        <f t="shared" si="1"/>
        <v>530.5</v>
      </c>
      <c r="K67" s="98"/>
      <c r="L67" s="66"/>
      <c r="M67" s="8">
        <v>5</v>
      </c>
      <c r="N67" s="95">
        <v>8.1999999999999993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337</v>
      </c>
      <c r="G68" s="65">
        <v>275</v>
      </c>
      <c r="H68" s="65">
        <v>293</v>
      </c>
      <c r="I68" s="65">
        <v>224</v>
      </c>
      <c r="J68" s="97">
        <f t="shared" si="1"/>
        <v>282.25</v>
      </c>
      <c r="K68" s="98"/>
      <c r="L68" s="66"/>
      <c r="M68" s="13">
        <v>6</v>
      </c>
      <c r="N68" s="99">
        <v>7.1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180</v>
      </c>
      <c r="G69" s="65">
        <v>182</v>
      </c>
      <c r="H69" s="65">
        <v>182</v>
      </c>
      <c r="I69" s="65">
        <v>171</v>
      </c>
      <c r="J69" s="97">
        <f t="shared" si="1"/>
        <v>178.75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61.34</v>
      </c>
      <c r="E70" s="15">
        <v>7</v>
      </c>
      <c r="F70" s="15">
        <v>189</v>
      </c>
      <c r="G70" s="15">
        <v>188</v>
      </c>
      <c r="H70" s="15">
        <v>184</v>
      </c>
      <c r="I70" s="15">
        <v>174</v>
      </c>
      <c r="J70" s="101">
        <f t="shared" si="1"/>
        <v>183.75</v>
      </c>
      <c r="K70" s="102"/>
      <c r="L70" s="66"/>
      <c r="M70" s="69" t="s">
        <v>30</v>
      </c>
      <c r="N70" s="67">
        <v>2.96</v>
      </c>
      <c r="O70" s="68">
        <v>4.74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12.96</v>
      </c>
      <c r="E73" s="11">
        <v>10.3</v>
      </c>
      <c r="F73" s="22">
        <v>1104</v>
      </c>
      <c r="G73" s="16"/>
      <c r="H73" s="23" t="s">
        <v>1</v>
      </c>
      <c r="I73" s="113">
        <v>5.96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5.39</v>
      </c>
      <c r="J74" s="115"/>
      <c r="K74" s="116"/>
      <c r="L74" s="66"/>
      <c r="M74" s="67">
        <v>7.2</v>
      </c>
      <c r="N74" s="28">
        <v>146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67.38</v>
      </c>
      <c r="E75" s="11"/>
      <c r="F75" s="22">
        <v>186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66.09</v>
      </c>
      <c r="E76" s="11"/>
      <c r="F76" s="22">
        <v>189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72.819999999999993</v>
      </c>
      <c r="E77" s="11"/>
      <c r="F77" s="22">
        <v>185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73.86</v>
      </c>
      <c r="E78" s="11"/>
      <c r="F78" s="22">
        <v>1724</v>
      </c>
      <c r="G78" s="16"/>
      <c r="H78" s="103">
        <v>2</v>
      </c>
      <c r="I78" s="105">
        <v>507</v>
      </c>
      <c r="J78" s="105">
        <v>459</v>
      </c>
      <c r="K78" s="107">
        <f>((I78-J78)/I78)</f>
        <v>9.4674556213017749E-2</v>
      </c>
      <c r="L78" s="66"/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77.260000000000005</v>
      </c>
      <c r="E79" s="11">
        <v>6.6</v>
      </c>
      <c r="F79" s="22">
        <v>383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372</v>
      </c>
      <c r="G80" s="16"/>
      <c r="H80" s="103">
        <v>13</v>
      </c>
      <c r="I80" s="105">
        <v>284</v>
      </c>
      <c r="J80" s="105">
        <v>144</v>
      </c>
      <c r="K80" s="107">
        <f>((I80-J80)/I80)</f>
        <v>0.49295774647887325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77.42</v>
      </c>
      <c r="E81" s="11">
        <v>6.5</v>
      </c>
      <c r="F81" s="22">
        <v>845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0.51750795816280126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814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0.46795475966069744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0.36669619131975201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-2.7972027972027972E-2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91.75</v>
      </c>
      <c r="E85" s="33"/>
      <c r="F85" s="34"/>
      <c r="G85" s="46"/>
      <c r="H85" s="47" t="s">
        <v>1</v>
      </c>
      <c r="I85" s="33">
        <v>378</v>
      </c>
      <c r="J85" s="33">
        <v>319</v>
      </c>
      <c r="K85" s="34">
        <f>I85-J85</f>
        <v>59</v>
      </c>
      <c r="L85" s="66"/>
      <c r="M85" s="122" t="s">
        <v>66</v>
      </c>
      <c r="N85" s="123"/>
      <c r="O85" s="48">
        <f>(J66-J70)/J66</f>
        <v>0.83287858117326052</v>
      </c>
      <c r="P85" s="2"/>
    </row>
    <row r="86" spans="1:16" ht="15.75" thickBot="1" x14ac:dyDescent="0.3">
      <c r="A86" s="2"/>
      <c r="B86" s="41"/>
      <c r="C86" s="45" t="s">
        <v>67</v>
      </c>
      <c r="D86" s="33">
        <v>73.2</v>
      </c>
      <c r="E86" s="33">
        <v>69.150000000000006</v>
      </c>
      <c r="F86" s="34">
        <v>94.47</v>
      </c>
      <c r="G86" s="49">
        <v>5.3</v>
      </c>
      <c r="H86" s="67" t="s">
        <v>2</v>
      </c>
      <c r="I86" s="35">
        <v>227</v>
      </c>
      <c r="J86" s="35">
        <v>212</v>
      </c>
      <c r="K86" s="34">
        <f>I86-J86</f>
        <v>15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79.3</v>
      </c>
      <c r="E87" s="33">
        <v>58.4</v>
      </c>
      <c r="F87" s="34">
        <v>73.650000000000006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78.45</v>
      </c>
      <c r="E88" s="33">
        <v>4917</v>
      </c>
      <c r="F88" s="34">
        <v>62.68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55.35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502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503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504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505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506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 t="s">
        <v>507</v>
      </c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1044</v>
      </c>
      <c r="G119" s="12"/>
      <c r="H119" s="12"/>
      <c r="I119" s="12"/>
      <c r="J119" s="97">
        <f>AVERAGE(F119:I119)</f>
        <v>1044</v>
      </c>
      <c r="K119" s="98"/>
      <c r="L119" s="66"/>
      <c r="M119" s="8">
        <v>2</v>
      </c>
      <c r="N119" s="95">
        <v>9.4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444</v>
      </c>
      <c r="G120" s="12"/>
      <c r="H120" s="12"/>
      <c r="I120" s="12"/>
      <c r="J120" s="97">
        <f t="shared" ref="J120:J125" si="2">AVERAGE(F120:I120)</f>
        <v>444</v>
      </c>
      <c r="K120" s="98"/>
      <c r="L120" s="66"/>
      <c r="M120" s="8">
        <v>3</v>
      </c>
      <c r="N120" s="95">
        <v>8.8000000000000007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65.27</v>
      </c>
      <c r="E121" s="11">
        <v>8</v>
      </c>
      <c r="F121" s="11">
        <v>1022</v>
      </c>
      <c r="G121" s="11">
        <v>1012</v>
      </c>
      <c r="H121" s="11">
        <v>998</v>
      </c>
      <c r="I121" s="11">
        <v>987</v>
      </c>
      <c r="J121" s="97">
        <f t="shared" si="2"/>
        <v>1004.75</v>
      </c>
      <c r="K121" s="98"/>
      <c r="L121" s="66"/>
      <c r="M121" s="8">
        <v>4</v>
      </c>
      <c r="N121" s="95">
        <v>7.5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63.07</v>
      </c>
      <c r="E122" s="11">
        <v>8.1999999999999993</v>
      </c>
      <c r="F122" s="11">
        <v>449</v>
      </c>
      <c r="G122" s="11">
        <v>444</v>
      </c>
      <c r="H122" s="11">
        <v>440</v>
      </c>
      <c r="I122" s="11">
        <v>430</v>
      </c>
      <c r="J122" s="97">
        <f t="shared" si="2"/>
        <v>440.75</v>
      </c>
      <c r="K122" s="98"/>
      <c r="L122" s="66"/>
      <c r="M122" s="8">
        <v>5</v>
      </c>
      <c r="N122" s="95">
        <v>8.9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255</v>
      </c>
      <c r="G123" s="65">
        <v>251</v>
      </c>
      <c r="H123" s="65">
        <v>239</v>
      </c>
      <c r="I123" s="65">
        <v>237</v>
      </c>
      <c r="J123" s="97">
        <f t="shared" si="2"/>
        <v>245.5</v>
      </c>
      <c r="K123" s="98"/>
      <c r="L123" s="66"/>
      <c r="M123" s="13">
        <v>6</v>
      </c>
      <c r="N123" s="99">
        <v>7.3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165</v>
      </c>
      <c r="G124" s="65">
        <v>155</v>
      </c>
      <c r="H124" s="65">
        <v>150</v>
      </c>
      <c r="I124" s="65">
        <v>166</v>
      </c>
      <c r="J124" s="97">
        <f t="shared" si="2"/>
        <v>159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62.91</v>
      </c>
      <c r="E125" s="15">
        <v>7.1</v>
      </c>
      <c r="F125" s="15">
        <v>177</v>
      </c>
      <c r="G125" s="15">
        <v>166</v>
      </c>
      <c r="H125" s="15">
        <v>161</v>
      </c>
      <c r="I125" s="15">
        <v>159</v>
      </c>
      <c r="J125" s="101">
        <f t="shared" si="2"/>
        <v>165.75</v>
      </c>
      <c r="K125" s="102"/>
      <c r="L125" s="66"/>
      <c r="M125" s="69" t="s">
        <v>30</v>
      </c>
      <c r="N125" s="67">
        <v>3.69</v>
      </c>
      <c r="O125" s="68">
        <v>4.45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9.7100000000000009</v>
      </c>
      <c r="E128" s="11">
        <v>10.1</v>
      </c>
      <c r="F128" s="22">
        <v>1144</v>
      </c>
      <c r="G128" s="16"/>
      <c r="H128" s="23" t="s">
        <v>1</v>
      </c>
      <c r="I128" s="113">
        <v>4.82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4.37</v>
      </c>
      <c r="J129" s="115"/>
      <c r="K129" s="116"/>
      <c r="L129" s="66"/>
      <c r="M129" s="67">
        <v>7.2</v>
      </c>
      <c r="N129" s="28">
        <v>139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69.11</v>
      </c>
      <c r="E130" s="11"/>
      <c r="F130" s="22">
        <v>181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65.23</v>
      </c>
      <c r="E131" s="11"/>
      <c r="F131" s="22">
        <v>169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72.34</v>
      </c>
      <c r="E132" s="11"/>
      <c r="F132" s="22">
        <v>171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5.0999999999999996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77.02</v>
      </c>
      <c r="E133" s="11"/>
      <c r="F133" s="22">
        <v>1880</v>
      </c>
      <c r="G133" s="16"/>
      <c r="H133" s="103">
        <v>4</v>
      </c>
      <c r="I133" s="105">
        <v>444</v>
      </c>
      <c r="J133" s="105">
        <v>311</v>
      </c>
      <c r="K133" s="107">
        <f>((I133-J133)/I133)</f>
        <v>0.29954954954954954</v>
      </c>
      <c r="L133" s="66"/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76.010000000000005</v>
      </c>
      <c r="E134" s="11">
        <v>6.5</v>
      </c>
      <c r="F134" s="22">
        <v>369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350</v>
      </c>
      <c r="G135" s="16"/>
      <c r="H135" s="103">
        <v>9</v>
      </c>
      <c r="I135" s="105">
        <v>244</v>
      </c>
      <c r="J135" s="105">
        <v>143</v>
      </c>
      <c r="K135" s="107">
        <f>((I135-J135)/I135)</f>
        <v>0.41393442622950821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78.14</v>
      </c>
      <c r="E136" s="11">
        <v>6.3</v>
      </c>
      <c r="F136" s="22">
        <v>821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0.56133366509081861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804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0.44299489506522971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0.35234215885947046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-4.2452830188679243E-2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90.98</v>
      </c>
      <c r="E140" s="33"/>
      <c r="F140" s="34"/>
      <c r="G140" s="46"/>
      <c r="H140" s="47" t="s">
        <v>1</v>
      </c>
      <c r="I140" s="33">
        <v>602</v>
      </c>
      <c r="J140" s="33">
        <v>519</v>
      </c>
      <c r="K140" s="34">
        <f>I140-J140</f>
        <v>83</v>
      </c>
      <c r="L140" s="66"/>
      <c r="M140" s="122" t="s">
        <v>66</v>
      </c>
      <c r="N140" s="123"/>
      <c r="O140" s="48">
        <f>(J121-J125)/J121</f>
        <v>0.83503359044538439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72.8</v>
      </c>
      <c r="E141" s="33">
        <v>67.98</v>
      </c>
      <c r="F141" s="34">
        <v>93.38</v>
      </c>
      <c r="G141" s="49">
        <v>5.5</v>
      </c>
      <c r="H141" s="67" t="s">
        <v>2</v>
      </c>
      <c r="I141" s="35">
        <v>199</v>
      </c>
      <c r="J141" s="35">
        <v>177</v>
      </c>
      <c r="K141" s="34">
        <f>I141-J141</f>
        <v>22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78.349999999999994</v>
      </c>
      <c r="E142" s="33">
        <v>58.06</v>
      </c>
      <c r="F142" s="34">
        <v>74.11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74.75</v>
      </c>
      <c r="E143" s="33">
        <v>46.54</v>
      </c>
      <c r="F143" s="34">
        <v>62.27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55.59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91.08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508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375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231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509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510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 t="s">
        <v>511</v>
      </c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1031.5</v>
      </c>
    </row>
    <row r="7" spans="1:19" x14ac:dyDescent="0.25">
      <c r="A7" s="2"/>
      <c r="B7" s="66"/>
      <c r="C7" s="9" t="s">
        <v>17</v>
      </c>
      <c r="D7" s="10"/>
      <c r="E7" s="10"/>
      <c r="F7" s="11">
        <v>988</v>
      </c>
      <c r="G7" s="12"/>
      <c r="H7" s="12"/>
      <c r="I7" s="12"/>
      <c r="J7" s="97">
        <f>AVERAGE(F7:I7)</f>
        <v>988</v>
      </c>
      <c r="K7" s="98"/>
      <c r="L7" s="66"/>
      <c r="M7" s="8">
        <v>2</v>
      </c>
      <c r="N7" s="95">
        <v>9.3000000000000007</v>
      </c>
      <c r="O7" s="96"/>
      <c r="P7" s="2"/>
      <c r="Q7" s="66"/>
      <c r="R7" s="57" t="s">
        <v>1</v>
      </c>
      <c r="S7" s="78">
        <f>AVERAGE(J10,J67,J122)</f>
        <v>502.75</v>
      </c>
    </row>
    <row r="8" spans="1:19" x14ac:dyDescent="0.25">
      <c r="A8" s="2"/>
      <c r="B8" s="66"/>
      <c r="C8" s="9" t="s">
        <v>18</v>
      </c>
      <c r="D8" s="10"/>
      <c r="E8" s="10"/>
      <c r="F8" s="11">
        <v>505</v>
      </c>
      <c r="G8" s="12"/>
      <c r="H8" s="12"/>
      <c r="I8" s="12"/>
      <c r="J8" s="97">
        <f t="shared" ref="J8:J13" si="0">AVERAGE(F8:I8)</f>
        <v>505</v>
      </c>
      <c r="K8" s="98"/>
      <c r="L8" s="66"/>
      <c r="M8" s="8">
        <v>3</v>
      </c>
      <c r="N8" s="95">
        <v>8.6999999999999993</v>
      </c>
      <c r="O8" s="96"/>
      <c r="P8" s="2"/>
      <c r="Q8" s="66"/>
      <c r="R8" s="57" t="s">
        <v>2</v>
      </c>
      <c r="S8" s="79">
        <f>AVERAGE(J13,J70,J125)</f>
        <v>166.33333333333334</v>
      </c>
    </row>
    <row r="9" spans="1:19" x14ac:dyDescent="0.25">
      <c r="A9" s="2"/>
      <c r="B9" s="66"/>
      <c r="C9" s="9" t="s">
        <v>20</v>
      </c>
      <c r="D9" s="11">
        <v>66.069999999999993</v>
      </c>
      <c r="E9" s="11">
        <v>6.9</v>
      </c>
      <c r="F9" s="11">
        <v>1106</v>
      </c>
      <c r="G9" s="11">
        <v>1159</v>
      </c>
      <c r="H9" s="11">
        <v>1081</v>
      </c>
      <c r="I9" s="11">
        <v>984</v>
      </c>
      <c r="J9" s="97">
        <f t="shared" si="0"/>
        <v>1082.5</v>
      </c>
      <c r="K9" s="98"/>
      <c r="L9" s="66"/>
      <c r="M9" s="8">
        <v>4</v>
      </c>
      <c r="N9" s="95">
        <v>7.6</v>
      </c>
      <c r="O9" s="96"/>
      <c r="P9" s="2"/>
      <c r="Q9" s="66"/>
      <c r="R9" s="80" t="s">
        <v>19</v>
      </c>
      <c r="S9" s="81">
        <f>S6-S8</f>
        <v>865.16666666666663</v>
      </c>
    </row>
    <row r="10" spans="1:19" x14ac:dyDescent="0.25">
      <c r="A10" s="2"/>
      <c r="B10" s="66"/>
      <c r="C10" s="9" t="s">
        <v>22</v>
      </c>
      <c r="D10" s="11">
        <v>63.46</v>
      </c>
      <c r="E10" s="11">
        <v>8.1</v>
      </c>
      <c r="F10" s="11">
        <v>451</v>
      </c>
      <c r="G10" s="11">
        <v>500</v>
      </c>
      <c r="H10" s="11">
        <v>434</v>
      </c>
      <c r="I10" s="11">
        <v>504</v>
      </c>
      <c r="J10" s="97">
        <f t="shared" si="0"/>
        <v>472.25</v>
      </c>
      <c r="K10" s="98"/>
      <c r="L10" s="66"/>
      <c r="M10" s="8">
        <v>5</v>
      </c>
      <c r="N10" s="95">
        <v>8.8000000000000007</v>
      </c>
      <c r="O10" s="96"/>
      <c r="P10" s="2"/>
      <c r="Q10" s="66"/>
      <c r="R10" s="80" t="s">
        <v>21</v>
      </c>
      <c r="S10" s="82">
        <f>S7-S8</f>
        <v>336.41666666666663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279</v>
      </c>
      <c r="G11" s="65">
        <v>288</v>
      </c>
      <c r="H11" s="65">
        <v>281</v>
      </c>
      <c r="I11" s="65">
        <v>339</v>
      </c>
      <c r="J11" s="97">
        <f t="shared" si="0"/>
        <v>296.75</v>
      </c>
      <c r="K11" s="98"/>
      <c r="L11" s="66"/>
      <c r="M11" s="13">
        <v>6</v>
      </c>
      <c r="N11" s="99">
        <v>7.4</v>
      </c>
      <c r="O11" s="100"/>
      <c r="P11" s="2"/>
      <c r="Q11" s="66"/>
      <c r="R11" s="83" t="s">
        <v>23</v>
      </c>
      <c r="S11" s="84">
        <f>S9/S6</f>
        <v>0.8387461625464534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163</v>
      </c>
      <c r="G12" s="65">
        <v>185</v>
      </c>
      <c r="H12" s="65">
        <v>160</v>
      </c>
      <c r="I12" s="65">
        <v>159</v>
      </c>
      <c r="J12" s="97">
        <f t="shared" si="0"/>
        <v>166.75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0.66915299187800426</v>
      </c>
    </row>
    <row r="13" spans="1:19" ht="15.75" thickBot="1" x14ac:dyDescent="0.3">
      <c r="A13" s="2"/>
      <c r="B13" s="66"/>
      <c r="C13" s="14" t="s">
        <v>29</v>
      </c>
      <c r="D13" s="15">
        <v>62.34</v>
      </c>
      <c r="E13" s="15">
        <v>7.1</v>
      </c>
      <c r="F13" s="15">
        <v>160</v>
      </c>
      <c r="G13" s="15">
        <v>170</v>
      </c>
      <c r="H13" s="15">
        <v>156</v>
      </c>
      <c r="I13" s="15">
        <v>154</v>
      </c>
      <c r="J13" s="101">
        <f t="shared" si="0"/>
        <v>160</v>
      </c>
      <c r="K13" s="102"/>
      <c r="L13" s="66"/>
      <c r="M13" s="69" t="s">
        <v>30</v>
      </c>
      <c r="N13" s="67">
        <v>3.85</v>
      </c>
      <c r="O13" s="68">
        <v>5.25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16.350000000000001</v>
      </c>
      <c r="E16" s="11">
        <v>7.1</v>
      </c>
      <c r="F16" s="22">
        <v>944</v>
      </c>
      <c r="G16" s="16"/>
      <c r="H16" s="23" t="s">
        <v>1</v>
      </c>
      <c r="I16" s="113">
        <v>4.26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3.75</v>
      </c>
      <c r="J17" s="115"/>
      <c r="K17" s="116"/>
      <c r="L17" s="66"/>
      <c r="M17" s="67">
        <v>6.9</v>
      </c>
      <c r="N17" s="28">
        <v>98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 t="s">
        <v>512</v>
      </c>
      <c r="E18" s="11"/>
      <c r="F18" s="22">
        <v>173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 t="s">
        <v>513</v>
      </c>
      <c r="E19" s="11"/>
      <c r="F19" s="22">
        <v>170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72.739999999999995</v>
      </c>
      <c r="E20" s="11"/>
      <c r="F20" s="22">
        <v>167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71.150000000000006</v>
      </c>
      <c r="E21" s="11"/>
      <c r="F21" s="22">
        <v>1505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75.849999999999994</v>
      </c>
      <c r="E22" s="11">
        <v>6.5</v>
      </c>
      <c r="F22" s="22">
        <v>388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364</v>
      </c>
      <c r="G23" s="16"/>
      <c r="H23" s="103">
        <v>8</v>
      </c>
      <c r="I23" s="105">
        <v>303</v>
      </c>
      <c r="J23" s="105">
        <v>151</v>
      </c>
      <c r="K23" s="107">
        <f>((I23-J23)/I23)</f>
        <v>0.50165016501650161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77.81</v>
      </c>
      <c r="E24" s="11">
        <v>6.2</v>
      </c>
      <c r="F24" s="22">
        <v>851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0.56374133949191685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822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0.37162519851773423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0.43807919123841615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4.0479760119940027E-2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91.58</v>
      </c>
      <c r="E28" s="33"/>
      <c r="F28" s="34"/>
      <c r="G28" s="46"/>
      <c r="H28" s="47" t="s">
        <v>65</v>
      </c>
      <c r="I28" s="33">
        <v>462</v>
      </c>
      <c r="J28" s="33">
        <v>421</v>
      </c>
      <c r="K28" s="34">
        <f>I28-J28</f>
        <v>41</v>
      </c>
      <c r="L28" s="66"/>
      <c r="M28" s="122" t="s">
        <v>66</v>
      </c>
      <c r="N28" s="123"/>
      <c r="O28" s="48">
        <f>(J9-J13)/J9</f>
        <v>0.85219399538106233</v>
      </c>
      <c r="P28" s="2"/>
    </row>
    <row r="29" spans="1:16" ht="15.75" thickBot="1" x14ac:dyDescent="0.3">
      <c r="A29" s="2"/>
      <c r="B29" s="41"/>
      <c r="C29" s="45" t="s">
        <v>67</v>
      </c>
      <c r="D29" s="33">
        <v>72.650000000000006</v>
      </c>
      <c r="E29" s="33">
        <v>68.59</v>
      </c>
      <c r="F29" s="34">
        <v>94.42</v>
      </c>
      <c r="G29" s="49">
        <v>5.4</v>
      </c>
      <c r="H29" s="67" t="s">
        <v>68</v>
      </c>
      <c r="I29" s="35">
        <v>174</v>
      </c>
      <c r="J29" s="35">
        <v>151</v>
      </c>
      <c r="K29" s="34">
        <f>I29-J29</f>
        <v>23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78.25</v>
      </c>
      <c r="E30" s="33">
        <v>64.86</v>
      </c>
      <c r="F30" s="34">
        <v>82.89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74.2</v>
      </c>
      <c r="E31" s="33">
        <v>50.21</v>
      </c>
      <c r="F31" s="34">
        <v>67.67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53.81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91.45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514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515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516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517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518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1028</v>
      </c>
      <c r="G64" s="12"/>
      <c r="H64" s="12"/>
      <c r="I64" s="12"/>
      <c r="J64" s="97">
        <f>AVERAGE(F64:I64)</f>
        <v>1028</v>
      </c>
      <c r="K64" s="98"/>
      <c r="L64" s="66"/>
      <c r="M64" s="8">
        <v>2</v>
      </c>
      <c r="N64" s="95">
        <v>9.5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459</v>
      </c>
      <c r="G65" s="12"/>
      <c r="H65" s="12"/>
      <c r="I65" s="12"/>
      <c r="J65" s="97">
        <f t="shared" ref="J65:J70" si="1">AVERAGE(F65:I65)</f>
        <v>459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67.77</v>
      </c>
      <c r="E66" s="11">
        <v>7.5</v>
      </c>
      <c r="F66" s="11">
        <v>985</v>
      </c>
      <c r="G66" s="11">
        <v>962</v>
      </c>
      <c r="H66" s="11">
        <v>1006</v>
      </c>
      <c r="I66" s="11">
        <v>985</v>
      </c>
      <c r="J66" s="97">
        <f t="shared" si="1"/>
        <v>984.5</v>
      </c>
      <c r="K66" s="98"/>
      <c r="L66" s="66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63.73</v>
      </c>
      <c r="E67" s="11">
        <v>8.1999999999999993</v>
      </c>
      <c r="F67" s="11">
        <v>489</v>
      </c>
      <c r="G67" s="11">
        <v>501</v>
      </c>
      <c r="H67" s="11">
        <v>523</v>
      </c>
      <c r="I67" s="11">
        <v>485</v>
      </c>
      <c r="J67" s="97">
        <f t="shared" si="1"/>
        <v>499.5</v>
      </c>
      <c r="K67" s="98"/>
      <c r="L67" s="66"/>
      <c r="M67" s="8">
        <v>5</v>
      </c>
      <c r="N67" s="95">
        <v>7.4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302</v>
      </c>
      <c r="G68" s="65">
        <v>287</v>
      </c>
      <c r="H68" s="65">
        <v>297</v>
      </c>
      <c r="I68" s="65">
        <v>309</v>
      </c>
      <c r="J68" s="97">
        <f t="shared" si="1"/>
        <v>298.75</v>
      </c>
      <c r="K68" s="98"/>
      <c r="L68" s="66"/>
      <c r="M68" s="13">
        <v>6</v>
      </c>
      <c r="N68" s="99">
        <v>7.5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155</v>
      </c>
      <c r="G69" s="65">
        <v>154</v>
      </c>
      <c r="H69" s="65">
        <v>169</v>
      </c>
      <c r="I69" s="65">
        <v>156</v>
      </c>
      <c r="J69" s="97">
        <f t="shared" si="1"/>
        <v>158.5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63.26</v>
      </c>
      <c r="E70" s="15">
        <v>7.1</v>
      </c>
      <c r="F70" s="15">
        <v>159</v>
      </c>
      <c r="G70" s="15">
        <v>166</v>
      </c>
      <c r="H70" s="15">
        <v>171</v>
      </c>
      <c r="I70" s="15">
        <v>158</v>
      </c>
      <c r="J70" s="101">
        <f t="shared" si="1"/>
        <v>163.5</v>
      </c>
      <c r="K70" s="102"/>
      <c r="L70" s="66"/>
      <c r="M70" s="69" t="s">
        <v>30</v>
      </c>
      <c r="N70" s="67">
        <v>3.36</v>
      </c>
      <c r="O70" s="68"/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>
        <v>1052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20.23</v>
      </c>
      <c r="E73" s="11">
        <v>10.199999999999999</v>
      </c>
      <c r="F73" s="22">
        <v>1052</v>
      </c>
      <c r="G73" s="16"/>
      <c r="H73" s="23" t="s">
        <v>1</v>
      </c>
      <c r="I73" s="113">
        <v>5.57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5.24</v>
      </c>
      <c r="J74" s="115"/>
      <c r="K74" s="116"/>
      <c r="L74" s="66"/>
      <c r="M74" s="67">
        <v>7.2</v>
      </c>
      <c r="N74" s="28">
        <v>142</v>
      </c>
      <c r="O74" s="68">
        <v>0.03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72.62</v>
      </c>
      <c r="E75" s="11"/>
      <c r="F75" s="22">
        <v>161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66.930000000000007</v>
      </c>
      <c r="E76" s="11"/>
      <c r="F76" s="22">
        <v>156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74.64</v>
      </c>
      <c r="E77" s="11"/>
      <c r="F77" s="22">
        <v>165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73.75</v>
      </c>
      <c r="E78" s="11"/>
      <c r="F78" s="22">
        <v>1563</v>
      </c>
      <c r="G78" s="16"/>
      <c r="H78" s="103">
        <v>12</v>
      </c>
      <c r="I78" s="105">
        <v>283</v>
      </c>
      <c r="J78" s="105">
        <v>105</v>
      </c>
      <c r="K78" s="107">
        <f>((I78-J78)/I78)</f>
        <v>0.62897526501766787</v>
      </c>
      <c r="L78" s="66"/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72.87</v>
      </c>
      <c r="E79" s="11">
        <v>6.7</v>
      </c>
      <c r="F79" s="22">
        <v>396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379</v>
      </c>
      <c r="G80" s="16"/>
      <c r="H80" s="103"/>
      <c r="I80" s="105"/>
      <c r="J80" s="105"/>
      <c r="K80" s="107" t="e">
        <f>((I80-J80)/I80)</f>
        <v>#DIV/0!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76.16</v>
      </c>
      <c r="E81" s="11">
        <v>6.4</v>
      </c>
      <c r="F81" s="22">
        <v>842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0.49263585576434737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791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0.40190190190190189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0.46945606694560671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-3.1545741324921134E-2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91.5</v>
      </c>
      <c r="E85" s="33"/>
      <c r="F85" s="34"/>
      <c r="G85" s="46"/>
      <c r="H85" s="47" t="s">
        <v>1</v>
      </c>
      <c r="I85" s="33">
        <v>352</v>
      </c>
      <c r="J85" s="33">
        <v>298</v>
      </c>
      <c r="K85" s="34">
        <f>I85-J85</f>
        <v>54</v>
      </c>
      <c r="L85" s="66"/>
      <c r="M85" s="122" t="s">
        <v>66</v>
      </c>
      <c r="N85" s="123"/>
      <c r="O85" s="48">
        <f>(J66-J70)/J66</f>
        <v>0.83392585068562719</v>
      </c>
      <c r="P85" s="2"/>
    </row>
    <row r="86" spans="1:16" ht="15.75" thickBot="1" x14ac:dyDescent="0.3">
      <c r="A86" s="2"/>
      <c r="B86" s="41"/>
      <c r="C86" s="45" t="s">
        <v>67</v>
      </c>
      <c r="D86" s="33">
        <v>73.25</v>
      </c>
      <c r="E86" s="33">
        <v>69.319999999999993</v>
      </c>
      <c r="F86" s="34">
        <v>94.63</v>
      </c>
      <c r="G86" s="49">
        <v>5.4</v>
      </c>
      <c r="H86" s="67" t="s">
        <v>2</v>
      </c>
      <c r="I86" s="35">
        <v>236</v>
      </c>
      <c r="J86" s="35">
        <v>214</v>
      </c>
      <c r="K86" s="34">
        <f>I86-J86</f>
        <v>22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78.900000000000006</v>
      </c>
      <c r="E87" s="33">
        <v>61.67</v>
      </c>
      <c r="F87" s="34">
        <v>78.16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77.45</v>
      </c>
      <c r="E88" s="33">
        <v>51.16</v>
      </c>
      <c r="F88" s="34">
        <v>66.05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55.45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91.75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519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520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504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 t="s">
        <v>521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 t="s">
        <v>522</v>
      </c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135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1011</v>
      </c>
      <c r="G119" s="12"/>
      <c r="H119" s="12"/>
      <c r="I119" s="12"/>
      <c r="J119" s="97">
        <f>AVERAGE(F119:I119)</f>
        <v>1011</v>
      </c>
      <c r="K119" s="98"/>
      <c r="L119" s="66"/>
      <c r="M119" s="8">
        <v>2</v>
      </c>
      <c r="N119" s="95">
        <v>9.1999999999999993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449</v>
      </c>
      <c r="G120" s="12"/>
      <c r="H120" s="12"/>
      <c r="I120" s="12"/>
      <c r="J120" s="97">
        <f t="shared" ref="J120:J125" si="2">AVERAGE(F120:I120)</f>
        <v>449</v>
      </c>
      <c r="K120" s="98"/>
      <c r="L120" s="66"/>
      <c r="M120" s="8">
        <v>3</v>
      </c>
      <c r="N120" s="95">
        <v>8.6999999999999993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66.16</v>
      </c>
      <c r="E121" s="11">
        <v>8.1</v>
      </c>
      <c r="F121" s="11">
        <v>991</v>
      </c>
      <c r="G121" s="11">
        <v>988</v>
      </c>
      <c r="H121" s="11">
        <v>1009</v>
      </c>
      <c r="I121" s="11">
        <v>1122</v>
      </c>
      <c r="J121" s="97">
        <f t="shared" si="2"/>
        <v>1027.5</v>
      </c>
      <c r="K121" s="98"/>
      <c r="L121" s="66"/>
      <c r="M121" s="8">
        <v>4</v>
      </c>
      <c r="N121" s="95">
        <v>7.8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63.24</v>
      </c>
      <c r="E122" s="11">
        <v>7.8</v>
      </c>
      <c r="F122" s="11">
        <v>525</v>
      </c>
      <c r="G122" s="11">
        <v>544</v>
      </c>
      <c r="H122" s="11">
        <v>529</v>
      </c>
      <c r="I122" s="11">
        <v>548</v>
      </c>
      <c r="J122" s="97">
        <f t="shared" si="2"/>
        <v>536.5</v>
      </c>
      <c r="K122" s="98"/>
      <c r="L122" s="66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349</v>
      </c>
      <c r="G123" s="65">
        <v>356</v>
      </c>
      <c r="H123" s="65">
        <v>347</v>
      </c>
      <c r="I123" s="65">
        <v>368</v>
      </c>
      <c r="J123" s="97">
        <f t="shared" si="2"/>
        <v>355</v>
      </c>
      <c r="K123" s="98"/>
      <c r="L123" s="66"/>
      <c r="M123" s="13">
        <v>6</v>
      </c>
      <c r="N123" s="99">
        <v>8.1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173</v>
      </c>
      <c r="G124" s="65">
        <v>184</v>
      </c>
      <c r="H124" s="65">
        <v>170</v>
      </c>
      <c r="I124" s="65">
        <v>177</v>
      </c>
      <c r="J124" s="97">
        <f t="shared" si="2"/>
        <v>176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63.11</v>
      </c>
      <c r="E125" s="15">
        <v>7.2</v>
      </c>
      <c r="F125" s="15">
        <v>169</v>
      </c>
      <c r="G125" s="15">
        <v>173</v>
      </c>
      <c r="H125" s="15">
        <v>176</v>
      </c>
      <c r="I125" s="15">
        <v>184</v>
      </c>
      <c r="J125" s="101">
        <f t="shared" si="2"/>
        <v>175.5</v>
      </c>
      <c r="K125" s="102"/>
      <c r="L125" s="66"/>
      <c r="M125" s="69" t="s">
        <v>30</v>
      </c>
      <c r="N125" s="67">
        <v>4.4400000000000004</v>
      </c>
      <c r="O125" s="68">
        <v>4.07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16.18</v>
      </c>
      <c r="E128" s="11">
        <v>10.1</v>
      </c>
      <c r="F128" s="22">
        <v>1233</v>
      </c>
      <c r="G128" s="16"/>
      <c r="H128" s="23" t="s">
        <v>1</v>
      </c>
      <c r="I128" s="113">
        <v>5.15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4.59</v>
      </c>
      <c r="J129" s="115"/>
      <c r="K129" s="116"/>
      <c r="L129" s="66"/>
      <c r="M129" s="67">
        <v>7</v>
      </c>
      <c r="N129" s="28">
        <v>128</v>
      </c>
      <c r="O129" s="68">
        <v>0.04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69.11</v>
      </c>
      <c r="E130" s="11"/>
      <c r="F130" s="22">
        <v>139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66.41</v>
      </c>
      <c r="E131" s="11"/>
      <c r="F131" s="22">
        <v>168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72.77</v>
      </c>
      <c r="E132" s="11"/>
      <c r="F132" s="22">
        <v>161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77.03</v>
      </c>
      <c r="E133" s="11"/>
      <c r="F133" s="22">
        <v>2001</v>
      </c>
      <c r="G133" s="16"/>
      <c r="H133" s="103">
        <v>1</v>
      </c>
      <c r="I133" s="105">
        <v>555</v>
      </c>
      <c r="J133" s="105">
        <v>147</v>
      </c>
      <c r="K133" s="107">
        <f>((I133-J133)/I133)</f>
        <v>0.73513513513513518</v>
      </c>
      <c r="L133" s="66"/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75.69</v>
      </c>
      <c r="E134" s="11">
        <v>6.4</v>
      </c>
      <c r="F134" s="22">
        <v>388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371</v>
      </c>
      <c r="G135" s="16"/>
      <c r="H135" s="103">
        <v>13</v>
      </c>
      <c r="I135" s="105">
        <v>339</v>
      </c>
      <c r="J135" s="105">
        <v>177</v>
      </c>
      <c r="K135" s="107">
        <f>((I135-J135)/I135)</f>
        <v>0.47787610619469029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78.239999999999995</v>
      </c>
      <c r="E136" s="11">
        <v>6.2</v>
      </c>
      <c r="F136" s="22">
        <v>784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0.47785888077858879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777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0.33830382106244178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0.50422535211267605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2.840909090909091E-3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91.07</v>
      </c>
      <c r="E140" s="33"/>
      <c r="F140" s="34"/>
      <c r="G140" s="46"/>
      <c r="H140" s="47" t="s">
        <v>1</v>
      </c>
      <c r="I140" s="33">
        <v>691</v>
      </c>
      <c r="J140" s="33">
        <v>611</v>
      </c>
      <c r="K140" s="34">
        <f>I140-J140</f>
        <v>80</v>
      </c>
      <c r="L140" s="66"/>
      <c r="M140" s="122" t="s">
        <v>66</v>
      </c>
      <c r="N140" s="123"/>
      <c r="O140" s="48">
        <f>(J121-J125)/J121</f>
        <v>0.82919708029197081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73.349999999999994</v>
      </c>
      <c r="E141" s="33">
        <v>46.67</v>
      </c>
      <c r="F141" s="34">
        <v>63.63</v>
      </c>
      <c r="G141" s="49">
        <v>5.3</v>
      </c>
      <c r="H141" s="67" t="s">
        <v>2</v>
      </c>
      <c r="I141" s="35">
        <v>189</v>
      </c>
      <c r="J141" s="35">
        <v>163</v>
      </c>
      <c r="K141" s="34">
        <f>I141-J141</f>
        <v>26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80.349999999999994</v>
      </c>
      <c r="E142" s="33">
        <v>62.5</v>
      </c>
      <c r="F142" s="34">
        <v>77.790000000000006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77.650000000000006</v>
      </c>
      <c r="E143" s="33">
        <v>51.17</v>
      </c>
      <c r="F143" s="34">
        <v>65.91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56.57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90.79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523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137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524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525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526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topLeftCell="A3" zoomScale="85" zoomScaleNormal="85" workbookViewId="0">
      <selection activeCell="R6" sqref="R6:S1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1057.6666666666667</v>
      </c>
    </row>
    <row r="7" spans="1:19" x14ac:dyDescent="0.25">
      <c r="A7" s="2"/>
      <c r="B7" s="66"/>
      <c r="C7" s="9" t="s">
        <v>17</v>
      </c>
      <c r="D7" s="10"/>
      <c r="E7" s="10"/>
      <c r="F7" s="11">
        <v>984</v>
      </c>
      <c r="G7" s="12"/>
      <c r="H7" s="12"/>
      <c r="I7" s="12"/>
      <c r="J7" s="97">
        <f>AVERAGE(F7:I7)</f>
        <v>984</v>
      </c>
      <c r="K7" s="98"/>
      <c r="L7" s="66"/>
      <c r="M7" s="8">
        <v>2</v>
      </c>
      <c r="N7" s="95">
        <v>9.1</v>
      </c>
      <c r="O7" s="96"/>
      <c r="P7" s="2"/>
      <c r="Q7" s="66"/>
      <c r="R7" s="57" t="s">
        <v>1</v>
      </c>
      <c r="S7" s="78">
        <f>AVERAGE(J10,J67,J122)</f>
        <v>535.25</v>
      </c>
    </row>
    <row r="8" spans="1:19" x14ac:dyDescent="0.25">
      <c r="A8" s="2"/>
      <c r="B8" s="66"/>
      <c r="C8" s="9" t="s">
        <v>18</v>
      </c>
      <c r="D8" s="10"/>
      <c r="E8" s="10"/>
      <c r="F8" s="11">
        <v>464</v>
      </c>
      <c r="G8" s="12"/>
      <c r="H8" s="12"/>
      <c r="I8" s="12"/>
      <c r="J8" s="97">
        <f t="shared" ref="J8:J13" si="0">AVERAGE(F8:I8)</f>
        <v>464</v>
      </c>
      <c r="K8" s="98"/>
      <c r="L8" s="66"/>
      <c r="M8" s="8">
        <v>3</v>
      </c>
      <c r="N8" s="95">
        <v>8.6</v>
      </c>
      <c r="O8" s="96"/>
      <c r="P8" s="2"/>
      <c r="Q8" s="66"/>
      <c r="R8" s="57" t="s">
        <v>2</v>
      </c>
      <c r="S8" s="79">
        <f>AVERAGE(J13,J70,J125)</f>
        <v>200.5</v>
      </c>
    </row>
    <row r="9" spans="1:19" x14ac:dyDescent="0.25">
      <c r="A9" s="2"/>
      <c r="B9" s="66"/>
      <c r="C9" s="9" t="s">
        <v>20</v>
      </c>
      <c r="D9" s="11">
        <v>68.56</v>
      </c>
      <c r="E9" s="11">
        <v>8.1</v>
      </c>
      <c r="F9" s="11">
        <v>1111</v>
      </c>
      <c r="G9" s="11">
        <v>911</v>
      </c>
      <c r="H9" s="11">
        <v>915</v>
      </c>
      <c r="I9" s="11">
        <v>936</v>
      </c>
      <c r="J9" s="97">
        <f t="shared" si="0"/>
        <v>968.25</v>
      </c>
      <c r="K9" s="98"/>
      <c r="L9" s="66"/>
      <c r="M9" s="8">
        <v>4</v>
      </c>
      <c r="N9" s="95">
        <v>7.8</v>
      </c>
      <c r="O9" s="96"/>
      <c r="P9" s="2"/>
      <c r="Q9" s="66"/>
      <c r="R9" s="80" t="s">
        <v>19</v>
      </c>
      <c r="S9" s="81">
        <f>S6-S8</f>
        <v>857.16666666666674</v>
      </c>
    </row>
    <row r="10" spans="1:19" x14ac:dyDescent="0.25">
      <c r="A10" s="2"/>
      <c r="B10" s="66"/>
      <c r="C10" s="9" t="s">
        <v>22</v>
      </c>
      <c r="D10" s="11">
        <v>63.46</v>
      </c>
      <c r="E10" s="11">
        <v>8.3000000000000007</v>
      </c>
      <c r="F10" s="11">
        <v>540</v>
      </c>
      <c r="G10" s="11">
        <v>615</v>
      </c>
      <c r="H10" s="11">
        <v>513</v>
      </c>
      <c r="I10" s="11">
        <v>601</v>
      </c>
      <c r="J10" s="97">
        <f t="shared" si="0"/>
        <v>567.25</v>
      </c>
      <c r="K10" s="98"/>
      <c r="L10" s="66"/>
      <c r="M10" s="8">
        <v>5</v>
      </c>
      <c r="N10" s="95">
        <v>9.1</v>
      </c>
      <c r="O10" s="96"/>
      <c r="P10" s="2"/>
      <c r="Q10" s="66"/>
      <c r="R10" s="80" t="s">
        <v>21</v>
      </c>
      <c r="S10" s="82">
        <f>S7-S8</f>
        <v>334.75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350</v>
      </c>
      <c r="G11" s="65">
        <v>401</v>
      </c>
      <c r="H11" s="65">
        <v>415</v>
      </c>
      <c r="I11" s="65">
        <v>388</v>
      </c>
      <c r="J11" s="97">
        <f t="shared" si="0"/>
        <v>388.5</v>
      </c>
      <c r="K11" s="98"/>
      <c r="L11" s="66"/>
      <c r="M11" s="13">
        <v>6</v>
      </c>
      <c r="N11" s="99">
        <v>7.9</v>
      </c>
      <c r="O11" s="100"/>
      <c r="P11" s="2"/>
      <c r="Q11" s="66"/>
      <c r="R11" s="83" t="s">
        <v>23</v>
      </c>
      <c r="S11" s="84">
        <f>S9/S6</f>
        <v>0.81043176804286166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188</v>
      </c>
      <c r="G12" s="65">
        <v>209</v>
      </c>
      <c r="H12" s="65">
        <v>214</v>
      </c>
      <c r="I12" s="65">
        <v>243</v>
      </c>
      <c r="J12" s="97">
        <f t="shared" si="0"/>
        <v>213.5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0.62540868752919199</v>
      </c>
    </row>
    <row r="13" spans="1:19" ht="15.75" thickBot="1" x14ac:dyDescent="0.3">
      <c r="A13" s="2"/>
      <c r="B13" s="66"/>
      <c r="C13" s="14" t="s">
        <v>29</v>
      </c>
      <c r="D13" s="15">
        <v>61.81</v>
      </c>
      <c r="E13" s="15">
        <v>7.4</v>
      </c>
      <c r="F13" s="15">
        <v>185</v>
      </c>
      <c r="G13" s="15">
        <v>207</v>
      </c>
      <c r="H13" s="15">
        <v>210</v>
      </c>
      <c r="I13" s="15">
        <v>233</v>
      </c>
      <c r="J13" s="101">
        <f t="shared" si="0"/>
        <v>208.75</v>
      </c>
      <c r="K13" s="102"/>
      <c r="L13" s="66"/>
      <c r="M13" s="69" t="s">
        <v>30</v>
      </c>
      <c r="N13" s="67">
        <v>3.25</v>
      </c>
      <c r="O13" s="68">
        <v>4.21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28.44</v>
      </c>
      <c r="E16" s="11">
        <v>8.4</v>
      </c>
      <c r="F16" s="22">
        <v>1045</v>
      </c>
      <c r="G16" s="16"/>
      <c r="H16" s="23" t="s">
        <v>1</v>
      </c>
      <c r="I16" s="113">
        <v>4.9800000000000004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4.46</v>
      </c>
      <c r="J17" s="115"/>
      <c r="K17" s="116"/>
      <c r="L17" s="66"/>
      <c r="M17" s="67">
        <v>6.8</v>
      </c>
      <c r="N17" s="28">
        <v>102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>
        <v>71.27</v>
      </c>
      <c r="E18" s="11"/>
      <c r="F18" s="22">
        <v>197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66.64</v>
      </c>
      <c r="E19" s="11"/>
      <c r="F19" s="22">
        <v>195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72.81</v>
      </c>
      <c r="E20" s="11"/>
      <c r="F20" s="22">
        <v>192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77.23</v>
      </c>
      <c r="E21" s="11"/>
      <c r="F21" s="22">
        <v>1301</v>
      </c>
      <c r="G21" s="16"/>
      <c r="H21" s="103">
        <v>2</v>
      </c>
      <c r="I21" s="105">
        <v>566</v>
      </c>
      <c r="J21" s="105">
        <v>456</v>
      </c>
      <c r="K21" s="107">
        <f>((I21-J21)/I21)</f>
        <v>0.19434628975265017</v>
      </c>
      <c r="L21" s="66"/>
      <c r="M21" s="13">
        <v>2</v>
      </c>
      <c r="N21" s="35" t="s">
        <v>301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75.27</v>
      </c>
      <c r="E22" s="11">
        <v>6.5</v>
      </c>
      <c r="F22" s="22">
        <v>378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351</v>
      </c>
      <c r="G23" s="16"/>
      <c r="H23" s="103">
        <v>5</v>
      </c>
      <c r="I23" s="105">
        <v>365</v>
      </c>
      <c r="J23" s="105">
        <v>230</v>
      </c>
      <c r="K23" s="107">
        <f>((I23-J23)/I23)</f>
        <v>0.36986301369863012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77.81</v>
      </c>
      <c r="E24" s="11">
        <v>6.3</v>
      </c>
      <c r="F24" s="22">
        <v>762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0.41414923831655048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748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0.3151167915381225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0.45045045045045046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2.224824355971897E-2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91.41</v>
      </c>
      <c r="E28" s="33"/>
      <c r="F28" s="34"/>
      <c r="G28" s="46"/>
      <c r="H28" s="47" t="s">
        <v>65</v>
      </c>
      <c r="I28" s="33">
        <v>554</v>
      </c>
      <c r="J28" s="33">
        <v>498</v>
      </c>
      <c r="K28" s="34">
        <f>I28-J28</f>
        <v>56</v>
      </c>
      <c r="L28" s="66"/>
      <c r="M28" s="122" t="s">
        <v>66</v>
      </c>
      <c r="N28" s="123"/>
      <c r="O28" s="48">
        <f>(J9-J13)/J9</f>
        <v>0.78440485411825456</v>
      </c>
      <c r="P28" s="2"/>
    </row>
    <row r="29" spans="1:16" ht="15.75" thickBot="1" x14ac:dyDescent="0.3">
      <c r="A29" s="2"/>
      <c r="B29" s="41"/>
      <c r="C29" s="45" t="s">
        <v>67</v>
      </c>
      <c r="D29" s="33">
        <v>72.55</v>
      </c>
      <c r="E29" s="33">
        <v>68.47</v>
      </c>
      <c r="F29" s="34">
        <v>94.65</v>
      </c>
      <c r="G29" s="49">
        <v>5.5</v>
      </c>
      <c r="H29" s="67" t="s">
        <v>68</v>
      </c>
      <c r="I29" s="35">
        <v>196</v>
      </c>
      <c r="J29" s="35">
        <v>165</v>
      </c>
      <c r="K29" s="34">
        <f>I29-J29</f>
        <v>31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78.45</v>
      </c>
      <c r="E30" s="33">
        <v>64.099999999999994</v>
      </c>
      <c r="F30" s="34">
        <v>81.72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74.650000000000006</v>
      </c>
      <c r="E31" s="33" t="s">
        <v>527</v>
      </c>
      <c r="F31" s="34">
        <v>67.25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53.81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>
        <v>91.32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528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529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530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531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532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533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534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146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971</v>
      </c>
      <c r="G64" s="12"/>
      <c r="H64" s="12"/>
      <c r="I64" s="12"/>
      <c r="J64" s="97">
        <f>AVERAGE(F64:I64)</f>
        <v>971</v>
      </c>
      <c r="K64" s="98"/>
      <c r="L64" s="66"/>
      <c r="M64" s="8">
        <v>2</v>
      </c>
      <c r="N64" s="95">
        <v>9.1999999999999993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482</v>
      </c>
      <c r="G65" s="12"/>
      <c r="H65" s="12"/>
      <c r="I65" s="12"/>
      <c r="J65" s="97">
        <f t="shared" ref="J65:J70" si="1">AVERAGE(F65:I65)</f>
        <v>482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64.84</v>
      </c>
      <c r="E66" s="11">
        <v>7.5</v>
      </c>
      <c r="F66" s="11">
        <v>1091</v>
      </c>
      <c r="G66" s="11">
        <v>1179</v>
      </c>
      <c r="H66" s="11">
        <v>1095</v>
      </c>
      <c r="I66" s="11">
        <v>1191</v>
      </c>
      <c r="J66" s="97">
        <f t="shared" si="1"/>
        <v>1139</v>
      </c>
      <c r="K66" s="98"/>
      <c r="L66" s="66"/>
      <c r="M66" s="8">
        <v>4</v>
      </c>
      <c r="N66" s="95">
        <v>7.9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62.13</v>
      </c>
      <c r="E67" s="11">
        <v>8.1</v>
      </c>
      <c r="F67" s="11">
        <v>530</v>
      </c>
      <c r="G67" s="11">
        <v>545</v>
      </c>
      <c r="H67" s="11">
        <v>664</v>
      </c>
      <c r="I67" s="11">
        <v>493</v>
      </c>
      <c r="J67" s="97">
        <f t="shared" si="1"/>
        <v>558</v>
      </c>
      <c r="K67" s="98"/>
      <c r="L67" s="66"/>
      <c r="M67" s="8">
        <v>5</v>
      </c>
      <c r="N67" s="95">
        <v>9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284</v>
      </c>
      <c r="G68" s="65">
        <v>306</v>
      </c>
      <c r="H68" s="65">
        <v>363</v>
      </c>
      <c r="I68" s="65">
        <v>323</v>
      </c>
      <c r="J68" s="97">
        <f t="shared" si="1"/>
        <v>319</v>
      </c>
      <c r="K68" s="98"/>
      <c r="L68" s="66"/>
      <c r="M68" s="13">
        <v>6</v>
      </c>
      <c r="N68" s="99">
        <v>7.8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232</v>
      </c>
      <c r="G69" s="65">
        <v>210</v>
      </c>
      <c r="H69" s="65">
        <v>200</v>
      </c>
      <c r="I69" s="65">
        <v>196</v>
      </c>
      <c r="J69" s="97">
        <f t="shared" si="1"/>
        <v>209.5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63.15</v>
      </c>
      <c r="E70" s="15">
        <v>7.3</v>
      </c>
      <c r="F70" s="15">
        <v>226</v>
      </c>
      <c r="G70" s="15">
        <v>207</v>
      </c>
      <c r="H70" s="15">
        <v>192</v>
      </c>
      <c r="I70" s="15">
        <v>182</v>
      </c>
      <c r="J70" s="101">
        <f t="shared" si="1"/>
        <v>201.75</v>
      </c>
      <c r="K70" s="102"/>
      <c r="L70" s="66"/>
      <c r="M70" s="69" t="s">
        <v>30</v>
      </c>
      <c r="N70" s="67">
        <v>3.75</v>
      </c>
      <c r="O70" s="68">
        <v>4.96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20.32</v>
      </c>
      <c r="E73" s="11">
        <v>10.3</v>
      </c>
      <c r="F73" s="22">
        <v>1135</v>
      </c>
      <c r="G73" s="16"/>
      <c r="H73" s="23" t="s">
        <v>1</v>
      </c>
      <c r="I73" s="113">
        <v>5.12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4.87</v>
      </c>
      <c r="J74" s="115"/>
      <c r="K74" s="116"/>
      <c r="L74" s="66"/>
      <c r="M74" s="67">
        <v>6.7</v>
      </c>
      <c r="N74" s="28">
        <v>108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72.33</v>
      </c>
      <c r="E75" s="11"/>
      <c r="F75" s="22">
        <v>237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66.64</v>
      </c>
      <c r="E76" s="11"/>
      <c r="F76" s="22">
        <v>234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73.180000000000007</v>
      </c>
      <c r="E77" s="11"/>
      <c r="F77" s="22">
        <v>231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75.81</v>
      </c>
      <c r="E78" s="11"/>
      <c r="F78" s="22">
        <v>1375</v>
      </c>
      <c r="G78" s="16"/>
      <c r="H78" s="103"/>
      <c r="I78" s="105"/>
      <c r="J78" s="105"/>
      <c r="K78" s="107" t="e">
        <f>((I78-J78)/I78)</f>
        <v>#DIV/0!</v>
      </c>
      <c r="L78" s="66"/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76.13</v>
      </c>
      <c r="E79" s="11">
        <v>6.4</v>
      </c>
      <c r="F79" s="22">
        <v>388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354</v>
      </c>
      <c r="G80" s="16"/>
      <c r="H80" s="103">
        <v>10</v>
      </c>
      <c r="I80" s="105">
        <v>553</v>
      </c>
      <c r="J80" s="105">
        <v>122</v>
      </c>
      <c r="K80" s="107">
        <f>((I80-J80)/I80)</f>
        <v>0.77938517179023503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78.349999999999994</v>
      </c>
      <c r="E81" s="11">
        <v>6.2</v>
      </c>
      <c r="F81" s="22">
        <v>775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0.51009657594381042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761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0.42831541218637992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0.34326018808777431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3.6992840095465392E-2</v>
      </c>
      <c r="P84" s="2"/>
    </row>
    <row r="85" spans="1:16" ht="15.75" thickBot="1" x14ac:dyDescent="0.3">
      <c r="A85" s="2"/>
      <c r="B85" s="41"/>
      <c r="C85" s="45" t="s">
        <v>64</v>
      </c>
      <c r="D85" s="33">
        <v>91.27</v>
      </c>
      <c r="E85" s="33"/>
      <c r="F85" s="34"/>
      <c r="G85" s="46"/>
      <c r="H85" s="47" t="s">
        <v>65</v>
      </c>
      <c r="I85" s="33">
        <v>545</v>
      </c>
      <c r="J85" s="33">
        <v>486</v>
      </c>
      <c r="K85" s="34">
        <f>I85-J85</f>
        <v>59</v>
      </c>
      <c r="L85" s="66"/>
      <c r="M85" s="122" t="s">
        <v>66</v>
      </c>
      <c r="N85" s="123"/>
      <c r="O85" s="48">
        <f>(J66-J70)/J66</f>
        <v>0.82287093942054435</v>
      </c>
      <c r="P85" s="2"/>
    </row>
    <row r="86" spans="1:16" ht="15.75" thickBot="1" x14ac:dyDescent="0.3">
      <c r="A86" s="2"/>
      <c r="B86" s="41"/>
      <c r="C86" s="45" t="s">
        <v>67</v>
      </c>
      <c r="D86" s="33">
        <v>72.349999999999994</v>
      </c>
      <c r="E86" s="33">
        <v>68.52</v>
      </c>
      <c r="F86" s="34" t="s">
        <v>535</v>
      </c>
      <c r="G86" s="49">
        <v>5.5</v>
      </c>
      <c r="H86" s="67" t="s">
        <v>68</v>
      </c>
      <c r="I86" s="35">
        <v>238</v>
      </c>
      <c r="J86" s="35">
        <v>201</v>
      </c>
      <c r="K86" s="34">
        <f>I86-J86</f>
        <v>37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79.45</v>
      </c>
      <c r="E87" s="33">
        <v>64.61</v>
      </c>
      <c r="F87" s="34">
        <v>81.33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76.55</v>
      </c>
      <c r="E88" s="33">
        <v>50.84</v>
      </c>
      <c r="F88" s="34">
        <v>66.42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53.33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91.29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8" ht="15" customHeight="1" x14ac:dyDescent="0.25">
      <c r="A97" s="2"/>
      <c r="B97" s="75"/>
      <c r="C97" s="117" t="s">
        <v>536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  <c r="Q97" s="66"/>
      <c r="R97" s="66"/>
    </row>
    <row r="98" spans="1:18" ht="15" customHeight="1" x14ac:dyDescent="0.25">
      <c r="A98" s="2"/>
      <c r="B98" s="66"/>
      <c r="C98" s="117" t="s">
        <v>537</v>
      </c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  <c r="Q98" s="66"/>
      <c r="R98" s="66"/>
    </row>
    <row r="99" spans="1:18" ht="15" customHeight="1" x14ac:dyDescent="0.25">
      <c r="A99" s="2"/>
      <c r="B99" s="66"/>
      <c r="C99" s="117" t="s">
        <v>538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  <c r="Q99" s="66"/>
      <c r="R99" s="66"/>
    </row>
    <row r="100" spans="1:18" ht="15.75" customHeight="1" x14ac:dyDescent="0.25">
      <c r="A100" s="2"/>
      <c r="B100" s="66"/>
      <c r="C100" s="117" t="s">
        <v>539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  <c r="Q100" s="66"/>
      <c r="R100" s="66" t="s">
        <v>93</v>
      </c>
    </row>
    <row r="101" spans="1:18" ht="15" customHeight="1" x14ac:dyDescent="0.25">
      <c r="A101" s="2"/>
      <c r="B101" s="66"/>
      <c r="C101" s="117" t="s">
        <v>540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  <c r="Q101" s="66"/>
      <c r="R101" s="66"/>
    </row>
    <row r="102" spans="1:18" ht="15" customHeight="1" x14ac:dyDescent="0.25">
      <c r="A102" s="2"/>
      <c r="B102" s="66"/>
      <c r="C102" s="117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  <c r="Q102" s="66"/>
      <c r="R102" s="66"/>
    </row>
    <row r="103" spans="1:18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  <c r="Q103" s="66"/>
      <c r="R103" s="66"/>
    </row>
    <row r="104" spans="1:18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  <c r="Q104" s="66"/>
      <c r="R104" s="66"/>
    </row>
    <row r="105" spans="1:18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  <c r="Q105" s="66"/>
      <c r="R105" s="66"/>
    </row>
    <row r="106" spans="1:18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  <c r="Q106" s="66"/>
      <c r="R106" s="66"/>
    </row>
    <row r="107" spans="1:18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  <c r="Q107" s="66"/>
      <c r="R107" s="66"/>
    </row>
    <row r="108" spans="1:18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  <c r="Q108" s="66"/>
      <c r="R108" s="66"/>
    </row>
    <row r="109" spans="1:18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  <c r="Q109" s="66"/>
      <c r="R109" s="66"/>
    </row>
    <row r="110" spans="1:18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  <c r="Q110" s="66"/>
      <c r="R110" s="66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  <c r="Q111" s="66"/>
      <c r="R111" s="66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945</v>
      </c>
      <c r="G119" s="12"/>
      <c r="H119" s="12"/>
      <c r="I119" s="12"/>
      <c r="J119" s="97">
        <f>AVERAGE(F119:I119)</f>
        <v>945</v>
      </c>
      <c r="K119" s="98"/>
      <c r="L119" s="66"/>
      <c r="M119" s="8">
        <v>2</v>
      </c>
      <c r="N119" s="95">
        <v>9.1999999999999993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465</v>
      </c>
      <c r="G120" s="12"/>
      <c r="H120" s="12"/>
      <c r="I120" s="12"/>
      <c r="J120" s="97">
        <f t="shared" ref="J120:J125" si="2">AVERAGE(F120:I120)</f>
        <v>465</v>
      </c>
      <c r="K120" s="98"/>
      <c r="L120" s="66"/>
      <c r="M120" s="8">
        <v>3</v>
      </c>
      <c r="N120" s="95">
        <v>8.6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63.77</v>
      </c>
      <c r="E121" s="11">
        <v>7.2</v>
      </c>
      <c r="F121" s="11">
        <v>1070</v>
      </c>
      <c r="G121" s="11">
        <v>1115</v>
      </c>
      <c r="H121" s="11">
        <v>1053</v>
      </c>
      <c r="I121" s="11">
        <v>1025</v>
      </c>
      <c r="J121" s="97">
        <f t="shared" si="2"/>
        <v>1065.75</v>
      </c>
      <c r="K121" s="98"/>
      <c r="L121" s="66"/>
      <c r="M121" s="8">
        <v>4</v>
      </c>
      <c r="N121" s="95">
        <v>7.4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61.16</v>
      </c>
      <c r="E122" s="11">
        <v>7.9</v>
      </c>
      <c r="F122" s="11">
        <v>485</v>
      </c>
      <c r="G122" s="11">
        <v>503</v>
      </c>
      <c r="H122" s="11">
        <v>474</v>
      </c>
      <c r="I122" s="11">
        <v>460</v>
      </c>
      <c r="J122" s="97">
        <f t="shared" si="2"/>
        <v>480.5</v>
      </c>
      <c r="K122" s="98"/>
      <c r="L122" s="66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332</v>
      </c>
      <c r="G123" s="65">
        <v>345</v>
      </c>
      <c r="H123" s="65">
        <v>334</v>
      </c>
      <c r="I123" s="65">
        <v>321</v>
      </c>
      <c r="J123" s="97">
        <f t="shared" si="2"/>
        <v>333</v>
      </c>
      <c r="K123" s="98"/>
      <c r="L123" s="66"/>
      <c r="M123" s="13">
        <v>6</v>
      </c>
      <c r="N123" s="99">
        <v>8.4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180</v>
      </c>
      <c r="G124" s="65">
        <v>185</v>
      </c>
      <c r="H124" s="65">
        <v>183</v>
      </c>
      <c r="I124" s="65">
        <v>180</v>
      </c>
      <c r="J124" s="97">
        <f t="shared" si="2"/>
        <v>182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59.44</v>
      </c>
      <c r="E125" s="15">
        <v>7.1</v>
      </c>
      <c r="F125" s="15">
        <v>189</v>
      </c>
      <c r="G125" s="15">
        <v>196</v>
      </c>
      <c r="H125" s="15">
        <v>192</v>
      </c>
      <c r="I125" s="15">
        <v>187</v>
      </c>
      <c r="J125" s="101">
        <f t="shared" si="2"/>
        <v>191</v>
      </c>
      <c r="K125" s="102"/>
      <c r="L125" s="66"/>
      <c r="M125" s="69" t="s">
        <v>30</v>
      </c>
      <c r="N125" s="67">
        <v>3.3</v>
      </c>
      <c r="O125" s="68">
        <v>5.45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13.62</v>
      </c>
      <c r="E128" s="11">
        <v>10.6</v>
      </c>
      <c r="F128" s="22">
        <v>1112</v>
      </c>
      <c r="G128" s="16"/>
      <c r="H128" s="23" t="s">
        <v>1</v>
      </c>
      <c r="I128" s="113">
        <v>5.05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4.82</v>
      </c>
      <c r="J129" s="115"/>
      <c r="K129" s="116"/>
      <c r="L129" s="66"/>
      <c r="M129" s="67">
        <v>7.2</v>
      </c>
      <c r="N129" s="28">
        <v>138</v>
      </c>
      <c r="O129" s="68">
        <v>0.03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70.31</v>
      </c>
      <c r="E130" s="11"/>
      <c r="F130" s="22">
        <v>203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66.52</v>
      </c>
      <c r="E131" s="11"/>
      <c r="F131" s="22">
        <v>201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71.400000000000006</v>
      </c>
      <c r="E132" s="11"/>
      <c r="F132" s="22">
        <v>199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75.3</v>
      </c>
      <c r="E133" s="11"/>
      <c r="F133" s="22">
        <v>1545</v>
      </c>
      <c r="G133" s="16"/>
      <c r="H133" s="103"/>
      <c r="I133" s="105"/>
      <c r="J133" s="105"/>
      <c r="K133" s="107" t="e">
        <f>((I133-J133)/I133)</f>
        <v>#DIV/0!</v>
      </c>
      <c r="L133" s="66"/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76.400000000000006</v>
      </c>
      <c r="E134" s="11">
        <v>6.5</v>
      </c>
      <c r="F134" s="22">
        <v>401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385</v>
      </c>
      <c r="G135" s="16"/>
      <c r="H135" s="103">
        <v>14</v>
      </c>
      <c r="I135" s="105">
        <v>398</v>
      </c>
      <c r="J135" s="105">
        <v>183</v>
      </c>
      <c r="K135" s="107">
        <f>((I135-J135)/I135)</f>
        <v>0.54020100502512558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77.599999999999994</v>
      </c>
      <c r="E136" s="11">
        <v>6.3</v>
      </c>
      <c r="F136" s="22">
        <v>791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0.54914379544921421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779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0.30697190426638915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0.45345345345345345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-4.9450549450549448E-2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91.15</v>
      </c>
      <c r="E140" s="33"/>
      <c r="F140" s="34"/>
      <c r="G140" s="46"/>
      <c r="H140" s="47" t="s">
        <v>105</v>
      </c>
      <c r="I140" s="33">
        <v>303</v>
      </c>
      <c r="J140" s="33">
        <v>272</v>
      </c>
      <c r="K140" s="34">
        <f>I140-J140</f>
        <v>31</v>
      </c>
      <c r="L140" s="66"/>
      <c r="M140" s="122" t="s">
        <v>66</v>
      </c>
      <c r="N140" s="123"/>
      <c r="O140" s="48">
        <f>(J121-J125)/J121</f>
        <v>0.82078348580811633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72.2</v>
      </c>
      <c r="E141" s="33">
        <v>68.260000000000005</v>
      </c>
      <c r="F141" s="34">
        <v>94.54</v>
      </c>
      <c r="G141" s="49">
        <v>5.4</v>
      </c>
      <c r="H141" s="67" t="s">
        <v>2</v>
      </c>
      <c r="I141" s="35">
        <v>189</v>
      </c>
      <c r="J141" s="35">
        <v>166</v>
      </c>
      <c r="K141" s="34">
        <f>I141-J141</f>
        <v>23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79.95</v>
      </c>
      <c r="E142" s="33">
        <v>64.900000000000006</v>
      </c>
      <c r="F142" s="34">
        <v>81.180000000000007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77.150000000000006</v>
      </c>
      <c r="E143" s="33">
        <v>51.15</v>
      </c>
      <c r="F143" s="34">
        <v>66.3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53.3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91.4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541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542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543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472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128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544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DAB-63C1-4DC5-81AA-0128E99B38FE}">
  <dimension ref="A1:S171"/>
  <sheetViews>
    <sheetView zoomScale="85" zoomScaleNormal="85" workbookViewId="0">
      <selection activeCell="R22" sqref="R22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A1" s="6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66"/>
      <c r="R1" s="66"/>
      <c r="S1" s="66"/>
    </row>
    <row r="2" spans="1:19" x14ac:dyDescent="0.25">
      <c r="A2" s="2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3"/>
      <c r="Q2" s="66"/>
      <c r="R2" s="66"/>
      <c r="S2" s="66"/>
    </row>
    <row r="3" spans="1:19" x14ac:dyDescent="0.25">
      <c r="A3" s="2"/>
      <c r="B3" s="66"/>
      <c r="C3" s="4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2"/>
      <c r="Q3" s="66"/>
      <c r="R3" s="66"/>
      <c r="S3" s="66"/>
    </row>
    <row r="4" spans="1:19" ht="15.75" thickBot="1" x14ac:dyDescent="0.3">
      <c r="A4" s="2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2"/>
      <c r="Q4" s="66"/>
      <c r="R4" s="66"/>
      <c r="S4" s="66"/>
    </row>
    <row r="5" spans="1:19" ht="15" customHeight="1" x14ac:dyDescent="0.25">
      <c r="A5" s="2"/>
      <c r="B5" s="66"/>
      <c r="C5" s="87" t="s">
        <v>8</v>
      </c>
      <c r="D5" s="89" t="s">
        <v>9</v>
      </c>
      <c r="E5" s="89" t="s">
        <v>10</v>
      </c>
      <c r="F5" s="89" t="s">
        <v>11</v>
      </c>
      <c r="G5" s="89"/>
      <c r="H5" s="89"/>
      <c r="I5" s="89"/>
      <c r="J5" s="89"/>
      <c r="K5" s="91"/>
      <c r="L5" s="66"/>
      <c r="M5" s="6" t="s">
        <v>12</v>
      </c>
      <c r="N5" s="92" t="s">
        <v>10</v>
      </c>
      <c r="O5" s="93"/>
      <c r="P5" s="2"/>
      <c r="Q5" s="66"/>
      <c r="R5" s="66"/>
      <c r="S5" s="66"/>
    </row>
    <row r="6" spans="1:19" x14ac:dyDescent="0.25">
      <c r="A6" s="2"/>
      <c r="B6" s="66"/>
      <c r="C6" s="88"/>
      <c r="D6" s="90"/>
      <c r="E6" s="90"/>
      <c r="F6" s="7" t="s">
        <v>13</v>
      </c>
      <c r="G6" s="7" t="s">
        <v>14</v>
      </c>
      <c r="H6" s="7" t="s">
        <v>15</v>
      </c>
      <c r="I6" s="7" t="s">
        <v>16</v>
      </c>
      <c r="J6" s="90" t="s">
        <v>6</v>
      </c>
      <c r="K6" s="94"/>
      <c r="L6" s="66"/>
      <c r="M6" s="8">
        <v>1</v>
      </c>
      <c r="N6" s="95"/>
      <c r="O6" s="96"/>
      <c r="P6" s="2"/>
      <c r="Q6" s="66"/>
      <c r="R6" s="57" t="s">
        <v>0</v>
      </c>
      <c r="S6" s="57">
        <f>AVERAGE(J9,J66,J121)</f>
        <v>995.75</v>
      </c>
    </row>
    <row r="7" spans="1:19" x14ac:dyDescent="0.25">
      <c r="A7" s="2"/>
      <c r="B7" s="66"/>
      <c r="C7" s="9" t="s">
        <v>17</v>
      </c>
      <c r="D7" s="10"/>
      <c r="E7" s="10"/>
      <c r="F7" s="11">
        <v>922</v>
      </c>
      <c r="G7" s="12"/>
      <c r="H7" s="12"/>
      <c r="I7" s="12"/>
      <c r="J7" s="97">
        <f>AVERAGE(F7:I7)</f>
        <v>922</v>
      </c>
      <c r="K7" s="98"/>
      <c r="L7" s="66"/>
      <c r="M7" s="8">
        <v>2</v>
      </c>
      <c r="N7" s="95">
        <v>9.1</v>
      </c>
      <c r="O7" s="96"/>
      <c r="P7" s="2"/>
      <c r="Q7" s="66"/>
      <c r="R7" s="57" t="s">
        <v>1</v>
      </c>
      <c r="S7" s="78">
        <f>AVERAGE(J10,J67,J122)</f>
        <v>465.75</v>
      </c>
    </row>
    <row r="8" spans="1:19" x14ac:dyDescent="0.25">
      <c r="A8" s="2"/>
      <c r="B8" s="66"/>
      <c r="C8" s="9" t="s">
        <v>18</v>
      </c>
      <c r="D8" s="10"/>
      <c r="E8" s="10"/>
      <c r="F8" s="11">
        <v>492</v>
      </c>
      <c r="G8" s="12"/>
      <c r="H8" s="12"/>
      <c r="I8" s="12"/>
      <c r="J8" s="97">
        <f t="shared" ref="J8:J13" si="0">AVERAGE(F8:I8)</f>
        <v>492</v>
      </c>
      <c r="K8" s="98"/>
      <c r="L8" s="66"/>
      <c r="M8" s="8">
        <v>3</v>
      </c>
      <c r="N8" s="95">
        <v>8.6</v>
      </c>
      <c r="O8" s="96"/>
      <c r="P8" s="2"/>
      <c r="Q8" s="66"/>
      <c r="R8" s="57" t="s">
        <v>2</v>
      </c>
      <c r="S8" s="79">
        <f>AVERAGE(J13,J70,J125)</f>
        <v>160.58333333333334</v>
      </c>
    </row>
    <row r="9" spans="1:19" x14ac:dyDescent="0.25">
      <c r="A9" s="2"/>
      <c r="B9" s="66"/>
      <c r="C9" s="9" t="s">
        <v>20</v>
      </c>
      <c r="D9" s="11">
        <v>65.41</v>
      </c>
      <c r="E9" s="11">
        <v>7.8</v>
      </c>
      <c r="F9" s="11">
        <v>915</v>
      </c>
      <c r="G9" s="11">
        <v>942</v>
      </c>
      <c r="H9" s="11">
        <v>972</v>
      </c>
      <c r="I9" s="11">
        <v>970</v>
      </c>
      <c r="J9" s="97">
        <f t="shared" si="0"/>
        <v>949.75</v>
      </c>
      <c r="K9" s="98"/>
      <c r="L9" s="66"/>
      <c r="M9" s="8">
        <v>4</v>
      </c>
      <c r="N9" s="95">
        <v>7.5</v>
      </c>
      <c r="O9" s="96"/>
      <c r="P9" s="2"/>
      <c r="Q9" s="66"/>
      <c r="R9" s="80" t="s">
        <v>19</v>
      </c>
      <c r="S9" s="81">
        <f>S6-S8</f>
        <v>835.16666666666663</v>
      </c>
    </row>
    <row r="10" spans="1:19" x14ac:dyDescent="0.25">
      <c r="A10" s="2"/>
      <c r="B10" s="66"/>
      <c r="C10" s="9" t="s">
        <v>22</v>
      </c>
      <c r="D10" s="11">
        <v>61.81</v>
      </c>
      <c r="E10" s="11">
        <v>8</v>
      </c>
      <c r="F10" s="11">
        <v>426</v>
      </c>
      <c r="G10" s="11">
        <v>364</v>
      </c>
      <c r="H10" s="11">
        <v>427</v>
      </c>
      <c r="I10" s="11">
        <v>477</v>
      </c>
      <c r="J10" s="97">
        <f t="shared" si="0"/>
        <v>423.5</v>
      </c>
      <c r="K10" s="98"/>
      <c r="L10" s="66"/>
      <c r="M10" s="8">
        <v>5</v>
      </c>
      <c r="N10" s="95">
        <v>8.5</v>
      </c>
      <c r="O10" s="96"/>
      <c r="P10" s="2"/>
      <c r="Q10" s="66"/>
      <c r="R10" s="80" t="s">
        <v>21</v>
      </c>
      <c r="S10" s="82">
        <f>S7-S8</f>
        <v>305.16666666666663</v>
      </c>
    </row>
    <row r="11" spans="1:19" ht="15.75" thickBot="1" x14ac:dyDescent="0.3">
      <c r="A11" s="2"/>
      <c r="B11" s="66"/>
      <c r="C11" s="9" t="s">
        <v>24</v>
      </c>
      <c r="D11" s="11"/>
      <c r="E11" s="11"/>
      <c r="F11" s="11">
        <v>255</v>
      </c>
      <c r="G11" s="65">
        <v>275</v>
      </c>
      <c r="H11" s="65">
        <v>245</v>
      </c>
      <c r="I11" s="65">
        <v>241</v>
      </c>
      <c r="J11" s="97">
        <f t="shared" si="0"/>
        <v>254</v>
      </c>
      <c r="K11" s="98"/>
      <c r="L11" s="66"/>
      <c r="M11" s="13">
        <v>6</v>
      </c>
      <c r="N11" s="99">
        <v>7.9</v>
      </c>
      <c r="O11" s="100"/>
      <c r="P11" s="2"/>
      <c r="Q11" s="66"/>
      <c r="R11" s="83" t="s">
        <v>23</v>
      </c>
      <c r="S11" s="84">
        <f>S9/S6</f>
        <v>0.83873127458364716</v>
      </c>
    </row>
    <row r="12" spans="1:19" ht="15.75" thickBot="1" x14ac:dyDescent="0.3">
      <c r="A12" s="2"/>
      <c r="B12" s="66"/>
      <c r="C12" s="9" t="s">
        <v>26</v>
      </c>
      <c r="D12" s="11"/>
      <c r="E12" s="11"/>
      <c r="F12" s="11">
        <v>169</v>
      </c>
      <c r="G12" s="65">
        <v>172</v>
      </c>
      <c r="H12" s="65">
        <v>145</v>
      </c>
      <c r="I12" s="65">
        <v>146</v>
      </c>
      <c r="J12" s="97">
        <f t="shared" si="0"/>
        <v>158</v>
      </c>
      <c r="K12" s="98"/>
      <c r="L12" s="66"/>
      <c r="M12" s="66"/>
      <c r="N12" s="70" t="s">
        <v>27</v>
      </c>
      <c r="O12" s="71" t="s">
        <v>28</v>
      </c>
      <c r="P12" s="2"/>
      <c r="Q12" s="66"/>
      <c r="R12" s="83" t="s">
        <v>25</v>
      </c>
      <c r="S12" s="85">
        <f>S10/S7</f>
        <v>0.65521560207550533</v>
      </c>
    </row>
    <row r="13" spans="1:19" ht="15.75" thickBot="1" x14ac:dyDescent="0.3">
      <c r="A13" s="2"/>
      <c r="B13" s="66"/>
      <c r="C13" s="14" t="s">
        <v>29</v>
      </c>
      <c r="D13" s="15">
        <v>62.06</v>
      </c>
      <c r="E13" s="15">
        <v>7.1</v>
      </c>
      <c r="F13" s="15">
        <v>152</v>
      </c>
      <c r="G13" s="15">
        <v>156</v>
      </c>
      <c r="H13" s="15">
        <v>133</v>
      </c>
      <c r="I13" s="15">
        <v>138</v>
      </c>
      <c r="J13" s="101">
        <f t="shared" si="0"/>
        <v>144.75</v>
      </c>
      <c r="K13" s="102"/>
      <c r="L13" s="66"/>
      <c r="M13" s="69" t="s">
        <v>30</v>
      </c>
      <c r="N13" s="67">
        <v>3.15</v>
      </c>
      <c r="O13" s="68">
        <v>4.76</v>
      </c>
      <c r="P13" s="2"/>
      <c r="Q13" s="66"/>
      <c r="R13" s="66"/>
      <c r="S13" s="66"/>
    </row>
    <row r="14" spans="1:19" ht="15.75" thickBot="1" x14ac:dyDescent="0.3">
      <c r="A14" s="2"/>
      <c r="B14" s="66"/>
      <c r="C14" s="16"/>
      <c r="D14" s="16"/>
      <c r="E14" s="16"/>
      <c r="F14" s="16"/>
      <c r="G14" s="16"/>
      <c r="H14" s="16"/>
      <c r="I14" s="16"/>
      <c r="J14" s="16"/>
      <c r="K14" s="66"/>
      <c r="L14" s="66"/>
      <c r="M14" s="66"/>
      <c r="N14" s="66"/>
      <c r="O14" s="66"/>
      <c r="P14" s="2"/>
      <c r="Q14" s="66"/>
      <c r="R14" s="66"/>
      <c r="S14" s="66"/>
    </row>
    <row r="15" spans="1:19" ht="15" customHeight="1" x14ac:dyDescent="0.25">
      <c r="A15" s="2"/>
      <c r="B15" s="66"/>
      <c r="C15" s="17" t="s">
        <v>8</v>
      </c>
      <c r="D15" s="18" t="s">
        <v>9</v>
      </c>
      <c r="E15" s="18" t="s">
        <v>10</v>
      </c>
      <c r="F15" s="19" t="s">
        <v>31</v>
      </c>
      <c r="G15" s="20"/>
      <c r="H15" s="17" t="s">
        <v>8</v>
      </c>
      <c r="I15" s="89" t="s">
        <v>32</v>
      </c>
      <c r="J15" s="89"/>
      <c r="K15" s="91"/>
      <c r="L15" s="66"/>
      <c r="M15" s="109" t="s">
        <v>33</v>
      </c>
      <c r="N15" s="110"/>
      <c r="O15" s="93"/>
      <c r="P15" s="2"/>
      <c r="Q15" s="66"/>
      <c r="R15" s="66"/>
      <c r="S15" s="66"/>
    </row>
    <row r="16" spans="1:19" x14ac:dyDescent="0.25">
      <c r="A16" s="2"/>
      <c r="B16" s="66"/>
      <c r="C16" s="21" t="s">
        <v>34</v>
      </c>
      <c r="D16" s="11">
        <v>11.11</v>
      </c>
      <c r="E16" s="11">
        <v>9.3000000000000007</v>
      </c>
      <c r="F16" s="22">
        <v>868</v>
      </c>
      <c r="G16" s="16"/>
      <c r="H16" s="23" t="s">
        <v>1</v>
      </c>
      <c r="I16" s="113">
        <v>4.55</v>
      </c>
      <c r="J16" s="113"/>
      <c r="K16" s="114"/>
      <c r="L16" s="66"/>
      <c r="M16" s="24" t="s">
        <v>10</v>
      </c>
      <c r="N16" s="25" t="s">
        <v>35</v>
      </c>
      <c r="O16" s="26" t="s">
        <v>36</v>
      </c>
      <c r="P16" s="2"/>
      <c r="Q16" s="66"/>
      <c r="R16" s="66"/>
      <c r="S16" s="66"/>
    </row>
    <row r="17" spans="1:16" ht="15.75" thickBot="1" x14ac:dyDescent="0.3">
      <c r="A17" s="2"/>
      <c r="B17" s="66"/>
      <c r="C17" s="21" t="s">
        <v>37</v>
      </c>
      <c r="D17" s="11"/>
      <c r="E17" s="11"/>
      <c r="F17" s="22"/>
      <c r="G17" s="16"/>
      <c r="H17" s="27" t="s">
        <v>2</v>
      </c>
      <c r="I17" s="115">
        <v>3.75</v>
      </c>
      <c r="J17" s="115"/>
      <c r="K17" s="116"/>
      <c r="L17" s="66"/>
      <c r="M17" s="67">
        <v>6.9</v>
      </c>
      <c r="N17" s="28">
        <v>104</v>
      </c>
      <c r="O17" s="68">
        <v>0.04</v>
      </c>
      <c r="P17" s="2"/>
    </row>
    <row r="18" spans="1:16" ht="15.75" thickBot="1" x14ac:dyDescent="0.3">
      <c r="A18" s="2"/>
      <c r="B18" s="66"/>
      <c r="C18" s="21" t="s">
        <v>38</v>
      </c>
      <c r="D18" s="11">
        <v>70.17</v>
      </c>
      <c r="E18" s="11"/>
      <c r="F18" s="22">
        <v>162</v>
      </c>
      <c r="G18" s="16"/>
      <c r="H18" s="16"/>
      <c r="I18" s="16"/>
      <c r="J18" s="16"/>
      <c r="K18" s="66"/>
      <c r="L18" s="66"/>
      <c r="M18" s="66"/>
      <c r="N18" s="66"/>
      <c r="O18" s="66"/>
      <c r="P18" s="2"/>
    </row>
    <row r="19" spans="1:16" ht="15" customHeight="1" x14ac:dyDescent="0.25">
      <c r="A19" s="2"/>
      <c r="B19" s="66"/>
      <c r="C19" s="21" t="s">
        <v>39</v>
      </c>
      <c r="D19" s="11">
        <v>66.91</v>
      </c>
      <c r="E19" s="11"/>
      <c r="F19" s="22">
        <v>159</v>
      </c>
      <c r="G19" s="16"/>
      <c r="H19" s="87" t="s">
        <v>40</v>
      </c>
      <c r="I19" s="89"/>
      <c r="J19" s="89"/>
      <c r="K19" s="91"/>
      <c r="L19" s="66"/>
      <c r="M19" s="6" t="s">
        <v>41</v>
      </c>
      <c r="N19" s="29" t="s">
        <v>10</v>
      </c>
      <c r="O19" s="30" t="s">
        <v>42</v>
      </c>
      <c r="P19" s="2"/>
    </row>
    <row r="20" spans="1:16" x14ac:dyDescent="0.25">
      <c r="A20" s="2"/>
      <c r="B20" s="66"/>
      <c r="C20" s="21" t="s">
        <v>43</v>
      </c>
      <c r="D20" s="11">
        <v>72.040000000000006</v>
      </c>
      <c r="E20" s="11"/>
      <c r="F20" s="22">
        <v>156</v>
      </c>
      <c r="G20" s="16"/>
      <c r="H20" s="31" t="s">
        <v>44</v>
      </c>
      <c r="I20" s="7" t="s">
        <v>45</v>
      </c>
      <c r="J20" s="7" t="s">
        <v>46</v>
      </c>
      <c r="K20" s="32" t="s">
        <v>47</v>
      </c>
      <c r="L20" s="66"/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B21" s="66"/>
      <c r="C21" s="21" t="s">
        <v>48</v>
      </c>
      <c r="D21" s="11">
        <v>72.17</v>
      </c>
      <c r="E21" s="11"/>
      <c r="F21" s="22">
        <v>1524</v>
      </c>
      <c r="G21" s="16"/>
      <c r="H21" s="103"/>
      <c r="I21" s="105"/>
      <c r="J21" s="105"/>
      <c r="K21" s="107" t="e">
        <f>((I21-J21)/I21)</f>
        <v>#DIV/0!</v>
      </c>
      <c r="L21" s="66"/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B22" s="66"/>
      <c r="C22" s="21" t="s">
        <v>49</v>
      </c>
      <c r="D22" s="11">
        <v>76.349999999999994</v>
      </c>
      <c r="E22" s="11">
        <v>6.4</v>
      </c>
      <c r="F22" s="22">
        <v>377</v>
      </c>
      <c r="G22" s="16"/>
      <c r="H22" s="103"/>
      <c r="I22" s="105"/>
      <c r="J22" s="105"/>
      <c r="K22" s="107"/>
      <c r="L22" s="66"/>
      <c r="M22" s="66"/>
      <c r="N22" s="66"/>
      <c r="O22" s="66"/>
      <c r="P22" s="2"/>
    </row>
    <row r="23" spans="1:16" ht="15" customHeight="1" x14ac:dyDescent="0.25">
      <c r="A23" s="2"/>
      <c r="B23" s="66"/>
      <c r="C23" s="21" t="s">
        <v>50</v>
      </c>
      <c r="D23" s="11"/>
      <c r="E23" s="11"/>
      <c r="F23" s="22">
        <v>348</v>
      </c>
      <c r="G23" s="16"/>
      <c r="H23" s="103">
        <v>7</v>
      </c>
      <c r="I23" s="105">
        <v>224</v>
      </c>
      <c r="J23" s="105">
        <v>107</v>
      </c>
      <c r="K23" s="107">
        <f>((I23-J23)/I23)</f>
        <v>0.5223214285714286</v>
      </c>
      <c r="L23" s="66"/>
      <c r="M23" s="109" t="s">
        <v>51</v>
      </c>
      <c r="N23" s="110"/>
      <c r="O23" s="93"/>
      <c r="P23" s="2"/>
    </row>
    <row r="24" spans="1:16" ht="15.75" thickBot="1" x14ac:dyDescent="0.3">
      <c r="A24" s="2"/>
      <c r="B24" s="66"/>
      <c r="C24" s="21" t="s">
        <v>52</v>
      </c>
      <c r="D24" s="11">
        <v>77.75</v>
      </c>
      <c r="E24" s="11">
        <v>6.2</v>
      </c>
      <c r="F24" s="22">
        <v>765</v>
      </c>
      <c r="G24" s="16"/>
      <c r="H24" s="104"/>
      <c r="I24" s="106"/>
      <c r="J24" s="106"/>
      <c r="K24" s="108"/>
      <c r="L24" s="66"/>
      <c r="M24" s="111" t="s">
        <v>53</v>
      </c>
      <c r="N24" s="112"/>
      <c r="O24" s="37">
        <f>(J9-J10)/J9</f>
        <v>0.55409318241642536</v>
      </c>
      <c r="P24" s="2"/>
    </row>
    <row r="25" spans="1:16" ht="15.75" thickBot="1" x14ac:dyDescent="0.3">
      <c r="A25" s="2"/>
      <c r="B25" s="66"/>
      <c r="C25" s="38" t="s">
        <v>54</v>
      </c>
      <c r="D25" s="15"/>
      <c r="E25" s="15"/>
      <c r="F25" s="39">
        <v>746</v>
      </c>
      <c r="G25" s="16"/>
      <c r="H25" s="66"/>
      <c r="I25" s="66"/>
      <c r="J25" s="66"/>
      <c r="K25" s="66"/>
      <c r="L25" s="66"/>
      <c r="M25" s="111" t="s">
        <v>55</v>
      </c>
      <c r="N25" s="112"/>
      <c r="O25" s="37">
        <f>(J10-J11)/J10</f>
        <v>0.40023612750885479</v>
      </c>
      <c r="P25" s="2"/>
    </row>
    <row r="26" spans="1:16" ht="15.75" customHeight="1" thickBot="1" x14ac:dyDescent="0.3">
      <c r="A26" s="2"/>
      <c r="B26" s="66"/>
      <c r="C26" s="40"/>
      <c r="D26" s="40"/>
      <c r="E26" s="40"/>
      <c r="F26" s="40"/>
      <c r="G26" s="66"/>
      <c r="H26" s="109" t="s">
        <v>56</v>
      </c>
      <c r="I26" s="110"/>
      <c r="J26" s="110"/>
      <c r="K26" s="93"/>
      <c r="L26" s="66"/>
      <c r="M26" s="111" t="s">
        <v>57</v>
      </c>
      <c r="N26" s="112"/>
      <c r="O26" s="37">
        <f>(J11-J12)/J11</f>
        <v>0.37795275590551181</v>
      </c>
      <c r="P26" s="2"/>
    </row>
    <row r="27" spans="1:16" ht="15.75" customHeight="1" thickBot="1" x14ac:dyDescent="0.3">
      <c r="A27" s="2"/>
      <c r="B27" s="41"/>
      <c r="C27" s="42" t="s">
        <v>8</v>
      </c>
      <c r="D27" s="43" t="s">
        <v>9</v>
      </c>
      <c r="E27" s="43" t="s">
        <v>58</v>
      </c>
      <c r="F27" s="19" t="s">
        <v>59</v>
      </c>
      <c r="G27" s="44" t="s">
        <v>10</v>
      </c>
      <c r="H27" s="24" t="s">
        <v>8</v>
      </c>
      <c r="I27" s="25" t="s">
        <v>60</v>
      </c>
      <c r="J27" s="25" t="s">
        <v>61</v>
      </c>
      <c r="K27" s="26" t="s">
        <v>62</v>
      </c>
      <c r="L27" s="66"/>
      <c r="M27" s="120" t="s">
        <v>63</v>
      </c>
      <c r="N27" s="121"/>
      <c r="O27" s="64">
        <f>(J12-J13)/J12</f>
        <v>8.3860759493670889E-2</v>
      </c>
      <c r="P27" s="2"/>
    </row>
    <row r="28" spans="1:16" ht="15" customHeight="1" thickBot="1" x14ac:dyDescent="0.3">
      <c r="A28" s="2"/>
      <c r="B28" s="41"/>
      <c r="C28" s="45" t="s">
        <v>64</v>
      </c>
      <c r="D28" s="33">
        <v>91.58</v>
      </c>
      <c r="E28" s="33"/>
      <c r="F28" s="34"/>
      <c r="G28" s="46"/>
      <c r="H28" s="47" t="s">
        <v>65</v>
      </c>
      <c r="I28" s="33">
        <v>437</v>
      </c>
      <c r="J28" s="33">
        <v>398</v>
      </c>
      <c r="K28" s="34">
        <f>I28-J28</f>
        <v>39</v>
      </c>
      <c r="L28" s="66"/>
      <c r="M28" s="122" t="s">
        <v>66</v>
      </c>
      <c r="N28" s="123"/>
      <c r="O28" s="48">
        <f>(J9-J13)/J9</f>
        <v>0.84759147143985258</v>
      </c>
      <c r="P28" s="2"/>
    </row>
    <row r="29" spans="1:16" ht="15.75" thickBot="1" x14ac:dyDescent="0.3">
      <c r="A29" s="2"/>
      <c r="B29" s="41"/>
      <c r="C29" s="45" t="s">
        <v>67</v>
      </c>
      <c r="D29" s="33">
        <v>72.849999999999994</v>
      </c>
      <c r="E29" s="33">
        <v>67.27</v>
      </c>
      <c r="F29" s="34">
        <v>92.35</v>
      </c>
      <c r="G29" s="49">
        <v>5.4</v>
      </c>
      <c r="H29" s="67" t="s">
        <v>68</v>
      </c>
      <c r="I29" s="35">
        <v>164</v>
      </c>
      <c r="J29" s="35">
        <v>141</v>
      </c>
      <c r="K29" s="34">
        <f>I29-J29</f>
        <v>23</v>
      </c>
      <c r="L29" s="50"/>
      <c r="M29" s="50"/>
      <c r="N29" s="50"/>
      <c r="O29" s="66"/>
      <c r="P29" s="2"/>
    </row>
    <row r="30" spans="1:16" ht="15" customHeight="1" x14ac:dyDescent="0.25">
      <c r="A30" s="2"/>
      <c r="B30" s="41"/>
      <c r="C30" s="45" t="s">
        <v>69</v>
      </c>
      <c r="D30" s="33">
        <v>77</v>
      </c>
      <c r="E30" s="33">
        <v>62.55</v>
      </c>
      <c r="F30" s="34">
        <v>81.319999999999993</v>
      </c>
      <c r="G30" s="66"/>
      <c r="H30" s="66"/>
      <c r="I30" s="66"/>
      <c r="J30" s="66"/>
      <c r="K30" s="66"/>
      <c r="L30" s="66"/>
      <c r="M30" s="66"/>
      <c r="N30" s="66"/>
      <c r="O30" s="66"/>
      <c r="P30" s="2"/>
    </row>
    <row r="31" spans="1:16" ht="15" customHeight="1" x14ac:dyDescent="0.25">
      <c r="A31" s="2"/>
      <c r="B31" s="41"/>
      <c r="C31" s="45" t="s">
        <v>70</v>
      </c>
      <c r="D31" s="33">
        <v>74.7</v>
      </c>
      <c r="E31" s="33">
        <v>51.75</v>
      </c>
      <c r="F31" s="34">
        <v>69.28</v>
      </c>
      <c r="G31" s="66"/>
      <c r="H31" s="66"/>
      <c r="I31" s="66"/>
      <c r="J31" s="66"/>
      <c r="K31" s="66"/>
      <c r="L31" s="66"/>
      <c r="M31" s="66"/>
      <c r="N31" s="66"/>
      <c r="O31" s="66"/>
      <c r="P31" s="2"/>
    </row>
    <row r="32" spans="1:16" ht="15.75" customHeight="1" thickBot="1" x14ac:dyDescent="0.3">
      <c r="A32" s="2"/>
      <c r="B32" s="41"/>
      <c r="C32" s="51" t="s">
        <v>71</v>
      </c>
      <c r="D32" s="52">
        <v>54.25</v>
      </c>
      <c r="E32" s="52"/>
      <c r="F32" s="34"/>
      <c r="G32" s="53"/>
      <c r="H32" s="66"/>
      <c r="I32" s="66"/>
      <c r="J32" s="66"/>
      <c r="K32" s="66"/>
      <c r="L32" s="66"/>
      <c r="M32" s="66"/>
      <c r="N32" s="66"/>
      <c r="O32" s="66"/>
      <c r="P32" s="2"/>
    </row>
    <row r="33" spans="1:16" ht="15" customHeight="1" thickBot="1" x14ac:dyDescent="0.3">
      <c r="A33" s="2"/>
      <c r="B33" s="41"/>
      <c r="C33" s="45" t="s">
        <v>72</v>
      </c>
      <c r="D33" s="33" t="s">
        <v>545</v>
      </c>
      <c r="E33" s="33"/>
      <c r="F33" s="54"/>
      <c r="G33" s="55" t="s">
        <v>73</v>
      </c>
      <c r="H33" s="66"/>
      <c r="I33" s="66"/>
      <c r="J33" s="66"/>
      <c r="K33" s="66"/>
      <c r="L33" s="66"/>
      <c r="M33" s="66"/>
      <c r="N33" s="66"/>
      <c r="O33" s="66"/>
      <c r="P33" s="2"/>
    </row>
    <row r="34" spans="1:16" ht="15" customHeight="1" x14ac:dyDescent="0.25">
      <c r="A34" s="2"/>
      <c r="B34" s="41"/>
      <c r="C34" s="45" t="s">
        <v>74</v>
      </c>
      <c r="D34" s="33"/>
      <c r="E34" s="33"/>
      <c r="F34" s="33"/>
      <c r="G34" s="56"/>
      <c r="H34" s="66"/>
      <c r="I34" s="66"/>
      <c r="J34" s="66"/>
      <c r="K34" s="66"/>
      <c r="L34" s="66"/>
      <c r="M34" s="66"/>
      <c r="N34" s="66"/>
      <c r="O34" s="66"/>
      <c r="P34" s="2"/>
    </row>
    <row r="35" spans="1:16" ht="15.75" customHeight="1" x14ac:dyDescent="0.25">
      <c r="A35" s="2"/>
      <c r="B35" s="41"/>
      <c r="C35" s="45" t="s">
        <v>75</v>
      </c>
      <c r="D35" s="57"/>
      <c r="E35" s="57"/>
      <c r="F35" s="57"/>
      <c r="G35" s="58"/>
      <c r="H35" s="66"/>
      <c r="I35" s="66"/>
      <c r="J35" s="66"/>
      <c r="K35" s="66"/>
      <c r="L35" s="66"/>
      <c r="M35" s="66"/>
      <c r="N35" s="66"/>
      <c r="O35" s="66"/>
      <c r="P35" s="2"/>
    </row>
    <row r="36" spans="1:16" ht="15.75" thickBot="1" x14ac:dyDescent="0.3">
      <c r="A36" s="2"/>
      <c r="B36" s="41"/>
      <c r="C36" s="59" t="s">
        <v>75</v>
      </c>
      <c r="D36" s="35"/>
      <c r="E36" s="35"/>
      <c r="F36" s="35"/>
      <c r="G36" s="60"/>
      <c r="H36" s="66"/>
      <c r="I36" s="66"/>
      <c r="J36" s="66"/>
      <c r="K36" s="66"/>
      <c r="L36" s="66"/>
      <c r="M36" s="66"/>
      <c r="N36" s="66"/>
      <c r="O36" s="66"/>
      <c r="P36" s="2"/>
    </row>
    <row r="37" spans="1:16" x14ac:dyDescent="0.25">
      <c r="A37" s="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2"/>
    </row>
    <row r="38" spans="1:16" x14ac:dyDescent="0.25">
      <c r="A38" s="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2"/>
    </row>
    <row r="39" spans="1:16" x14ac:dyDescent="0.25">
      <c r="A39" s="2"/>
      <c r="B39" s="66"/>
      <c r="C39" s="61" t="s">
        <v>76</v>
      </c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51"/>
      <c r="P39" s="2"/>
    </row>
    <row r="40" spans="1:16" ht="15" customHeight="1" x14ac:dyDescent="0.25">
      <c r="A40" s="2"/>
      <c r="B40" s="75"/>
      <c r="C40" s="117" t="s">
        <v>546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9"/>
      <c r="P40" s="2"/>
    </row>
    <row r="41" spans="1:16" x14ac:dyDescent="0.25">
      <c r="A41" s="2"/>
      <c r="B41" s="66"/>
      <c r="C41" s="117" t="s">
        <v>547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9"/>
      <c r="P41" s="2"/>
    </row>
    <row r="42" spans="1:16" x14ac:dyDescent="0.25">
      <c r="A42" s="2"/>
      <c r="B42" s="66"/>
      <c r="C42" s="117" t="s">
        <v>548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9"/>
      <c r="P42" s="2"/>
    </row>
    <row r="43" spans="1:16" x14ac:dyDescent="0.25">
      <c r="A43" s="2"/>
      <c r="B43" s="66"/>
      <c r="C43" s="117" t="s">
        <v>549</v>
      </c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9"/>
      <c r="P43" s="2"/>
    </row>
    <row r="44" spans="1:16" x14ac:dyDescent="0.25">
      <c r="A44" s="2"/>
      <c r="B44" s="66"/>
      <c r="C44" s="117" t="s">
        <v>550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9"/>
      <c r="P44" s="2"/>
    </row>
    <row r="45" spans="1:16" x14ac:dyDescent="0.25">
      <c r="A45" s="2"/>
      <c r="B45" s="66"/>
      <c r="C45" s="117" t="s">
        <v>551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2"/>
    </row>
    <row r="46" spans="1:16" x14ac:dyDescent="0.25">
      <c r="A46" s="2"/>
      <c r="B46" s="66"/>
      <c r="C46" s="117" t="s">
        <v>552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9"/>
      <c r="P46" s="2"/>
    </row>
    <row r="47" spans="1:16" x14ac:dyDescent="0.25">
      <c r="A47" s="2"/>
      <c r="B47" s="66"/>
      <c r="C47" s="117" t="s">
        <v>553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9"/>
      <c r="P47" s="2"/>
    </row>
    <row r="48" spans="1:16" x14ac:dyDescent="0.25">
      <c r="A48" s="2"/>
      <c r="B48" s="66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9"/>
      <c r="P48" s="2"/>
    </row>
    <row r="49" spans="1:16" x14ac:dyDescent="0.25">
      <c r="A49" s="2"/>
      <c r="B49" s="66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2"/>
    </row>
    <row r="50" spans="1:16" ht="15" customHeight="1" x14ac:dyDescent="0.25">
      <c r="A50" s="2"/>
      <c r="B50" s="66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9"/>
      <c r="P50" s="2"/>
    </row>
    <row r="51" spans="1:16" x14ac:dyDescent="0.25">
      <c r="A51" s="2"/>
      <c r="B51" s="66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9"/>
      <c r="P51" s="2"/>
    </row>
    <row r="52" spans="1:16" x14ac:dyDescent="0.25">
      <c r="A52" s="2"/>
      <c r="B52" s="66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2"/>
    </row>
    <row r="53" spans="1:16" x14ac:dyDescent="0.25">
      <c r="A53" s="2"/>
      <c r="B53" s="66"/>
      <c r="C53" s="124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3"/>
    </row>
    <row r="55" spans="1:16" ht="1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8" spans="1:16" ht="15.75" thickBot="1" x14ac:dyDescent="0.3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3"/>
    </row>
    <row r="60" spans="1:16" x14ac:dyDescent="0.25">
      <c r="A60" s="2"/>
      <c r="B60" s="66"/>
      <c r="C60" s="4" t="s">
        <v>199</v>
      </c>
      <c r="D60" s="5"/>
      <c r="E60" s="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2"/>
    </row>
    <row r="61" spans="1:16" ht="15" customHeight="1" thickBot="1" x14ac:dyDescent="0.3">
      <c r="A61" s="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2"/>
    </row>
    <row r="62" spans="1:16" ht="15" customHeight="1" x14ac:dyDescent="0.25">
      <c r="A62" s="2"/>
      <c r="B62" s="66"/>
      <c r="C62" s="87" t="s">
        <v>8</v>
      </c>
      <c r="D62" s="89" t="s">
        <v>9</v>
      </c>
      <c r="E62" s="89" t="s">
        <v>10</v>
      </c>
      <c r="F62" s="89" t="s">
        <v>11</v>
      </c>
      <c r="G62" s="89"/>
      <c r="H62" s="89"/>
      <c r="I62" s="89"/>
      <c r="J62" s="89"/>
      <c r="K62" s="91"/>
      <c r="L62" s="66"/>
      <c r="M62" s="6" t="s">
        <v>12</v>
      </c>
      <c r="N62" s="92" t="s">
        <v>10</v>
      </c>
      <c r="O62" s="93"/>
      <c r="P62" s="2"/>
    </row>
    <row r="63" spans="1:16" x14ac:dyDescent="0.25">
      <c r="A63" s="2"/>
      <c r="B63" s="66"/>
      <c r="C63" s="88"/>
      <c r="D63" s="90"/>
      <c r="E63" s="90"/>
      <c r="F63" s="7" t="s">
        <v>13</v>
      </c>
      <c r="G63" s="7" t="s">
        <v>14</v>
      </c>
      <c r="H63" s="7" t="s">
        <v>15</v>
      </c>
      <c r="I63" s="7" t="s">
        <v>16</v>
      </c>
      <c r="J63" s="90" t="s">
        <v>6</v>
      </c>
      <c r="K63" s="94"/>
      <c r="L63" s="66"/>
      <c r="M63" s="8">
        <v>1</v>
      </c>
      <c r="N63" s="95"/>
      <c r="O63" s="96"/>
      <c r="P63" s="2"/>
    </row>
    <row r="64" spans="1:16" ht="15" customHeight="1" x14ac:dyDescent="0.25">
      <c r="A64" s="2"/>
      <c r="B64" s="66"/>
      <c r="C64" s="9" t="s">
        <v>17</v>
      </c>
      <c r="D64" s="10"/>
      <c r="E64" s="10"/>
      <c r="F64" s="11">
        <v>949</v>
      </c>
      <c r="G64" s="12"/>
      <c r="H64" s="12"/>
      <c r="I64" s="12"/>
      <c r="J64" s="97">
        <f>AVERAGE(F64:I64)</f>
        <v>949</v>
      </c>
      <c r="K64" s="98"/>
      <c r="L64" s="66"/>
      <c r="M64" s="8">
        <v>2</v>
      </c>
      <c r="N64" s="95">
        <v>9.1</v>
      </c>
      <c r="O64" s="96"/>
      <c r="P64" s="2"/>
    </row>
    <row r="65" spans="1:16" x14ac:dyDescent="0.25">
      <c r="A65" s="2"/>
      <c r="B65" s="66"/>
      <c r="C65" s="9" t="s">
        <v>18</v>
      </c>
      <c r="D65" s="10"/>
      <c r="E65" s="10"/>
      <c r="F65" s="11">
        <v>477</v>
      </c>
      <c r="G65" s="12"/>
      <c r="H65" s="12"/>
      <c r="I65" s="12"/>
      <c r="J65" s="97">
        <f t="shared" ref="J65:J70" si="1">AVERAGE(F65:I65)</f>
        <v>477</v>
      </c>
      <c r="K65" s="98"/>
      <c r="L65" s="66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B66" s="66"/>
      <c r="C66" s="9" t="s">
        <v>20</v>
      </c>
      <c r="D66" s="11">
        <v>65.44</v>
      </c>
      <c r="E66" s="11">
        <v>6.8</v>
      </c>
      <c r="F66" s="11">
        <v>966</v>
      </c>
      <c r="G66" s="11">
        <v>987</v>
      </c>
      <c r="H66" s="11">
        <v>1004</v>
      </c>
      <c r="I66" s="11">
        <v>1022</v>
      </c>
      <c r="J66" s="97">
        <f t="shared" si="1"/>
        <v>994.75</v>
      </c>
      <c r="K66" s="98"/>
      <c r="L66" s="66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B67" s="66"/>
      <c r="C67" s="9" t="s">
        <v>22</v>
      </c>
      <c r="D67" s="11">
        <v>62.71</v>
      </c>
      <c r="E67" s="11">
        <v>8.1999999999999993</v>
      </c>
      <c r="F67" s="11">
        <v>473</v>
      </c>
      <c r="G67" s="11">
        <v>477</v>
      </c>
      <c r="H67" s="11">
        <v>488</v>
      </c>
      <c r="I67" s="11">
        <v>482</v>
      </c>
      <c r="J67" s="97">
        <f t="shared" si="1"/>
        <v>480</v>
      </c>
      <c r="K67" s="98"/>
      <c r="L67" s="66"/>
      <c r="M67" s="8">
        <v>5</v>
      </c>
      <c r="N67" s="95">
        <v>8.6</v>
      </c>
      <c r="O67" s="96"/>
      <c r="P67" s="2"/>
    </row>
    <row r="68" spans="1:16" ht="15.75" customHeight="1" thickBot="1" x14ac:dyDescent="0.3">
      <c r="A68" s="2"/>
      <c r="B68" s="66"/>
      <c r="C68" s="9" t="s">
        <v>24</v>
      </c>
      <c r="D68" s="11"/>
      <c r="E68" s="11"/>
      <c r="F68" s="11">
        <v>329</v>
      </c>
      <c r="G68" s="65">
        <v>336</v>
      </c>
      <c r="H68" s="65">
        <v>344</v>
      </c>
      <c r="I68" s="65">
        <v>349</v>
      </c>
      <c r="J68" s="97">
        <f t="shared" si="1"/>
        <v>339.5</v>
      </c>
      <c r="K68" s="98"/>
      <c r="L68" s="66"/>
      <c r="M68" s="13">
        <v>6</v>
      </c>
      <c r="N68" s="99">
        <v>7.8</v>
      </c>
      <c r="O68" s="100"/>
      <c r="P68" s="2"/>
    </row>
    <row r="69" spans="1:16" ht="15.75" thickBot="1" x14ac:dyDescent="0.3">
      <c r="A69" s="2"/>
      <c r="B69" s="66"/>
      <c r="C69" s="9" t="s">
        <v>26</v>
      </c>
      <c r="D69" s="11"/>
      <c r="E69" s="11"/>
      <c r="F69" s="11">
        <v>140</v>
      </c>
      <c r="G69" s="65">
        <v>165</v>
      </c>
      <c r="H69" s="65">
        <v>155</v>
      </c>
      <c r="I69" s="65">
        <v>180</v>
      </c>
      <c r="J69" s="97">
        <f t="shared" si="1"/>
        <v>160</v>
      </c>
      <c r="K69" s="98"/>
      <c r="L69" s="66"/>
      <c r="M69" s="66"/>
      <c r="N69" s="70" t="s">
        <v>27</v>
      </c>
      <c r="O69" s="71" t="s">
        <v>28</v>
      </c>
      <c r="P69" s="2"/>
    </row>
    <row r="70" spans="1:16" ht="15.75" thickBot="1" x14ac:dyDescent="0.3">
      <c r="A70" s="2"/>
      <c r="B70" s="66"/>
      <c r="C70" s="14" t="s">
        <v>29</v>
      </c>
      <c r="D70" s="15">
        <v>62.41</v>
      </c>
      <c r="E70" s="15">
        <v>7.2</v>
      </c>
      <c r="F70" s="15">
        <v>149</v>
      </c>
      <c r="G70" s="15">
        <v>155</v>
      </c>
      <c r="H70" s="15">
        <v>168</v>
      </c>
      <c r="I70" s="15">
        <v>171</v>
      </c>
      <c r="J70" s="101">
        <f t="shared" si="1"/>
        <v>160.75</v>
      </c>
      <c r="K70" s="102"/>
      <c r="L70" s="66"/>
      <c r="M70" s="69" t="s">
        <v>30</v>
      </c>
      <c r="N70" s="67">
        <v>4.07</v>
      </c>
      <c r="O70" s="68">
        <v>4.9800000000000004</v>
      </c>
      <c r="P70" s="2"/>
    </row>
    <row r="71" spans="1:16" ht="15" customHeight="1" thickBot="1" x14ac:dyDescent="0.3">
      <c r="A71" s="2"/>
      <c r="B71" s="66"/>
      <c r="C71" s="16"/>
      <c r="D71" s="16"/>
      <c r="E71" s="16"/>
      <c r="F71" s="16"/>
      <c r="G71" s="16"/>
      <c r="H71" s="16"/>
      <c r="I71" s="16"/>
      <c r="J71" s="16"/>
      <c r="K71" s="66"/>
      <c r="L71" s="66"/>
      <c r="M71" s="66"/>
      <c r="N71" s="66"/>
      <c r="O71" s="66"/>
      <c r="P71" s="2"/>
    </row>
    <row r="72" spans="1:16" ht="15" customHeight="1" x14ac:dyDescent="0.25">
      <c r="A72" s="2"/>
      <c r="B72" s="66"/>
      <c r="C72" s="17" t="s">
        <v>8</v>
      </c>
      <c r="D72" s="18" t="s">
        <v>9</v>
      </c>
      <c r="E72" s="18" t="s">
        <v>10</v>
      </c>
      <c r="F72" s="19" t="s">
        <v>31</v>
      </c>
      <c r="G72" s="20"/>
      <c r="H72" s="17" t="s">
        <v>8</v>
      </c>
      <c r="I72" s="89" t="s">
        <v>32</v>
      </c>
      <c r="J72" s="89"/>
      <c r="K72" s="91"/>
      <c r="L72" s="66"/>
      <c r="M72" s="109" t="s">
        <v>33</v>
      </c>
      <c r="N72" s="110"/>
      <c r="O72" s="93"/>
      <c r="P72" s="2"/>
    </row>
    <row r="73" spans="1:16" ht="15" customHeight="1" x14ac:dyDescent="0.25">
      <c r="A73" s="2"/>
      <c r="B73" s="66"/>
      <c r="C73" s="21" t="s">
        <v>34</v>
      </c>
      <c r="D73" s="11">
        <v>17.809999999999999</v>
      </c>
      <c r="E73" s="11">
        <v>9.6999999999999993</v>
      </c>
      <c r="F73" s="22">
        <v>1229</v>
      </c>
      <c r="G73" s="16"/>
      <c r="H73" s="23" t="s">
        <v>1</v>
      </c>
      <c r="I73" s="113">
        <v>5.27</v>
      </c>
      <c r="J73" s="113"/>
      <c r="K73" s="114"/>
      <c r="L73" s="66"/>
      <c r="M73" s="24" t="s">
        <v>10</v>
      </c>
      <c r="N73" s="25" t="s">
        <v>35</v>
      </c>
      <c r="O73" s="26" t="s">
        <v>36</v>
      </c>
      <c r="P73" s="2"/>
    </row>
    <row r="74" spans="1:16" ht="15.75" thickBot="1" x14ac:dyDescent="0.3">
      <c r="A74" s="2"/>
      <c r="B74" s="66"/>
      <c r="C74" s="21" t="s">
        <v>37</v>
      </c>
      <c r="D74" s="11"/>
      <c r="E74" s="11"/>
      <c r="F74" s="22"/>
      <c r="G74" s="16"/>
      <c r="H74" s="27" t="s">
        <v>2</v>
      </c>
      <c r="I74" s="115">
        <v>5.04</v>
      </c>
      <c r="J74" s="115"/>
      <c r="K74" s="116"/>
      <c r="L74" s="66"/>
      <c r="M74" s="67">
        <v>7.1</v>
      </c>
      <c r="N74" s="28">
        <v>144</v>
      </c>
      <c r="O74" s="68">
        <v>0.04</v>
      </c>
      <c r="P74" s="2"/>
    </row>
    <row r="75" spans="1:16" ht="15" customHeight="1" thickBot="1" x14ac:dyDescent="0.3">
      <c r="A75" s="2"/>
      <c r="B75" s="66"/>
      <c r="C75" s="21" t="s">
        <v>38</v>
      </c>
      <c r="D75" s="11">
        <v>66.67</v>
      </c>
      <c r="E75" s="11"/>
      <c r="F75" s="22">
        <v>153</v>
      </c>
      <c r="G75" s="16"/>
      <c r="H75" s="16"/>
      <c r="I75" s="16"/>
      <c r="J75" s="16"/>
      <c r="K75" s="66"/>
      <c r="L75" s="66"/>
      <c r="M75" s="66"/>
      <c r="N75" s="66"/>
      <c r="O75" s="66"/>
      <c r="P75" s="2"/>
    </row>
    <row r="76" spans="1:16" ht="15" customHeight="1" x14ac:dyDescent="0.25">
      <c r="A76" s="2"/>
      <c r="B76" s="66"/>
      <c r="C76" s="21" t="s">
        <v>39</v>
      </c>
      <c r="D76" s="11">
        <v>65.489999999999995</v>
      </c>
      <c r="E76" s="11"/>
      <c r="F76" s="22">
        <v>133</v>
      </c>
      <c r="G76" s="16"/>
      <c r="H76" s="87" t="s">
        <v>40</v>
      </c>
      <c r="I76" s="89"/>
      <c r="J76" s="89"/>
      <c r="K76" s="91"/>
      <c r="L76" s="66"/>
      <c r="M76" s="6" t="s">
        <v>41</v>
      </c>
      <c r="N76" s="29" t="s">
        <v>10</v>
      </c>
      <c r="O76" s="30" t="s">
        <v>42</v>
      </c>
      <c r="P76" s="2"/>
    </row>
    <row r="77" spans="1:16" x14ac:dyDescent="0.25">
      <c r="A77" s="2"/>
      <c r="B77" s="66"/>
      <c r="C77" s="21" t="s">
        <v>43</v>
      </c>
      <c r="D77" s="11">
        <v>70.11</v>
      </c>
      <c r="E77" s="11"/>
      <c r="F77" s="22">
        <v>144</v>
      </c>
      <c r="G77" s="16"/>
      <c r="H77" s="31" t="s">
        <v>44</v>
      </c>
      <c r="I77" s="7" t="s">
        <v>45</v>
      </c>
      <c r="J77" s="7" t="s">
        <v>46</v>
      </c>
      <c r="K77" s="32" t="s">
        <v>47</v>
      </c>
      <c r="L77" s="66"/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B78" s="66"/>
      <c r="C78" s="21" t="s">
        <v>48</v>
      </c>
      <c r="D78" s="11">
        <v>74.48</v>
      </c>
      <c r="E78" s="11"/>
      <c r="F78" s="22">
        <v>1609</v>
      </c>
      <c r="G78" s="16"/>
      <c r="H78" s="103">
        <v>4</v>
      </c>
      <c r="I78" s="105">
        <v>559</v>
      </c>
      <c r="J78" s="105">
        <v>388</v>
      </c>
      <c r="K78" s="107">
        <f>((I78-J78)/I78)</f>
        <v>0.30590339892665475</v>
      </c>
      <c r="L78" s="66"/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B79" s="66"/>
      <c r="C79" s="21" t="s">
        <v>49</v>
      </c>
      <c r="D79" s="11">
        <v>75.89</v>
      </c>
      <c r="E79" s="11">
        <v>6.4</v>
      </c>
      <c r="F79" s="22">
        <v>351</v>
      </c>
      <c r="G79" s="16"/>
      <c r="H79" s="103"/>
      <c r="I79" s="105"/>
      <c r="J79" s="105"/>
      <c r="K79" s="107"/>
      <c r="L79" s="66"/>
      <c r="M79" s="66"/>
      <c r="N79" s="66"/>
      <c r="O79" s="66"/>
      <c r="P79" s="2"/>
    </row>
    <row r="80" spans="1:16" ht="15" customHeight="1" x14ac:dyDescent="0.25">
      <c r="A80" s="2"/>
      <c r="B80" s="66"/>
      <c r="C80" s="21" t="s">
        <v>50</v>
      </c>
      <c r="D80" s="11"/>
      <c r="E80" s="11"/>
      <c r="F80" s="22">
        <v>355</v>
      </c>
      <c r="G80" s="16"/>
      <c r="H80" s="103">
        <v>9</v>
      </c>
      <c r="I80" s="105">
        <v>505</v>
      </c>
      <c r="J80" s="105">
        <v>152</v>
      </c>
      <c r="K80" s="107">
        <f>((I80-J80)/I80)</f>
        <v>0.69900990099009896</v>
      </c>
      <c r="L80" s="66"/>
      <c r="M80" s="109" t="s">
        <v>51</v>
      </c>
      <c r="N80" s="110"/>
      <c r="O80" s="93"/>
      <c r="P80" s="2"/>
    </row>
    <row r="81" spans="1:16" ht="15.75" thickBot="1" x14ac:dyDescent="0.3">
      <c r="A81" s="2"/>
      <c r="B81" s="66"/>
      <c r="C81" s="21" t="s">
        <v>52</v>
      </c>
      <c r="D81" s="11">
        <v>77.989999999999995</v>
      </c>
      <c r="E81" s="11">
        <v>6.2</v>
      </c>
      <c r="F81" s="22">
        <v>752</v>
      </c>
      <c r="G81" s="16"/>
      <c r="H81" s="104"/>
      <c r="I81" s="106"/>
      <c r="J81" s="106"/>
      <c r="K81" s="108"/>
      <c r="L81" s="66"/>
      <c r="M81" s="111" t="s">
        <v>53</v>
      </c>
      <c r="N81" s="112"/>
      <c r="O81" s="37">
        <f>(J66-J67)/J66</f>
        <v>0.51746670017592356</v>
      </c>
      <c r="P81" s="2"/>
    </row>
    <row r="82" spans="1:16" ht="15.75" thickBot="1" x14ac:dyDescent="0.3">
      <c r="A82" s="2"/>
      <c r="B82" s="66"/>
      <c r="C82" s="38" t="s">
        <v>54</v>
      </c>
      <c r="D82" s="15"/>
      <c r="E82" s="15"/>
      <c r="F82" s="39">
        <v>740</v>
      </c>
      <c r="G82" s="16"/>
      <c r="H82" s="66"/>
      <c r="I82" s="66"/>
      <c r="J82" s="66"/>
      <c r="K82" s="66"/>
      <c r="L82" s="66"/>
      <c r="M82" s="111" t="s">
        <v>55</v>
      </c>
      <c r="N82" s="112"/>
      <c r="O82" s="37">
        <f>(J67-J68)/J67</f>
        <v>0.29270833333333335</v>
      </c>
      <c r="P82" s="2"/>
    </row>
    <row r="83" spans="1:16" ht="15" customHeight="1" thickBot="1" x14ac:dyDescent="0.3">
      <c r="A83" s="2"/>
      <c r="B83" s="66"/>
      <c r="C83" s="40"/>
      <c r="D83" s="40"/>
      <c r="E83" s="40"/>
      <c r="F83" s="40"/>
      <c r="G83" s="66"/>
      <c r="H83" s="109" t="s">
        <v>56</v>
      </c>
      <c r="I83" s="110"/>
      <c r="J83" s="110"/>
      <c r="K83" s="93"/>
      <c r="L83" s="66"/>
      <c r="M83" s="111" t="s">
        <v>57</v>
      </c>
      <c r="N83" s="112"/>
      <c r="O83" s="37">
        <f>(J68-J69)/J68</f>
        <v>0.52871870397643594</v>
      </c>
      <c r="P83" s="2"/>
    </row>
    <row r="84" spans="1:16" ht="15.75" customHeight="1" thickBot="1" x14ac:dyDescent="0.3">
      <c r="A84" s="2"/>
      <c r="B84" s="41"/>
      <c r="C84" s="42" t="s">
        <v>8</v>
      </c>
      <c r="D84" s="43" t="s">
        <v>9</v>
      </c>
      <c r="E84" s="43" t="s">
        <v>58</v>
      </c>
      <c r="F84" s="19" t="s">
        <v>59</v>
      </c>
      <c r="G84" s="44" t="s">
        <v>10</v>
      </c>
      <c r="H84" s="24" t="s">
        <v>8</v>
      </c>
      <c r="I84" s="25" t="s">
        <v>60</v>
      </c>
      <c r="J84" s="25" t="s">
        <v>61</v>
      </c>
      <c r="K84" s="26" t="s">
        <v>62</v>
      </c>
      <c r="L84" s="66"/>
      <c r="M84" s="120" t="s">
        <v>63</v>
      </c>
      <c r="N84" s="121"/>
      <c r="O84" s="64">
        <f>(J69-J70)/J69</f>
        <v>-4.6874999999999998E-3</v>
      </c>
      <c r="P84" s="2"/>
    </row>
    <row r="85" spans="1:16" ht="15.75" thickBot="1" x14ac:dyDescent="0.3">
      <c r="A85" s="2"/>
      <c r="B85" s="41"/>
      <c r="C85" s="45" t="s">
        <v>64</v>
      </c>
      <c r="D85" s="33">
        <v>90.88</v>
      </c>
      <c r="E85" s="33"/>
      <c r="F85" s="34"/>
      <c r="G85" s="46"/>
      <c r="H85" s="47" t="s">
        <v>1</v>
      </c>
      <c r="I85" s="33">
        <v>666</v>
      </c>
      <c r="J85" s="33">
        <v>588</v>
      </c>
      <c r="K85" s="34">
        <f>I85-J85</f>
        <v>78</v>
      </c>
      <c r="L85" s="66"/>
      <c r="M85" s="122" t="s">
        <v>66</v>
      </c>
      <c r="N85" s="123"/>
      <c r="O85" s="48">
        <f>(J66-J70)/J66</f>
        <v>0.83840160844433276</v>
      </c>
      <c r="P85" s="2"/>
    </row>
    <row r="86" spans="1:16" ht="15.75" thickBot="1" x14ac:dyDescent="0.3">
      <c r="A86" s="2"/>
      <c r="B86" s="41"/>
      <c r="C86" s="45" t="s">
        <v>67</v>
      </c>
      <c r="D86" s="33">
        <v>72.95</v>
      </c>
      <c r="E86" s="33">
        <v>68.63</v>
      </c>
      <c r="F86" s="34">
        <v>94.09</v>
      </c>
      <c r="G86" s="49">
        <v>5.5</v>
      </c>
      <c r="H86" s="67" t="s">
        <v>2</v>
      </c>
      <c r="I86" s="35">
        <v>174</v>
      </c>
      <c r="J86" s="35">
        <v>152</v>
      </c>
      <c r="K86" s="34">
        <f>I86-J86</f>
        <v>22</v>
      </c>
      <c r="L86" s="50"/>
      <c r="M86" s="50"/>
      <c r="N86" s="50"/>
      <c r="O86" s="66"/>
      <c r="P86" s="2"/>
    </row>
    <row r="87" spans="1:16" ht="15" customHeight="1" x14ac:dyDescent="0.25">
      <c r="A87" s="2"/>
      <c r="B87" s="41"/>
      <c r="C87" s="45" t="s">
        <v>69</v>
      </c>
      <c r="D87" s="33">
        <v>79.05</v>
      </c>
      <c r="E87" s="33">
        <v>64.06</v>
      </c>
      <c r="F87" s="34">
        <v>81.040000000000006</v>
      </c>
      <c r="G87" s="66"/>
      <c r="H87" s="66"/>
      <c r="I87" s="66"/>
      <c r="J87" s="66"/>
      <c r="K87" s="66"/>
      <c r="L87" s="66"/>
      <c r="M87" s="66"/>
      <c r="N87" s="66"/>
      <c r="O87" s="66"/>
      <c r="P87" s="2"/>
    </row>
    <row r="88" spans="1:16" ht="15" customHeight="1" x14ac:dyDescent="0.25">
      <c r="A88" s="2"/>
      <c r="B88" s="41"/>
      <c r="C88" s="45" t="s">
        <v>70</v>
      </c>
      <c r="D88" s="33">
        <v>76.349999999999994</v>
      </c>
      <c r="E88" s="33">
        <v>52</v>
      </c>
      <c r="F88" s="34">
        <v>68.11</v>
      </c>
      <c r="G88" s="66"/>
      <c r="H88" s="66"/>
      <c r="I88" s="66"/>
      <c r="J88" s="66"/>
      <c r="K88" s="66"/>
      <c r="L88" s="66"/>
      <c r="M88" s="66"/>
      <c r="N88" s="66"/>
      <c r="O88" s="66"/>
      <c r="P88" s="2"/>
    </row>
    <row r="89" spans="1:16" ht="15" customHeight="1" thickBot="1" x14ac:dyDescent="0.3">
      <c r="A89" s="2"/>
      <c r="B89" s="41"/>
      <c r="C89" s="51" t="s">
        <v>71</v>
      </c>
      <c r="D89" s="52">
        <v>57.04</v>
      </c>
      <c r="E89" s="52"/>
      <c r="F89" s="34"/>
      <c r="G89" s="53"/>
      <c r="H89" s="66"/>
      <c r="I89" s="66"/>
      <c r="J89" s="66"/>
      <c r="K89" s="66"/>
      <c r="L89" s="66"/>
      <c r="M89" s="66"/>
      <c r="N89" s="66"/>
      <c r="O89" s="66"/>
      <c r="P89" s="2"/>
    </row>
    <row r="90" spans="1:16" ht="15" customHeight="1" thickBot="1" x14ac:dyDescent="0.3">
      <c r="A90" s="2"/>
      <c r="B90" s="41"/>
      <c r="C90" s="45" t="s">
        <v>72</v>
      </c>
      <c r="D90" s="33">
        <v>91.17</v>
      </c>
      <c r="E90" s="33"/>
      <c r="F90" s="54"/>
      <c r="G90" s="55" t="s">
        <v>73</v>
      </c>
      <c r="H90" s="66"/>
      <c r="I90" s="66"/>
      <c r="J90" s="66"/>
      <c r="K90" s="66"/>
      <c r="L90" s="66"/>
      <c r="M90" s="66"/>
      <c r="N90" s="66"/>
      <c r="O90" s="66"/>
      <c r="P90" s="2"/>
    </row>
    <row r="91" spans="1:16" ht="15.75" customHeight="1" x14ac:dyDescent="0.25">
      <c r="A91" s="2"/>
      <c r="B91" s="41"/>
      <c r="C91" s="45" t="s">
        <v>74</v>
      </c>
      <c r="D91" s="33"/>
      <c r="E91" s="33"/>
      <c r="F91" s="33"/>
      <c r="G91" s="56"/>
      <c r="H91" s="66"/>
      <c r="I91" s="66"/>
      <c r="J91" s="66"/>
      <c r="K91" s="66"/>
      <c r="L91" s="66"/>
      <c r="M91" s="66"/>
      <c r="N91" s="66"/>
      <c r="O91" s="66"/>
      <c r="P91" s="2"/>
    </row>
    <row r="92" spans="1:16" ht="15.75" customHeight="1" x14ac:dyDescent="0.25">
      <c r="A92" s="2"/>
      <c r="B92" s="41"/>
      <c r="C92" s="45" t="s">
        <v>75</v>
      </c>
      <c r="D92" s="57"/>
      <c r="E92" s="57"/>
      <c r="F92" s="57"/>
      <c r="G92" s="58"/>
      <c r="H92" s="66"/>
      <c r="I92" s="66"/>
      <c r="J92" s="66"/>
      <c r="K92" s="66"/>
      <c r="L92" s="66"/>
      <c r="M92" s="66"/>
      <c r="N92" s="66"/>
      <c r="O92" s="66"/>
      <c r="P92" s="2"/>
    </row>
    <row r="93" spans="1:16" ht="15.75" thickBot="1" x14ac:dyDescent="0.3">
      <c r="A93" s="2"/>
      <c r="B93" s="41"/>
      <c r="C93" s="59" t="s">
        <v>75</v>
      </c>
      <c r="D93" s="35"/>
      <c r="E93" s="35"/>
      <c r="F93" s="35"/>
      <c r="G93" s="60"/>
      <c r="H93" s="66"/>
      <c r="I93" s="66"/>
      <c r="J93" s="66"/>
      <c r="K93" s="66"/>
      <c r="L93" s="66"/>
      <c r="M93" s="66"/>
      <c r="N93" s="66"/>
      <c r="O93" s="66"/>
      <c r="P93" s="2"/>
    </row>
    <row r="94" spans="1:16" x14ac:dyDescent="0.25">
      <c r="A94" s="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2"/>
    </row>
    <row r="95" spans="1:16" x14ac:dyDescent="0.25">
      <c r="A95" s="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2"/>
    </row>
    <row r="96" spans="1:16" ht="15" customHeight="1" x14ac:dyDescent="0.25">
      <c r="A96" s="2"/>
      <c r="B96" s="66"/>
      <c r="C96" s="61" t="s">
        <v>76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51"/>
      <c r="P96" s="2"/>
    </row>
    <row r="97" spans="1:16" ht="15" customHeight="1" x14ac:dyDescent="0.25">
      <c r="A97" s="2"/>
      <c r="B97" s="75"/>
      <c r="C97" s="117" t="s">
        <v>554</v>
      </c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9"/>
      <c r="P97" s="2"/>
    </row>
    <row r="98" spans="1:16" ht="15" customHeight="1" x14ac:dyDescent="0.25">
      <c r="A98" s="2"/>
      <c r="B98" s="66"/>
      <c r="C98" s="117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9"/>
      <c r="P98" s="2"/>
    </row>
    <row r="99" spans="1:16" ht="15" customHeight="1" x14ac:dyDescent="0.25">
      <c r="A99" s="2"/>
      <c r="B99" s="66"/>
      <c r="C99" s="117" t="s">
        <v>555</v>
      </c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9"/>
      <c r="P99" s="2"/>
    </row>
    <row r="100" spans="1:16" ht="15.75" customHeight="1" x14ac:dyDescent="0.25">
      <c r="A100" s="2"/>
      <c r="B100" s="66"/>
      <c r="C100" s="117" t="s">
        <v>556</v>
      </c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9"/>
      <c r="P100" s="2"/>
    </row>
    <row r="101" spans="1:16" ht="15" customHeight="1" x14ac:dyDescent="0.25">
      <c r="A101" s="2"/>
      <c r="B101" s="66"/>
      <c r="C101" s="117" t="s">
        <v>557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9"/>
      <c r="P101" s="2"/>
    </row>
    <row r="102" spans="1:16" ht="15" customHeight="1" x14ac:dyDescent="0.25">
      <c r="A102" s="2"/>
      <c r="B102" s="66"/>
      <c r="C102" s="117" t="s">
        <v>558</v>
      </c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9"/>
      <c r="P102" s="2"/>
    </row>
    <row r="103" spans="1:16" x14ac:dyDescent="0.25">
      <c r="A103" s="2"/>
      <c r="B103" s="66"/>
      <c r="C103" s="117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9"/>
      <c r="P103" s="2"/>
    </row>
    <row r="104" spans="1:16" x14ac:dyDescent="0.25">
      <c r="A104" s="2"/>
      <c r="B104" s="66"/>
      <c r="C104" s="117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9"/>
      <c r="P104" s="2"/>
    </row>
    <row r="105" spans="1:16" x14ac:dyDescent="0.25">
      <c r="A105" s="2"/>
      <c r="B105" s="66"/>
      <c r="C105" s="117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9"/>
      <c r="P105" s="2"/>
    </row>
    <row r="106" spans="1:16" x14ac:dyDescent="0.25">
      <c r="A106" s="2"/>
      <c r="B106" s="66"/>
      <c r="C106" s="117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9"/>
      <c r="P106" s="2"/>
    </row>
    <row r="107" spans="1:16" x14ac:dyDescent="0.25">
      <c r="A107" s="2"/>
      <c r="B107" s="66"/>
      <c r="C107" s="117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9"/>
      <c r="P107" s="2"/>
    </row>
    <row r="108" spans="1:16" x14ac:dyDescent="0.25">
      <c r="A108" s="2"/>
      <c r="B108" s="66"/>
      <c r="C108" s="117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9"/>
      <c r="P108" s="2"/>
    </row>
    <row r="109" spans="1:16" x14ac:dyDescent="0.25">
      <c r="A109" s="2"/>
      <c r="B109" s="66"/>
      <c r="C109" s="117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9"/>
      <c r="P109" s="2"/>
    </row>
    <row r="110" spans="1:16" x14ac:dyDescent="0.25">
      <c r="A110" s="2"/>
      <c r="B110" s="66"/>
      <c r="C110" s="124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6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3"/>
    </row>
    <row r="113" spans="1:16" ht="15.75" thickBot="1" x14ac:dyDescent="0.3">
      <c r="A113" s="6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3"/>
    </row>
    <row r="115" spans="1:16" x14ac:dyDescent="0.25">
      <c r="A115" s="2" t="s">
        <v>93</v>
      </c>
      <c r="B115" s="66"/>
      <c r="C115" s="4" t="s">
        <v>187</v>
      </c>
      <c r="D115" s="5"/>
      <c r="E115" s="5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2"/>
    </row>
    <row r="116" spans="1:16" ht="15" customHeight="1" thickBot="1" x14ac:dyDescent="0.3">
      <c r="A116" s="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2"/>
    </row>
    <row r="117" spans="1:16" ht="15" customHeight="1" x14ac:dyDescent="0.25">
      <c r="A117" s="2"/>
      <c r="B117" s="66"/>
      <c r="C117" s="87" t="s">
        <v>8</v>
      </c>
      <c r="D117" s="89" t="s">
        <v>9</v>
      </c>
      <c r="E117" s="89" t="s">
        <v>10</v>
      </c>
      <c r="F117" s="89" t="s">
        <v>11</v>
      </c>
      <c r="G117" s="89"/>
      <c r="H117" s="89"/>
      <c r="I117" s="89"/>
      <c r="J117" s="89"/>
      <c r="K117" s="91"/>
      <c r="L117" s="66"/>
      <c r="M117" s="6" t="s">
        <v>12</v>
      </c>
      <c r="N117" s="92" t="s">
        <v>10</v>
      </c>
      <c r="O117" s="93"/>
      <c r="P117" s="2"/>
    </row>
    <row r="118" spans="1:16" x14ac:dyDescent="0.25">
      <c r="A118" s="2"/>
      <c r="B118" s="66"/>
      <c r="C118" s="88"/>
      <c r="D118" s="90"/>
      <c r="E118" s="90"/>
      <c r="F118" s="7" t="s">
        <v>13</v>
      </c>
      <c r="G118" s="7" t="s">
        <v>14</v>
      </c>
      <c r="H118" s="7" t="s">
        <v>15</v>
      </c>
      <c r="I118" s="7" t="s">
        <v>16</v>
      </c>
      <c r="J118" s="90" t="s">
        <v>6</v>
      </c>
      <c r="K118" s="94"/>
      <c r="L118" s="66"/>
      <c r="M118" s="8">
        <v>1</v>
      </c>
      <c r="N118" s="95"/>
      <c r="O118" s="96"/>
      <c r="P118" s="2"/>
    </row>
    <row r="119" spans="1:16" x14ac:dyDescent="0.25">
      <c r="A119" s="2"/>
      <c r="B119" s="66"/>
      <c r="C119" s="9" t="s">
        <v>17</v>
      </c>
      <c r="D119" s="10"/>
      <c r="E119" s="10"/>
      <c r="F119" s="11">
        <v>980</v>
      </c>
      <c r="G119" s="12"/>
      <c r="H119" s="12"/>
      <c r="I119" s="12"/>
      <c r="J119" s="97">
        <f>AVERAGE(F119:I119)</f>
        <v>980</v>
      </c>
      <c r="K119" s="98"/>
      <c r="L119" s="66"/>
      <c r="M119" s="8">
        <v>2</v>
      </c>
      <c r="N119" s="95">
        <v>9.1</v>
      </c>
      <c r="O119" s="96"/>
      <c r="P119" s="2"/>
    </row>
    <row r="120" spans="1:16" x14ac:dyDescent="0.25">
      <c r="A120" s="2"/>
      <c r="B120" s="66"/>
      <c r="C120" s="9" t="s">
        <v>18</v>
      </c>
      <c r="D120" s="10"/>
      <c r="E120" s="10"/>
      <c r="F120" s="11">
        <v>490</v>
      </c>
      <c r="G120" s="12"/>
      <c r="H120" s="12"/>
      <c r="I120" s="12"/>
      <c r="J120" s="97">
        <f t="shared" ref="J120:J125" si="2">AVERAGE(F120:I120)</f>
        <v>490</v>
      </c>
      <c r="K120" s="98"/>
      <c r="L120" s="66"/>
      <c r="M120" s="8">
        <v>3</v>
      </c>
      <c r="N120" s="95">
        <v>8.6999999999999993</v>
      </c>
      <c r="O120" s="96"/>
      <c r="P120" s="2"/>
    </row>
    <row r="121" spans="1:16" x14ac:dyDescent="0.25">
      <c r="A121" s="2"/>
      <c r="B121" s="66"/>
      <c r="C121" s="9" t="s">
        <v>20</v>
      </c>
      <c r="D121" s="11">
        <v>64.260000000000005</v>
      </c>
      <c r="E121" s="11">
        <v>8.6999999999999993</v>
      </c>
      <c r="F121" s="11">
        <v>1035</v>
      </c>
      <c r="G121" s="11">
        <v>1020</v>
      </c>
      <c r="H121" s="11">
        <v>1041</v>
      </c>
      <c r="I121" s="11">
        <v>1075</v>
      </c>
      <c r="J121" s="97">
        <f t="shared" si="2"/>
        <v>1042.75</v>
      </c>
      <c r="K121" s="98"/>
      <c r="L121" s="66"/>
      <c r="M121" s="8">
        <v>4</v>
      </c>
      <c r="N121" s="95">
        <v>7.5</v>
      </c>
      <c r="O121" s="96"/>
      <c r="P121" s="2"/>
    </row>
    <row r="122" spans="1:16" x14ac:dyDescent="0.25">
      <c r="A122" s="2"/>
      <c r="B122" s="66"/>
      <c r="C122" s="9" t="s">
        <v>22</v>
      </c>
      <c r="D122" s="11">
        <v>62.43</v>
      </c>
      <c r="E122" s="11">
        <v>7.9</v>
      </c>
      <c r="F122" s="11">
        <v>490</v>
      </c>
      <c r="G122" s="11">
        <v>511</v>
      </c>
      <c r="H122" s="11">
        <v>494</v>
      </c>
      <c r="I122" s="11">
        <v>480</v>
      </c>
      <c r="J122" s="97">
        <f t="shared" si="2"/>
        <v>493.75</v>
      </c>
      <c r="K122" s="98"/>
      <c r="L122" s="66"/>
      <c r="M122" s="8">
        <v>5</v>
      </c>
      <c r="N122" s="95">
        <v>8.5</v>
      </c>
      <c r="O122" s="96"/>
      <c r="P122" s="2"/>
    </row>
    <row r="123" spans="1:16" ht="15.75" thickBot="1" x14ac:dyDescent="0.3">
      <c r="A123" s="2"/>
      <c r="B123" s="66"/>
      <c r="C123" s="9" t="s">
        <v>24</v>
      </c>
      <c r="D123" s="11"/>
      <c r="E123" s="11"/>
      <c r="F123" s="11">
        <v>330</v>
      </c>
      <c r="G123" s="65">
        <v>349</v>
      </c>
      <c r="H123" s="65">
        <v>338</v>
      </c>
      <c r="I123" s="65">
        <v>319</v>
      </c>
      <c r="J123" s="97">
        <f t="shared" si="2"/>
        <v>334</v>
      </c>
      <c r="K123" s="98"/>
      <c r="L123" s="66"/>
      <c r="M123" s="13">
        <v>6</v>
      </c>
      <c r="N123" s="99">
        <v>7.8</v>
      </c>
      <c r="O123" s="100"/>
      <c r="P123" s="2"/>
    </row>
    <row r="124" spans="1:16" ht="15.75" thickBot="1" x14ac:dyDescent="0.3">
      <c r="A124" s="2"/>
      <c r="B124" s="66"/>
      <c r="C124" s="9" t="s">
        <v>26</v>
      </c>
      <c r="D124" s="11"/>
      <c r="E124" s="11"/>
      <c r="F124" s="11">
        <v>171</v>
      </c>
      <c r="G124" s="65">
        <v>174</v>
      </c>
      <c r="H124" s="65">
        <v>172</v>
      </c>
      <c r="I124" s="65">
        <v>161</v>
      </c>
      <c r="J124" s="97">
        <f t="shared" si="2"/>
        <v>169.5</v>
      </c>
      <c r="K124" s="98"/>
      <c r="L124" s="66"/>
      <c r="M124" s="66"/>
      <c r="N124" s="70" t="s">
        <v>27</v>
      </c>
      <c r="O124" s="71" t="s">
        <v>28</v>
      </c>
      <c r="P124" s="2"/>
    </row>
    <row r="125" spans="1:16" ht="15.75" thickBot="1" x14ac:dyDescent="0.3">
      <c r="A125" s="2"/>
      <c r="B125" s="66"/>
      <c r="C125" s="14" t="s">
        <v>29</v>
      </c>
      <c r="D125" s="15">
        <v>62.62</v>
      </c>
      <c r="E125" s="15">
        <v>7.8</v>
      </c>
      <c r="F125" s="15">
        <v>179</v>
      </c>
      <c r="G125" s="15">
        <v>185</v>
      </c>
      <c r="H125" s="15">
        <v>176</v>
      </c>
      <c r="I125" s="15">
        <v>165</v>
      </c>
      <c r="J125" s="101">
        <f t="shared" si="2"/>
        <v>176.25</v>
      </c>
      <c r="K125" s="102"/>
      <c r="L125" s="66"/>
      <c r="M125" s="69" t="s">
        <v>30</v>
      </c>
      <c r="N125" s="67">
        <v>3.85</v>
      </c>
      <c r="O125" s="68">
        <v>5.73</v>
      </c>
      <c r="P125" s="2"/>
    </row>
    <row r="126" spans="1:16" ht="15" customHeight="1" thickBot="1" x14ac:dyDescent="0.3">
      <c r="A126" s="2"/>
      <c r="B126" s="66"/>
      <c r="C126" s="16"/>
      <c r="D126" s="16"/>
      <c r="E126" s="16"/>
      <c r="F126" s="16"/>
      <c r="G126" s="16"/>
      <c r="H126" s="16"/>
      <c r="I126" s="16"/>
      <c r="J126" s="16"/>
      <c r="K126" s="66"/>
      <c r="L126" s="66"/>
      <c r="M126" s="66"/>
      <c r="N126" s="66"/>
      <c r="O126" s="66"/>
      <c r="P126" s="2"/>
    </row>
    <row r="127" spans="1:16" ht="15" customHeight="1" x14ac:dyDescent="0.25">
      <c r="A127" s="2"/>
      <c r="B127" s="66"/>
      <c r="C127" s="17" t="s">
        <v>8</v>
      </c>
      <c r="D127" s="18" t="s">
        <v>9</v>
      </c>
      <c r="E127" s="18" t="s">
        <v>10</v>
      </c>
      <c r="F127" s="19" t="s">
        <v>31</v>
      </c>
      <c r="G127" s="20"/>
      <c r="H127" s="17" t="s">
        <v>8</v>
      </c>
      <c r="I127" s="89" t="s">
        <v>32</v>
      </c>
      <c r="J127" s="89"/>
      <c r="K127" s="91"/>
      <c r="L127" s="66"/>
      <c r="M127" s="109" t="s">
        <v>33</v>
      </c>
      <c r="N127" s="110"/>
      <c r="O127" s="93"/>
      <c r="P127" s="2"/>
    </row>
    <row r="128" spans="1:16" x14ac:dyDescent="0.25">
      <c r="A128" s="2"/>
      <c r="B128" s="66"/>
      <c r="C128" s="21" t="s">
        <v>34</v>
      </c>
      <c r="D128" s="11">
        <v>18.510000000000002</v>
      </c>
      <c r="E128" s="11">
        <v>10.3</v>
      </c>
      <c r="F128" s="22">
        <v>1089</v>
      </c>
      <c r="G128" s="16"/>
      <c r="H128" s="23" t="s">
        <v>1</v>
      </c>
      <c r="I128" s="113">
        <v>5.38</v>
      </c>
      <c r="J128" s="113"/>
      <c r="K128" s="114"/>
      <c r="L128" s="66"/>
      <c r="M128" s="24" t="s">
        <v>10</v>
      </c>
      <c r="N128" s="25" t="s">
        <v>35</v>
      </c>
      <c r="O128" s="26" t="s">
        <v>36</v>
      </c>
      <c r="P128" s="2"/>
    </row>
    <row r="129" spans="1:16" ht="15.75" thickBot="1" x14ac:dyDescent="0.3">
      <c r="A129" s="2"/>
      <c r="B129" s="66"/>
      <c r="C129" s="21" t="s">
        <v>37</v>
      </c>
      <c r="D129" s="11"/>
      <c r="E129" s="11"/>
      <c r="F129" s="22"/>
      <c r="G129" s="16"/>
      <c r="H129" s="27" t="s">
        <v>2</v>
      </c>
      <c r="I129" s="115">
        <v>5.05</v>
      </c>
      <c r="J129" s="115"/>
      <c r="K129" s="116"/>
      <c r="L129" s="66"/>
      <c r="M129" s="67">
        <v>6.6</v>
      </c>
      <c r="N129" s="28">
        <v>114</v>
      </c>
      <c r="O129" s="68">
        <v>0.05</v>
      </c>
      <c r="P129" s="2"/>
    </row>
    <row r="130" spans="1:16" ht="15" customHeight="1" thickBot="1" x14ac:dyDescent="0.3">
      <c r="A130" s="2"/>
      <c r="B130" s="66"/>
      <c r="C130" s="21" t="s">
        <v>38</v>
      </c>
      <c r="D130" s="11">
        <v>71.23</v>
      </c>
      <c r="E130" s="11"/>
      <c r="F130" s="22">
        <v>168</v>
      </c>
      <c r="G130" s="16"/>
      <c r="H130" s="16"/>
      <c r="I130" s="16"/>
      <c r="J130" s="16"/>
      <c r="K130" s="66"/>
      <c r="L130" s="66"/>
      <c r="M130" s="66"/>
      <c r="N130" s="66"/>
      <c r="O130" s="66"/>
      <c r="P130" s="2"/>
    </row>
    <row r="131" spans="1:16" ht="15" customHeight="1" x14ac:dyDescent="0.25">
      <c r="A131" s="2"/>
      <c r="B131" s="66"/>
      <c r="C131" s="21" t="s">
        <v>39</v>
      </c>
      <c r="D131" s="11">
        <v>68.319999999999993</v>
      </c>
      <c r="E131" s="11"/>
      <c r="F131" s="22">
        <v>166</v>
      </c>
      <c r="G131" s="16"/>
      <c r="H131" s="87" t="s">
        <v>40</v>
      </c>
      <c r="I131" s="89"/>
      <c r="J131" s="89"/>
      <c r="K131" s="91"/>
      <c r="L131" s="66"/>
      <c r="M131" s="6" t="s">
        <v>41</v>
      </c>
      <c r="N131" s="29" t="s">
        <v>10</v>
      </c>
      <c r="O131" s="30" t="s">
        <v>42</v>
      </c>
      <c r="P131" s="2"/>
    </row>
    <row r="132" spans="1:16" x14ac:dyDescent="0.25">
      <c r="A132" s="2"/>
      <c r="B132" s="66"/>
      <c r="C132" s="21" t="s">
        <v>43</v>
      </c>
      <c r="D132" s="11">
        <v>69.959999999999994</v>
      </c>
      <c r="E132" s="11"/>
      <c r="F132" s="22">
        <v>165</v>
      </c>
      <c r="G132" s="16"/>
      <c r="H132" s="31" t="s">
        <v>44</v>
      </c>
      <c r="I132" s="7" t="s">
        <v>45</v>
      </c>
      <c r="J132" s="7" t="s">
        <v>46</v>
      </c>
      <c r="K132" s="32" t="s">
        <v>47</v>
      </c>
      <c r="L132" s="66"/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B133" s="66"/>
      <c r="C133" s="21" t="s">
        <v>48</v>
      </c>
      <c r="D133" s="11">
        <v>75.150000000000006</v>
      </c>
      <c r="E133" s="11"/>
      <c r="F133" s="22">
        <v>1798</v>
      </c>
      <c r="G133" s="16"/>
      <c r="H133" s="103"/>
      <c r="I133" s="105"/>
      <c r="J133" s="105"/>
      <c r="K133" s="107" t="e">
        <f>((I133-J133)/I133)</f>
        <v>#DIV/0!</v>
      </c>
      <c r="L133" s="66"/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B134" s="66"/>
      <c r="C134" s="21" t="s">
        <v>49</v>
      </c>
      <c r="D134" s="11">
        <v>75.400000000000006</v>
      </c>
      <c r="E134" s="11">
        <v>6.6</v>
      </c>
      <c r="F134" s="22">
        <v>387</v>
      </c>
      <c r="G134" s="16"/>
      <c r="H134" s="103"/>
      <c r="I134" s="105"/>
      <c r="J134" s="105"/>
      <c r="K134" s="107"/>
      <c r="L134" s="66"/>
      <c r="M134" s="66"/>
      <c r="N134" s="66"/>
      <c r="O134" s="66"/>
      <c r="P134" s="2"/>
    </row>
    <row r="135" spans="1:16" ht="15" customHeight="1" x14ac:dyDescent="0.25">
      <c r="A135" s="2"/>
      <c r="B135" s="66"/>
      <c r="C135" s="21" t="s">
        <v>50</v>
      </c>
      <c r="D135" s="11"/>
      <c r="E135" s="11"/>
      <c r="F135" s="22">
        <v>373</v>
      </c>
      <c r="G135" s="16"/>
      <c r="H135" s="103">
        <v>8</v>
      </c>
      <c r="I135" s="105">
        <v>402</v>
      </c>
      <c r="J135" s="105">
        <v>173</v>
      </c>
      <c r="K135" s="107">
        <f>((I135-J135)/I135)</f>
        <v>0.56965174129353235</v>
      </c>
      <c r="L135" s="66"/>
      <c r="M135" s="109" t="s">
        <v>51</v>
      </c>
      <c r="N135" s="110"/>
      <c r="O135" s="93"/>
      <c r="P135" s="2"/>
    </row>
    <row r="136" spans="1:16" ht="15.75" thickBot="1" x14ac:dyDescent="0.3">
      <c r="A136" s="2"/>
      <c r="B136" s="66"/>
      <c r="C136" s="21" t="s">
        <v>52</v>
      </c>
      <c r="D136" s="11">
        <v>77.569999999999993</v>
      </c>
      <c r="E136" s="11">
        <v>6.3</v>
      </c>
      <c r="F136" s="22">
        <v>765</v>
      </c>
      <c r="G136" s="16"/>
      <c r="H136" s="104"/>
      <c r="I136" s="106"/>
      <c r="J136" s="106"/>
      <c r="K136" s="108"/>
      <c r="L136" s="66"/>
      <c r="M136" s="111" t="s">
        <v>53</v>
      </c>
      <c r="N136" s="112"/>
      <c r="O136" s="37">
        <f>(J121-J122)/J121</f>
        <v>0.52649244785423155</v>
      </c>
      <c r="P136" s="2"/>
    </row>
    <row r="137" spans="1:16" ht="15.75" thickBot="1" x14ac:dyDescent="0.3">
      <c r="A137" s="2"/>
      <c r="B137" s="66"/>
      <c r="C137" s="38" t="s">
        <v>54</v>
      </c>
      <c r="D137" s="15"/>
      <c r="E137" s="15"/>
      <c r="F137" s="39">
        <v>751</v>
      </c>
      <c r="G137" s="16"/>
      <c r="H137" s="66"/>
      <c r="I137" s="66"/>
      <c r="J137" s="66"/>
      <c r="K137" s="66"/>
      <c r="L137" s="66"/>
      <c r="M137" s="111" t="s">
        <v>55</v>
      </c>
      <c r="N137" s="112"/>
      <c r="O137" s="37">
        <f>(J122-J123)/J122</f>
        <v>0.32354430379746835</v>
      </c>
      <c r="P137" s="2"/>
    </row>
    <row r="138" spans="1:16" ht="15.75" customHeight="1" thickBot="1" x14ac:dyDescent="0.3">
      <c r="A138" s="2"/>
      <c r="B138" s="66"/>
      <c r="C138" s="40"/>
      <c r="D138" s="40"/>
      <c r="E138" s="40"/>
      <c r="F138" s="40"/>
      <c r="G138" s="66"/>
      <c r="H138" s="109" t="s">
        <v>56</v>
      </c>
      <c r="I138" s="110"/>
      <c r="J138" s="110"/>
      <c r="K138" s="93"/>
      <c r="L138" s="66"/>
      <c r="M138" s="111" t="s">
        <v>57</v>
      </c>
      <c r="N138" s="112"/>
      <c r="O138" s="37">
        <f>(J123-J124)/J123</f>
        <v>0.49251497005988026</v>
      </c>
      <c r="P138" s="2"/>
    </row>
    <row r="139" spans="1:16" ht="15.75" customHeight="1" thickBot="1" x14ac:dyDescent="0.3">
      <c r="A139" s="2"/>
      <c r="B139" s="41"/>
      <c r="C139" s="42" t="s">
        <v>8</v>
      </c>
      <c r="D139" s="43" t="s">
        <v>9</v>
      </c>
      <c r="E139" s="43" t="s">
        <v>58</v>
      </c>
      <c r="F139" s="19" t="s">
        <v>59</v>
      </c>
      <c r="G139" s="44" t="s">
        <v>10</v>
      </c>
      <c r="H139" s="24" t="s">
        <v>8</v>
      </c>
      <c r="I139" s="25" t="s">
        <v>60</v>
      </c>
      <c r="J139" s="25" t="s">
        <v>61</v>
      </c>
      <c r="K139" s="26" t="s">
        <v>62</v>
      </c>
      <c r="L139" s="66"/>
      <c r="M139" s="120" t="s">
        <v>63</v>
      </c>
      <c r="N139" s="121"/>
      <c r="O139" s="64">
        <f>(J124-J125)/J124</f>
        <v>-3.9823008849557522E-2</v>
      </c>
      <c r="P139" s="2"/>
    </row>
    <row r="140" spans="1:16" ht="15.75" thickBot="1" x14ac:dyDescent="0.3">
      <c r="A140" s="2"/>
      <c r="B140" s="41"/>
      <c r="C140" s="45" t="s">
        <v>64</v>
      </c>
      <c r="D140" s="33">
        <v>91.2</v>
      </c>
      <c r="E140" s="33"/>
      <c r="F140" s="34"/>
      <c r="G140" s="46"/>
      <c r="H140" s="47" t="s">
        <v>105</v>
      </c>
      <c r="I140" s="33">
        <v>312</v>
      </c>
      <c r="J140" s="33">
        <v>282</v>
      </c>
      <c r="K140" s="34">
        <f>I140-J140</f>
        <v>30</v>
      </c>
      <c r="L140" s="66"/>
      <c r="M140" s="122" t="s">
        <v>66</v>
      </c>
      <c r="N140" s="123"/>
      <c r="O140" s="48">
        <f>(J121-J125)/J121</f>
        <v>0.8309757851834092</v>
      </c>
      <c r="P140" s="2"/>
    </row>
    <row r="141" spans="1:16" ht="15.75" thickBot="1" x14ac:dyDescent="0.3">
      <c r="A141" s="2"/>
      <c r="B141" s="41"/>
      <c r="C141" s="45" t="s">
        <v>67</v>
      </c>
      <c r="D141" s="33">
        <v>72.55</v>
      </c>
      <c r="E141" s="33">
        <v>68.41</v>
      </c>
      <c r="F141" s="34">
        <v>94.3</v>
      </c>
      <c r="G141" s="49">
        <v>5.4</v>
      </c>
      <c r="H141" s="67" t="s">
        <v>2</v>
      </c>
      <c r="I141" s="35">
        <v>189</v>
      </c>
      <c r="J141" s="35">
        <v>164</v>
      </c>
      <c r="K141" s="34">
        <f>I141-J141</f>
        <v>25</v>
      </c>
      <c r="L141" s="50"/>
      <c r="M141" s="50"/>
      <c r="N141" s="50"/>
      <c r="O141" s="66"/>
      <c r="P141" s="2"/>
    </row>
    <row r="142" spans="1:16" ht="15" customHeight="1" x14ac:dyDescent="0.25">
      <c r="A142" s="2"/>
      <c r="B142" s="41"/>
      <c r="C142" s="45" t="s">
        <v>69</v>
      </c>
      <c r="D142" s="33">
        <v>79.599999999999994</v>
      </c>
      <c r="E142" s="33">
        <v>64.400000000000006</v>
      </c>
      <c r="F142" s="34">
        <v>80.900000000000006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2"/>
    </row>
    <row r="143" spans="1:16" ht="15" customHeight="1" x14ac:dyDescent="0.25">
      <c r="A143" s="2"/>
      <c r="B143" s="41"/>
      <c r="C143" s="45" t="s">
        <v>70</v>
      </c>
      <c r="D143" s="33">
        <v>77.05</v>
      </c>
      <c r="E143" s="33">
        <v>52.42</v>
      </c>
      <c r="F143" s="34">
        <v>68.03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2"/>
    </row>
    <row r="144" spans="1:16" ht="15" customHeight="1" thickBot="1" x14ac:dyDescent="0.3">
      <c r="A144" s="2"/>
      <c r="B144" s="41"/>
      <c r="C144" s="51" t="s">
        <v>71</v>
      </c>
      <c r="D144" s="52">
        <v>52.8</v>
      </c>
      <c r="E144" s="52"/>
      <c r="F144" s="34"/>
      <c r="G144" s="53"/>
      <c r="H144" s="66"/>
      <c r="I144" s="66"/>
      <c r="J144" s="66"/>
      <c r="K144" s="66"/>
      <c r="L144" s="66"/>
      <c r="M144" s="66"/>
      <c r="N144" s="66"/>
      <c r="O144" s="66"/>
      <c r="P144" s="2"/>
    </row>
    <row r="145" spans="1:16" ht="15" customHeight="1" thickBot="1" x14ac:dyDescent="0.3">
      <c r="A145" s="2"/>
      <c r="B145" s="41"/>
      <c r="C145" s="45" t="s">
        <v>72</v>
      </c>
      <c r="D145" s="33">
        <v>91.35</v>
      </c>
      <c r="E145" s="33"/>
      <c r="F145" s="54"/>
      <c r="G145" s="55" t="s">
        <v>73</v>
      </c>
      <c r="H145" s="66"/>
      <c r="I145" s="66"/>
      <c r="J145" s="66"/>
      <c r="K145" s="66"/>
      <c r="L145" s="66"/>
      <c r="M145" s="66"/>
      <c r="N145" s="66"/>
      <c r="O145" s="66"/>
      <c r="P145" s="2"/>
    </row>
    <row r="146" spans="1:16" ht="15.75" customHeight="1" x14ac:dyDescent="0.25">
      <c r="A146" s="2"/>
      <c r="B146" s="41"/>
      <c r="C146" s="45" t="s">
        <v>74</v>
      </c>
      <c r="D146" s="33"/>
      <c r="E146" s="33"/>
      <c r="F146" s="33"/>
      <c r="G146" s="56"/>
      <c r="H146" s="66"/>
      <c r="I146" s="66"/>
      <c r="J146" s="66"/>
      <c r="K146" s="66"/>
      <c r="L146" s="66"/>
      <c r="M146" s="66"/>
      <c r="N146" s="66"/>
      <c r="O146" s="66"/>
      <c r="P146" s="2"/>
    </row>
    <row r="147" spans="1:16" ht="15.75" customHeight="1" x14ac:dyDescent="0.25">
      <c r="A147" s="2"/>
      <c r="B147" s="41"/>
      <c r="C147" s="45" t="s">
        <v>75</v>
      </c>
      <c r="D147" s="57"/>
      <c r="E147" s="57"/>
      <c r="F147" s="57"/>
      <c r="G147" s="58"/>
      <c r="H147" s="66"/>
      <c r="I147" s="66"/>
      <c r="J147" s="66"/>
      <c r="K147" s="66"/>
      <c r="L147" s="66"/>
      <c r="M147" s="66"/>
      <c r="N147" s="66"/>
      <c r="O147" s="66"/>
      <c r="P147" s="2"/>
    </row>
    <row r="148" spans="1:16" ht="15.75" thickBot="1" x14ac:dyDescent="0.3">
      <c r="A148" s="2"/>
      <c r="B148" s="41"/>
      <c r="C148" s="59" t="s">
        <v>75</v>
      </c>
      <c r="D148" s="35"/>
      <c r="E148" s="35"/>
      <c r="F148" s="35"/>
      <c r="G148" s="60"/>
      <c r="H148" s="66"/>
      <c r="I148" s="66"/>
      <c r="J148" s="66"/>
      <c r="K148" s="66"/>
      <c r="L148" s="66"/>
      <c r="M148" s="66"/>
      <c r="N148" s="66"/>
      <c r="O148" s="66"/>
      <c r="P148" s="2"/>
    </row>
    <row r="149" spans="1:16" x14ac:dyDescent="0.25">
      <c r="A149" s="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2"/>
    </row>
    <row r="150" spans="1:16" x14ac:dyDescent="0.25">
      <c r="A150" s="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2"/>
    </row>
    <row r="151" spans="1:16" x14ac:dyDescent="0.25">
      <c r="A151" s="2"/>
      <c r="B151" s="66"/>
      <c r="C151" s="61" t="s">
        <v>76</v>
      </c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51"/>
      <c r="P151" s="2"/>
    </row>
    <row r="152" spans="1:16" ht="15" customHeight="1" x14ac:dyDescent="0.25">
      <c r="A152" s="2"/>
      <c r="B152" s="75"/>
      <c r="C152" s="117" t="s">
        <v>559</v>
      </c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9"/>
      <c r="P152" s="2"/>
    </row>
    <row r="153" spans="1:16" ht="15" customHeight="1" x14ac:dyDescent="0.25">
      <c r="A153" s="2"/>
      <c r="B153" s="66"/>
      <c r="C153" s="117" t="s">
        <v>560</v>
      </c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9"/>
      <c r="P153" s="2"/>
    </row>
    <row r="154" spans="1:16" ht="15" customHeight="1" x14ac:dyDescent="0.25">
      <c r="A154" s="2"/>
      <c r="B154" s="66"/>
      <c r="C154" s="117" t="s">
        <v>561</v>
      </c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9"/>
      <c r="P154" s="2"/>
    </row>
    <row r="155" spans="1:16" ht="15" customHeight="1" x14ac:dyDescent="0.25">
      <c r="A155" s="2"/>
      <c r="B155" s="66"/>
      <c r="C155" s="117" t="s">
        <v>562</v>
      </c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9"/>
      <c r="P155" s="2"/>
    </row>
    <row r="156" spans="1:16" ht="15" customHeight="1" x14ac:dyDescent="0.25">
      <c r="A156" s="2"/>
      <c r="B156" s="66"/>
      <c r="C156" s="117" t="s">
        <v>563</v>
      </c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9"/>
      <c r="P156" s="2"/>
    </row>
    <row r="157" spans="1:16" ht="15" customHeight="1" x14ac:dyDescent="0.25">
      <c r="A157" s="2"/>
      <c r="B157" s="66"/>
      <c r="C157" s="117" t="s">
        <v>564</v>
      </c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9"/>
      <c r="P157" s="2"/>
    </row>
    <row r="158" spans="1:16" ht="15" customHeight="1" x14ac:dyDescent="0.25">
      <c r="A158" s="2"/>
      <c r="B158" s="66"/>
      <c r="C158" s="117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9"/>
      <c r="P158" s="2"/>
    </row>
    <row r="159" spans="1:16" x14ac:dyDescent="0.25">
      <c r="A159" s="2"/>
      <c r="B159" s="66"/>
      <c r="C159" s="117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9"/>
      <c r="P159" s="2"/>
    </row>
    <row r="160" spans="1:16" x14ac:dyDescent="0.25">
      <c r="A160" s="2"/>
      <c r="B160" s="66"/>
      <c r="C160" s="117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9"/>
      <c r="P160" s="2"/>
    </row>
    <row r="161" spans="1:16" x14ac:dyDescent="0.25">
      <c r="A161" s="2"/>
      <c r="B161" s="66"/>
      <c r="C161" s="117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9"/>
      <c r="P161" s="2"/>
    </row>
    <row r="162" spans="1:16" x14ac:dyDescent="0.25">
      <c r="A162" s="2"/>
      <c r="B162" s="66"/>
      <c r="C162" s="117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9"/>
      <c r="P162" s="2"/>
    </row>
    <row r="163" spans="1:16" x14ac:dyDescent="0.25">
      <c r="A163" s="2"/>
      <c r="B163" s="66"/>
      <c r="C163" s="117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9"/>
      <c r="P163" s="2"/>
    </row>
    <row r="164" spans="1:16" x14ac:dyDescent="0.25">
      <c r="A164" s="2"/>
      <c r="B164" s="66"/>
      <c r="C164" s="117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9"/>
      <c r="P164" s="2"/>
    </row>
    <row r="165" spans="1:16" x14ac:dyDescent="0.25">
      <c r="A165" s="2"/>
      <c r="B165" s="66"/>
      <c r="C165" s="124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3"/>
    </row>
    <row r="168" spans="1:16" hidden="1" x14ac:dyDescent="0.25">
      <c r="A168" s="66"/>
      <c r="B168" s="66"/>
      <c r="C168" s="66"/>
      <c r="D168" s="7" t="s">
        <v>9</v>
      </c>
      <c r="E168" s="7" t="s">
        <v>58</v>
      </c>
      <c r="F168" s="7" t="s">
        <v>59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idden="1" x14ac:dyDescent="0.25">
      <c r="A169" s="66"/>
      <c r="B169" s="66"/>
      <c r="C169" s="57" t="s">
        <v>74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idden="1" x14ac:dyDescent="0.25">
      <c r="A170" s="66"/>
      <c r="B170" s="66"/>
      <c r="C170" s="57" t="s">
        <v>75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idden="1" x14ac:dyDescent="0.25">
      <c r="A171" s="66"/>
      <c r="B171" s="66"/>
      <c r="C171" s="57" t="s">
        <v>75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F620BE-B50F-490D-8B92-9A2DBAFEE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0F88E-B169-4FBB-948C-B74CB98A7D60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31f5dcea-c448-41ca-a734-66bd8405f415"/>
    <ds:schemaRef ds:uri="5dce81ae-c154-4bd7-90f9-1208034f416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 1</vt:lpstr>
      <vt:lpstr>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2020-12-15T00:17:44Z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