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rmalaysia.sharepoint.com/sites/production.team/Shared Documents/Clarification/Production Lab/2020/"/>
    </mc:Choice>
  </mc:AlternateContent>
  <xr:revisionPtr revIDLastSave="20" documentId="13_ncr:1_{63C0982C-6182-4407-B8FB-579DEE052FE4}" xr6:coauthVersionLast="45" xr6:coauthVersionMax="45" xr10:uidLastSave="{D60BCD47-D19D-46B0-8B54-9ABFEF7BCFE9}"/>
  <bookViews>
    <workbookView xWindow="-120" yWindow="-120" windowWidth="20730" windowHeight="11160" tabRatio="761" firstSheet="46" activeTab="28" xr2:uid="{6090090C-2027-4910-B89A-9EABFD12AF16}"/>
  </bookViews>
  <sheets>
    <sheet name="Sheet3" sheetId="41" state="hidden" r:id="rId1"/>
    <sheet name="Sheet4" sheetId="42" state="hidden" r:id="rId2"/>
    <sheet name="Sheet5" sheetId="43" state="hidden" r:id="rId3"/>
    <sheet name="Sheet6" sheetId="44" state="hidden" r:id="rId4"/>
    <sheet name="Sheet7" sheetId="45" state="hidden" r:id="rId5"/>
    <sheet name="Sheet8" sheetId="46" state="hidden" r:id="rId6"/>
    <sheet name="Sheet9" sheetId="47" state="hidden" r:id="rId7"/>
    <sheet name="Sheet10" sheetId="48" state="hidden" r:id="rId8"/>
    <sheet name="Sheet11" sheetId="49" state="hidden" r:id="rId9"/>
    <sheet name="Sheet12" sheetId="50" state="hidden" r:id="rId10"/>
    <sheet name="Sheet13" sheetId="51" state="hidden" r:id="rId11"/>
    <sheet name="Sheet14" sheetId="52" state="hidden" r:id="rId12"/>
    <sheet name="Sheet15" sheetId="53" state="hidden" r:id="rId13"/>
    <sheet name="Sheet16" sheetId="54" state="hidden" r:id="rId14"/>
    <sheet name="Sheet2" sheetId="55" state="hidden" r:id="rId15"/>
    <sheet name="Sheet17" sheetId="56" state="hidden" r:id="rId16"/>
    <sheet name="Sheet1" sheetId="11" state="hidden" r:id="rId17"/>
    <sheet name="Sheet 1" sheetId="109" r:id="rId18"/>
    <sheet name="1" sheetId="107" r:id="rId19"/>
    <sheet name="2" sheetId="63" r:id="rId20"/>
    <sheet name="3" sheetId="64" r:id="rId21"/>
    <sheet name="4" sheetId="65" r:id="rId22"/>
    <sheet name="5" sheetId="66" r:id="rId23"/>
    <sheet name="6" sheetId="67" r:id="rId24"/>
    <sheet name="7" sheetId="68" r:id="rId25"/>
    <sheet name="8" sheetId="69" r:id="rId26"/>
    <sheet name="9" sheetId="70" r:id="rId27"/>
    <sheet name="10" sheetId="72" r:id="rId28"/>
    <sheet name="11" sheetId="73" r:id="rId29"/>
    <sheet name="12" sheetId="74" r:id="rId30"/>
    <sheet name="13" sheetId="75" r:id="rId31"/>
    <sheet name="14" sheetId="76" r:id="rId32"/>
    <sheet name="15" sheetId="77" r:id="rId33"/>
    <sheet name="16" sheetId="78" r:id="rId34"/>
    <sheet name="17" sheetId="79" r:id="rId35"/>
    <sheet name="18" sheetId="80" r:id="rId36"/>
    <sheet name="19" sheetId="81" r:id="rId37"/>
    <sheet name="20" sheetId="82" r:id="rId38"/>
    <sheet name="21" sheetId="83" r:id="rId39"/>
    <sheet name="22" sheetId="84" r:id="rId40"/>
    <sheet name="23" sheetId="85" r:id="rId41"/>
    <sheet name="24" sheetId="86" r:id="rId42"/>
    <sheet name="25" sheetId="87" r:id="rId43"/>
    <sheet name="26" sheetId="88" r:id="rId44"/>
    <sheet name="27" sheetId="89" r:id="rId45"/>
    <sheet name="28" sheetId="90" r:id="rId46"/>
    <sheet name="29" sheetId="91" r:id="rId47"/>
    <sheet name="30" sheetId="92" r:id="rId48"/>
    <sheet name="31" sheetId="98" r:id="rId4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91" l="1"/>
  <c r="S7" i="91"/>
  <c r="S6" i="91"/>
  <c r="S6" i="107"/>
  <c r="S10" i="65" l="1"/>
  <c r="S12" i="65" s="1"/>
  <c r="S8" i="65"/>
  <c r="S7" i="65"/>
  <c r="S6" i="65"/>
  <c r="S9" i="65" s="1"/>
  <c r="S11" i="65" s="1"/>
  <c r="C3" i="109"/>
  <c r="F171" i="98" l="1"/>
  <c r="E171" i="98"/>
  <c r="D171" i="98"/>
  <c r="F170" i="98"/>
  <c r="E170" i="98"/>
  <c r="D170" i="98"/>
  <c r="F169" i="98"/>
  <c r="E169" i="98"/>
  <c r="D169" i="98"/>
  <c r="K141" i="98"/>
  <c r="K140" i="98"/>
  <c r="K135" i="98"/>
  <c r="K133" i="98"/>
  <c r="J125" i="98"/>
  <c r="J124" i="98"/>
  <c r="J123" i="98"/>
  <c r="J122" i="98"/>
  <c r="J121" i="98"/>
  <c r="J120" i="98"/>
  <c r="J119" i="98"/>
  <c r="K86" i="98"/>
  <c r="K85" i="98"/>
  <c r="K80" i="98"/>
  <c r="K78" i="98"/>
  <c r="J70" i="98"/>
  <c r="J69" i="98"/>
  <c r="J68" i="98"/>
  <c r="J67" i="98"/>
  <c r="J66" i="98"/>
  <c r="J65" i="98"/>
  <c r="J64" i="98"/>
  <c r="K29" i="98"/>
  <c r="K28" i="98"/>
  <c r="K23" i="98"/>
  <c r="K21" i="98"/>
  <c r="J13" i="98"/>
  <c r="J12" i="98"/>
  <c r="J11" i="98"/>
  <c r="J10" i="98"/>
  <c r="J9" i="98"/>
  <c r="J8" i="98"/>
  <c r="J7" i="98"/>
  <c r="F171" i="92"/>
  <c r="E171" i="92"/>
  <c r="D171" i="92"/>
  <c r="F170" i="92"/>
  <c r="E170" i="92"/>
  <c r="D170" i="92"/>
  <c r="F169" i="92"/>
  <c r="E169" i="92"/>
  <c r="D169" i="92"/>
  <c r="O141" i="92"/>
  <c r="K141" i="92"/>
  <c r="K140" i="92"/>
  <c r="K135" i="92"/>
  <c r="K133" i="92"/>
  <c r="J125" i="92"/>
  <c r="J124" i="92"/>
  <c r="O139" i="92" s="1"/>
  <c r="J123" i="92"/>
  <c r="J122" i="92"/>
  <c r="J121" i="92"/>
  <c r="J120" i="92"/>
  <c r="J119" i="92"/>
  <c r="K86" i="92"/>
  <c r="K85" i="92"/>
  <c r="K80" i="92"/>
  <c r="K78" i="92"/>
  <c r="J70" i="92"/>
  <c r="J69" i="92"/>
  <c r="J68" i="92"/>
  <c r="J67" i="92"/>
  <c r="J66" i="92"/>
  <c r="J65" i="92"/>
  <c r="J64" i="92"/>
  <c r="K29" i="92"/>
  <c r="K28" i="92"/>
  <c r="K23" i="92"/>
  <c r="K21" i="92"/>
  <c r="J13" i="92"/>
  <c r="J12" i="92"/>
  <c r="J11" i="92"/>
  <c r="J10" i="92"/>
  <c r="J9" i="92"/>
  <c r="J8" i="92"/>
  <c r="J7" i="92"/>
  <c r="F171" i="91"/>
  <c r="E171" i="91"/>
  <c r="D171" i="91"/>
  <c r="F170" i="91"/>
  <c r="E170" i="91"/>
  <c r="D170" i="91"/>
  <c r="F169" i="91"/>
  <c r="E169" i="91"/>
  <c r="D169" i="91"/>
  <c r="K141" i="91"/>
  <c r="K140" i="91"/>
  <c r="K135" i="91"/>
  <c r="K133" i="91"/>
  <c r="J125" i="91"/>
  <c r="O139" i="91" s="1"/>
  <c r="J124" i="91"/>
  <c r="J123" i="91"/>
  <c r="O138" i="91" s="1"/>
  <c r="J122" i="91"/>
  <c r="J121" i="91"/>
  <c r="O136" i="91" s="1"/>
  <c r="J120" i="91"/>
  <c r="J119" i="91"/>
  <c r="K86" i="91"/>
  <c r="K85" i="91"/>
  <c r="K80" i="91"/>
  <c r="K78" i="91"/>
  <c r="J70" i="91"/>
  <c r="J69" i="91"/>
  <c r="J68" i="91"/>
  <c r="J67" i="91"/>
  <c r="J66" i="91"/>
  <c r="J65" i="91"/>
  <c r="J64" i="91"/>
  <c r="K29" i="91"/>
  <c r="K28" i="91"/>
  <c r="K23" i="91"/>
  <c r="K21" i="91"/>
  <c r="J13" i="91"/>
  <c r="J12" i="91"/>
  <c r="J11" i="91"/>
  <c r="J10" i="91"/>
  <c r="J9" i="91"/>
  <c r="J8" i="91"/>
  <c r="J7" i="91"/>
  <c r="F171" i="90"/>
  <c r="E171" i="90"/>
  <c r="D171" i="90"/>
  <c r="F170" i="90"/>
  <c r="E170" i="90"/>
  <c r="D170" i="90"/>
  <c r="F169" i="90"/>
  <c r="E169" i="90"/>
  <c r="D169" i="90"/>
  <c r="K141" i="90"/>
  <c r="K140" i="90"/>
  <c r="K135" i="90"/>
  <c r="K133" i="90"/>
  <c r="J125" i="90"/>
  <c r="J124" i="90"/>
  <c r="O139" i="90" s="1"/>
  <c r="J123" i="90"/>
  <c r="J122" i="90"/>
  <c r="J121" i="90"/>
  <c r="J120" i="90"/>
  <c r="J119" i="90"/>
  <c r="K86" i="90"/>
  <c r="K85" i="90"/>
  <c r="K80" i="90"/>
  <c r="K78" i="90"/>
  <c r="J70" i="90"/>
  <c r="J69" i="90"/>
  <c r="J68" i="90"/>
  <c r="J67" i="90"/>
  <c r="J66" i="90"/>
  <c r="J65" i="90"/>
  <c r="J64" i="90"/>
  <c r="K29" i="90"/>
  <c r="K28" i="90"/>
  <c r="K23" i="90"/>
  <c r="K21" i="90"/>
  <c r="J13" i="90"/>
  <c r="J12" i="90"/>
  <c r="J11" i="90"/>
  <c r="J10" i="90"/>
  <c r="J9" i="90"/>
  <c r="J8" i="90"/>
  <c r="J7" i="90"/>
  <c r="F171" i="89"/>
  <c r="E171" i="89"/>
  <c r="D171" i="89"/>
  <c r="F170" i="89"/>
  <c r="E170" i="89"/>
  <c r="D170" i="89"/>
  <c r="F169" i="89"/>
  <c r="E169" i="89"/>
  <c r="D169" i="89"/>
  <c r="K141" i="89"/>
  <c r="O140" i="89"/>
  <c r="K140" i="89"/>
  <c r="K135" i="89"/>
  <c r="K133" i="89"/>
  <c r="J125" i="89"/>
  <c r="J124" i="89"/>
  <c r="J123" i="89"/>
  <c r="J122" i="89"/>
  <c r="J121" i="89"/>
  <c r="J120" i="89"/>
  <c r="J119" i="89"/>
  <c r="K86" i="89"/>
  <c r="K85" i="89"/>
  <c r="K80" i="89"/>
  <c r="K78" i="89"/>
  <c r="J70" i="89"/>
  <c r="J69" i="89"/>
  <c r="O84" i="89" s="1"/>
  <c r="J68" i="89"/>
  <c r="J67" i="89"/>
  <c r="J66" i="89"/>
  <c r="J65" i="89"/>
  <c r="J64" i="89"/>
  <c r="K29" i="89"/>
  <c r="K28" i="89"/>
  <c r="K23" i="89"/>
  <c r="K21" i="89"/>
  <c r="J13" i="89"/>
  <c r="J12" i="89"/>
  <c r="J11" i="89"/>
  <c r="J10" i="89"/>
  <c r="J9" i="89"/>
  <c r="J8" i="89"/>
  <c r="J7" i="89"/>
  <c r="F171" i="88"/>
  <c r="E171" i="88"/>
  <c r="D171" i="88"/>
  <c r="F170" i="88"/>
  <c r="E170" i="88"/>
  <c r="D170" i="88"/>
  <c r="F169" i="88"/>
  <c r="E169" i="88"/>
  <c r="D169" i="88"/>
  <c r="K141" i="88"/>
  <c r="K140" i="88"/>
  <c r="K135" i="88"/>
  <c r="K133" i="88"/>
  <c r="J125" i="88"/>
  <c r="J124" i="88"/>
  <c r="J123" i="88"/>
  <c r="J122" i="88"/>
  <c r="J121" i="88"/>
  <c r="J120" i="88"/>
  <c r="J119" i="88"/>
  <c r="K86" i="88"/>
  <c r="K85" i="88"/>
  <c r="K80" i="88"/>
  <c r="K78" i="88"/>
  <c r="J70" i="88"/>
  <c r="O86" i="88" s="1"/>
  <c r="J69" i="88"/>
  <c r="J68" i="88"/>
  <c r="J67" i="88"/>
  <c r="J66" i="88"/>
  <c r="J65" i="88"/>
  <c r="J64" i="88"/>
  <c r="K29" i="88"/>
  <c r="K28" i="88"/>
  <c r="K23" i="88"/>
  <c r="K21" i="88"/>
  <c r="J13" i="88"/>
  <c r="J12" i="88"/>
  <c r="J11" i="88"/>
  <c r="J10" i="88"/>
  <c r="J9" i="88"/>
  <c r="J8" i="88"/>
  <c r="J7" i="88"/>
  <c r="F171" i="87"/>
  <c r="E171" i="87"/>
  <c r="D171" i="87"/>
  <c r="F170" i="87"/>
  <c r="E170" i="87"/>
  <c r="D170" i="87"/>
  <c r="F169" i="87"/>
  <c r="E169" i="87"/>
  <c r="D169" i="87"/>
  <c r="K141" i="87"/>
  <c r="K140" i="87"/>
  <c r="K135" i="87"/>
  <c r="K133" i="87"/>
  <c r="J125" i="87"/>
  <c r="J124" i="87"/>
  <c r="J123" i="87"/>
  <c r="J122" i="87"/>
  <c r="O140" i="87" s="1"/>
  <c r="J121" i="87"/>
  <c r="J120" i="87"/>
  <c r="J119" i="87"/>
  <c r="K86" i="87"/>
  <c r="K85" i="87"/>
  <c r="K80" i="87"/>
  <c r="K78" i="87"/>
  <c r="J70" i="87"/>
  <c r="J69" i="87"/>
  <c r="O84" i="87" s="1"/>
  <c r="J68" i="87"/>
  <c r="O83" i="87" s="1"/>
  <c r="J67" i="87"/>
  <c r="J66" i="87"/>
  <c r="O86" i="87" s="1"/>
  <c r="J65" i="87"/>
  <c r="J64" i="87"/>
  <c r="K29" i="87"/>
  <c r="K28" i="87"/>
  <c r="K23" i="87"/>
  <c r="K21" i="87"/>
  <c r="J13" i="87"/>
  <c r="J12" i="87"/>
  <c r="J11" i="87"/>
  <c r="J10" i="87"/>
  <c r="J9" i="87"/>
  <c r="J8" i="87"/>
  <c r="J7" i="87"/>
  <c r="F171" i="86"/>
  <c r="E171" i="86"/>
  <c r="D171" i="86"/>
  <c r="F170" i="86"/>
  <c r="E170" i="86"/>
  <c r="D170" i="86"/>
  <c r="F169" i="86"/>
  <c r="E169" i="86"/>
  <c r="D169" i="86"/>
  <c r="K141" i="86"/>
  <c r="K140" i="86"/>
  <c r="K135" i="86"/>
  <c r="K133" i="86"/>
  <c r="J125" i="86"/>
  <c r="J124" i="86"/>
  <c r="J123" i="86"/>
  <c r="J122" i="86"/>
  <c r="J121" i="86"/>
  <c r="O136" i="86" s="1"/>
  <c r="J120" i="86"/>
  <c r="J119" i="86"/>
  <c r="K86" i="86"/>
  <c r="K85" i="86"/>
  <c r="K80" i="86"/>
  <c r="K78" i="86"/>
  <c r="J70" i="86"/>
  <c r="J69" i="86"/>
  <c r="J68" i="86"/>
  <c r="J67" i="86"/>
  <c r="J66" i="86"/>
  <c r="J65" i="86"/>
  <c r="J64" i="86"/>
  <c r="K29" i="86"/>
  <c r="K28" i="86"/>
  <c r="K23" i="86"/>
  <c r="K21" i="86"/>
  <c r="J13" i="86"/>
  <c r="J12" i="86"/>
  <c r="J11" i="86"/>
  <c r="J10" i="86"/>
  <c r="J9" i="86"/>
  <c r="J8" i="86"/>
  <c r="J7" i="86"/>
  <c r="F171" i="85"/>
  <c r="E171" i="85"/>
  <c r="D171" i="85"/>
  <c r="F170" i="85"/>
  <c r="E170" i="85"/>
  <c r="D170" i="85"/>
  <c r="F169" i="85"/>
  <c r="E169" i="85"/>
  <c r="D169" i="85"/>
  <c r="K141" i="85"/>
  <c r="K140" i="85"/>
  <c r="K135" i="85"/>
  <c r="K133" i="85"/>
  <c r="J125" i="85"/>
  <c r="J124" i="85"/>
  <c r="J123" i="85"/>
  <c r="O138" i="85" s="1"/>
  <c r="J122" i="85"/>
  <c r="J121" i="85"/>
  <c r="J120" i="85"/>
  <c r="J119" i="85"/>
  <c r="K86" i="85"/>
  <c r="K85" i="85"/>
  <c r="K80" i="85"/>
  <c r="K78" i="85"/>
  <c r="J70" i="85"/>
  <c r="J69" i="85"/>
  <c r="J68" i="85"/>
  <c r="J67" i="85"/>
  <c r="J66" i="85"/>
  <c r="J65" i="85"/>
  <c r="J64" i="85"/>
  <c r="K29" i="85"/>
  <c r="K28" i="85"/>
  <c r="K23" i="85"/>
  <c r="K21" i="85"/>
  <c r="J13" i="85"/>
  <c r="J12" i="85"/>
  <c r="J11" i="85"/>
  <c r="J10" i="85"/>
  <c r="J9" i="85"/>
  <c r="J8" i="85"/>
  <c r="J7" i="85"/>
  <c r="F171" i="84"/>
  <c r="E171" i="84"/>
  <c r="D171" i="84"/>
  <c r="F170" i="84"/>
  <c r="E170" i="84"/>
  <c r="D170" i="84"/>
  <c r="F169" i="84"/>
  <c r="E169" i="84"/>
  <c r="D169" i="84"/>
  <c r="K141" i="84"/>
  <c r="K140" i="84"/>
  <c r="K135" i="84"/>
  <c r="K133" i="84"/>
  <c r="J125" i="84"/>
  <c r="J124" i="84"/>
  <c r="O139" i="84" s="1"/>
  <c r="J123" i="84"/>
  <c r="J122" i="84"/>
  <c r="J121" i="84"/>
  <c r="O136" i="84" s="1"/>
  <c r="J120" i="84"/>
  <c r="J119" i="84"/>
  <c r="K86" i="84"/>
  <c r="K85" i="84"/>
  <c r="K80" i="84"/>
  <c r="K78" i="84"/>
  <c r="J70" i="84"/>
  <c r="J69" i="84"/>
  <c r="J68" i="84"/>
  <c r="J67" i="84"/>
  <c r="O82" i="84" s="1"/>
  <c r="J66" i="84"/>
  <c r="J65" i="84"/>
  <c r="J64" i="84"/>
  <c r="K29" i="84"/>
  <c r="K28" i="84"/>
  <c r="K23" i="84"/>
  <c r="K21" i="84"/>
  <c r="J13" i="84"/>
  <c r="J12" i="84"/>
  <c r="J11" i="84"/>
  <c r="J10" i="84"/>
  <c r="O25" i="84" s="1"/>
  <c r="J9" i="84"/>
  <c r="J8" i="84"/>
  <c r="J7" i="84"/>
  <c r="F171" i="83"/>
  <c r="E171" i="83"/>
  <c r="D171" i="83"/>
  <c r="F170" i="83"/>
  <c r="E170" i="83"/>
  <c r="D170" i="83"/>
  <c r="F169" i="83"/>
  <c r="E169" i="83"/>
  <c r="D169" i="83"/>
  <c r="K141" i="83"/>
  <c r="K140" i="83"/>
  <c r="K135" i="83"/>
  <c r="K133" i="83"/>
  <c r="J125" i="83"/>
  <c r="J124" i="83"/>
  <c r="J123" i="83"/>
  <c r="J122" i="83"/>
  <c r="J121" i="83"/>
  <c r="J120" i="83"/>
  <c r="J119" i="83"/>
  <c r="K86" i="83"/>
  <c r="K85" i="83"/>
  <c r="K80" i="83"/>
  <c r="K78" i="83"/>
  <c r="J70" i="83"/>
  <c r="J69" i="83"/>
  <c r="O84" i="83" s="1"/>
  <c r="J68" i="83"/>
  <c r="J67" i="83"/>
  <c r="J66" i="83"/>
  <c r="J65" i="83"/>
  <c r="J64" i="83"/>
  <c r="K29" i="83"/>
  <c r="K28" i="83"/>
  <c r="K23" i="83"/>
  <c r="K21" i="83"/>
  <c r="J13" i="83"/>
  <c r="J12" i="83"/>
  <c r="J11" i="83"/>
  <c r="J10" i="83"/>
  <c r="J9" i="83"/>
  <c r="J8" i="83"/>
  <c r="J7" i="83"/>
  <c r="F171" i="82"/>
  <c r="E171" i="82"/>
  <c r="D171" i="82"/>
  <c r="F170" i="82"/>
  <c r="E170" i="82"/>
  <c r="D170" i="82"/>
  <c r="F169" i="82"/>
  <c r="E169" i="82"/>
  <c r="D169" i="82"/>
  <c r="K135" i="82"/>
  <c r="K133" i="82"/>
  <c r="J125" i="82"/>
  <c r="J124" i="82"/>
  <c r="J123" i="82"/>
  <c r="J122" i="82"/>
  <c r="J121" i="82"/>
  <c r="J120" i="82"/>
  <c r="J119" i="82"/>
  <c r="K86" i="82"/>
  <c r="K85" i="82"/>
  <c r="K80" i="82"/>
  <c r="K78" i="82"/>
  <c r="J70" i="82"/>
  <c r="J69" i="82"/>
  <c r="J68" i="82"/>
  <c r="J67" i="82"/>
  <c r="O82" i="82" s="1"/>
  <c r="J66" i="82"/>
  <c r="J65" i="82"/>
  <c r="J64" i="82"/>
  <c r="K29" i="82"/>
  <c r="K28" i="82"/>
  <c r="K23" i="82"/>
  <c r="K21" i="82"/>
  <c r="J13" i="82"/>
  <c r="J12" i="82"/>
  <c r="J11" i="82"/>
  <c r="J10" i="82"/>
  <c r="J9" i="82"/>
  <c r="J8" i="82"/>
  <c r="J7" i="82"/>
  <c r="F171" i="81"/>
  <c r="E171" i="81"/>
  <c r="D171" i="81"/>
  <c r="F170" i="81"/>
  <c r="E170" i="81"/>
  <c r="D170" i="81"/>
  <c r="F169" i="81"/>
  <c r="E169" i="81"/>
  <c r="D169" i="81"/>
  <c r="K141" i="81"/>
  <c r="K140" i="81"/>
  <c r="K135" i="81"/>
  <c r="K133" i="81"/>
  <c r="J125" i="81"/>
  <c r="J124" i="81"/>
  <c r="O139" i="81" s="1"/>
  <c r="J123" i="81"/>
  <c r="J122" i="81"/>
  <c r="J121" i="81"/>
  <c r="O141" i="81" s="1"/>
  <c r="J120" i="81"/>
  <c r="J119" i="81"/>
  <c r="K86" i="81"/>
  <c r="K85" i="81"/>
  <c r="K80" i="81"/>
  <c r="K78" i="81"/>
  <c r="J70" i="81"/>
  <c r="J69" i="81"/>
  <c r="J68" i="81"/>
  <c r="J67" i="81"/>
  <c r="J66" i="81"/>
  <c r="J65" i="81"/>
  <c r="J64" i="81"/>
  <c r="K29" i="81"/>
  <c r="K28" i="81"/>
  <c r="K23" i="81"/>
  <c r="K21" i="81"/>
  <c r="J13" i="81"/>
  <c r="J12" i="81"/>
  <c r="J11" i="81"/>
  <c r="J10" i="81"/>
  <c r="J9" i="81"/>
  <c r="J8" i="81"/>
  <c r="J7" i="81"/>
  <c r="F171" i="80"/>
  <c r="E171" i="80"/>
  <c r="D171" i="80"/>
  <c r="F170" i="80"/>
  <c r="E170" i="80"/>
  <c r="D170" i="80"/>
  <c r="F169" i="80"/>
  <c r="E169" i="80"/>
  <c r="D169" i="80"/>
  <c r="K141" i="80"/>
  <c r="K140" i="80"/>
  <c r="K135" i="80"/>
  <c r="K133" i="80"/>
  <c r="J125" i="80"/>
  <c r="J124" i="80"/>
  <c r="J123" i="80"/>
  <c r="J122" i="80"/>
  <c r="J121" i="80"/>
  <c r="J120" i="80"/>
  <c r="J119" i="80"/>
  <c r="K86" i="80"/>
  <c r="K85" i="80"/>
  <c r="K80" i="80"/>
  <c r="K78" i="80"/>
  <c r="J70" i="80"/>
  <c r="J69" i="80"/>
  <c r="J68" i="80"/>
  <c r="O83" i="80" s="1"/>
  <c r="J67" i="80"/>
  <c r="J66" i="80"/>
  <c r="J65" i="80"/>
  <c r="J64" i="80"/>
  <c r="K29" i="80"/>
  <c r="K28" i="80"/>
  <c r="K23" i="80"/>
  <c r="K21" i="80"/>
  <c r="J13" i="80"/>
  <c r="J12" i="80"/>
  <c r="J11" i="80"/>
  <c r="J10" i="80"/>
  <c r="O25" i="80" s="1"/>
  <c r="J9" i="80"/>
  <c r="J8" i="80"/>
  <c r="J7" i="80"/>
  <c r="F171" i="79"/>
  <c r="E171" i="79"/>
  <c r="D171" i="79"/>
  <c r="F170" i="79"/>
  <c r="E170" i="79"/>
  <c r="D170" i="79"/>
  <c r="F169" i="79"/>
  <c r="E169" i="79"/>
  <c r="D169" i="79"/>
  <c r="K141" i="79"/>
  <c r="K140" i="79"/>
  <c r="K135" i="79"/>
  <c r="K133" i="79"/>
  <c r="J125" i="79"/>
  <c r="J124" i="79"/>
  <c r="J123" i="79"/>
  <c r="J122" i="79"/>
  <c r="J121" i="79"/>
  <c r="J120" i="79"/>
  <c r="J119" i="79"/>
  <c r="K86" i="79"/>
  <c r="K85" i="79"/>
  <c r="K80" i="79"/>
  <c r="K78" i="79"/>
  <c r="J70" i="79"/>
  <c r="J69" i="79"/>
  <c r="J68" i="79"/>
  <c r="J67" i="79"/>
  <c r="J66" i="79"/>
  <c r="J65" i="79"/>
  <c r="J64" i="79"/>
  <c r="K29" i="79"/>
  <c r="K28" i="79"/>
  <c r="K23" i="79"/>
  <c r="K21" i="79"/>
  <c r="J13" i="79"/>
  <c r="J12" i="79"/>
  <c r="J11" i="79"/>
  <c r="J10" i="79"/>
  <c r="J9" i="79"/>
  <c r="J8" i="79"/>
  <c r="J7" i="79"/>
  <c r="F171" i="78"/>
  <c r="E171" i="78"/>
  <c r="D171" i="78"/>
  <c r="F170" i="78"/>
  <c r="E170" i="78"/>
  <c r="D170" i="78"/>
  <c r="F169" i="78"/>
  <c r="E169" i="78"/>
  <c r="D169" i="78"/>
  <c r="K141" i="78"/>
  <c r="K140" i="78"/>
  <c r="K135" i="78"/>
  <c r="K133" i="78"/>
  <c r="J125" i="78"/>
  <c r="J124" i="78"/>
  <c r="J123" i="78"/>
  <c r="O138" i="78" s="1"/>
  <c r="J122" i="78"/>
  <c r="J121" i="78"/>
  <c r="J120" i="78"/>
  <c r="J119" i="78"/>
  <c r="K86" i="78"/>
  <c r="K85" i="78"/>
  <c r="K80" i="78"/>
  <c r="K78" i="78"/>
  <c r="J70" i="78"/>
  <c r="J69" i="78"/>
  <c r="O84" i="78" s="1"/>
  <c r="J68" i="78"/>
  <c r="J67" i="78"/>
  <c r="O82" i="78" s="1"/>
  <c r="J66" i="78"/>
  <c r="O86" i="78" s="1"/>
  <c r="J65" i="78"/>
  <c r="J64" i="78"/>
  <c r="K29" i="78"/>
  <c r="K28" i="78"/>
  <c r="K23" i="78"/>
  <c r="K21" i="78"/>
  <c r="J13" i="78"/>
  <c r="J12" i="78"/>
  <c r="J11" i="78"/>
  <c r="O26" i="78" s="1"/>
  <c r="J10" i="78"/>
  <c r="J9" i="78"/>
  <c r="J8" i="78"/>
  <c r="J7" i="78"/>
  <c r="F171" i="77"/>
  <c r="E171" i="77"/>
  <c r="D171" i="77"/>
  <c r="F170" i="77"/>
  <c r="E170" i="77"/>
  <c r="D170" i="77"/>
  <c r="F169" i="77"/>
  <c r="E169" i="77"/>
  <c r="D169" i="77"/>
  <c r="K141" i="77"/>
  <c r="K140" i="77"/>
  <c r="K135" i="77"/>
  <c r="K133" i="77"/>
  <c r="J125" i="77"/>
  <c r="J124" i="77"/>
  <c r="J123" i="77"/>
  <c r="J122" i="77"/>
  <c r="J121" i="77"/>
  <c r="J120" i="77"/>
  <c r="J119" i="77"/>
  <c r="K86" i="77"/>
  <c r="K85" i="77"/>
  <c r="K80" i="77"/>
  <c r="K78" i="77"/>
  <c r="J70" i="77"/>
  <c r="O86" i="77" s="1"/>
  <c r="J69" i="77"/>
  <c r="O84" i="77" s="1"/>
  <c r="J68" i="77"/>
  <c r="J67" i="77"/>
  <c r="O81" i="77" s="1"/>
  <c r="J66" i="77"/>
  <c r="J65" i="77"/>
  <c r="J64" i="77"/>
  <c r="K29" i="77"/>
  <c r="K28" i="77"/>
  <c r="K23" i="77"/>
  <c r="K21" i="77"/>
  <c r="J13" i="77"/>
  <c r="J12" i="77"/>
  <c r="O27" i="77" s="1"/>
  <c r="J11" i="77"/>
  <c r="O26" i="77" s="1"/>
  <c r="J10" i="77"/>
  <c r="J9" i="77"/>
  <c r="J8" i="77"/>
  <c r="J7" i="77"/>
  <c r="F171" i="76"/>
  <c r="E171" i="76"/>
  <c r="D171" i="76"/>
  <c r="F170" i="76"/>
  <c r="E170" i="76"/>
  <c r="D170" i="76"/>
  <c r="F169" i="76"/>
  <c r="E169" i="76"/>
  <c r="D169" i="76"/>
  <c r="K141" i="76"/>
  <c r="K140" i="76"/>
  <c r="K135" i="76"/>
  <c r="K133" i="76"/>
  <c r="J125" i="76"/>
  <c r="J124" i="76"/>
  <c r="O139" i="76" s="1"/>
  <c r="J123" i="76"/>
  <c r="O138" i="76" s="1"/>
  <c r="J122" i="76"/>
  <c r="J121" i="76"/>
  <c r="J120" i="76"/>
  <c r="J119" i="76"/>
  <c r="K86" i="76"/>
  <c r="K85" i="76"/>
  <c r="K80" i="76"/>
  <c r="K78" i="76"/>
  <c r="J70" i="76"/>
  <c r="J69" i="76"/>
  <c r="J68" i="76"/>
  <c r="O83" i="76" s="1"/>
  <c r="J67" i="76"/>
  <c r="O82" i="76" s="1"/>
  <c r="J66" i="76"/>
  <c r="J65" i="76"/>
  <c r="J64" i="76"/>
  <c r="K29" i="76"/>
  <c r="K28" i="76"/>
  <c r="K23" i="76"/>
  <c r="K21" i="76"/>
  <c r="J13" i="76"/>
  <c r="J12" i="76"/>
  <c r="O27" i="76" s="1"/>
  <c r="J11" i="76"/>
  <c r="J10" i="76"/>
  <c r="J9" i="76"/>
  <c r="J8" i="76"/>
  <c r="J7" i="76"/>
  <c r="F171" i="75"/>
  <c r="E171" i="75"/>
  <c r="D171" i="75"/>
  <c r="F170" i="75"/>
  <c r="E170" i="75"/>
  <c r="D170" i="75"/>
  <c r="F169" i="75"/>
  <c r="E169" i="75"/>
  <c r="D169" i="75"/>
  <c r="K141" i="75"/>
  <c r="K140" i="75"/>
  <c r="K135" i="75"/>
  <c r="K133" i="75"/>
  <c r="J125" i="75"/>
  <c r="J124" i="75"/>
  <c r="O139" i="75" s="1"/>
  <c r="J123" i="75"/>
  <c r="J122" i="75"/>
  <c r="J121" i="75"/>
  <c r="O141" i="75" s="1"/>
  <c r="J120" i="75"/>
  <c r="J119" i="75"/>
  <c r="K86" i="75"/>
  <c r="K85" i="75"/>
  <c r="K80" i="75"/>
  <c r="K78" i="75"/>
  <c r="J70" i="75"/>
  <c r="J69" i="75"/>
  <c r="J68" i="75"/>
  <c r="J67" i="75"/>
  <c r="O82" i="75" s="1"/>
  <c r="J66" i="75"/>
  <c r="J65" i="75"/>
  <c r="J64" i="75"/>
  <c r="K29" i="75"/>
  <c r="K28" i="75"/>
  <c r="K23" i="75"/>
  <c r="K21" i="75"/>
  <c r="J13" i="75"/>
  <c r="J12" i="75"/>
  <c r="O27" i="75" s="1"/>
  <c r="J11" i="75"/>
  <c r="J10" i="75"/>
  <c r="J9" i="75"/>
  <c r="O29" i="75" s="1"/>
  <c r="J8" i="75"/>
  <c r="J7" i="75"/>
  <c r="F171" i="74"/>
  <c r="E171" i="74"/>
  <c r="D171" i="74"/>
  <c r="F170" i="74"/>
  <c r="E170" i="74"/>
  <c r="D170" i="74"/>
  <c r="F169" i="74"/>
  <c r="E169" i="74"/>
  <c r="D169" i="74"/>
  <c r="K141" i="74"/>
  <c r="K140" i="74"/>
  <c r="K135" i="74"/>
  <c r="K133" i="74"/>
  <c r="J125" i="74"/>
  <c r="J124" i="74"/>
  <c r="J123" i="74"/>
  <c r="O138" i="74" s="1"/>
  <c r="J122" i="74"/>
  <c r="J121" i="74"/>
  <c r="J120" i="74"/>
  <c r="J119" i="74"/>
  <c r="K86" i="74"/>
  <c r="K85" i="74"/>
  <c r="K80" i="74"/>
  <c r="K78" i="74"/>
  <c r="J70" i="74"/>
  <c r="J69" i="74"/>
  <c r="J68" i="74"/>
  <c r="J67" i="74"/>
  <c r="J66" i="74"/>
  <c r="J65" i="74"/>
  <c r="J64" i="74"/>
  <c r="K29" i="74"/>
  <c r="K28" i="74"/>
  <c r="K23" i="74"/>
  <c r="K21" i="74"/>
  <c r="J13" i="74"/>
  <c r="J12" i="74"/>
  <c r="J11" i="74"/>
  <c r="J10" i="74"/>
  <c r="O25" i="74" s="1"/>
  <c r="J9" i="74"/>
  <c r="J8" i="74"/>
  <c r="J7" i="74"/>
  <c r="F171" i="73"/>
  <c r="E171" i="73"/>
  <c r="D171" i="73"/>
  <c r="F170" i="73"/>
  <c r="E170" i="73"/>
  <c r="D170" i="73"/>
  <c r="F169" i="73"/>
  <c r="E169" i="73"/>
  <c r="D169" i="73"/>
  <c r="K141" i="73"/>
  <c r="K140" i="73"/>
  <c r="K135" i="73"/>
  <c r="K133" i="73"/>
  <c r="J125" i="73"/>
  <c r="J124" i="73"/>
  <c r="J123" i="73"/>
  <c r="J122" i="73"/>
  <c r="J121" i="73"/>
  <c r="J120" i="73"/>
  <c r="J119" i="73"/>
  <c r="K86" i="73"/>
  <c r="K85" i="73"/>
  <c r="K80" i="73"/>
  <c r="K78" i="73"/>
  <c r="J70" i="73"/>
  <c r="J69" i="73"/>
  <c r="J68" i="73"/>
  <c r="O83" i="73" s="1"/>
  <c r="J67" i="73"/>
  <c r="J66" i="73"/>
  <c r="J65" i="73"/>
  <c r="J64" i="73"/>
  <c r="K29" i="73"/>
  <c r="K28" i="73"/>
  <c r="K23" i="73"/>
  <c r="K21" i="73"/>
  <c r="J13" i="73"/>
  <c r="J12" i="73"/>
  <c r="J11" i="73"/>
  <c r="J10" i="73"/>
  <c r="J9" i="73"/>
  <c r="J8" i="73"/>
  <c r="J7" i="73"/>
  <c r="F171" i="72"/>
  <c r="E171" i="72"/>
  <c r="D171" i="72"/>
  <c r="F170" i="72"/>
  <c r="E170" i="72"/>
  <c r="D170" i="72"/>
  <c r="F169" i="72"/>
  <c r="E169" i="72"/>
  <c r="D169" i="72"/>
  <c r="K141" i="72"/>
  <c r="K140" i="72"/>
  <c r="K135" i="72"/>
  <c r="K133" i="72"/>
  <c r="J125" i="72"/>
  <c r="J124" i="72"/>
  <c r="O139" i="72" s="1"/>
  <c r="J123" i="72"/>
  <c r="J122" i="72"/>
  <c r="J121" i="72"/>
  <c r="J120" i="72"/>
  <c r="J119" i="72"/>
  <c r="K86" i="72"/>
  <c r="K85" i="72"/>
  <c r="K80" i="72"/>
  <c r="K78" i="72"/>
  <c r="J70" i="72"/>
  <c r="J69" i="72"/>
  <c r="O84" i="72" s="1"/>
  <c r="J68" i="72"/>
  <c r="J67" i="72"/>
  <c r="J66" i="72"/>
  <c r="J65" i="72"/>
  <c r="J64" i="72"/>
  <c r="K29" i="72"/>
  <c r="K28" i="72"/>
  <c r="K23" i="72"/>
  <c r="K21" i="72"/>
  <c r="J13" i="72"/>
  <c r="J12" i="72"/>
  <c r="O27" i="72" s="1"/>
  <c r="J11" i="72"/>
  <c r="J10" i="72"/>
  <c r="J9" i="72"/>
  <c r="J8" i="72"/>
  <c r="J7" i="72"/>
  <c r="F171" i="70"/>
  <c r="E171" i="70"/>
  <c r="D171" i="70"/>
  <c r="F170" i="70"/>
  <c r="E170" i="70"/>
  <c r="D170" i="70"/>
  <c r="F169" i="70"/>
  <c r="E169" i="70"/>
  <c r="D169" i="70"/>
  <c r="K141" i="70"/>
  <c r="K140" i="70"/>
  <c r="K135" i="70"/>
  <c r="K133" i="70"/>
  <c r="J125" i="70"/>
  <c r="J124" i="70"/>
  <c r="J123" i="70"/>
  <c r="J122" i="70"/>
  <c r="J121" i="70"/>
  <c r="J120" i="70"/>
  <c r="J119" i="70"/>
  <c r="K86" i="70"/>
  <c r="K85" i="70"/>
  <c r="K80" i="70"/>
  <c r="K78" i="70"/>
  <c r="J70" i="70"/>
  <c r="J69" i="70"/>
  <c r="J68" i="70"/>
  <c r="J67" i="70"/>
  <c r="J66" i="70"/>
  <c r="J65" i="70"/>
  <c r="J64" i="70"/>
  <c r="K29" i="70"/>
  <c r="K28" i="70"/>
  <c r="K23" i="70"/>
  <c r="K21" i="70"/>
  <c r="J13" i="70"/>
  <c r="J12" i="70"/>
  <c r="O27" i="70" s="1"/>
  <c r="J11" i="70"/>
  <c r="J10" i="70"/>
  <c r="J9" i="70"/>
  <c r="J8" i="70"/>
  <c r="J7" i="70"/>
  <c r="F171" i="69"/>
  <c r="E171" i="69"/>
  <c r="D171" i="69"/>
  <c r="F170" i="69"/>
  <c r="E170" i="69"/>
  <c r="D170" i="69"/>
  <c r="F169" i="69"/>
  <c r="E169" i="69"/>
  <c r="D169" i="69"/>
  <c r="K141" i="69"/>
  <c r="K140" i="69"/>
  <c r="K135" i="69"/>
  <c r="K133" i="69"/>
  <c r="J125" i="69"/>
  <c r="J124" i="69"/>
  <c r="J123" i="69"/>
  <c r="J122" i="69"/>
  <c r="O137" i="69" s="1"/>
  <c r="J121" i="69"/>
  <c r="O136" i="69" s="1"/>
  <c r="J120" i="69"/>
  <c r="J119" i="69"/>
  <c r="K86" i="69"/>
  <c r="K85" i="69"/>
  <c r="K80" i="69"/>
  <c r="K78" i="69"/>
  <c r="J70" i="69"/>
  <c r="J69" i="69"/>
  <c r="O84" i="69" s="1"/>
  <c r="J68" i="69"/>
  <c r="O83" i="69" s="1"/>
  <c r="J67" i="69"/>
  <c r="J66" i="69"/>
  <c r="O86" i="69" s="1"/>
  <c r="J65" i="69"/>
  <c r="J64" i="69"/>
  <c r="K29" i="69"/>
  <c r="K28" i="69"/>
  <c r="K23" i="69"/>
  <c r="K21" i="69"/>
  <c r="J13" i="69"/>
  <c r="J12" i="69"/>
  <c r="J11" i="69"/>
  <c r="J10" i="69"/>
  <c r="J9" i="69"/>
  <c r="J8" i="69"/>
  <c r="J7" i="69"/>
  <c r="F171" i="68"/>
  <c r="E171" i="68"/>
  <c r="D171" i="68"/>
  <c r="F170" i="68"/>
  <c r="E170" i="68"/>
  <c r="D170" i="68"/>
  <c r="F169" i="68"/>
  <c r="E169" i="68"/>
  <c r="D169" i="68"/>
  <c r="K141" i="68"/>
  <c r="K140" i="68"/>
  <c r="K135" i="68"/>
  <c r="K133" i="68"/>
  <c r="J125" i="68"/>
  <c r="J124" i="68"/>
  <c r="J123" i="68"/>
  <c r="J122" i="68"/>
  <c r="J121" i="68"/>
  <c r="J120" i="68"/>
  <c r="J119" i="68"/>
  <c r="K86" i="68"/>
  <c r="K85" i="68"/>
  <c r="K80" i="68"/>
  <c r="K78" i="68"/>
  <c r="J70" i="68"/>
  <c r="J69" i="68"/>
  <c r="J68" i="68"/>
  <c r="O83" i="68" s="1"/>
  <c r="J67" i="68"/>
  <c r="J66" i="68"/>
  <c r="J65" i="68"/>
  <c r="J64" i="68"/>
  <c r="K29" i="68"/>
  <c r="K28" i="68"/>
  <c r="K23" i="68"/>
  <c r="K21" i="68"/>
  <c r="J13" i="68"/>
  <c r="J12" i="68"/>
  <c r="J11" i="68"/>
  <c r="J10" i="68"/>
  <c r="J9" i="68"/>
  <c r="J8" i="68"/>
  <c r="J7" i="68"/>
  <c r="F171" i="67"/>
  <c r="E171" i="67"/>
  <c r="D171" i="67"/>
  <c r="F170" i="67"/>
  <c r="E170" i="67"/>
  <c r="D170" i="67"/>
  <c r="F169" i="67"/>
  <c r="E169" i="67"/>
  <c r="D169" i="67"/>
  <c r="K141" i="67"/>
  <c r="K140" i="67"/>
  <c r="K135" i="67"/>
  <c r="K133" i="67"/>
  <c r="J125" i="67"/>
  <c r="J124" i="67"/>
  <c r="J123" i="67"/>
  <c r="J122" i="67"/>
  <c r="J121" i="67"/>
  <c r="J120" i="67"/>
  <c r="J119" i="67"/>
  <c r="K86" i="67"/>
  <c r="K85" i="67"/>
  <c r="K80" i="67"/>
  <c r="K78" i="67"/>
  <c r="J70" i="67"/>
  <c r="J69" i="67"/>
  <c r="J68" i="67"/>
  <c r="J67" i="67"/>
  <c r="J66" i="67"/>
  <c r="J65" i="67"/>
  <c r="J64" i="67"/>
  <c r="K29" i="67"/>
  <c r="K28" i="67"/>
  <c r="K23" i="67"/>
  <c r="K21" i="67"/>
  <c r="J13" i="67"/>
  <c r="J12" i="67"/>
  <c r="J11" i="67"/>
  <c r="J10" i="67"/>
  <c r="J9" i="67"/>
  <c r="J8" i="67"/>
  <c r="J7" i="67"/>
  <c r="F171" i="66"/>
  <c r="E171" i="66"/>
  <c r="D171" i="66"/>
  <c r="F170" i="66"/>
  <c r="E170" i="66"/>
  <c r="D170" i="66"/>
  <c r="F169" i="66"/>
  <c r="E169" i="66"/>
  <c r="D169" i="66"/>
  <c r="K141" i="66"/>
  <c r="K140" i="66"/>
  <c r="K135" i="66"/>
  <c r="K133" i="66"/>
  <c r="J125" i="66"/>
  <c r="J124" i="66"/>
  <c r="O139" i="66" s="1"/>
  <c r="J123" i="66"/>
  <c r="J122" i="66"/>
  <c r="O140" i="66" s="1"/>
  <c r="J121" i="66"/>
  <c r="J120" i="66"/>
  <c r="J119" i="66"/>
  <c r="K86" i="66"/>
  <c r="K85" i="66"/>
  <c r="K80" i="66"/>
  <c r="K78" i="66"/>
  <c r="J70" i="66"/>
  <c r="J69" i="66"/>
  <c r="J68" i="66"/>
  <c r="J67" i="66"/>
  <c r="J66" i="66"/>
  <c r="J65" i="66"/>
  <c r="J64" i="66"/>
  <c r="K29" i="66"/>
  <c r="K28" i="66"/>
  <c r="K23" i="66"/>
  <c r="K21" i="66"/>
  <c r="J13" i="66"/>
  <c r="J12" i="66"/>
  <c r="J11" i="66"/>
  <c r="J10" i="66"/>
  <c r="J9" i="66"/>
  <c r="J8" i="66"/>
  <c r="J7" i="66"/>
  <c r="F171" i="65"/>
  <c r="E171" i="65"/>
  <c r="D171" i="65"/>
  <c r="F170" i="65"/>
  <c r="E170" i="65"/>
  <c r="D170" i="65"/>
  <c r="F169" i="65"/>
  <c r="E169" i="65"/>
  <c r="D169" i="65"/>
  <c r="K141" i="65"/>
  <c r="K140" i="65"/>
  <c r="K135" i="65"/>
  <c r="K133" i="65"/>
  <c r="J125" i="65"/>
  <c r="J124" i="65"/>
  <c r="J123" i="65"/>
  <c r="O138" i="65" s="1"/>
  <c r="J122" i="65"/>
  <c r="O137" i="65" s="1"/>
  <c r="J121" i="65"/>
  <c r="J120" i="65"/>
  <c r="J119" i="65"/>
  <c r="K86" i="65"/>
  <c r="K85" i="65"/>
  <c r="K80" i="65"/>
  <c r="K78" i="65"/>
  <c r="J70" i="65"/>
  <c r="J69" i="65"/>
  <c r="J68" i="65"/>
  <c r="O83" i="65" s="1"/>
  <c r="J67" i="65"/>
  <c r="O82" i="65" s="1"/>
  <c r="J66" i="65"/>
  <c r="J65" i="65"/>
  <c r="J64" i="65"/>
  <c r="K29" i="65"/>
  <c r="K28" i="65"/>
  <c r="K23" i="65"/>
  <c r="K21" i="65"/>
  <c r="J13" i="65"/>
  <c r="J12" i="65"/>
  <c r="J11" i="65"/>
  <c r="J10" i="65"/>
  <c r="J9" i="65"/>
  <c r="J8" i="65"/>
  <c r="J7" i="65"/>
  <c r="E6" i="109"/>
  <c r="O140" i="98" l="1"/>
  <c r="O139" i="98"/>
  <c r="O138" i="98"/>
  <c r="O136" i="98"/>
  <c r="O141" i="98"/>
  <c r="S6" i="98"/>
  <c r="O84" i="98"/>
  <c r="S8" i="98"/>
  <c r="O86" i="98"/>
  <c r="O83" i="98"/>
  <c r="O81" i="98"/>
  <c r="O25" i="98"/>
  <c r="O26" i="98"/>
  <c r="O28" i="98"/>
  <c r="O140" i="92"/>
  <c r="O136" i="92"/>
  <c r="O138" i="92"/>
  <c r="O83" i="92"/>
  <c r="S8" i="92"/>
  <c r="O82" i="92"/>
  <c r="O84" i="92"/>
  <c r="O86" i="92"/>
  <c r="O27" i="92"/>
  <c r="O26" i="92"/>
  <c r="O29" i="92"/>
  <c r="O28" i="92"/>
  <c r="O25" i="92"/>
  <c r="O24" i="92"/>
  <c r="S6" i="92"/>
  <c r="O82" i="91"/>
  <c r="O86" i="91"/>
  <c r="S9" i="91"/>
  <c r="S11" i="91" s="1"/>
  <c r="O84" i="91"/>
  <c r="O27" i="91"/>
  <c r="O26" i="91"/>
  <c r="O28" i="91"/>
  <c r="O141" i="90"/>
  <c r="O138" i="90"/>
  <c r="O140" i="90"/>
  <c r="O136" i="90"/>
  <c r="O86" i="90"/>
  <c r="O84" i="90"/>
  <c r="S6" i="90"/>
  <c r="O83" i="90"/>
  <c r="S7" i="90"/>
  <c r="O81" i="90"/>
  <c r="O27" i="90"/>
  <c r="O28" i="90"/>
  <c r="O26" i="90"/>
  <c r="S8" i="90"/>
  <c r="O24" i="90"/>
  <c r="O141" i="89"/>
  <c r="O138" i="89"/>
  <c r="O139" i="89"/>
  <c r="S8" i="89"/>
  <c r="O86" i="89"/>
  <c r="O82" i="89"/>
  <c r="S6" i="89"/>
  <c r="O26" i="89"/>
  <c r="O25" i="89"/>
  <c r="O140" i="88"/>
  <c r="O141" i="88"/>
  <c r="O139" i="88"/>
  <c r="O138" i="88"/>
  <c r="O82" i="88"/>
  <c r="O84" i="88"/>
  <c r="S8" i="88"/>
  <c r="O83" i="88"/>
  <c r="S6" i="88"/>
  <c r="O29" i="88"/>
  <c r="O26" i="88"/>
  <c r="O25" i="88"/>
  <c r="O141" i="87"/>
  <c r="O139" i="87"/>
  <c r="O138" i="87"/>
  <c r="O136" i="87"/>
  <c r="O81" i="87"/>
  <c r="S6" i="87"/>
  <c r="S8" i="87"/>
  <c r="O25" i="87"/>
  <c r="O26" i="87"/>
  <c r="O28" i="87"/>
  <c r="O139" i="86"/>
  <c r="O140" i="86"/>
  <c r="O137" i="86"/>
  <c r="O141" i="86"/>
  <c r="O82" i="86"/>
  <c r="O84" i="86"/>
  <c r="S8" i="86"/>
  <c r="O86" i="86"/>
  <c r="S6" i="86"/>
  <c r="O26" i="86"/>
  <c r="O28" i="86"/>
  <c r="O25" i="86"/>
  <c r="O140" i="85"/>
  <c r="O139" i="85"/>
  <c r="O136" i="85"/>
  <c r="O137" i="85"/>
  <c r="O141" i="85"/>
  <c r="O84" i="85"/>
  <c r="S8" i="85"/>
  <c r="O86" i="85"/>
  <c r="O83" i="85"/>
  <c r="O82" i="85"/>
  <c r="S7" i="85"/>
  <c r="S6" i="85"/>
  <c r="O27" i="85"/>
  <c r="O29" i="85"/>
  <c r="O26" i="85"/>
  <c r="O25" i="85"/>
  <c r="O24" i="85"/>
  <c r="O28" i="85"/>
  <c r="O140" i="84"/>
  <c r="O138" i="84"/>
  <c r="O141" i="84"/>
  <c r="S8" i="84"/>
  <c r="O86" i="84"/>
  <c r="O83" i="84"/>
  <c r="O84" i="84"/>
  <c r="O29" i="84"/>
  <c r="O26" i="84"/>
  <c r="O28" i="84"/>
  <c r="S6" i="84"/>
  <c r="O138" i="83"/>
  <c r="O136" i="83"/>
  <c r="O140" i="83"/>
  <c r="O139" i="83"/>
  <c r="O141" i="83"/>
  <c r="S8" i="83"/>
  <c r="O86" i="83"/>
  <c r="O83" i="83"/>
  <c r="S7" i="83"/>
  <c r="S6" i="83"/>
  <c r="O81" i="83"/>
  <c r="O28" i="83"/>
  <c r="O27" i="83"/>
  <c r="O26" i="83"/>
  <c r="O24" i="83"/>
  <c r="O84" i="82"/>
  <c r="O86" i="82"/>
  <c r="O83" i="82"/>
  <c r="S6" i="82"/>
  <c r="O141" i="82"/>
  <c r="O139" i="82"/>
  <c r="O27" i="82"/>
  <c r="O26" i="82"/>
  <c r="O25" i="82"/>
  <c r="S8" i="82"/>
  <c r="O28" i="82"/>
  <c r="O24" i="82"/>
  <c r="O138" i="82"/>
  <c r="O136" i="82"/>
  <c r="O140" i="82"/>
  <c r="O140" i="81"/>
  <c r="O137" i="81"/>
  <c r="O83" i="81"/>
  <c r="O84" i="81"/>
  <c r="S8" i="81"/>
  <c r="O86" i="81"/>
  <c r="O81" i="81"/>
  <c r="O25" i="81"/>
  <c r="O27" i="81"/>
  <c r="O29" i="81"/>
  <c r="O26" i="81"/>
  <c r="O24" i="81"/>
  <c r="S6" i="81"/>
  <c r="O137" i="80"/>
  <c r="O139" i="80"/>
  <c r="O141" i="80"/>
  <c r="O140" i="80"/>
  <c r="S8" i="80"/>
  <c r="O85" i="80"/>
  <c r="O84" i="80"/>
  <c r="O81" i="80"/>
  <c r="O86" i="80"/>
  <c r="S6" i="80"/>
  <c r="O26" i="80"/>
  <c r="O141" i="79"/>
  <c r="O140" i="79"/>
  <c r="O139" i="79"/>
  <c r="O137" i="79"/>
  <c r="O136" i="79"/>
  <c r="O86" i="79"/>
  <c r="O84" i="79"/>
  <c r="S8" i="79"/>
  <c r="O83" i="79"/>
  <c r="S6" i="79"/>
  <c r="O81" i="79"/>
  <c r="O25" i="79"/>
  <c r="O26" i="79"/>
  <c r="O28" i="79"/>
  <c r="O139" i="78"/>
  <c r="O141" i="78"/>
  <c r="S8" i="78"/>
  <c r="S6" i="78"/>
  <c r="O27" i="78"/>
  <c r="O25" i="78"/>
  <c r="S6" i="77"/>
  <c r="O141" i="77"/>
  <c r="O139" i="77"/>
  <c r="O138" i="77"/>
  <c r="O140" i="77"/>
  <c r="O136" i="77"/>
  <c r="S8" i="77"/>
  <c r="O83" i="77"/>
  <c r="S7" i="77"/>
  <c r="O28" i="77"/>
  <c r="O24" i="77"/>
  <c r="O136" i="76"/>
  <c r="O140" i="76"/>
  <c r="O141" i="76"/>
  <c r="O84" i="76"/>
  <c r="S8" i="76"/>
  <c r="O86" i="76"/>
  <c r="S7" i="76"/>
  <c r="S6" i="76"/>
  <c r="O26" i="76"/>
  <c r="O29" i="76"/>
  <c r="O28" i="76"/>
  <c r="O24" i="76"/>
  <c r="O138" i="75"/>
  <c r="O140" i="75"/>
  <c r="O136" i="75"/>
  <c r="O83" i="75"/>
  <c r="S8" i="75"/>
  <c r="O86" i="75"/>
  <c r="O84" i="75"/>
  <c r="S7" i="75"/>
  <c r="O26" i="75"/>
  <c r="O24" i="75"/>
  <c r="O28" i="75"/>
  <c r="O140" i="74"/>
  <c r="O136" i="74"/>
  <c r="O139" i="74"/>
  <c r="O141" i="74"/>
  <c r="O83" i="74"/>
  <c r="O86" i="74"/>
  <c r="O85" i="74"/>
  <c r="O84" i="74"/>
  <c r="S8" i="74"/>
  <c r="S6" i="74"/>
  <c r="O26" i="74"/>
  <c r="O27" i="74"/>
  <c r="O24" i="74"/>
  <c r="O28" i="74"/>
  <c r="O136" i="73"/>
  <c r="O140" i="73"/>
  <c r="O139" i="73"/>
  <c r="O138" i="73"/>
  <c r="O141" i="73"/>
  <c r="O82" i="73"/>
  <c r="S8" i="73"/>
  <c r="O86" i="73"/>
  <c r="O25" i="73"/>
  <c r="O26" i="73"/>
  <c r="O28" i="73"/>
  <c r="O29" i="73"/>
  <c r="S6" i="73"/>
  <c r="O141" i="72"/>
  <c r="O137" i="72"/>
  <c r="O136" i="72"/>
  <c r="S6" i="72"/>
  <c r="O86" i="72"/>
  <c r="O81" i="72"/>
  <c r="S8" i="72"/>
  <c r="O83" i="72"/>
  <c r="S7" i="72"/>
  <c r="O25" i="72"/>
  <c r="O28" i="72"/>
  <c r="O24" i="72"/>
  <c r="O141" i="70"/>
  <c r="O139" i="70"/>
  <c r="O138" i="70"/>
  <c r="O136" i="70"/>
  <c r="O83" i="70"/>
  <c r="O82" i="70"/>
  <c r="O86" i="70"/>
  <c r="O84" i="70"/>
  <c r="S8" i="70"/>
  <c r="S7" i="70"/>
  <c r="O81" i="70"/>
  <c r="O29" i="70"/>
  <c r="O26" i="70"/>
  <c r="O28" i="70"/>
  <c r="O24" i="70"/>
  <c r="O138" i="69"/>
  <c r="O139" i="69"/>
  <c r="O140" i="69"/>
  <c r="O141" i="69"/>
  <c r="S7" i="69"/>
  <c r="S6" i="69"/>
  <c r="O81" i="69"/>
  <c r="O28" i="69"/>
  <c r="O26" i="69"/>
  <c r="O24" i="69"/>
  <c r="S8" i="69"/>
  <c r="O27" i="69"/>
  <c r="O141" i="68"/>
  <c r="O140" i="68"/>
  <c r="O139" i="68"/>
  <c r="O137" i="68"/>
  <c r="O84" i="68"/>
  <c r="S8" i="68"/>
  <c r="O86" i="68"/>
  <c r="S6" i="68"/>
  <c r="O81" i="68"/>
  <c r="O29" i="68"/>
  <c r="O26" i="68"/>
  <c r="O27" i="68"/>
  <c r="O25" i="68"/>
  <c r="O141" i="67"/>
  <c r="O138" i="67"/>
  <c r="O139" i="67"/>
  <c r="O136" i="67"/>
  <c r="O140" i="67"/>
  <c r="O86" i="67"/>
  <c r="O84" i="67"/>
  <c r="S6" i="67"/>
  <c r="S7" i="67"/>
  <c r="O81" i="67"/>
  <c r="S8" i="67"/>
  <c r="O83" i="67"/>
  <c r="O28" i="67"/>
  <c r="O27" i="67"/>
  <c r="O26" i="67"/>
  <c r="O24" i="67"/>
  <c r="O138" i="66"/>
  <c r="O136" i="66"/>
  <c r="O141" i="66"/>
  <c r="S6" i="66"/>
  <c r="S8" i="66"/>
  <c r="O83" i="66"/>
  <c r="O82" i="66"/>
  <c r="O86" i="66"/>
  <c r="O28" i="66"/>
  <c r="O26" i="66"/>
  <c r="O29" i="66"/>
  <c r="O25" i="66"/>
  <c r="O139" i="65"/>
  <c r="O141" i="65"/>
  <c r="O140" i="65"/>
  <c r="O84" i="65"/>
  <c r="O86" i="65"/>
  <c r="O25" i="65"/>
  <c r="O29" i="65"/>
  <c r="O27" i="65"/>
  <c r="O26" i="65"/>
  <c r="O27" i="98"/>
  <c r="S7" i="98"/>
  <c r="O85" i="98"/>
  <c r="O137" i="98"/>
  <c r="O24" i="98"/>
  <c r="O82" i="98"/>
  <c r="O29" i="98"/>
  <c r="S7" i="92"/>
  <c r="O85" i="92"/>
  <c r="O81" i="92"/>
  <c r="O137" i="92"/>
  <c r="O140" i="91"/>
  <c r="O85" i="91"/>
  <c r="O81" i="91"/>
  <c r="O137" i="91"/>
  <c r="O141" i="91"/>
  <c r="O24" i="91"/>
  <c r="O25" i="91"/>
  <c r="O29" i="91"/>
  <c r="O83" i="91"/>
  <c r="O82" i="90"/>
  <c r="O85" i="90"/>
  <c r="O137" i="90"/>
  <c r="O25" i="90"/>
  <c r="O29" i="90"/>
  <c r="O27" i="89"/>
  <c r="S7" i="89"/>
  <c r="O85" i="89"/>
  <c r="O136" i="89"/>
  <c r="O28" i="89"/>
  <c r="O81" i="89"/>
  <c r="O137" i="89"/>
  <c r="O24" i="89"/>
  <c r="O29" i="89"/>
  <c r="O83" i="89"/>
  <c r="O27" i="88"/>
  <c r="S7" i="88"/>
  <c r="O85" i="88"/>
  <c r="O136" i="88"/>
  <c r="O28" i="88"/>
  <c r="O81" i="88"/>
  <c r="O137" i="88"/>
  <c r="O24" i="88"/>
  <c r="O27" i="87"/>
  <c r="S7" i="87"/>
  <c r="O85" i="87"/>
  <c r="O137" i="87"/>
  <c r="O24" i="87"/>
  <c r="O82" i="87"/>
  <c r="O29" i="87"/>
  <c r="O27" i="86"/>
  <c r="S7" i="86"/>
  <c r="O85" i="86"/>
  <c r="O81" i="86"/>
  <c r="O24" i="86"/>
  <c r="O138" i="86"/>
  <c r="O29" i="86"/>
  <c r="O83" i="86"/>
  <c r="O81" i="85"/>
  <c r="O85" i="85"/>
  <c r="O27" i="84"/>
  <c r="S7" i="84"/>
  <c r="O85" i="84"/>
  <c r="O81" i="84"/>
  <c r="O137" i="84"/>
  <c r="O24" i="84"/>
  <c r="O82" i="83"/>
  <c r="O25" i="83"/>
  <c r="O85" i="83"/>
  <c r="O137" i="83"/>
  <c r="O29" i="83"/>
  <c r="S7" i="82"/>
  <c r="O85" i="82"/>
  <c r="O81" i="82"/>
  <c r="O137" i="82"/>
  <c r="O29" i="82"/>
  <c r="S7" i="81"/>
  <c r="O85" i="81"/>
  <c r="O136" i="81"/>
  <c r="O28" i="81"/>
  <c r="O82" i="81"/>
  <c r="O138" i="81"/>
  <c r="O27" i="80"/>
  <c r="S7" i="80"/>
  <c r="O136" i="80"/>
  <c r="O28" i="80"/>
  <c r="O24" i="80"/>
  <c r="O82" i="80"/>
  <c r="O138" i="80"/>
  <c r="O29" i="80"/>
  <c r="O27" i="79"/>
  <c r="S7" i="79"/>
  <c r="O85" i="79"/>
  <c r="O24" i="79"/>
  <c r="O82" i="79"/>
  <c r="O138" i="79"/>
  <c r="O29" i="79"/>
  <c r="O140" i="78"/>
  <c r="S7" i="78"/>
  <c r="O85" i="78"/>
  <c r="O136" i="78"/>
  <c r="O28" i="78"/>
  <c r="O81" i="78"/>
  <c r="O137" i="78"/>
  <c r="O24" i="78"/>
  <c r="O29" i="78"/>
  <c r="O83" i="78"/>
  <c r="O137" i="77"/>
  <c r="O82" i="77"/>
  <c r="O25" i="77"/>
  <c r="O29" i="77"/>
  <c r="O85" i="77"/>
  <c r="O85" i="76"/>
  <c r="O81" i="76"/>
  <c r="O137" i="76"/>
  <c r="O25" i="76"/>
  <c r="O81" i="75"/>
  <c r="O137" i="75"/>
  <c r="O25" i="75"/>
  <c r="S6" i="75"/>
  <c r="O85" i="75"/>
  <c r="O81" i="74"/>
  <c r="O82" i="74"/>
  <c r="S7" i="74"/>
  <c r="O137" i="74"/>
  <c r="O29" i="74"/>
  <c r="O84" i="73"/>
  <c r="O27" i="73"/>
  <c r="S7" i="73"/>
  <c r="O85" i="73"/>
  <c r="O81" i="73"/>
  <c r="O137" i="73"/>
  <c r="O24" i="73"/>
  <c r="O26" i="72"/>
  <c r="O140" i="72"/>
  <c r="O85" i="72"/>
  <c r="O82" i="72"/>
  <c r="O138" i="72"/>
  <c r="O29" i="72"/>
  <c r="O25" i="70"/>
  <c r="S6" i="70"/>
  <c r="O140" i="70"/>
  <c r="O85" i="70"/>
  <c r="O137" i="70"/>
  <c r="O29" i="69"/>
  <c r="O85" i="69"/>
  <c r="O82" i="69"/>
  <c r="O25" i="69"/>
  <c r="S7" i="68"/>
  <c r="O85" i="68"/>
  <c r="O136" i="68"/>
  <c r="O24" i="68"/>
  <c r="O82" i="68"/>
  <c r="O138" i="68"/>
  <c r="O28" i="68"/>
  <c r="O137" i="67"/>
  <c r="O25" i="67"/>
  <c r="O29" i="67"/>
  <c r="O85" i="67"/>
  <c r="O82" i="67"/>
  <c r="O84" i="66"/>
  <c r="O27" i="66"/>
  <c r="S7" i="66"/>
  <c r="O85" i="66"/>
  <c r="O81" i="66"/>
  <c r="O137" i="66"/>
  <c r="O24" i="66"/>
  <c r="O85" i="65"/>
  <c r="O136" i="65"/>
  <c r="O28" i="65"/>
  <c r="O81" i="65"/>
  <c r="O24" i="65"/>
  <c r="D25" i="109"/>
  <c r="C32" i="109"/>
  <c r="D10" i="109"/>
  <c r="C29" i="109"/>
  <c r="C27" i="109"/>
  <c r="C7" i="109"/>
  <c r="E26" i="109"/>
  <c r="E19" i="109"/>
  <c r="D30" i="109"/>
  <c r="E10" i="109"/>
  <c r="D31" i="109"/>
  <c r="D8" i="109"/>
  <c r="C25" i="109"/>
  <c r="E31" i="109"/>
  <c r="C21" i="109"/>
  <c r="D17" i="109"/>
  <c r="E16" i="109"/>
  <c r="D24" i="109"/>
  <c r="D14" i="109"/>
  <c r="C10" i="109"/>
  <c r="D23" i="109"/>
  <c r="D22" i="109"/>
  <c r="C33" i="109"/>
  <c r="E18" i="109"/>
  <c r="D33" i="109"/>
  <c r="D19" i="109"/>
  <c r="C15" i="109"/>
  <c r="D27" i="109"/>
  <c r="E24" i="109"/>
  <c r="C11" i="109"/>
  <c r="D9" i="109"/>
  <c r="C16" i="109"/>
  <c r="E8" i="109"/>
  <c r="E23" i="109"/>
  <c r="E14" i="109"/>
  <c r="E30" i="109"/>
  <c r="C31" i="109"/>
  <c r="E7" i="109"/>
  <c r="E27" i="109"/>
  <c r="E21" i="109"/>
  <c r="D28" i="109"/>
  <c r="C30" i="109"/>
  <c r="D29" i="109"/>
  <c r="C26" i="109"/>
  <c r="C23" i="109"/>
  <c r="E32" i="109"/>
  <c r="D20" i="109"/>
  <c r="E9" i="109"/>
  <c r="C24" i="109"/>
  <c r="C12" i="109"/>
  <c r="E25" i="109"/>
  <c r="E17" i="109"/>
  <c r="D12" i="109"/>
  <c r="E12" i="109"/>
  <c r="C20" i="109"/>
  <c r="C18" i="109"/>
  <c r="D13" i="109"/>
  <c r="E15" i="109"/>
  <c r="D11" i="109"/>
  <c r="E29" i="109"/>
  <c r="D15" i="109"/>
  <c r="D32" i="109"/>
  <c r="E33" i="109"/>
  <c r="C22" i="109"/>
  <c r="C9" i="109"/>
  <c r="E11" i="109"/>
  <c r="D18" i="109"/>
  <c r="C28" i="109"/>
  <c r="E28" i="109"/>
  <c r="E20" i="109"/>
  <c r="D6" i="109"/>
  <c r="D26" i="109"/>
  <c r="E13" i="109"/>
  <c r="C6" i="109"/>
  <c r="C14" i="109"/>
  <c r="E22" i="109"/>
  <c r="C17" i="109"/>
  <c r="C8" i="109"/>
  <c r="D16" i="109"/>
  <c r="D21" i="109"/>
  <c r="C19" i="109"/>
  <c r="D7" i="109"/>
  <c r="C13" i="109"/>
  <c r="S9" i="98" l="1"/>
  <c r="S11" i="98" s="1"/>
  <c r="S10" i="98"/>
  <c r="S12" i="98" s="1"/>
  <c r="S10" i="92"/>
  <c r="S12" i="92" s="1"/>
  <c r="S9" i="92"/>
  <c r="S11" i="92" s="1"/>
  <c r="S10" i="91"/>
  <c r="S12" i="91" s="1"/>
  <c r="S9" i="90"/>
  <c r="S11" i="90" s="1"/>
  <c r="S10" i="90"/>
  <c r="S12" i="90" s="1"/>
  <c r="S9" i="89"/>
  <c r="S11" i="89" s="1"/>
  <c r="S10" i="89"/>
  <c r="S12" i="89" s="1"/>
  <c r="S9" i="88"/>
  <c r="S11" i="88" s="1"/>
  <c r="S10" i="88"/>
  <c r="S12" i="88" s="1"/>
  <c r="S9" i="87"/>
  <c r="S11" i="87" s="1"/>
  <c r="S10" i="87"/>
  <c r="S12" i="87" s="1"/>
  <c r="S9" i="86"/>
  <c r="S11" i="86" s="1"/>
  <c r="S10" i="86"/>
  <c r="S12" i="86" s="1"/>
  <c r="S10" i="85"/>
  <c r="S12" i="85" s="1"/>
  <c r="S9" i="85"/>
  <c r="S11" i="85" s="1"/>
  <c r="S9" i="84"/>
  <c r="S11" i="84" s="1"/>
  <c r="S10" i="84"/>
  <c r="S12" i="84" s="1"/>
  <c r="S9" i="83"/>
  <c r="S11" i="83" s="1"/>
  <c r="S10" i="83"/>
  <c r="S12" i="83" s="1"/>
  <c r="S9" i="82"/>
  <c r="S11" i="82" s="1"/>
  <c r="S10" i="82"/>
  <c r="S12" i="82" s="1"/>
  <c r="S10" i="81"/>
  <c r="S12" i="81" s="1"/>
  <c r="S9" i="81"/>
  <c r="S11" i="81" s="1"/>
  <c r="S9" i="80"/>
  <c r="S11" i="80" s="1"/>
  <c r="S10" i="80"/>
  <c r="S12" i="80" s="1"/>
  <c r="S9" i="79"/>
  <c r="S11" i="79" s="1"/>
  <c r="S10" i="79"/>
  <c r="S12" i="79" s="1"/>
  <c r="S9" i="78"/>
  <c r="S11" i="78" s="1"/>
  <c r="S10" i="78"/>
  <c r="S12" i="78" s="1"/>
  <c r="S9" i="77"/>
  <c r="S11" i="77" s="1"/>
  <c r="S10" i="77"/>
  <c r="S12" i="77" s="1"/>
  <c r="S9" i="76"/>
  <c r="S11" i="76" s="1"/>
  <c r="S10" i="76"/>
  <c r="S12" i="76" s="1"/>
  <c r="S10" i="75"/>
  <c r="S12" i="75" s="1"/>
  <c r="S9" i="75"/>
  <c r="S11" i="75" s="1"/>
  <c r="S9" i="74"/>
  <c r="S11" i="74" s="1"/>
  <c r="S10" i="74"/>
  <c r="S12" i="74" s="1"/>
  <c r="S10" i="73"/>
  <c r="S12" i="73" s="1"/>
  <c r="S9" i="73"/>
  <c r="S11" i="73" s="1"/>
  <c r="S10" i="72"/>
  <c r="S12" i="72" s="1"/>
  <c r="S9" i="72"/>
  <c r="S11" i="72" s="1"/>
  <c r="S10" i="70"/>
  <c r="S12" i="70" s="1"/>
  <c r="S9" i="70"/>
  <c r="S11" i="70" s="1"/>
  <c r="S9" i="69"/>
  <c r="S11" i="69" s="1"/>
  <c r="S10" i="69"/>
  <c r="S12" i="69" s="1"/>
  <c r="S9" i="68"/>
  <c r="S11" i="68" s="1"/>
  <c r="S10" i="68"/>
  <c r="S12" i="68" s="1"/>
  <c r="S9" i="67"/>
  <c r="S11" i="67" s="1"/>
  <c r="S10" i="67"/>
  <c r="S12" i="67" s="1"/>
  <c r="S9" i="66"/>
  <c r="S11" i="66" s="1"/>
  <c r="S10" i="66"/>
  <c r="S12" i="66" s="1"/>
  <c r="F171" i="64"/>
  <c r="E171" i="64"/>
  <c r="D171" i="64"/>
  <c r="F170" i="64"/>
  <c r="E170" i="64"/>
  <c r="D170" i="64"/>
  <c r="F169" i="64"/>
  <c r="E169" i="64"/>
  <c r="D169" i="64"/>
  <c r="K141" i="64"/>
  <c r="K140" i="64"/>
  <c r="K135" i="64"/>
  <c r="K133" i="64"/>
  <c r="J125" i="64"/>
  <c r="J124" i="64"/>
  <c r="J123" i="64"/>
  <c r="J122" i="64"/>
  <c r="J121" i="64"/>
  <c r="J120" i="64"/>
  <c r="J119" i="64"/>
  <c r="K86" i="64"/>
  <c r="K85" i="64"/>
  <c r="K80" i="64"/>
  <c r="K78" i="64"/>
  <c r="J70" i="64"/>
  <c r="J69" i="64"/>
  <c r="J68" i="64"/>
  <c r="J67" i="64"/>
  <c r="J66" i="64"/>
  <c r="J65" i="64"/>
  <c r="J64" i="64"/>
  <c r="K29" i="64"/>
  <c r="K28" i="64"/>
  <c r="K23" i="64"/>
  <c r="K21" i="64"/>
  <c r="J13" i="64"/>
  <c r="J12" i="64"/>
  <c r="J11" i="64"/>
  <c r="J10" i="64"/>
  <c r="J9" i="64"/>
  <c r="J8" i="64"/>
  <c r="J7" i="64"/>
  <c r="F171" i="63"/>
  <c r="E171" i="63"/>
  <c r="D171" i="63"/>
  <c r="F170" i="63"/>
  <c r="E170" i="63"/>
  <c r="D170" i="63"/>
  <c r="F169" i="63"/>
  <c r="E169" i="63"/>
  <c r="D169" i="63"/>
  <c r="K141" i="63"/>
  <c r="K140" i="63"/>
  <c r="K135" i="63"/>
  <c r="K133" i="63"/>
  <c r="J125" i="63"/>
  <c r="J124" i="63"/>
  <c r="J123" i="63"/>
  <c r="J122" i="63"/>
  <c r="J121" i="63"/>
  <c r="J120" i="63"/>
  <c r="J119" i="63"/>
  <c r="K86" i="63"/>
  <c r="K85" i="63"/>
  <c r="K80" i="63"/>
  <c r="K78" i="63"/>
  <c r="J70" i="63"/>
  <c r="J69" i="63"/>
  <c r="J68" i="63"/>
  <c r="J67" i="63"/>
  <c r="J66" i="63"/>
  <c r="J65" i="63"/>
  <c r="J64" i="63"/>
  <c r="K29" i="63"/>
  <c r="K28" i="63"/>
  <c r="K23" i="63"/>
  <c r="K21" i="63"/>
  <c r="J13" i="63"/>
  <c r="J12" i="63"/>
  <c r="J11" i="63"/>
  <c r="J10" i="63"/>
  <c r="J9" i="63"/>
  <c r="J8" i="63"/>
  <c r="J7" i="63"/>
  <c r="O139" i="64" l="1"/>
  <c r="O141" i="64"/>
  <c r="O138" i="64"/>
  <c r="O137" i="64"/>
  <c r="S7" i="64"/>
  <c r="S8" i="64"/>
  <c r="O86" i="64"/>
  <c r="O83" i="64"/>
  <c r="O85" i="64"/>
  <c r="O27" i="64"/>
  <c r="O29" i="64"/>
  <c r="O26" i="64"/>
  <c r="O25" i="64"/>
  <c r="O24" i="64"/>
  <c r="S6" i="64"/>
  <c r="O139" i="63"/>
  <c r="O141" i="63"/>
  <c r="O140" i="63"/>
  <c r="O138" i="63"/>
  <c r="O83" i="63"/>
  <c r="O82" i="63"/>
  <c r="O81" i="63"/>
  <c r="O84" i="63"/>
  <c r="S8" i="63"/>
  <c r="S7" i="63"/>
  <c r="S10" i="63" s="1"/>
  <c r="S12" i="63" s="1"/>
  <c r="O85" i="63"/>
  <c r="S6" i="63"/>
  <c r="O28" i="63"/>
  <c r="O26" i="63"/>
  <c r="O27" i="63"/>
  <c r="O24" i="63"/>
  <c r="O84" i="64"/>
  <c r="O140" i="64"/>
  <c r="O136" i="64"/>
  <c r="O28" i="64"/>
  <c r="O81" i="64"/>
  <c r="O82" i="64"/>
  <c r="O136" i="63"/>
  <c r="O137" i="63"/>
  <c r="O86" i="63"/>
  <c r="O25" i="63"/>
  <c r="O29" i="63"/>
  <c r="C4" i="109"/>
  <c r="C5" i="109"/>
  <c r="E5" i="109"/>
  <c r="E4" i="109"/>
  <c r="D5" i="109"/>
  <c r="D4" i="109"/>
  <c r="S10" i="64" l="1"/>
  <c r="S12" i="64" s="1"/>
  <c r="S9" i="64"/>
  <c r="S11" i="64" s="1"/>
  <c r="S9" i="63"/>
  <c r="S11" i="63" s="1"/>
  <c r="F171" i="107"/>
  <c r="E171" i="107"/>
  <c r="D171" i="107"/>
  <c r="F170" i="107"/>
  <c r="E170" i="107"/>
  <c r="D170" i="107"/>
  <c r="F169" i="107"/>
  <c r="E169" i="107"/>
  <c r="D169" i="107"/>
  <c r="K141" i="107"/>
  <c r="K140" i="107"/>
  <c r="K135" i="107"/>
  <c r="K133" i="107"/>
  <c r="J125" i="107"/>
  <c r="J124" i="107"/>
  <c r="J123" i="107"/>
  <c r="J122" i="107"/>
  <c r="J121" i="107"/>
  <c r="J120" i="107"/>
  <c r="J119" i="107"/>
  <c r="K86" i="107"/>
  <c r="K85" i="107"/>
  <c r="K80" i="107"/>
  <c r="K78" i="107"/>
  <c r="J70" i="107"/>
  <c r="J69" i="107"/>
  <c r="J68" i="107"/>
  <c r="J67" i="107"/>
  <c r="J66" i="107"/>
  <c r="J65" i="107"/>
  <c r="J64" i="107"/>
  <c r="K29" i="107"/>
  <c r="K28" i="107"/>
  <c r="K23" i="107"/>
  <c r="K21" i="107"/>
  <c r="J13" i="107"/>
  <c r="J12" i="107"/>
  <c r="J11" i="107"/>
  <c r="J10" i="107"/>
  <c r="J9" i="107"/>
  <c r="J8" i="107"/>
  <c r="J7" i="107"/>
  <c r="O138" i="107" l="1"/>
  <c r="O139" i="107"/>
  <c r="O140" i="107"/>
  <c r="O137" i="107"/>
  <c r="O141" i="107"/>
  <c r="O136" i="107"/>
  <c r="O83" i="107"/>
  <c r="O82" i="107"/>
  <c r="O81" i="107"/>
  <c r="O86" i="107"/>
  <c r="O85" i="107"/>
  <c r="O84" i="107"/>
  <c r="O26" i="107"/>
  <c r="S8" i="107"/>
  <c r="O27" i="107"/>
  <c r="O25" i="107"/>
  <c r="S7" i="107"/>
  <c r="O28" i="107"/>
  <c r="O24" i="107"/>
  <c r="O29" i="107"/>
  <c r="E3" i="109"/>
  <c r="D3" i="109"/>
  <c r="E34" i="109" l="1"/>
  <c r="D34" i="109"/>
  <c r="S10" i="107"/>
  <c r="S12" i="107" s="1"/>
  <c r="C34" i="109"/>
  <c r="S9" i="107"/>
  <c r="S11" i="107" s="1"/>
  <c r="L2" i="109" l="1"/>
  <c r="L4" i="109"/>
  <c r="L3" i="109"/>
</calcChain>
</file>

<file path=xl/sharedStrings.xml><?xml version="1.0" encoding="utf-8"?>
<sst xmlns="http://schemas.openxmlformats.org/spreadsheetml/2006/main" count="8654" uniqueCount="616">
  <si>
    <t>RL</t>
  </si>
  <si>
    <t>CL</t>
  </si>
  <si>
    <t>FL</t>
  </si>
  <si>
    <t>IER Performance (CL-FL)</t>
  </si>
  <si>
    <t>Carbonator Performance (RL-CL)</t>
  </si>
  <si>
    <t>Clarification Performance (RL-FL)</t>
  </si>
  <si>
    <t>AVERAGE</t>
  </si>
  <si>
    <t>MORNING SHIFT (0700-1500: Shift A)</t>
  </si>
  <si>
    <t>Sample</t>
  </si>
  <si>
    <t>Bx</t>
  </si>
  <si>
    <t>pH</t>
  </si>
  <si>
    <t>Colour ICUMSA (every 2 hours)</t>
  </si>
  <si>
    <t>Carbonator</t>
  </si>
  <si>
    <t>1st reading</t>
  </si>
  <si>
    <t>2nd reading</t>
  </si>
  <si>
    <t>3rd reading</t>
  </si>
  <si>
    <t>4th reading</t>
  </si>
  <si>
    <t>Raw Sugar</t>
  </si>
  <si>
    <t>Washed Sugar</t>
  </si>
  <si>
    <t>Raw Liquor</t>
  </si>
  <si>
    <t>RL-FL</t>
  </si>
  <si>
    <t>Clear Liquor</t>
  </si>
  <si>
    <t>CL-FL</t>
  </si>
  <si>
    <t>1st Refine</t>
  </si>
  <si>
    <t>RL-FL %</t>
  </si>
  <si>
    <t>2nd Refine</t>
  </si>
  <si>
    <t>RNB</t>
  </si>
  <si>
    <t>LISSE</t>
  </si>
  <si>
    <t>CL-FL %</t>
  </si>
  <si>
    <t>Fine Liquor</t>
  </si>
  <si>
    <t>Cake Pol</t>
  </si>
  <si>
    <t>Colour</t>
  </si>
  <si>
    <t>CaO content (%)</t>
  </si>
  <si>
    <t>Water</t>
  </si>
  <si>
    <t>Sweet Water</t>
  </si>
  <si>
    <t>TDS</t>
  </si>
  <si>
    <t>Chlorine</t>
  </si>
  <si>
    <t>Plate 1</t>
  </si>
  <si>
    <t>Plate 2</t>
  </si>
  <si>
    <t>Plate 3</t>
  </si>
  <si>
    <t>Column Performance</t>
  </si>
  <si>
    <t>Cooling Tower</t>
  </si>
  <si>
    <t>Trace sugar</t>
  </si>
  <si>
    <t>Plate 4</t>
  </si>
  <si>
    <t>Column</t>
  </si>
  <si>
    <t>In</t>
  </si>
  <si>
    <t>Out</t>
  </si>
  <si>
    <t>% Reduction</t>
  </si>
  <si>
    <t>Crop Liquor</t>
  </si>
  <si>
    <t>IG mol (1)</t>
  </si>
  <si>
    <t>IG mol (2)</t>
  </si>
  <si>
    <t>Colour Reduction (%)</t>
  </si>
  <si>
    <t>C1 mol (1)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</si>
  <si>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CL</t>
    </r>
  </si>
  <si>
    <t>C1 mol (2)</t>
  </si>
  <si>
    <r>
      <t xml:space="preserve">CL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1st Refine</t>
    </r>
  </si>
  <si>
    <t>Turbidity</t>
  </si>
  <si>
    <r>
      <t xml:space="preserve">1st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2nd Refine</t>
    </r>
  </si>
  <si>
    <t>Pol</t>
  </si>
  <si>
    <t>Purity</t>
  </si>
  <si>
    <t>Before</t>
  </si>
  <si>
    <t>After</t>
  </si>
  <si>
    <t>Difference</t>
  </si>
  <si>
    <r>
      <t xml:space="preserve">2nd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</si>
  <si>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magma</t>
  </si>
  <si>
    <r>
      <t xml:space="preserve">CL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</si>
  <si>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mol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</si>
  <si>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</si>
  <si>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D1 tank</t>
  </si>
  <si>
    <t>D2 tank</t>
  </si>
  <si>
    <t>E dilution</t>
  </si>
  <si>
    <t>E magma</t>
  </si>
  <si>
    <t>STRIKE NO.</t>
  </si>
  <si>
    <t>E massecuite</t>
  </si>
  <si>
    <t>E mol (Final mol)</t>
  </si>
  <si>
    <t>REMARKS:</t>
  </si>
  <si>
    <t>C2 MOL=  1887 80.31  5.8</t>
  </si>
  <si>
    <t>L1 A1 BIN 13/15=  29</t>
  </si>
  <si>
    <t>L2 A1 BIN 3/4    =  44</t>
  </si>
  <si>
    <t>L3 2471 CW 3/4=  84</t>
  </si>
  <si>
    <t>L4 4660 CW 1/2=  15</t>
  </si>
  <si>
    <t>NSACB   66        =  668</t>
  </si>
  <si>
    <t>AFTERNOON SHIFT (1500-2300: Shift B)</t>
  </si>
  <si>
    <t>C2 MOL=  1791  79.41  6.0</t>
  </si>
  <si>
    <t>L1 A1 BIN 13/15=  31</t>
  </si>
  <si>
    <t>L2 A1 BIN  3/4   =  45</t>
  </si>
  <si>
    <t xml:space="preserve"> </t>
  </si>
  <si>
    <t>L3 2475 CW 3/4=   79</t>
  </si>
  <si>
    <t>L4 4668 CW 1/2=   17</t>
  </si>
  <si>
    <t>NIGHT SHIFT 2300-0700: Shift C)</t>
  </si>
  <si>
    <t>BL</t>
  </si>
  <si>
    <t>C2 mol = 1885 Bx 78.75</t>
  </si>
  <si>
    <t>S1 no.2479 = 76 c/w 3/4</t>
  </si>
  <si>
    <t>IG no. 4676 = 16 c/w 1/2</t>
  </si>
  <si>
    <t>A1 Line 1 Bin 13/15 = 36</t>
  </si>
  <si>
    <t>A1 Line 2 Bin 3/4 = 47</t>
  </si>
  <si>
    <t>NSACB no.67 = 363</t>
  </si>
  <si>
    <t>C2 MOL=  1409  79.71  6.0</t>
  </si>
  <si>
    <t>L1 A1 BIN 13/15= 33</t>
  </si>
  <si>
    <t>L2 A1  BIN  3/4 =  46</t>
  </si>
  <si>
    <t>L3 2481 CW 3/4=  73</t>
  </si>
  <si>
    <t>L4 4683 CW 1/2=  17</t>
  </si>
  <si>
    <t>C2 MOL=  1451  78.96  6.2</t>
  </si>
  <si>
    <t>L1 A1 BIN 13/15= 36</t>
  </si>
  <si>
    <t>L2 A1 BIN  3/4  = 50</t>
  </si>
  <si>
    <t>L3 2485 CW 3/4= 71</t>
  </si>
  <si>
    <t>L4 4690 CW 1/2= 19</t>
  </si>
  <si>
    <t>NSACB   68       = 317</t>
  </si>
  <si>
    <t>NIGHT SHIFT 2300-0700: Shift D)</t>
  </si>
  <si>
    <t>9,12</t>
  </si>
  <si>
    <t>cl</t>
  </si>
  <si>
    <t>fl</t>
  </si>
  <si>
    <t>c 2 moll clr 1388</t>
  </si>
  <si>
    <t>L 4 4697 1/2 clr 17</t>
  </si>
  <si>
    <t>S 1 2488 3/4 clr 78</t>
  </si>
  <si>
    <t>L 1 3071 2/2 clr 34</t>
  </si>
  <si>
    <t>L 2 3329 3/4 clr 48</t>
  </si>
  <si>
    <t>C2 moll colour-1344 bx-78.71 ph-5.8</t>
  </si>
  <si>
    <t>IGFL no.4707 1/2 =15</t>
  </si>
  <si>
    <t>Line1 A1 bin13/15 =31</t>
  </si>
  <si>
    <t>Line2 A1 bin.3/4 =49</t>
  </si>
  <si>
    <t>S1 no.2491 3/4 =106</t>
  </si>
  <si>
    <t>AFTERNOON SHIFT (1500-2300: Shift C)</t>
  </si>
  <si>
    <t>C2 moll colour-1367 bx-76.84 ph-6.0</t>
  </si>
  <si>
    <t>NSACB no.69 =504</t>
  </si>
  <si>
    <t>IGFL no.4712 1/2 =16</t>
  </si>
  <si>
    <t>Line1 A1 bin13/15 =30</t>
  </si>
  <si>
    <t>Line2 A1 bin3/4 =52</t>
  </si>
  <si>
    <t>S1 no.2495 3/4 =101</t>
  </si>
  <si>
    <t>c 2 moll clr 1398</t>
  </si>
  <si>
    <t>L4 ig 4719 1/2 clr 18</t>
  </si>
  <si>
    <t>L 1 A 1 3087 2/2 clr 39</t>
  </si>
  <si>
    <t>L2 A 1 3341 3/4 clr 48</t>
  </si>
  <si>
    <t>S 1 2499 3/4 clr 110</t>
  </si>
  <si>
    <t>nsa cb 70 clr 514</t>
  </si>
  <si>
    <t>C2 moll colour-1494 bx-77.46 ph-6.0</t>
  </si>
  <si>
    <t>IGFL no.4728 1/2 =16</t>
  </si>
  <si>
    <t>Line1 A1 bin13/15 =29</t>
  </si>
  <si>
    <t>Line2 A1 bin3/4 =47</t>
  </si>
  <si>
    <t>S1 no.2502 3/4 =96</t>
  </si>
  <si>
    <t>CB LOWPOL no.71 =1079</t>
  </si>
  <si>
    <t>C2 mol = 1589 Bx 78.30</t>
  </si>
  <si>
    <t>CB no.50 = 202 c/w 0/1</t>
  </si>
  <si>
    <t>A1 Line 1 Bin  13/15 = 27</t>
  </si>
  <si>
    <t>A1 Line 2 Bin 3/4 = 49</t>
  </si>
  <si>
    <t>IGM no.4733 = 20 c/w 1/2</t>
  </si>
  <si>
    <t>c2 moll clr 1774</t>
  </si>
  <si>
    <t>L 4 4742 1/2 clr 19</t>
  </si>
  <si>
    <t>L 1 3102 2/2 clr 38</t>
  </si>
  <si>
    <t>L 2 3355 3/4 clr 46</t>
  </si>
  <si>
    <t>S 1 2504 3/4 clr 76</t>
  </si>
  <si>
    <t>NSACB 72 clr 535</t>
  </si>
  <si>
    <t>MORNING SHIFT (0700-1500: Shift B)</t>
  </si>
  <si>
    <t>C2 MOL=  1389  79.12  6.0</t>
  </si>
  <si>
    <t>L2 A1 BIN   3/4  = 49</t>
  </si>
  <si>
    <t>L3 2508 CW 3/4=  88</t>
  </si>
  <si>
    <t>L4 4749 CW 1/2=  17</t>
  </si>
  <si>
    <t>L4 4750 CW 1/2 BIN 18= 18</t>
  </si>
  <si>
    <t>NSACB   73     =  322</t>
  </si>
  <si>
    <t>C2 mol = 1520 Bx 78.67</t>
  </si>
  <si>
    <t>S1 no.2513 = 85 c/w 3/4          S1 no.2514 = 89 c/w 3/4</t>
  </si>
  <si>
    <t xml:space="preserve">IG no.4753 = 16 c/w 1/2          IGFL Bin 18 = 15 </t>
  </si>
  <si>
    <t>A1 Line 1 Bin 13/15 = 36         A1 Line 1 Bin 13/15 = 38</t>
  </si>
  <si>
    <t>A1 Line 2 Bin 3/4 = 52             A1 Line 2 Bin 3/4 = 48</t>
  </si>
  <si>
    <t>NIGHT SHIFT 2300-0700: Shift A)</t>
  </si>
  <si>
    <t>C2 moll colour-1412 bx-78.67 ph-5.9</t>
  </si>
  <si>
    <t>IGFL no.4761 1/2 =16</t>
  </si>
  <si>
    <t>Line1 A1 bin13/15 =35</t>
  </si>
  <si>
    <t>Line2 A1 bin3/4 =46</t>
  </si>
  <si>
    <t>S1 no.2516 3/4 =83</t>
  </si>
  <si>
    <t>IGFL no.4764 1/2 =17</t>
  </si>
  <si>
    <t>Line1 A1 bin13/15 =38</t>
  </si>
  <si>
    <t>Line2 A1 bin3/4 =48</t>
  </si>
  <si>
    <t>S1 no.2518 3/4 =84</t>
  </si>
  <si>
    <t>C2 MOL=  1718  79.88  5.7</t>
  </si>
  <si>
    <t>L1 A1 BIN 13/15=  46</t>
  </si>
  <si>
    <t>L2 A1 BIN  3/4   =  56</t>
  </si>
  <si>
    <t>L3 2521 CW 3/4 =  92</t>
  </si>
  <si>
    <t>L4 4767 CW 1/2 =  19</t>
  </si>
  <si>
    <t>L3 2523 CW 0/1 = 119</t>
  </si>
  <si>
    <t>L3 2523 CW 3/4 = 99</t>
  </si>
  <si>
    <t>NSACB   75         =  405</t>
  </si>
  <si>
    <t>AFTERNOON SHIFT (1500-2300: Shift D)</t>
  </si>
  <si>
    <t>c2 moll clr 1965</t>
  </si>
  <si>
    <t>L 4 4774 1/2 clr 19</t>
  </si>
  <si>
    <t>L 1 3125 2/2 clr 50</t>
  </si>
  <si>
    <t>L 2 3381 3/4 clr 52</t>
  </si>
  <si>
    <t>S 1 2525 3/4 clr 79</t>
  </si>
  <si>
    <t>L 13127 3/3 clr 38</t>
  </si>
  <si>
    <t>L 2 3383 3/4 clr 41</t>
  </si>
  <si>
    <t>L 4 4777 2/3 clr 25</t>
  </si>
  <si>
    <t>C2 moll colour-1545 bx-77.18 ph-6.0</t>
  </si>
  <si>
    <t>IGFL no.4780 2/3 =22</t>
  </si>
  <si>
    <t>S1 no.2529 3/4 =106</t>
  </si>
  <si>
    <t>Line1 A1 bin13/15 =56</t>
  </si>
  <si>
    <t>Line2 A1 bin3/4 =73</t>
  </si>
  <si>
    <t>Carb#4 =679</t>
  </si>
  <si>
    <t>Carb#6 =795</t>
  </si>
  <si>
    <t>MORNING SHIFT (0700-1500: Shift C)</t>
  </si>
  <si>
    <t>C2 mol = 1696 Bx 76.86</t>
  </si>
  <si>
    <t>S1 no.2534 = 100 c/w 0/1</t>
  </si>
  <si>
    <t>IG no.4786 = 21 c/w 2/3          IG no.4787 = 22 c/w 2/3</t>
  </si>
  <si>
    <t>A1 Line 1 Bin 13/15 = 23         A1 Line 1 Bin 13/15 = 28</t>
  </si>
  <si>
    <t>A1 Line 2 Bin 3/4 = 51             A1 Line 2 Bin 3/4 = 53</t>
  </si>
  <si>
    <t>c2 moll clr 1586</t>
  </si>
  <si>
    <t>L 4 ig 4789 2/3 clr 11</t>
  </si>
  <si>
    <t>S 1 2535 3/4 clr 94</t>
  </si>
  <si>
    <t>L1 3140 3/3 clr 86</t>
  </si>
  <si>
    <t>L 2 3394 3/4 clr 102</t>
  </si>
  <si>
    <t>NSACB 77 clr 688</t>
  </si>
  <si>
    <t>L 4 igm 4793 2/2 clr 17</t>
  </si>
  <si>
    <t>L 1 3142 3/3 clr 46</t>
  </si>
  <si>
    <t>L 2 3395 3/4 clr 57</t>
  </si>
  <si>
    <t>C2 moll colour-1652 bx-73.82 ph-5.9</t>
  </si>
  <si>
    <t>IGFL no.4796 2/2 =18</t>
  </si>
  <si>
    <t>Line1 A1 bin13/15 =34</t>
  </si>
  <si>
    <t>Line2 A1 bin3/4 =55</t>
  </si>
  <si>
    <t>S1 no.2539 3/4 =95</t>
  </si>
  <si>
    <t>IGFL no.4799 2/2 =16</t>
  </si>
  <si>
    <t>Line2 A1 bin3/4 =54</t>
  </si>
  <si>
    <t>S1 no.2542 3/4 =90</t>
  </si>
  <si>
    <t>C2 mol = 1760 Bx 75.15</t>
  </si>
  <si>
    <t>S1 no.2544 = 121 c/w 0/1</t>
  </si>
  <si>
    <t>S1 no.2544 = 92 c/w 3/4                            S1 no.2546 = 94 c/w 3/4</t>
  </si>
  <si>
    <t>IG Bin 18 no.4801 = 14 c/w 2/2                IG no.4806 = 15 c/w 2/2</t>
  </si>
  <si>
    <t xml:space="preserve">A1 Line 1 Bin 13/15 = 30                           A1 Line 1 Bin  13/15 = 32  </t>
  </si>
  <si>
    <t>A1 Line 2 Bin 3/4 = 52                               A1 Line 2 Bin 3/4 = 53</t>
  </si>
  <si>
    <t>c2 moll clr 1627</t>
  </si>
  <si>
    <t>L 4 4807 2/2 clr 16</t>
  </si>
  <si>
    <t>L 1 3152 3/3 clr 29</t>
  </si>
  <si>
    <t>L 2 3409 3/4 clr 57</t>
  </si>
  <si>
    <t>S 1 2547 3/4 clr 65</t>
  </si>
  <si>
    <t>CB LOW POLL &amp;( CLR 1100</t>
  </si>
  <si>
    <t>L 1 3152 3/3 clr 27</t>
  </si>
  <si>
    <t>L 2 3411 3/4 clr 65</t>
  </si>
  <si>
    <t>S 1 3551 3/4 clr 68</t>
  </si>
  <si>
    <t>L 4 4811 2/2 clr 5</t>
  </si>
  <si>
    <t>NIGHT SHIFT 2300-0700: Shift B)</t>
  </si>
  <si>
    <t>C2 MOL=  1719  79.51  6.0</t>
  </si>
  <si>
    <t>L1 A1 BIN 13/15=  30</t>
  </si>
  <si>
    <t>L2 A1 BIN 3/4    =  61</t>
  </si>
  <si>
    <t>L3 2552 CW 3/4 =  78</t>
  </si>
  <si>
    <t>L4 4813 CW 2/1 =  17</t>
  </si>
  <si>
    <t>NSACB   80        =  335</t>
  </si>
  <si>
    <t>C2 mol = 1830 Bx 78.68</t>
  </si>
  <si>
    <t>IG Bin 18 no.4817 = 18 c/w 2/1</t>
  </si>
  <si>
    <t>A1 Line 1 Bin 13/15 = 19 c/w 2/3             A1 Line 1 Bin 13/15 = 23 c/w 2/2</t>
  </si>
  <si>
    <t xml:space="preserve">A1 Line 2 Bin 3/4 = 26 c/w 3/4                 A1 Line 2 Bin 3/4 = 29 c/w 3/3 </t>
  </si>
  <si>
    <t>S1 no.2555 = 87 c/w 3/4</t>
  </si>
  <si>
    <t>AFTERNOON SHIFT (1500-2300: Shift A)</t>
  </si>
  <si>
    <t>C2 moll colour-1644 bx-78.28 ph-6.1</t>
  </si>
  <si>
    <t>NSACB no.81 =641</t>
  </si>
  <si>
    <t>IGFL no.4824 2/1 =18</t>
  </si>
  <si>
    <t>Line2 A1 bin3/4 =36</t>
  </si>
  <si>
    <t>S1 no.2557 3/4 =78</t>
  </si>
  <si>
    <t>C2 MOL= 1804  80.03  6.1</t>
  </si>
  <si>
    <t>L1 A1 BIN 13/15=  32</t>
  </si>
  <si>
    <t>L2 A1 BIN 3/4   =  39</t>
  </si>
  <si>
    <t>L3 2561 CW 3/4=  67</t>
  </si>
  <si>
    <t>L4 4830 CW 2/1=  17</t>
  </si>
  <si>
    <t>MORNING SHIFT (0700-1500: Shift D)</t>
  </si>
  <si>
    <t>````````````````````````````</t>
  </si>
  <si>
    <t>c 2 moll clr 1727</t>
  </si>
  <si>
    <t>L 4 4835 2/1 clr 22</t>
  </si>
  <si>
    <t>S 1 2566 3/4 clr 75</t>
  </si>
  <si>
    <t>L 1 3175 2/2 clr 51</t>
  </si>
  <si>
    <t>L 2 3433 3/3 clr 64</t>
  </si>
  <si>
    <t>L 1 3176 2/2 clr 39</t>
  </si>
  <si>
    <t>L 2 3436 3/3 clr 52</t>
  </si>
  <si>
    <t>NSA cb 82 clr 546</t>
  </si>
  <si>
    <t>C2 moll colour-1570 bx-74.94 ph-6.0</t>
  </si>
  <si>
    <t>IGFL no.4840 2/2 =19</t>
  </si>
  <si>
    <t>S1 no.2570 3/4 =74</t>
  </si>
  <si>
    <t>NSACB no.83 =432</t>
  </si>
  <si>
    <t>C2 MOL=  1702  78.22  6.0</t>
  </si>
  <si>
    <t>L2 A1 BIN  3/4  = 47</t>
  </si>
  <si>
    <t>L3 2574 CW 3/4= 69</t>
  </si>
  <si>
    <t>L4 4846 CW 2/2= 17</t>
  </si>
  <si>
    <t>`210</t>
  </si>
  <si>
    <t>C 2 moll clr 1626</t>
  </si>
  <si>
    <t>L 4 4851 2/2 clr 11</t>
  </si>
  <si>
    <t>L 1 3188 2/3 clr 29</t>
  </si>
  <si>
    <t>L 2 3449 3/4 clr 43</t>
  </si>
  <si>
    <t>S 1 2579 3/4 clr 68</t>
  </si>
  <si>
    <t>L 1 3191 2/3 clr 31</t>
  </si>
  <si>
    <t>L  2 3452 3/4 clr 45</t>
  </si>
  <si>
    <t>C2 moll colour-1419 bx-76.35 ph-5.8</t>
  </si>
  <si>
    <t>IGFL no.4858 2/2 =15</t>
  </si>
  <si>
    <t>Line2 A1 bin3/4 =42</t>
  </si>
  <si>
    <t>S1 no.</t>
  </si>
  <si>
    <t>CBL no.52 0/1 =566</t>
  </si>
  <si>
    <t xml:space="preserve">2 Mol = 1535 Bx 77.15 </t>
  </si>
  <si>
    <t>S1 no.2582 = 71 c/w 3/4</t>
  </si>
  <si>
    <t>IG no.4865 = 16 c/w 2/2</t>
  </si>
  <si>
    <t>A1 Line 1 Bin 13/15 = 32</t>
  </si>
  <si>
    <t>A1 Line 2 Bin 3/4 = 55</t>
  </si>
  <si>
    <t>C2 moll clr 1617</t>
  </si>
  <si>
    <t>L 4 4867 2/2 clr 13</t>
  </si>
  <si>
    <t>S 1 2584 3/4 clr 86</t>
  </si>
  <si>
    <t>L 1 3199 2/3 clr 29</t>
  </si>
  <si>
    <t>L 2 3462 3/4 clr 32</t>
  </si>
  <si>
    <t>L 1 3200 2/3 clr 32</t>
  </si>
  <si>
    <t>L 2 3464 3/4 clr 36</t>
  </si>
  <si>
    <t>curing L 3 NSA CB 55 3/4 clr 466</t>
  </si>
  <si>
    <t>C2 MOL= 1791  79.14  5.7</t>
  </si>
  <si>
    <t>L1 A1 BIN 13/15  = 31</t>
  </si>
  <si>
    <t>L2 A1 BIN  3/4     = 43</t>
  </si>
  <si>
    <t>L3 CBL 56 CW 1/0= 622</t>
  </si>
  <si>
    <t>L4 4876 CW 2/2  = 17</t>
  </si>
  <si>
    <t>L3 2587 CW 3/4  = 76</t>
  </si>
  <si>
    <t>C2 mol = 1878 Bx 79.89</t>
  </si>
  <si>
    <t>S1 no.2589 = 71 c/w 3/4</t>
  </si>
  <si>
    <t>IG no.4882 = 15 c/w 2/2</t>
  </si>
  <si>
    <t>A1 Line 1 Bin 13/15 = 19</t>
  </si>
  <si>
    <t>NSACB no.84 = 740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</si>
  <si>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</si>
  <si>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C2 moll colour-1557 bx-76.88 ph-5.9</t>
  </si>
  <si>
    <t>IGFL no.4892 2/2 =15</t>
  </si>
  <si>
    <t>Line1 A1 bin13/15 =23</t>
  </si>
  <si>
    <t>Line2 A1 bin3/4 =45</t>
  </si>
  <si>
    <t>S1 no.2595 3/4 =82</t>
  </si>
  <si>
    <t>IGFL no.4896 2/1 =16</t>
  </si>
  <si>
    <t>Line1 A1 bin13/15 =26</t>
  </si>
  <si>
    <t>NSACB no.85 =1030</t>
  </si>
  <si>
    <t>C2 MOL= 1512  79.33  5.8</t>
  </si>
  <si>
    <t>L2 A1 BIN  3/4  =  49</t>
  </si>
  <si>
    <t>L3 2597 CW 3/4=  79</t>
  </si>
  <si>
    <t>L4 4899 CW 1/1=  18</t>
  </si>
  <si>
    <t>L3 2599 CW 3/4=  77</t>
  </si>
  <si>
    <t>C2 mol = 1655 Bx 78.65</t>
  </si>
  <si>
    <t>S1 no.2603 = 76 c/w 3/4</t>
  </si>
  <si>
    <t>IG no.4905 = 17 c/w 1/1</t>
  </si>
  <si>
    <t>A1 Line 1 Bin 13/15 = 27</t>
  </si>
  <si>
    <t>C2 moll colour-1398 bx-76.95 ph-6.0</t>
  </si>
  <si>
    <t>IGFL no.4912 1/1 =16</t>
  </si>
  <si>
    <t>Line2 A1 bin3/4 =43</t>
  </si>
  <si>
    <t>S1 no.2605 3/4 =71</t>
  </si>
  <si>
    <t>NSACB no.87 =367</t>
  </si>
  <si>
    <t>C2 MOL= 1479  78.03  5.9</t>
  </si>
  <si>
    <t>L1 A1 BIN 13/15= 29</t>
  </si>
  <si>
    <t>L2 A1 BIN  3/4  = 40</t>
  </si>
  <si>
    <t>L3 2607 CW 3/4= 57</t>
  </si>
  <si>
    <t>L4 4916 CW 1/1= 17</t>
  </si>
  <si>
    <t>13,96</t>
  </si>
  <si>
    <t>7,2</t>
  </si>
  <si>
    <t>64,71</t>
  </si>
  <si>
    <t>c2 moll clr 1525</t>
  </si>
  <si>
    <t>L 4 4921 1/1 clr 15</t>
  </si>
  <si>
    <t>S 1 2690 3/4 clr 76</t>
  </si>
  <si>
    <t>L 1 3235 2/1 clr 34</t>
  </si>
  <si>
    <t>L 2 3500 3/4 clr 38</t>
  </si>
  <si>
    <t>C2 moll colour-1454 bx-76.23 ph-5.9</t>
  </si>
  <si>
    <t>IGFL no.4930 1/1 =15</t>
  </si>
  <si>
    <t>Line1 A1 bin13/15 =32</t>
  </si>
  <si>
    <t>Line2 A1 bin3/4 =44</t>
  </si>
  <si>
    <t>S1 no.2616 3/4 =68</t>
  </si>
  <si>
    <t>CB L/POL no.88 =1179</t>
  </si>
  <si>
    <t xml:space="preserve">C2 mol = 1535 Bx 76.97 </t>
  </si>
  <si>
    <t>IG no.4936 = 17 c/w 1/1</t>
  </si>
  <si>
    <t>A1 Line 1 Bin 13/15 = 30</t>
  </si>
  <si>
    <t xml:space="preserve">S1 no.2618 = 70 c/w 3/4 </t>
  </si>
  <si>
    <t>CB Line 3 no.58 = 696</t>
  </si>
  <si>
    <t>9,35</t>
  </si>
  <si>
    <t>c2 moll clr 1491</t>
  </si>
  <si>
    <t>L 4 4942 1/1 clr 16</t>
  </si>
  <si>
    <t>NSA CB 59 1/1 clr 577</t>
  </si>
  <si>
    <t>L 1 3287 2/1 clr 32</t>
  </si>
  <si>
    <t>L 2 3516 3/4 clr 43</t>
  </si>
  <si>
    <t>C2 mol = 1565 Bx 78.05</t>
  </si>
  <si>
    <t>IGM no.4949 = 14 c/w 1/1</t>
  </si>
  <si>
    <t>A1 Line 1 Bin 13/15 = 24</t>
  </si>
  <si>
    <t>A1 Line 2 Bin 3/4 = 45</t>
  </si>
  <si>
    <t>CB Line 3 no.60 = 699</t>
  </si>
  <si>
    <t xml:space="preserve">S1 no.2621 = 137 c/w 3/4 </t>
  </si>
  <si>
    <t>C2 mol = 1630 Bx 77.85</t>
  </si>
  <si>
    <t>S1 no.2622 = 132 c/w 3/4</t>
  </si>
  <si>
    <t>IGM no.4956 = 15 c/w 1/1</t>
  </si>
  <si>
    <t>A1 Line 1 Bin 13/15 = 20</t>
  </si>
  <si>
    <t>A1 Line 2 Bin 3/4 = 41</t>
  </si>
  <si>
    <t>5,6</t>
  </si>
  <si>
    <t xml:space="preserve">           </t>
  </si>
  <si>
    <t>c2 moll clr 1574</t>
  </si>
  <si>
    <t>S 1 2626 3/4 clr 110</t>
  </si>
  <si>
    <t>L 4 4961 1/1 clr 10</t>
  </si>
  <si>
    <t>L 1 3268 2/1 clr 26</t>
  </si>
  <si>
    <t>L 2 3625 3/4 clr 38</t>
  </si>
  <si>
    <t>C2 mol = 1636 Bx 79.70</t>
  </si>
  <si>
    <t>S1 no.2633 = 112 c/w 3/4</t>
  </si>
  <si>
    <t>A1 Line 2 Bin 3/4 = 46</t>
  </si>
  <si>
    <t>IG no.4968 = 14 c/w 1/1</t>
  </si>
  <si>
    <t>CB no.89 = 586</t>
  </si>
  <si>
    <t>C2 mol = 1698 Bx 78.90</t>
  </si>
  <si>
    <t>S1 no.2637 = 109 c/w 3/4</t>
  </si>
  <si>
    <t>IG no.4972 = 15 c/w 1/1</t>
  </si>
  <si>
    <t>A1 Line 2 Bin 3/4 = 40</t>
  </si>
  <si>
    <t>8,1</t>
  </si>
  <si>
    <t>c2 moll clr 1588</t>
  </si>
  <si>
    <t>A 1 line 1 bin 13/15 clr 26</t>
  </si>
  <si>
    <t>A 1 line 2 bin 3/4 clr 38</t>
  </si>
  <si>
    <t>ig 4977 1/1 clr 13</t>
  </si>
  <si>
    <t>s1 2644 3/4 clr 102</t>
  </si>
  <si>
    <t>C2 MOL= 1377  79.32  5.7</t>
  </si>
  <si>
    <t>L1 A1 BIN 13/15= 26</t>
  </si>
  <si>
    <t>L3 2645 CW 3/4= 56</t>
  </si>
  <si>
    <t>L4 4988 CW 1/1= 15</t>
  </si>
  <si>
    <t>NSACB   90   = 244</t>
  </si>
  <si>
    <t>C2 MOL= 1402  78.88  5.9</t>
  </si>
  <si>
    <t>L1 A1 BIN 13/15= 29 no 3299 2/1</t>
  </si>
  <si>
    <t>L2 A1 BIN  3/4  =  42 no 3562 3/4</t>
  </si>
  <si>
    <t>L3 2648 CW 3/4=  54</t>
  </si>
  <si>
    <t>L4 4992 CW 1/1=  16</t>
  </si>
  <si>
    <t>c2 moll clr 1575</t>
  </si>
  <si>
    <t>L 4 4999 1/1 clr 14</t>
  </si>
  <si>
    <t>L 13304 A1 2/1 bin 13/15 clr 28</t>
  </si>
  <si>
    <t>L 2 3566 3/4 bin 3/4 clr 38</t>
  </si>
  <si>
    <t>s 1 2653 3/4 clr 58</t>
  </si>
  <si>
    <t>C2 mol = 1675 Bx 78.80</t>
  </si>
  <si>
    <t>S1 no.2656 = 61 c/w 3/4</t>
  </si>
  <si>
    <t>IG no.5007 = 13 c/w 1/1</t>
  </si>
  <si>
    <t>A1 Line 1 Bin 13/15 = 18</t>
  </si>
  <si>
    <t>A1 Line 2 Bin 3/4 = 30</t>
  </si>
  <si>
    <t>c2 moll clr 1108</t>
  </si>
  <si>
    <t>nsacb 91 clr 369</t>
  </si>
  <si>
    <t>L 4 5012 1/1 clr 16</t>
  </si>
  <si>
    <t>L 1 3310 2/1 clr 24</t>
  </si>
  <si>
    <t>L 2 2576 3/4 clr 35</t>
  </si>
  <si>
    <t>S 1 2659 3/4 clr 68</t>
  </si>
  <si>
    <t>L 3 cb 61 2/3 clr 660</t>
  </si>
  <si>
    <t>C2 moll colour-1241 bx-76.32 ph-5.8</t>
  </si>
  <si>
    <t>IGFL no.5019 1/1 =15</t>
  </si>
  <si>
    <t>Line1 A1 bin13/15 =25</t>
  </si>
  <si>
    <t>Line2 A1 bin3/4 =33</t>
  </si>
  <si>
    <t>CBNSA no.62 2/3 =484</t>
  </si>
  <si>
    <t>CBNSA no.63 2/3 =512</t>
  </si>
  <si>
    <t>C2 MOLL CLR 1186</t>
  </si>
  <si>
    <t>L4 5026 1/1 CLR 14</t>
  </si>
  <si>
    <t>L1 BIN 13/15 2/1 CLR 26</t>
  </si>
  <si>
    <t>L2 3/4 BIN 3/4 CLR 31</t>
  </si>
  <si>
    <t>4,44</t>
  </si>
  <si>
    <t>91,77</t>
  </si>
  <si>
    <t>C2 MOLL CLR 1373</t>
  </si>
  <si>
    <t>S 1 2675 3/4 CLR 58</t>
  </si>
  <si>
    <t>L 1 3326 2/1 CLR 26</t>
  </si>
  <si>
    <t>L 2 3587 3/4 CLR 34</t>
  </si>
  <si>
    <t>L 4 5036 1/1 CLR 20</t>
  </si>
  <si>
    <t>C2 MOL= 1488  80.03  5.7</t>
  </si>
  <si>
    <t>L1 A1 BIN 13/15=  39</t>
  </si>
  <si>
    <t>L2 A1 BIN  3/4   =  44</t>
  </si>
  <si>
    <t>L3 2680 CW 3/4=  66</t>
  </si>
  <si>
    <t>L4 5040 CW 1/1=  18</t>
  </si>
  <si>
    <t>C2 moll colour-1388 bx-78.60 ph-5.8</t>
  </si>
  <si>
    <t>IGFL no.5049 1/1 =21</t>
  </si>
  <si>
    <t>Line1 A1 bin13/15 =47</t>
  </si>
  <si>
    <t>Line2 A1 bin3/4 =61</t>
  </si>
  <si>
    <t>S1 no.2684 3/4 =88</t>
  </si>
  <si>
    <t>C2 moll colour-1326 bx-74.62 ph-5.8</t>
  </si>
  <si>
    <t>IGFL no.5054 1/1 =18</t>
  </si>
  <si>
    <t>Line1 A1 bin13/15 =24</t>
  </si>
  <si>
    <t>Line2 A1 bin3/4 =60</t>
  </si>
  <si>
    <t>S1 no.2688 CW 3/4= 86</t>
  </si>
  <si>
    <t>NSACB  92               = 349</t>
  </si>
  <si>
    <t>C2 MOL= 1479  79.11  5.9</t>
  </si>
  <si>
    <t>L1 A1 BIN 13/15=  42</t>
  </si>
  <si>
    <t>L2 A1 BIN  3/4  =  59</t>
  </si>
  <si>
    <t>L3 2692 CW 3/4=  92</t>
  </si>
  <si>
    <t>L4 5061 CW 1/1=  19</t>
  </si>
  <si>
    <t>5,7</t>
  </si>
  <si>
    <t>7,4</t>
  </si>
  <si>
    <t>91,25</t>
  </si>
  <si>
    <t>C 2 MOLL CLR 1428</t>
  </si>
  <si>
    <t>L 4 5069 1/1 CLR 18</t>
  </si>
  <si>
    <t>L 1 3250 2/1 CLR 38</t>
  </si>
  <si>
    <t>L 2 3607 3/4 CLR 43</t>
  </si>
  <si>
    <t>S 1 2696 3/4 CLR 74</t>
  </si>
  <si>
    <t>C2 moll colour-1384 bx-78.49 ph-5.8</t>
  </si>
  <si>
    <t>IGFL no.5078 1/1 =18</t>
  </si>
  <si>
    <t>Line2 A1 bin3/4 =51</t>
  </si>
  <si>
    <t>S1 no.2699 3/4 =82</t>
  </si>
  <si>
    <t>C2 MOL= 1887  79.32  5.9</t>
  </si>
  <si>
    <t>L1 A1 BIN 13/15=  33</t>
  </si>
  <si>
    <t>L2 A1 BIN  3/4   =  49</t>
  </si>
  <si>
    <t>L3 2703 CW 3/4  =  78</t>
  </si>
  <si>
    <t>L4 5083 CW 1/1  =  17</t>
  </si>
  <si>
    <t>NSACB    93         =  366</t>
  </si>
  <si>
    <t>C2 moll colour-1173 bx-78.38 ph-5.9</t>
  </si>
  <si>
    <t>IGFL no.5090 1/1 =15</t>
  </si>
  <si>
    <t>Line1 A1 bin13/15 =41</t>
  </si>
  <si>
    <t>Line2 A1 bin3/4 =57</t>
  </si>
  <si>
    <t>S1 no.2709 3/4 =99</t>
  </si>
  <si>
    <t>CB L/POL no.94 =1117</t>
  </si>
  <si>
    <t>62,20</t>
  </si>
  <si>
    <t xml:space="preserve">79 25 </t>
  </si>
  <si>
    <t>C2 MOLL CLR 1654</t>
  </si>
  <si>
    <t>L 4 5097 1/1 CLR 18</t>
  </si>
  <si>
    <t>L 1 A 1 BIN 13/15 CLR 43</t>
  </si>
  <si>
    <t>L 2 A1 BIN 3/4 CLR 54</t>
  </si>
  <si>
    <t>S 1 2712 3/4 CLR 86</t>
  </si>
  <si>
    <t>C2 mol = 1789 Bx 77.97</t>
  </si>
  <si>
    <t>S1 no.2716 = 89 c/w 3/4</t>
  </si>
  <si>
    <t>IG no.5103 = 16 c/w 1/1</t>
  </si>
  <si>
    <t>A1 Line 1 = 42</t>
  </si>
  <si>
    <t>A1 Line 2 = 53</t>
  </si>
  <si>
    <t>C2 MOLL CLR 1658</t>
  </si>
  <si>
    <t>L 1 3382 2/1 CLR 32</t>
  </si>
  <si>
    <t>L 2 3637 3/4 CLR 49</t>
  </si>
  <si>
    <t>L 4 5110 1/1 CLR 23</t>
  </si>
  <si>
    <t>S 1 2719 3/4 CLR 59</t>
  </si>
  <si>
    <t>L 4 5114 1/2 CLR 25</t>
  </si>
  <si>
    <t>NSA CB 95 CLR 481</t>
  </si>
  <si>
    <t>C2 MOL= 1804  78.07  5.9</t>
  </si>
  <si>
    <t>L2 A1 BIN  3/4  =  52</t>
  </si>
  <si>
    <t>L3 2721 CW 3/4=  65</t>
  </si>
  <si>
    <t>L4 5116 CW 1/2=  20</t>
  </si>
  <si>
    <t>C2 mol = 1898 Bx 78.90</t>
  </si>
  <si>
    <t>S1 no.2726 = 67 c/w 3/4</t>
  </si>
  <si>
    <t>IGM no.5123 = 18 c/w 1/2</t>
  </si>
  <si>
    <t>A1 Line 1 Bin 13/15 = 37</t>
  </si>
  <si>
    <t>A1 Line 2 Bin 3/4 = 51</t>
  </si>
  <si>
    <t>C2 moll colour-1328 bx-77.45 ph-5.9</t>
  </si>
  <si>
    <t>IGFL no.5132 1/2 =19</t>
  </si>
  <si>
    <t>Line1 A1 bin13/15 =43</t>
  </si>
  <si>
    <t>Line2 A1 bin3/4 =68</t>
  </si>
  <si>
    <t>S1 no.2731 3/4 =75</t>
  </si>
  <si>
    <t>C2 MOL= 1505  78.36  5.8</t>
  </si>
  <si>
    <t>L2 A1 BIN  3/4  =  65</t>
  </si>
  <si>
    <t>L3 CBL 64 CW 1/0 = 411</t>
  </si>
  <si>
    <t>L4 5139 CW 2/2=  17</t>
  </si>
  <si>
    <t>NSACB    96      =  604</t>
  </si>
  <si>
    <t>L3 CBL 65 CW 1/1= 620</t>
  </si>
  <si>
    <t xml:space="preserve">C2 mol = 1619 Bx 79.19 </t>
  </si>
  <si>
    <t>IGM no.5146 = 18 c/w 2/2</t>
  </si>
  <si>
    <t>A1 Line 1 Bin 13/15 = 45</t>
  </si>
  <si>
    <t>A1 Line 2 Bin 3/4 = 58</t>
  </si>
  <si>
    <t>C2 moll colour-1920 bx-75.83 ph-5.9</t>
  </si>
  <si>
    <t>IGFL no.5154 2/2 =15</t>
  </si>
  <si>
    <t>Line2 A1 bin3/4 =85</t>
  </si>
  <si>
    <t>S1 no.2736 3/4 =104</t>
  </si>
  <si>
    <t>C2 MOL= 1355  79.06  5.8</t>
  </si>
  <si>
    <t>L2 A1 BIN   3/4 =  56</t>
  </si>
  <si>
    <t>L3 2471 CW 3/4=  99</t>
  </si>
  <si>
    <t>L4 5161 CW 2/2=  16</t>
  </si>
  <si>
    <t>NSA CB      97    =  449</t>
  </si>
  <si>
    <t>c 2 moll clr 1425</t>
  </si>
  <si>
    <t>l 4 5167 2/2 clr 18</t>
  </si>
  <si>
    <t>s 1 2745 3/4 clr 76</t>
  </si>
  <si>
    <t>l 1 3427 2/2 clr 34</t>
  </si>
  <si>
    <t>L 2 3674 3/4 clr 42</t>
  </si>
  <si>
    <t>C2 moll colour-1512 bx-78.35 ph-5.7</t>
  </si>
  <si>
    <t>IGFL no.5177 2/2 =14</t>
  </si>
  <si>
    <t>Line2 A1 bin3/4 =64</t>
  </si>
  <si>
    <t>C2 mol = 1620 Bx 79.15</t>
  </si>
  <si>
    <t>A1 Line 1 Bin 13/15 = 41</t>
  </si>
  <si>
    <t>A1 Line 2 Bin 3/4 = 53</t>
  </si>
  <si>
    <t>IGM no.5181 = 15 c/w 2/2                         IGM no.5188 = 18 c/w 1/2</t>
  </si>
  <si>
    <t>S1 no.2753 = 91 c/w 3/4</t>
  </si>
  <si>
    <t>c 2 moll clr 1477</t>
  </si>
  <si>
    <t>L 4 5189 1/2 clr 19</t>
  </si>
  <si>
    <t>L 1 3442 2/2 clr 38</t>
  </si>
  <si>
    <t>L 2 3686 3/4 clr 49</t>
  </si>
  <si>
    <t>s 1 2755 3/4 clr 84</t>
  </si>
  <si>
    <t>C2 MOL= 1606  79.88  5.9</t>
  </si>
  <si>
    <t>L2 A1 BIN   3/4  =  61</t>
  </si>
  <si>
    <t>L3 2759 CW 3/4  = 79</t>
  </si>
  <si>
    <t>L4 5197 CW 1/2 =  20</t>
  </si>
  <si>
    <t>L4 5199 CW 2/2 =  18</t>
  </si>
  <si>
    <t>NSA CB    98       =  393</t>
  </si>
  <si>
    <t>C2 mol = 1698 Bx 79.19</t>
  </si>
  <si>
    <t>IGM no.5203 = 17 c/w 2/2</t>
  </si>
  <si>
    <t>S1 no.2764 = 77 c/w 3/4</t>
  </si>
  <si>
    <t>Brix plate no.1 second time = 64.47</t>
  </si>
  <si>
    <t>Brix plate no.2 = 66.61</t>
  </si>
  <si>
    <t>c 2 moll clr 1588</t>
  </si>
  <si>
    <t>nsacb 67 1/1 clr 416</t>
  </si>
  <si>
    <t>nsacb 99 clr 460</t>
  </si>
  <si>
    <t>L 4 5212 2/2 clr 16</t>
  </si>
  <si>
    <t>L 1 3459 2/2 clr 36</t>
  </si>
  <si>
    <t>L 2 3700 3/4 clr 49</t>
  </si>
  <si>
    <t>nsacb 68 1/1 clr 488</t>
  </si>
  <si>
    <t>nsa cb 69 1/0 clr 662</t>
  </si>
  <si>
    <t>C2 MOL= 1944  80.08  5.8</t>
  </si>
  <si>
    <t>L2 A1 BIN  3/4  =  60</t>
  </si>
  <si>
    <t>L3 2768 CW 3/4=  72</t>
  </si>
  <si>
    <t>L4 5223 CW 2/2=  17</t>
  </si>
  <si>
    <t>NSA CB    100   =  357</t>
  </si>
  <si>
    <t>C2 MOL= 1879  79.34  6.0</t>
  </si>
  <si>
    <t>L2 A1 BIN   3/4 =  55</t>
  </si>
  <si>
    <t>L3 2773 CW 3/4=  74</t>
  </si>
  <si>
    <t>L4 5227 CW 2/2=  18</t>
  </si>
  <si>
    <t>C2 MOL= 1445  80.33  5.8</t>
  </si>
  <si>
    <t>L2 A1 BIN   3/4  =  51</t>
  </si>
  <si>
    <t>L3 2779 CW 3/4 =  60</t>
  </si>
  <si>
    <t>L4 5245 CW 2/2 =  16</t>
  </si>
  <si>
    <t>NSA CB    101    =  404</t>
  </si>
  <si>
    <t>C2 MOL= 1504  79.12  5.8</t>
  </si>
  <si>
    <t>L2 A1   BIN 3/4  =  49</t>
  </si>
  <si>
    <t>L3 2783 CW 3/4=  62</t>
  </si>
  <si>
    <t>L4 5252 CW 2/2=  17</t>
  </si>
  <si>
    <t>L 4 5258 2/2 clr 16</t>
  </si>
  <si>
    <t>L 1 a1 13/15 clr 36</t>
  </si>
  <si>
    <t>L 2 a1 3/4 clr 46</t>
  </si>
  <si>
    <t>L 3 2793 3/4 clr 60</t>
  </si>
  <si>
    <t>nsacb 102 clr 378</t>
  </si>
  <si>
    <t>C2 MOL=  1559  80.02  5.8</t>
  </si>
  <si>
    <t>L1 A1 BIN 13/15=  34</t>
  </si>
  <si>
    <t>L3 2794 CW 3/4 =  64</t>
  </si>
  <si>
    <t>L4 5268 CW 2/2 =  16</t>
  </si>
  <si>
    <t>L/POL   105        =  1109</t>
  </si>
  <si>
    <t>c 2 moll clr 1675</t>
  </si>
  <si>
    <t>s 1 2796 3/4 clr 68</t>
  </si>
  <si>
    <t>L 4 5274 2/2 clr 16</t>
  </si>
  <si>
    <t>L 1 3510 2/2 clr 34</t>
  </si>
  <si>
    <t>L 2 3730 3/4 clr 46</t>
  </si>
  <si>
    <t>C2 moll colour-1104 bx-75.79 ph-6.4</t>
  </si>
  <si>
    <t>IGFL no.5281 2/2 =14</t>
  </si>
  <si>
    <t>S1 no.2798 3/4 =66</t>
  </si>
  <si>
    <t>NSACB no.104 =381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</si>
</sst>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0.0%"/>
    <numFmt numFmtId="167" formatCode="_-* #,##0_-;\-* #,##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2" borderId="0" xfId="0" applyFont="1" applyFill="1"/>
    <xf numFmtId="0" fontId="0" fillId="2" borderId="0" xfId="0" applyFill="1"/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 vertical="center"/>
    </xf>
    <xf numFmtId="0" fontId="0" fillId="0" borderId="12" xfId="0" applyBorder="1" applyProtection="1">
      <protection locked="0"/>
    </xf>
    <xf numFmtId="0" fontId="4" fillId="3" borderId="9" xfId="0" applyFont="1" applyFill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0" fontId="0" fillId="0" borderId="20" xfId="0" applyNumberFormat="1" applyBorder="1" applyAlignment="1">
      <alignment horizontal="center"/>
    </xf>
    <xf numFmtId="0" fontId="0" fillId="0" borderId="13" xfId="0" applyBorder="1" applyAlignment="1" applyProtection="1">
      <alignment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3" xfId="0" applyBorder="1"/>
    <xf numFmtId="0" fontId="0" fillId="0" borderId="24" xfId="0" applyBorder="1"/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0" xfId="0" applyBorder="1"/>
    <xf numFmtId="0" fontId="0" fillId="0" borderId="22" xfId="0" applyBorder="1" applyAlignment="1">
      <alignment horizontal="center" vertical="center"/>
    </xf>
    <xf numFmtId="0" fontId="0" fillId="0" borderId="31" xfId="0" applyBorder="1"/>
    <xf numFmtId="0" fontId="0" fillId="0" borderId="10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18" xfId="0" applyBorder="1"/>
    <xf numFmtId="0" fontId="0" fillId="0" borderId="9" xfId="0" applyBorder="1"/>
    <xf numFmtId="0" fontId="0" fillId="0" borderId="20" xfId="0" applyBorder="1"/>
    <xf numFmtId="0" fontId="0" fillId="0" borderId="33" xfId="0" applyBorder="1"/>
    <xf numFmtId="0" fontId="0" fillId="0" borderId="21" xfId="0" applyBorder="1"/>
    <xf numFmtId="0" fontId="3" fillId="0" borderId="34" xfId="0" applyFont="1" applyBorder="1"/>
    <xf numFmtId="0" fontId="0" fillId="0" borderId="35" xfId="0" applyBorder="1"/>
    <xf numFmtId="0" fontId="0" fillId="0" borderId="40" xfId="0" applyBorder="1"/>
    <xf numFmtId="0" fontId="0" fillId="0" borderId="9" xfId="0" applyFill="1" applyBorder="1" applyAlignment="1" applyProtection="1">
      <alignment horizontal="center" vertical="center"/>
      <protection locked="0"/>
    </xf>
    <xf numFmtId="0" fontId="0" fillId="0" borderId="0" xfId="0"/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0" fontId="0" fillId="0" borderId="44" xfId="0" applyNumberFormat="1" applyBorder="1" applyAlignment="1">
      <alignment horizontal="center" vertical="center"/>
    </xf>
    <xf numFmtId="10" fontId="0" fillId="0" borderId="47" xfId="0" applyNumberFormat="1" applyBorder="1" applyAlignment="1">
      <alignment horizontal="center" vertical="center"/>
    </xf>
    <xf numFmtId="165" fontId="0" fillId="0" borderId="9" xfId="0" applyNumberFormat="1" applyBorder="1"/>
    <xf numFmtId="1" fontId="0" fillId="0" borderId="9" xfId="0" applyNumberFormat="1" applyBorder="1"/>
    <xf numFmtId="0" fontId="0" fillId="2" borderId="9" xfId="0" applyFill="1" applyBorder="1"/>
    <xf numFmtId="1" fontId="0" fillId="2" borderId="9" xfId="0" applyNumberFormat="1" applyFill="1" applyBorder="1"/>
    <xf numFmtId="165" fontId="0" fillId="2" borderId="9" xfId="0" applyNumberFormat="1" applyFill="1" applyBorder="1"/>
    <xf numFmtId="0" fontId="0" fillId="4" borderId="9" xfId="0" applyFill="1" applyBorder="1"/>
    <xf numFmtId="166" fontId="0" fillId="4" borderId="9" xfId="1" applyNumberFormat="1" applyFont="1" applyFill="1" applyBorder="1" applyProtection="1"/>
    <xf numFmtId="166" fontId="0" fillId="4" borderId="9" xfId="0" applyNumberFormat="1" applyFill="1" applyBorder="1"/>
    <xf numFmtId="0" fontId="0" fillId="0" borderId="0" xfId="0" applyAlignment="1">
      <alignment horizontal="center" vertical="center"/>
    </xf>
    <xf numFmtId="10" fontId="0" fillId="4" borderId="0" xfId="0" applyNumberFormat="1" applyFill="1"/>
    <xf numFmtId="0" fontId="0" fillId="0" borderId="0" xfId="0" applyFill="1" applyBorder="1" applyAlignment="1">
      <alignment horizontal="center"/>
    </xf>
    <xf numFmtId="0" fontId="0" fillId="4" borderId="12" xfId="0" applyFill="1" applyBorder="1" applyProtection="1">
      <protection locked="0"/>
    </xf>
    <xf numFmtId="0" fontId="0" fillId="0" borderId="12" xfId="0" applyFill="1" applyBorder="1" applyProtection="1">
      <protection locked="0"/>
    </xf>
    <xf numFmtId="0" fontId="0" fillId="4" borderId="13" xfId="0" applyFill="1" applyBorder="1" applyProtection="1"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0" fontId="0" fillId="4" borderId="9" xfId="0" applyFill="1" applyBorder="1" applyAlignment="1" applyProtection="1">
      <alignment horizontal="center" vertical="center"/>
      <protection locked="0"/>
    </xf>
    <xf numFmtId="10" fontId="0" fillId="4" borderId="47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67" fontId="0" fillId="0" borderId="0" xfId="2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5" fillId="0" borderId="38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0" fillId="0" borderId="46" xfId="0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4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9" fontId="0" fillId="0" borderId="20" xfId="1" applyFont="1" applyBorder="1" applyAlignment="1" applyProtection="1">
      <alignment horizontal="center" vertical="center" wrapText="1"/>
      <protection locked="0"/>
    </xf>
    <xf numFmtId="9" fontId="0" fillId="0" borderId="21" xfId="1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 applyProtection="1">
      <alignment horizontal="center" vertical="center" wrapText="1"/>
      <protection locked="0"/>
    </xf>
    <xf numFmtId="9" fontId="0" fillId="0" borderId="9" xfId="0" applyNumberFormat="1" applyBorder="1" applyAlignment="1" applyProtection="1">
      <alignment horizontal="center" vertical="center"/>
      <protection locked="0"/>
    </xf>
    <xf numFmtId="9" fontId="0" fillId="0" borderId="20" xfId="0" applyNumberFormat="1" applyBorder="1" applyAlignment="1" applyProtection="1">
      <alignment horizontal="center" vertical="center"/>
      <protection locked="0"/>
    </xf>
    <xf numFmtId="9" fontId="0" fillId="0" borderId="16" xfId="0" applyNumberFormat="1" applyBorder="1" applyAlignment="1" applyProtection="1">
      <alignment horizontal="center" vertical="center"/>
      <protection locked="0"/>
    </xf>
    <xf numFmtId="9" fontId="0" fillId="0" borderId="21" xfId="0" applyNumberForma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0" xfId="0" applyBorder="1" applyAlignment="1" applyProtection="1">
      <alignment horizontal="center" wrapText="1"/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 applyProtection="1">
      <alignment horizontal="center" wrapText="1"/>
      <protection locked="0"/>
    </xf>
    <xf numFmtId="0" fontId="0" fillId="0" borderId="21" xfId="0" applyBorder="1" applyAlignment="1" applyProtection="1">
      <alignment horizont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  <protection locked="0"/>
    </xf>
    <xf numFmtId="0" fontId="0" fillId="4" borderId="45" xfId="0" applyFill="1" applyBorder="1" applyAlignment="1">
      <alignment horizontal="left" vertical="center" wrapText="1"/>
    </xf>
    <xf numFmtId="0" fontId="0" fillId="4" borderId="46" xfId="0" applyFill="1" applyBorder="1" applyAlignment="1">
      <alignment horizontal="left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 applyProtection="1">
      <alignment horizontal="center" wrapText="1"/>
      <protection locked="0"/>
    </xf>
    <xf numFmtId="0" fontId="0" fillId="4" borderId="21" xfId="0" applyFill="1" applyBorder="1" applyAlignment="1" applyProtection="1">
      <alignment horizontal="center" wrapText="1"/>
      <protection locked="0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9" xfId="0" applyFill="1" applyBorder="1" applyAlignment="1" applyProtection="1">
      <alignment horizontal="center" wrapText="1"/>
      <protection locked="0"/>
    </xf>
    <xf numFmtId="0" fontId="0" fillId="4" borderId="20" xfId="0" applyFill="1" applyBorder="1" applyAlignment="1" applyProtection="1">
      <alignment horizontal="center" wrapText="1"/>
      <protection locked="0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87A3-9F95-42A7-9218-D630726EAFD9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EA5E-0CAC-4198-B687-916DD343C288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BB01-8883-46B1-A671-4CEB84F4A26D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4A54-F6C0-4C81-86AF-A758DEEF66B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F484-4157-422D-9D1F-DD4A74A2D85A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B17F-5F8E-47CB-B33F-CDC00ECA5A3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5CF7-2F98-42D9-AA3A-151521ACB402}">
  <dimension ref="A1"/>
  <sheetViews>
    <sheetView zoomScaleNormal="100" workbookViewId="0"/>
  </sheetViews>
  <sheetFormatPr defaultRowHeight="15"/>
  <sheetData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3579-9006-4559-B181-5394D063E18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6CB1-4E55-4744-8D49-7AA097C9B042}">
  <dimension ref="A1"/>
  <sheetViews>
    <sheetView zoomScale="86" zoomScaleNormal="86"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8E3-6E7A-4091-B25B-A2BFF7D3E6E4}">
  <dimension ref="B2:L34"/>
  <sheetViews>
    <sheetView workbookViewId="0">
      <selection activeCell="D3" sqref="D3"/>
    </sheetView>
  </sheetViews>
  <sheetFormatPr defaultRowHeight="15"/>
  <cols>
    <col min="1" max="1" width="9.140625" style="64"/>
    <col min="2" max="2" width="10.140625" style="64" customWidth="1"/>
    <col min="3" max="3" width="9.5703125" style="64" bestFit="1" customWidth="1"/>
    <col min="4" max="5" width="9.28515625" style="64" bestFit="1" customWidth="1"/>
    <col min="6" max="16384" width="9.140625" style="64"/>
  </cols>
  <sheetData>
    <row r="2" spans="2:12">
      <c r="C2" s="80" t="s">
        <v>0</v>
      </c>
      <c r="D2" s="80" t="s">
        <v>1</v>
      </c>
      <c r="E2" s="80" t="s">
        <v>2</v>
      </c>
      <c r="H2" s="93" t="s">
        <v>3</v>
      </c>
      <c r="I2" s="93"/>
      <c r="J2" s="93"/>
      <c r="K2" s="93"/>
      <c r="L2" s="81">
        <f ca="1">(D34-E34)/D34</f>
        <v>0.62839533385259794</v>
      </c>
    </row>
    <row r="3" spans="2:12">
      <c r="B3" s="64">
        <v>1</v>
      </c>
      <c r="C3" s="91">
        <f ca="1">IF(ISERROR(INDIRECT("'"&amp;B3&amp;"'!S6")),"",(INDIRECT("'"&amp;B3&amp;"'!S6")))</f>
        <v>1083.0833333333333</v>
      </c>
      <c r="D3" s="91">
        <f ca="1">IF(ISERROR(INDIRECT("'"&amp;B3&amp;"'!S7")),"",(INDIRECT("'"&amp;B3&amp;"'!S7")))</f>
        <v>524</v>
      </c>
      <c r="E3" s="91">
        <f ca="1">IF(ISERROR(INDIRECT("'"&amp;B3&amp;"'!S8")),"",(INDIRECT("'"&amp;B3&amp;"'!S8")))</f>
        <v>185.33333333333334</v>
      </c>
      <c r="H3" s="93" t="s">
        <v>4</v>
      </c>
      <c r="I3" s="93"/>
      <c r="J3" s="93"/>
      <c r="K3" s="93"/>
      <c r="L3" s="81">
        <f ca="1">(C34-D34)/C34</f>
        <v>0.56011611343813039</v>
      </c>
    </row>
    <row r="4" spans="2:12">
      <c r="B4" s="64">
        <v>2</v>
      </c>
      <c r="C4" s="91">
        <f t="shared" ref="C4:C33" ca="1" si="0">IF(ISERROR(INDIRECT("'"&amp;B4&amp;"'!S6")),"",(INDIRECT("'"&amp;B4&amp;"'!S6")))</f>
        <v>977.5</v>
      </c>
      <c r="D4" s="91">
        <f t="shared" ref="D4:D33" ca="1" si="1">IF(ISERROR(INDIRECT("'"&amp;B4&amp;"'!S7")),"",(INDIRECT("'"&amp;B4&amp;"'!S7")))</f>
        <v>417.58333333333331</v>
      </c>
      <c r="E4" s="91">
        <f t="shared" ref="E4:E33" ca="1" si="2">IF(ISERROR(INDIRECT("'"&amp;B4&amp;"'!S8")),"",(INDIRECT("'"&amp;B4&amp;"'!S8")))</f>
        <v>164.75</v>
      </c>
      <c r="H4" s="93" t="s">
        <v>5</v>
      </c>
      <c r="I4" s="93"/>
      <c r="J4" s="93"/>
      <c r="K4" s="93"/>
      <c r="L4" s="81">
        <f ca="1">(C34-E34)/C34</f>
        <v>0.83653709519055486</v>
      </c>
    </row>
    <row r="5" spans="2:12">
      <c r="B5" s="64">
        <v>3</v>
      </c>
      <c r="C5" s="91">
        <f t="shared" ca="1" si="0"/>
        <v>1135.25</v>
      </c>
      <c r="D5" s="91">
        <f t="shared" ca="1" si="1"/>
        <v>462.16666666666669</v>
      </c>
      <c r="E5" s="91">
        <f t="shared" ca="1" si="2"/>
        <v>167.25</v>
      </c>
    </row>
    <row r="6" spans="2:12">
      <c r="B6" s="64">
        <v>4</v>
      </c>
      <c r="C6" s="91">
        <f t="shared" ca="1" si="0"/>
        <v>1477.8333333333333</v>
      </c>
      <c r="D6" s="91">
        <f t="shared" ca="1" si="1"/>
        <v>455.33333333333331</v>
      </c>
      <c r="E6" s="91">
        <f t="shared" ca="1" si="2"/>
        <v>173.5</v>
      </c>
    </row>
    <row r="7" spans="2:12">
      <c r="B7" s="64">
        <v>5</v>
      </c>
      <c r="C7" s="91">
        <f t="shared" ca="1" si="0"/>
        <v>1405.5</v>
      </c>
      <c r="D7" s="91">
        <f t="shared" ca="1" si="1"/>
        <v>568.91666666666663</v>
      </c>
      <c r="E7" s="91">
        <f t="shared" ca="1" si="2"/>
        <v>227.41666666666666</v>
      </c>
    </row>
    <row r="8" spans="2:12">
      <c r="B8" s="64">
        <v>6</v>
      </c>
      <c r="C8" s="91">
        <f t="shared" ca="1" si="0"/>
        <v>1567.8333333333333</v>
      </c>
      <c r="D8" s="91">
        <f t="shared" ca="1" si="1"/>
        <v>909.75</v>
      </c>
      <c r="E8" s="91">
        <f t="shared" ca="1" si="2"/>
        <v>424</v>
      </c>
    </row>
    <row r="9" spans="2:12">
      <c r="B9" s="64">
        <v>7</v>
      </c>
      <c r="C9" s="91">
        <f t="shared" ca="1" si="0"/>
        <v>1577.8333333333333</v>
      </c>
      <c r="D9" s="91">
        <f t="shared" ca="1" si="1"/>
        <v>532.25</v>
      </c>
      <c r="E9" s="91">
        <f t="shared" ca="1" si="2"/>
        <v>232.33333333333334</v>
      </c>
    </row>
    <row r="10" spans="2:12">
      <c r="B10" s="64">
        <v>8</v>
      </c>
      <c r="C10" s="91">
        <f t="shared" ca="1" si="0"/>
        <v>1497</v>
      </c>
      <c r="D10" s="91">
        <f t="shared" ca="1" si="1"/>
        <v>521.33333333333337</v>
      </c>
      <c r="E10" s="91">
        <f t="shared" ca="1" si="2"/>
        <v>208.58333333333334</v>
      </c>
    </row>
    <row r="11" spans="2:12">
      <c r="B11" s="64">
        <v>9</v>
      </c>
      <c r="C11" s="91">
        <f t="shared" ca="1" si="0"/>
        <v>1467.3333333333333</v>
      </c>
      <c r="D11" s="91">
        <f t="shared" ca="1" si="1"/>
        <v>634.91666666666663</v>
      </c>
      <c r="E11" s="91">
        <f t="shared" ca="1" si="2"/>
        <v>199.75</v>
      </c>
    </row>
    <row r="12" spans="2:12">
      <c r="B12" s="64">
        <v>10</v>
      </c>
      <c r="C12" s="91">
        <f t="shared" ca="1" si="0"/>
        <v>1488.8333333333333</v>
      </c>
      <c r="D12" s="91">
        <f t="shared" ca="1" si="1"/>
        <v>564.58333333333337</v>
      </c>
      <c r="E12" s="91">
        <f t="shared" ca="1" si="2"/>
        <v>222.83333333333334</v>
      </c>
    </row>
    <row r="13" spans="2:12">
      <c r="B13" s="64">
        <v>11</v>
      </c>
      <c r="C13" s="91">
        <f t="shared" ca="1" si="0"/>
        <v>1399.25</v>
      </c>
      <c r="D13" s="91">
        <f t="shared" ca="1" si="1"/>
        <v>448.33333333333331</v>
      </c>
      <c r="E13" s="91">
        <f t="shared" ca="1" si="2"/>
        <v>191.66666666666666</v>
      </c>
    </row>
    <row r="14" spans="2:12">
      <c r="B14" s="64">
        <v>12</v>
      </c>
      <c r="C14" s="91">
        <f t="shared" ca="1" si="0"/>
        <v>1229.25</v>
      </c>
      <c r="D14" s="91">
        <f t="shared" ca="1" si="1"/>
        <v>359.33333333333331</v>
      </c>
      <c r="E14" s="91">
        <f t="shared" ca="1" si="2"/>
        <v>155.66666666666666</v>
      </c>
    </row>
    <row r="15" spans="2:12">
      <c r="B15" s="64">
        <v>13</v>
      </c>
      <c r="C15" s="91">
        <f t="shared" ca="1" si="0"/>
        <v>1172.4166666666667</v>
      </c>
      <c r="D15" s="91">
        <f t="shared" ca="1" si="1"/>
        <v>461.33333333333331</v>
      </c>
      <c r="E15" s="91">
        <f t="shared" ca="1" si="2"/>
        <v>151.33333333333334</v>
      </c>
    </row>
    <row r="16" spans="2:12">
      <c r="B16" s="64">
        <v>14</v>
      </c>
      <c r="C16" s="91">
        <f t="shared" ca="1" si="0"/>
        <v>1258</v>
      </c>
      <c r="D16" s="91">
        <f t="shared" ca="1" si="1"/>
        <v>646.5</v>
      </c>
      <c r="E16" s="91">
        <f t="shared" ca="1" si="2"/>
        <v>175.91666666666666</v>
      </c>
    </row>
    <row r="17" spans="2:5">
      <c r="B17" s="64">
        <v>15</v>
      </c>
      <c r="C17" s="91">
        <f t="shared" ca="1" si="0"/>
        <v>1121</v>
      </c>
      <c r="D17" s="91">
        <f t="shared" ca="1" si="1"/>
        <v>526</v>
      </c>
      <c r="E17" s="91">
        <f t="shared" ca="1" si="2"/>
        <v>198.41666666666666</v>
      </c>
    </row>
    <row r="18" spans="2:5">
      <c r="B18" s="64">
        <v>16</v>
      </c>
      <c r="C18" s="91">
        <f t="shared" ca="1" si="0"/>
        <v>1235.1666666666667</v>
      </c>
      <c r="D18" s="91">
        <f t="shared" ca="1" si="1"/>
        <v>455.75</v>
      </c>
      <c r="E18" s="91">
        <f t="shared" ca="1" si="2"/>
        <v>163.83333333333334</v>
      </c>
    </row>
    <row r="19" spans="2:5">
      <c r="B19" s="64">
        <v>17</v>
      </c>
      <c r="C19" s="91">
        <f t="shared" ca="1" si="0"/>
        <v>1216.9166666666667</v>
      </c>
      <c r="D19" s="91">
        <f t="shared" ca="1" si="1"/>
        <v>509.91666666666669</v>
      </c>
      <c r="E19" s="91">
        <f t="shared" ca="1" si="2"/>
        <v>163.41666666666666</v>
      </c>
    </row>
    <row r="20" spans="2:5">
      <c r="B20" s="64">
        <v>18</v>
      </c>
      <c r="C20" s="91">
        <f t="shared" ca="1" si="0"/>
        <v>1084.0833333333333</v>
      </c>
      <c r="D20" s="91">
        <f t="shared" ca="1" si="1"/>
        <v>515</v>
      </c>
      <c r="E20" s="91">
        <f t="shared" ca="1" si="2"/>
        <v>175.33333333333334</v>
      </c>
    </row>
    <row r="21" spans="2:5">
      <c r="B21" s="64">
        <v>19</v>
      </c>
      <c r="C21" s="91">
        <f t="shared" ca="1" si="0"/>
        <v>1280.4166666666667</v>
      </c>
      <c r="D21" s="91">
        <f t="shared" ca="1" si="1"/>
        <v>610</v>
      </c>
      <c r="E21" s="91">
        <f t="shared" ca="1" si="2"/>
        <v>215.91666666666666</v>
      </c>
    </row>
    <row r="22" spans="2:5">
      <c r="B22" s="64">
        <v>20</v>
      </c>
      <c r="C22" s="91">
        <f t="shared" ca="1" si="0"/>
        <v>1400.3333333333333</v>
      </c>
      <c r="D22" s="91">
        <f t="shared" ca="1" si="1"/>
        <v>559.83333333333337</v>
      </c>
      <c r="E22" s="91">
        <f t="shared" ca="1" si="2"/>
        <v>222.5</v>
      </c>
    </row>
    <row r="23" spans="2:5">
      <c r="B23" s="64">
        <v>21</v>
      </c>
      <c r="C23" s="91">
        <f t="shared" ca="1" si="0"/>
        <v>1246.25</v>
      </c>
      <c r="D23" s="91">
        <f t="shared" ca="1" si="1"/>
        <v>614.5</v>
      </c>
      <c r="E23" s="91">
        <f t="shared" ca="1" si="2"/>
        <v>222.25</v>
      </c>
    </row>
    <row r="24" spans="2:5">
      <c r="B24" s="64">
        <v>22</v>
      </c>
      <c r="C24" s="91">
        <f t="shared" ca="1" si="0"/>
        <v>1085.6666666666667</v>
      </c>
      <c r="D24" s="91">
        <f t="shared" ca="1" si="1"/>
        <v>485.5</v>
      </c>
      <c r="E24" s="91">
        <f t="shared" ca="1" si="2"/>
        <v>171.16666666666666</v>
      </c>
    </row>
    <row r="25" spans="2:5">
      <c r="B25" s="64">
        <v>23</v>
      </c>
      <c r="C25" s="91">
        <f t="shared" ca="1" si="0"/>
        <v>1302.25</v>
      </c>
      <c r="D25" s="91">
        <f t="shared" ca="1" si="1"/>
        <v>726.33333333333337</v>
      </c>
      <c r="E25" s="91">
        <f t="shared" ca="1" si="2"/>
        <v>237.08333333333334</v>
      </c>
    </row>
    <row r="26" spans="2:5">
      <c r="B26" s="64">
        <v>24</v>
      </c>
      <c r="C26" s="91">
        <f t="shared" ca="1" si="0"/>
        <v>1376.6666666666667</v>
      </c>
      <c r="D26" s="91">
        <f t="shared" ca="1" si="1"/>
        <v>669.33333333333337</v>
      </c>
      <c r="E26" s="91">
        <f t="shared" ca="1" si="2"/>
        <v>243.33333333333334</v>
      </c>
    </row>
    <row r="27" spans="2:5">
      <c r="B27" s="64">
        <v>25</v>
      </c>
      <c r="C27" s="91">
        <f t="shared" ca="1" si="0"/>
        <v>1338.3333333333333</v>
      </c>
      <c r="D27" s="91">
        <f t="shared" ca="1" si="1"/>
        <v>636.16666666666663</v>
      </c>
      <c r="E27" s="91">
        <f t="shared" ca="1" si="2"/>
        <v>234.33333333333334</v>
      </c>
    </row>
    <row r="28" spans="2:5">
      <c r="B28" s="64">
        <v>26</v>
      </c>
      <c r="C28" s="91">
        <f t="shared" ca="1" si="0"/>
        <v>1355.4166666666667</v>
      </c>
      <c r="D28" s="91">
        <f t="shared" ca="1" si="1"/>
        <v>657</v>
      </c>
      <c r="E28" s="91">
        <f t="shared" ca="1" si="2"/>
        <v>227.75</v>
      </c>
    </row>
    <row r="29" spans="2:5">
      <c r="B29" s="64">
        <v>27</v>
      </c>
      <c r="C29" s="91">
        <f t="shared" ca="1" si="0"/>
        <v>1286.8333333333333</v>
      </c>
      <c r="D29" s="91">
        <f t="shared" ca="1" si="1"/>
        <v>588.41666666666663</v>
      </c>
      <c r="E29" s="91">
        <f t="shared" ca="1" si="2"/>
        <v>244.25</v>
      </c>
    </row>
    <row r="30" spans="2:5">
      <c r="B30" s="64">
        <v>28</v>
      </c>
      <c r="C30" s="91">
        <f t="shared" ca="1" si="0"/>
        <v>1224.5</v>
      </c>
      <c r="D30" s="91">
        <f t="shared" ca="1" si="1"/>
        <v>537.25</v>
      </c>
      <c r="E30" s="91">
        <f t="shared" ca="1" si="2"/>
        <v>204.16666666666666</v>
      </c>
    </row>
    <row r="31" spans="2:5">
      <c r="B31" s="64">
        <v>29</v>
      </c>
      <c r="C31" s="91">
        <f t="shared" ca="1" si="0"/>
        <v>801.41666666666663</v>
      </c>
      <c r="D31" s="91">
        <f t="shared" ca="1" si="1"/>
        <v>554.625</v>
      </c>
      <c r="E31" s="91">
        <f t="shared" ca="1" si="2"/>
        <v>216.625</v>
      </c>
    </row>
    <row r="32" spans="2:5">
      <c r="B32" s="64">
        <v>30</v>
      </c>
      <c r="C32" s="91">
        <f t="shared" ca="1" si="0"/>
        <v>1122.8333333333333</v>
      </c>
      <c r="D32" s="91">
        <f t="shared" ca="1" si="1"/>
        <v>577.58333333333337</v>
      </c>
      <c r="E32" s="91">
        <f t="shared" ca="1" si="2"/>
        <v>198.75</v>
      </c>
    </row>
    <row r="33" spans="2:5">
      <c r="B33" s="64">
        <v>31</v>
      </c>
      <c r="C33" s="91">
        <f t="shared" ca="1" si="0"/>
        <v>1157.4166666666667</v>
      </c>
      <c r="D33" s="91">
        <f t="shared" ca="1" si="1"/>
        <v>589.75</v>
      </c>
      <c r="E33" s="91">
        <f t="shared" ca="1" si="2"/>
        <v>215.75</v>
      </c>
    </row>
    <row r="34" spans="2:5">
      <c r="B34" s="64" t="s">
        <v>6</v>
      </c>
      <c r="C34" s="91">
        <f ca="1">AVERAGE(C3:C33)</f>
        <v>1270.0779569892475</v>
      </c>
      <c r="D34" s="91">
        <f t="shared" ref="D34" ca="1" si="3">AVERAGE(D3:D33)</f>
        <v>558.68682795698919</v>
      </c>
      <c r="E34" s="91">
        <f ca="1">AVERAGE(E3:E31)</f>
        <v>207.61063218390802</v>
      </c>
    </row>
  </sheetData>
  <mergeCells count="3">
    <mergeCell ref="H2:K2"/>
    <mergeCell ref="H3:K3"/>
    <mergeCell ref="H4:K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F083-7934-49EC-95F1-36E7D4316973}">
  <dimension ref="A1:S171"/>
  <sheetViews>
    <sheetView zoomScale="85" zoomScaleNormal="85" workbookViewId="0">
      <selection activeCell="S7" sqref="S7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7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1083.0833333333333</v>
      </c>
    </row>
    <row r="7" spans="1:19">
      <c r="A7" s="2"/>
      <c r="C7" s="9" t="s">
        <v>17</v>
      </c>
      <c r="D7" s="10"/>
      <c r="E7" s="10"/>
      <c r="F7" s="11">
        <v>887</v>
      </c>
      <c r="G7" s="12"/>
      <c r="H7" s="12"/>
      <c r="I7" s="12"/>
      <c r="J7" s="122">
        <f>AVERAGE(F7:I7)</f>
        <v>887</v>
      </c>
      <c r="K7" s="123"/>
      <c r="M7" s="8">
        <v>2</v>
      </c>
      <c r="N7" s="124">
        <v>9.3000000000000007</v>
      </c>
      <c r="O7" s="125"/>
      <c r="P7" s="2"/>
      <c r="R7" s="56" t="s">
        <v>1</v>
      </c>
      <c r="S7" s="72">
        <f>AVERAGE(J10,J67,J122)</f>
        <v>524</v>
      </c>
    </row>
    <row r="8" spans="1:19">
      <c r="A8" s="2"/>
      <c r="C8" s="9" t="s">
        <v>18</v>
      </c>
      <c r="D8" s="10"/>
      <c r="E8" s="10"/>
      <c r="F8" s="11">
        <v>401</v>
      </c>
      <c r="G8" s="12"/>
      <c r="H8" s="12"/>
      <c r="I8" s="12"/>
      <c r="J8" s="122">
        <f t="shared" ref="J8:J13" si="0">AVERAGE(F8:I8)</f>
        <v>401</v>
      </c>
      <c r="K8" s="123"/>
      <c r="M8" s="8">
        <v>3</v>
      </c>
      <c r="N8" s="124">
        <v>8.8000000000000007</v>
      </c>
      <c r="O8" s="125"/>
      <c r="P8" s="2"/>
      <c r="R8" s="56" t="s">
        <v>2</v>
      </c>
      <c r="S8" s="73">
        <f>AVERAGE(J13,J70,J125)</f>
        <v>185.33333333333334</v>
      </c>
    </row>
    <row r="9" spans="1:19">
      <c r="A9" s="2"/>
      <c r="C9" s="9" t="s">
        <v>19</v>
      </c>
      <c r="D9" s="11">
        <v>65.709999999999994</v>
      </c>
      <c r="E9" s="11">
        <v>8.1999999999999993</v>
      </c>
      <c r="F9" s="11">
        <v>939</v>
      </c>
      <c r="G9" s="11">
        <v>930</v>
      </c>
      <c r="H9" s="11">
        <v>1010</v>
      </c>
      <c r="I9" s="11">
        <v>1155</v>
      </c>
      <c r="J9" s="122">
        <f t="shared" si="0"/>
        <v>1008.5</v>
      </c>
      <c r="K9" s="123"/>
      <c r="M9" s="8">
        <v>4</v>
      </c>
      <c r="N9" s="124">
        <v>7.7</v>
      </c>
      <c r="O9" s="125"/>
      <c r="P9" s="2"/>
      <c r="R9" s="74" t="s">
        <v>20</v>
      </c>
      <c r="S9" s="75">
        <f>S6-S8</f>
        <v>897.74999999999989</v>
      </c>
    </row>
    <row r="10" spans="1:19">
      <c r="A10" s="2"/>
      <c r="C10" s="9" t="s">
        <v>21</v>
      </c>
      <c r="D10" s="11">
        <v>62.91</v>
      </c>
      <c r="E10" s="11">
        <v>7.7</v>
      </c>
      <c r="F10" s="11">
        <v>449</v>
      </c>
      <c r="G10" s="11">
        <v>451</v>
      </c>
      <c r="H10" s="11">
        <v>494</v>
      </c>
      <c r="I10" s="11">
        <v>620</v>
      </c>
      <c r="J10" s="122">
        <f t="shared" si="0"/>
        <v>503.5</v>
      </c>
      <c r="K10" s="123"/>
      <c r="M10" s="8">
        <v>5</v>
      </c>
      <c r="N10" s="124">
        <v>8.5</v>
      </c>
      <c r="O10" s="125"/>
      <c r="P10" s="2"/>
      <c r="R10" s="74" t="s">
        <v>22</v>
      </c>
      <c r="S10" s="76">
        <f>S7-S8</f>
        <v>338.66666666666663</v>
      </c>
    </row>
    <row r="11" spans="1:19" ht="15.75" thickBot="1">
      <c r="A11" s="2"/>
      <c r="C11" s="9" t="s">
        <v>23</v>
      </c>
      <c r="D11" s="11"/>
      <c r="E11" s="11"/>
      <c r="F11" s="11">
        <v>255</v>
      </c>
      <c r="G11" s="63">
        <v>259</v>
      </c>
      <c r="H11" s="63">
        <v>279</v>
      </c>
      <c r="I11" s="63">
        <v>301</v>
      </c>
      <c r="J11" s="122">
        <f t="shared" si="0"/>
        <v>273.5</v>
      </c>
      <c r="K11" s="123"/>
      <c r="M11" s="13">
        <v>6</v>
      </c>
      <c r="N11" s="126">
        <v>7.9</v>
      </c>
      <c r="O11" s="127"/>
      <c r="P11" s="2"/>
      <c r="R11" s="77" t="s">
        <v>24</v>
      </c>
      <c r="S11" s="78">
        <f>S9/S6</f>
        <v>0.82888358852042776</v>
      </c>
    </row>
    <row r="12" spans="1:19" ht="15.75" thickBot="1">
      <c r="A12" s="2"/>
      <c r="C12" s="9" t="s">
        <v>25</v>
      </c>
      <c r="D12" s="11"/>
      <c r="E12" s="11"/>
      <c r="F12" s="11">
        <v>158</v>
      </c>
      <c r="G12" s="63">
        <v>171</v>
      </c>
      <c r="H12" s="63">
        <v>162</v>
      </c>
      <c r="I12" s="63">
        <v>176</v>
      </c>
      <c r="J12" s="122">
        <f t="shared" si="0"/>
        <v>166.75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0.64631043256997445</v>
      </c>
    </row>
    <row r="13" spans="1:19" ht="15.75" thickBot="1">
      <c r="A13" s="2"/>
      <c r="C13" s="14" t="s">
        <v>29</v>
      </c>
      <c r="D13" s="15">
        <v>62.66</v>
      </c>
      <c r="E13" s="15">
        <v>7.1</v>
      </c>
      <c r="F13" s="15">
        <v>164</v>
      </c>
      <c r="G13" s="15">
        <v>162</v>
      </c>
      <c r="H13" s="15">
        <v>159</v>
      </c>
      <c r="I13" s="15">
        <v>167</v>
      </c>
      <c r="J13" s="128">
        <f t="shared" si="0"/>
        <v>163</v>
      </c>
      <c r="K13" s="129"/>
      <c r="M13" s="67" t="s">
        <v>30</v>
      </c>
      <c r="N13" s="65">
        <v>3.44</v>
      </c>
      <c r="O13" s="66">
        <v>4.09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19.41</v>
      </c>
      <c r="E16" s="11">
        <v>9.1999999999999993</v>
      </c>
      <c r="F16" s="22">
        <v>1041</v>
      </c>
      <c r="G16" s="16"/>
      <c r="H16" s="23" t="s">
        <v>1</v>
      </c>
      <c r="I16" s="117">
        <v>5.38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/>
      <c r="E17" s="11"/>
      <c r="F17" s="22"/>
      <c r="G17" s="16"/>
      <c r="H17" s="27" t="s">
        <v>2</v>
      </c>
      <c r="I17" s="119">
        <v>4.93</v>
      </c>
      <c r="J17" s="119"/>
      <c r="K17" s="120"/>
      <c r="M17" s="65">
        <v>6.8</v>
      </c>
      <c r="N17" s="28">
        <v>137</v>
      </c>
      <c r="O17" s="66">
        <v>0.04</v>
      </c>
      <c r="P17" s="2"/>
    </row>
    <row r="18" spans="1:16" ht="15.75" thickBot="1">
      <c r="A18" s="2"/>
      <c r="C18" s="21" t="s">
        <v>38</v>
      </c>
      <c r="D18" s="11">
        <v>66.69</v>
      </c>
      <c r="E18" s="11"/>
      <c r="F18" s="22">
        <v>144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>
        <v>65.88</v>
      </c>
      <c r="E19" s="11"/>
      <c r="F19" s="22">
        <v>162</v>
      </c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73.02</v>
      </c>
      <c r="E20" s="11"/>
      <c r="F20" s="22">
        <v>137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5.6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72.010000000000005</v>
      </c>
      <c r="E21" s="11"/>
      <c r="F21" s="22">
        <v>1591</v>
      </c>
      <c r="G21" s="16"/>
      <c r="H21" s="109">
        <v>12</v>
      </c>
      <c r="I21" s="111">
        <v>322</v>
      </c>
      <c r="J21" s="111">
        <v>122</v>
      </c>
      <c r="K21" s="113">
        <f>((I21-J21)/I21)</f>
        <v>0.6211180124223602</v>
      </c>
      <c r="M21" s="13">
        <v>2</v>
      </c>
      <c r="N21" s="35">
        <v>5.3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75.91</v>
      </c>
      <c r="E22" s="11">
        <v>6.4</v>
      </c>
      <c r="F22" s="22">
        <v>375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366</v>
      </c>
      <c r="G23" s="16"/>
      <c r="H23" s="109"/>
      <c r="I23" s="111"/>
      <c r="J23" s="111"/>
      <c r="K23" s="113" t="e">
        <f>((I23-J23)/I23)</f>
        <v>#DIV/0!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78.08</v>
      </c>
      <c r="E24" s="11">
        <v>6.2</v>
      </c>
      <c r="F24" s="22">
        <v>748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0.50074367873078829</v>
      </c>
      <c r="P24" s="2"/>
    </row>
    <row r="25" spans="1:16" ht="15.75" thickBot="1">
      <c r="A25" s="2"/>
      <c r="C25" s="38" t="s">
        <v>54</v>
      </c>
      <c r="D25" s="15"/>
      <c r="E25" s="15"/>
      <c r="F25" s="39">
        <v>733</v>
      </c>
      <c r="G25" s="16"/>
      <c r="M25" s="102" t="s">
        <v>55</v>
      </c>
      <c r="N25" s="103"/>
      <c r="O25" s="37">
        <f>(J10-J11)/J10</f>
        <v>0.45680238331678252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0.39031078610603293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2.2488755622188907E-2</v>
      </c>
      <c r="P27" s="2"/>
    </row>
    <row r="28" spans="1:16" ht="15" customHeight="1">
      <c r="A28" s="2"/>
      <c r="B28" s="41"/>
      <c r="C28" s="45" t="s">
        <v>64</v>
      </c>
      <c r="D28" s="33">
        <v>90.91</v>
      </c>
      <c r="E28" s="33"/>
      <c r="F28" s="34"/>
      <c r="G28" s="46"/>
      <c r="H28" s="47" t="s">
        <v>1</v>
      </c>
      <c r="I28" s="33">
        <v>606</v>
      </c>
      <c r="J28" s="33">
        <v>511</v>
      </c>
      <c r="K28" s="34">
        <f>I28-J28</f>
        <v>95</v>
      </c>
      <c r="M28" s="107" t="s">
        <v>65</v>
      </c>
      <c r="N28" s="108"/>
      <c r="O28" s="70">
        <f>(J10-J13)/J10</f>
        <v>0.67626613704071503</v>
      </c>
      <c r="P28" s="2"/>
    </row>
    <row r="29" spans="1:16" ht="15.75" thickBot="1">
      <c r="A29" s="2"/>
      <c r="B29" s="41"/>
      <c r="C29" s="45" t="s">
        <v>66</v>
      </c>
      <c r="D29" s="33">
        <v>73.150000000000006</v>
      </c>
      <c r="E29" s="33">
        <v>68.430000000000007</v>
      </c>
      <c r="F29" s="34">
        <v>93.55</v>
      </c>
      <c r="G29" s="48">
        <v>5.5</v>
      </c>
      <c r="H29" s="65" t="s">
        <v>2</v>
      </c>
      <c r="I29" s="35">
        <v>188</v>
      </c>
      <c r="J29" s="35">
        <v>162</v>
      </c>
      <c r="K29" s="36">
        <f>I29-J29</f>
        <v>26</v>
      </c>
      <c r="L29" s="49"/>
      <c r="M29" s="97" t="s">
        <v>67</v>
      </c>
      <c r="N29" s="98"/>
      <c r="O29" s="71">
        <f>(J9-J13)/J9</f>
        <v>0.8383738225086762</v>
      </c>
      <c r="P29" s="2"/>
    </row>
    <row r="30" spans="1:16" ht="15" customHeight="1">
      <c r="A30" s="2"/>
      <c r="B30" s="41"/>
      <c r="C30" s="45" t="s">
        <v>68</v>
      </c>
      <c r="D30" s="33">
        <v>78.349999999999994</v>
      </c>
      <c r="E30" s="33">
        <v>62.65</v>
      </c>
      <c r="F30" s="34">
        <v>79.97</v>
      </c>
      <c r="P30" s="2"/>
    </row>
    <row r="31" spans="1:16" ht="15" customHeight="1">
      <c r="A31" s="2"/>
      <c r="B31" s="41"/>
      <c r="C31" s="45" t="s">
        <v>69</v>
      </c>
      <c r="D31" s="33">
        <v>76.650000000000006</v>
      </c>
      <c r="E31" s="33">
        <v>52.19</v>
      </c>
      <c r="F31" s="34">
        <v>68.09</v>
      </c>
      <c r="P31" s="2"/>
    </row>
    <row r="32" spans="1:16" ht="15.75" customHeight="1" thickBot="1">
      <c r="A32" s="2"/>
      <c r="B32" s="41"/>
      <c r="C32" s="50" t="s">
        <v>70</v>
      </c>
      <c r="D32" s="51">
        <v>58.01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91.18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 t="s">
        <v>76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 t="s">
        <v>77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78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79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80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 t="s">
        <v>81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82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871</v>
      </c>
      <c r="G64" s="12"/>
      <c r="H64" s="12"/>
      <c r="I64" s="12"/>
      <c r="J64" s="122">
        <f>AVERAGE(F64:I64)</f>
        <v>871</v>
      </c>
      <c r="K64" s="123"/>
      <c r="M64" s="8">
        <v>2</v>
      </c>
      <c r="N64" s="124">
        <v>9.5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409</v>
      </c>
      <c r="G65" s="12"/>
      <c r="H65" s="12"/>
      <c r="I65" s="12"/>
      <c r="J65" s="122">
        <f t="shared" ref="J65:J70" si="1">AVERAGE(F65:I65)</f>
        <v>409</v>
      </c>
      <c r="K65" s="123"/>
      <c r="M65" s="8">
        <v>3</v>
      </c>
      <c r="N65" s="124">
        <v>8.6999999999999993</v>
      </c>
      <c r="O65" s="125"/>
      <c r="P65" s="2"/>
    </row>
    <row r="66" spans="1:16" ht="15" customHeight="1">
      <c r="A66" s="2"/>
      <c r="C66" s="9" t="s">
        <v>19</v>
      </c>
      <c r="D66" s="11">
        <v>64.709999999999994</v>
      </c>
      <c r="E66" s="11">
        <v>7</v>
      </c>
      <c r="F66" s="11">
        <v>1229</v>
      </c>
      <c r="G66" s="11">
        <v>1248</v>
      </c>
      <c r="H66" s="11">
        <v>1337</v>
      </c>
      <c r="I66" s="11">
        <v>1119</v>
      </c>
      <c r="J66" s="122">
        <f t="shared" si="1"/>
        <v>1233.25</v>
      </c>
      <c r="K66" s="123"/>
      <c r="M66" s="8">
        <v>4</v>
      </c>
      <c r="N66" s="124">
        <v>7.8</v>
      </c>
      <c r="O66" s="125"/>
      <c r="P66" s="2"/>
    </row>
    <row r="67" spans="1:16" ht="15" customHeight="1">
      <c r="A67" s="2"/>
      <c r="C67" s="9" t="s">
        <v>21</v>
      </c>
      <c r="D67" s="11">
        <v>63.38</v>
      </c>
      <c r="E67" s="11">
        <v>7.5</v>
      </c>
      <c r="F67" s="11">
        <v>629</v>
      </c>
      <c r="G67" s="11">
        <v>636</v>
      </c>
      <c r="H67" s="11">
        <v>649</v>
      </c>
      <c r="I67" s="11">
        <v>497</v>
      </c>
      <c r="J67" s="122">
        <f t="shared" si="1"/>
        <v>602.75</v>
      </c>
      <c r="K67" s="123"/>
      <c r="M67" s="8">
        <v>5</v>
      </c>
      <c r="N67" s="124">
        <v>8.6999999999999993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321</v>
      </c>
      <c r="G68" s="63">
        <v>378</v>
      </c>
      <c r="H68" s="63">
        <v>404</v>
      </c>
      <c r="I68" s="63">
        <v>371</v>
      </c>
      <c r="J68" s="122">
        <f t="shared" si="1"/>
        <v>368.5</v>
      </c>
      <c r="K68" s="123"/>
      <c r="M68" s="13">
        <v>6</v>
      </c>
      <c r="N68" s="126">
        <v>7.7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189</v>
      </c>
      <c r="G69" s="63">
        <v>189</v>
      </c>
      <c r="H69" s="63">
        <v>220</v>
      </c>
      <c r="I69" s="63">
        <v>181</v>
      </c>
      <c r="J69" s="122">
        <f t="shared" si="1"/>
        <v>194.75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62.76</v>
      </c>
      <c r="E70" s="15">
        <v>7</v>
      </c>
      <c r="F70" s="15">
        <v>184</v>
      </c>
      <c r="G70" s="15">
        <v>199</v>
      </c>
      <c r="H70" s="15">
        <v>208</v>
      </c>
      <c r="I70" s="15">
        <v>191</v>
      </c>
      <c r="J70" s="128">
        <f t="shared" si="1"/>
        <v>195.5</v>
      </c>
      <c r="K70" s="129"/>
      <c r="M70" s="67" t="s">
        <v>30</v>
      </c>
      <c r="N70" s="65">
        <v>4.1900000000000004</v>
      </c>
      <c r="O70" s="66">
        <v>4.01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18.97</v>
      </c>
      <c r="E73" s="11">
        <v>9.4</v>
      </c>
      <c r="F73" s="22">
        <v>1002</v>
      </c>
      <c r="G73" s="16"/>
      <c r="H73" s="23" t="s">
        <v>1</v>
      </c>
      <c r="I73" s="117">
        <v>5.15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/>
      <c r="E74" s="11"/>
      <c r="F74" s="22"/>
      <c r="G74" s="16"/>
      <c r="H74" s="27" t="s">
        <v>2</v>
      </c>
      <c r="I74" s="119">
        <v>4.59</v>
      </c>
      <c r="J74" s="119"/>
      <c r="K74" s="120"/>
      <c r="M74" s="65">
        <v>6.9</v>
      </c>
      <c r="N74" s="28">
        <v>144</v>
      </c>
      <c r="O74" s="66">
        <v>0.04</v>
      </c>
      <c r="P74" s="2"/>
    </row>
    <row r="75" spans="1:16" ht="15" customHeight="1" thickBot="1">
      <c r="A75" s="2"/>
      <c r="C75" s="21" t="s">
        <v>38</v>
      </c>
      <c r="D75" s="11">
        <v>69.040000000000006</v>
      </c>
      <c r="E75" s="11"/>
      <c r="F75" s="22">
        <v>171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>
        <v>66.72</v>
      </c>
      <c r="E76" s="11"/>
      <c r="F76" s="22">
        <v>183</v>
      </c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73.040000000000006</v>
      </c>
      <c r="E77" s="11"/>
      <c r="F77" s="22">
        <v>145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5.0999999999999996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74.739999999999995</v>
      </c>
      <c r="E78" s="11"/>
      <c r="F78" s="22">
        <v>1608</v>
      </c>
      <c r="G78" s="16"/>
      <c r="H78" s="109">
        <v>13</v>
      </c>
      <c r="I78" s="111">
        <v>502</v>
      </c>
      <c r="J78" s="111">
        <v>225</v>
      </c>
      <c r="K78" s="113">
        <f>((I78-J78)/I78)</f>
        <v>0.55179282868525892</v>
      </c>
      <c r="M78" s="13">
        <v>2</v>
      </c>
      <c r="N78" s="35">
        <v>5.5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74.98</v>
      </c>
      <c r="E79" s="11">
        <v>6.5</v>
      </c>
      <c r="F79" s="22">
        <v>369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359</v>
      </c>
      <c r="G80" s="16"/>
      <c r="H80" s="109"/>
      <c r="I80" s="111"/>
      <c r="J80" s="111"/>
      <c r="K80" s="113" t="e">
        <f>((I80-J80)/I80)</f>
        <v>#DIV/0!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76.89</v>
      </c>
      <c r="E81" s="11">
        <v>6.2</v>
      </c>
      <c r="F81" s="22">
        <v>720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0.51125076018649906</v>
      </c>
      <c r="P81" s="2"/>
    </row>
    <row r="82" spans="1:16" ht="15.75" thickBot="1">
      <c r="A82" s="2"/>
      <c r="C82" s="38" t="s">
        <v>54</v>
      </c>
      <c r="D82" s="15"/>
      <c r="E82" s="15"/>
      <c r="F82" s="39">
        <v>698</v>
      </c>
      <c r="G82" s="16"/>
      <c r="M82" s="102" t="s">
        <v>55</v>
      </c>
      <c r="N82" s="103"/>
      <c r="O82" s="37">
        <f>(J67-J68)/J67</f>
        <v>0.38863542098714227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0.47150610583446406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-3.8510911424903724E-3</v>
      </c>
      <c r="P84" s="2"/>
    </row>
    <row r="85" spans="1:16">
      <c r="A85" s="2"/>
      <c r="B85" s="41"/>
      <c r="C85" s="45" t="s">
        <v>64</v>
      </c>
      <c r="D85" s="33">
        <v>91.04</v>
      </c>
      <c r="E85" s="33"/>
      <c r="F85" s="34"/>
      <c r="G85" s="46"/>
      <c r="H85" s="47" t="s">
        <v>1</v>
      </c>
      <c r="I85" s="33">
        <v>877</v>
      </c>
      <c r="J85" s="33">
        <v>800</v>
      </c>
      <c r="K85" s="34">
        <f>I85-J85</f>
        <v>77</v>
      </c>
      <c r="M85" s="107" t="s">
        <v>65</v>
      </c>
      <c r="N85" s="108"/>
      <c r="O85" s="70">
        <f>(J67-J70)/J67</f>
        <v>0.67565325591041059</v>
      </c>
      <c r="P85" s="2"/>
    </row>
    <row r="86" spans="1:16" ht="15.75" thickBot="1">
      <c r="A86" s="2"/>
      <c r="B86" s="41"/>
      <c r="C86" s="45" t="s">
        <v>66</v>
      </c>
      <c r="D86" s="33">
        <v>72.75</v>
      </c>
      <c r="E86" s="33">
        <v>68.260000000000005</v>
      </c>
      <c r="F86" s="34">
        <v>93.83</v>
      </c>
      <c r="G86" s="48">
        <v>5.3</v>
      </c>
      <c r="H86" s="65" t="s">
        <v>2</v>
      </c>
      <c r="I86" s="35">
        <v>209</v>
      </c>
      <c r="J86" s="35">
        <v>188</v>
      </c>
      <c r="K86" s="34">
        <f>I86-J86</f>
        <v>21</v>
      </c>
      <c r="L86" s="49"/>
      <c r="M86" s="97" t="s">
        <v>67</v>
      </c>
      <c r="N86" s="98"/>
      <c r="O86" s="71">
        <f>(J66-J70)/J66</f>
        <v>0.84147577539022911</v>
      </c>
      <c r="P86" s="2"/>
    </row>
    <row r="87" spans="1:16" ht="15" customHeight="1">
      <c r="A87" s="2"/>
      <c r="B87" s="41"/>
      <c r="C87" s="45" t="s">
        <v>68</v>
      </c>
      <c r="D87" s="33">
        <v>80.05</v>
      </c>
      <c r="E87" s="33">
        <v>63.85</v>
      </c>
      <c r="F87" s="34">
        <v>79.77</v>
      </c>
      <c r="P87" s="2"/>
    </row>
    <row r="88" spans="1:16" ht="15" customHeight="1">
      <c r="A88" s="2"/>
      <c r="B88" s="41"/>
      <c r="C88" s="45" t="s">
        <v>69</v>
      </c>
      <c r="D88" s="33">
        <v>77.849999999999994</v>
      </c>
      <c r="E88" s="33">
        <v>52.88</v>
      </c>
      <c r="F88" s="34">
        <v>67.930000000000007</v>
      </c>
      <c r="P88" s="2"/>
    </row>
    <row r="89" spans="1:16" ht="15" customHeight="1" thickBot="1">
      <c r="A89" s="2"/>
      <c r="B89" s="41"/>
      <c r="C89" s="50" t="s">
        <v>70</v>
      </c>
      <c r="D89" s="51">
        <v>53.94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90.97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83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84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85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87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 t="s">
        <v>88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89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915</v>
      </c>
      <c r="G119" s="12"/>
      <c r="H119" s="12"/>
      <c r="I119" s="12"/>
      <c r="J119" s="122">
        <f>AVERAGE(F119:I119)</f>
        <v>915</v>
      </c>
      <c r="K119" s="123"/>
      <c r="M119" s="8">
        <v>2</v>
      </c>
      <c r="N119" s="124">
        <v>8.9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460</v>
      </c>
      <c r="G120" s="12"/>
      <c r="H120" s="12"/>
      <c r="I120" s="12"/>
      <c r="J120" s="122">
        <f t="shared" ref="J120:J125" si="2">AVERAGE(F120:I120)</f>
        <v>460</v>
      </c>
      <c r="K120" s="123"/>
      <c r="M120" s="8">
        <v>3</v>
      </c>
      <c r="N120" s="124">
        <v>8.6</v>
      </c>
      <c r="O120" s="125"/>
      <c r="P120" s="2"/>
    </row>
    <row r="121" spans="1:16">
      <c r="A121" s="2"/>
      <c r="C121" s="9" t="s">
        <v>19</v>
      </c>
      <c r="D121" s="11">
        <v>66.27</v>
      </c>
      <c r="E121" s="11">
        <v>6.9</v>
      </c>
      <c r="F121" s="11">
        <v>1073</v>
      </c>
      <c r="G121" s="11">
        <v>1051</v>
      </c>
      <c r="H121" s="11">
        <v>1002</v>
      </c>
      <c r="I121" s="11">
        <v>904</v>
      </c>
      <c r="J121" s="122">
        <f t="shared" si="2"/>
        <v>1007.5</v>
      </c>
      <c r="K121" s="123"/>
      <c r="M121" s="8">
        <v>4</v>
      </c>
      <c r="N121" s="124">
        <v>7.3</v>
      </c>
      <c r="O121" s="125"/>
      <c r="P121" s="2"/>
    </row>
    <row r="122" spans="1:16">
      <c r="A122" s="2"/>
      <c r="C122" s="9" t="s">
        <v>21</v>
      </c>
      <c r="D122" s="11">
        <v>64.3</v>
      </c>
      <c r="E122" s="11">
        <v>7.3</v>
      </c>
      <c r="F122" s="11">
        <v>510</v>
      </c>
      <c r="G122" s="11">
        <v>498</v>
      </c>
      <c r="H122" s="11">
        <v>440</v>
      </c>
      <c r="I122" s="11">
        <v>415</v>
      </c>
      <c r="J122" s="122">
        <f t="shared" si="2"/>
        <v>465.75</v>
      </c>
      <c r="K122" s="123"/>
      <c r="M122" s="8">
        <v>5</v>
      </c>
      <c r="N122" s="124">
        <v>8.5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383</v>
      </c>
      <c r="G123" s="63">
        <v>375</v>
      </c>
      <c r="H123" s="63">
        <v>320</v>
      </c>
      <c r="I123" s="63">
        <v>274</v>
      </c>
      <c r="J123" s="122">
        <f t="shared" si="2"/>
        <v>338</v>
      </c>
      <c r="K123" s="123"/>
      <c r="M123" s="13">
        <v>6</v>
      </c>
      <c r="N123" s="126">
        <v>7.8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194</v>
      </c>
      <c r="G124" s="63">
        <v>191</v>
      </c>
      <c r="H124" s="63">
        <v>193</v>
      </c>
      <c r="I124" s="63">
        <v>194</v>
      </c>
      <c r="J124" s="122">
        <f t="shared" si="2"/>
        <v>193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64.05</v>
      </c>
      <c r="E125" s="15">
        <v>7.1</v>
      </c>
      <c r="F125" s="15">
        <v>198</v>
      </c>
      <c r="G125" s="15">
        <v>195</v>
      </c>
      <c r="H125" s="15">
        <v>197</v>
      </c>
      <c r="I125" s="15">
        <v>200</v>
      </c>
      <c r="J125" s="128">
        <f t="shared" si="2"/>
        <v>197.5</v>
      </c>
      <c r="K125" s="129"/>
      <c r="M125" s="67" t="s">
        <v>30</v>
      </c>
      <c r="N125" s="65">
        <v>3.93</v>
      </c>
      <c r="O125" s="66">
        <v>5.2</v>
      </c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15.28</v>
      </c>
      <c r="E128" s="11">
        <v>9</v>
      </c>
      <c r="F128" s="22">
        <v>989</v>
      </c>
      <c r="G128" s="16"/>
      <c r="H128" s="23" t="s">
        <v>1</v>
      </c>
      <c r="I128" s="117">
        <v>5.05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/>
      <c r="E129" s="11"/>
      <c r="F129" s="22"/>
      <c r="G129" s="16"/>
      <c r="H129" s="27" t="s">
        <v>2</v>
      </c>
      <c r="I129" s="119">
        <v>4.71</v>
      </c>
      <c r="J129" s="119"/>
      <c r="K129" s="120"/>
      <c r="M129" s="65">
        <v>6.8</v>
      </c>
      <c r="N129" s="28">
        <v>141</v>
      </c>
      <c r="O129" s="66">
        <v>0.05</v>
      </c>
      <c r="P129" s="2"/>
    </row>
    <row r="130" spans="1:16" ht="15" customHeight="1" thickBot="1">
      <c r="A130" s="2"/>
      <c r="C130" s="21" t="s">
        <v>38</v>
      </c>
      <c r="D130" s="11">
        <v>67.97</v>
      </c>
      <c r="E130" s="11"/>
      <c r="F130" s="22">
        <v>179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>
        <v>66.48</v>
      </c>
      <c r="E131" s="11"/>
      <c r="F131" s="22">
        <v>177</v>
      </c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71.150000000000006</v>
      </c>
      <c r="E132" s="11"/>
      <c r="F132" s="22">
        <v>175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5.3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75.150000000000006</v>
      </c>
      <c r="E133" s="11"/>
      <c r="F133" s="22">
        <v>1793</v>
      </c>
      <c r="G133" s="16"/>
      <c r="H133" s="109">
        <v>1</v>
      </c>
      <c r="I133" s="111">
        <v>507</v>
      </c>
      <c r="J133" s="111">
        <v>193</v>
      </c>
      <c r="K133" s="113">
        <f>((I133-J133)/I133)</f>
        <v>0.61932938856015785</v>
      </c>
      <c r="M133" s="13">
        <v>2</v>
      </c>
      <c r="N133" s="35">
        <v>5.4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75.45</v>
      </c>
      <c r="E134" s="11">
        <v>6.7</v>
      </c>
      <c r="F134" s="22">
        <v>383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370</v>
      </c>
      <c r="G135" s="16"/>
      <c r="H135" s="109">
        <v>5</v>
      </c>
      <c r="I135" s="111">
        <v>398</v>
      </c>
      <c r="J135" s="111">
        <v>179</v>
      </c>
      <c r="K135" s="113">
        <f>((I135-J135)/I135)</f>
        <v>0.55025125628140703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77.2</v>
      </c>
      <c r="E136" s="11">
        <v>6.3</v>
      </c>
      <c r="F136" s="22">
        <v>735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0.53771712158808938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721</v>
      </c>
      <c r="G137" s="16"/>
      <c r="M137" s="102" t="s">
        <v>55</v>
      </c>
      <c r="N137" s="103"/>
      <c r="O137" s="37">
        <f>(J122-J123)/J122</f>
        <v>0.27428878153515834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0.42899408284023671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-2.3316062176165803E-2</v>
      </c>
      <c r="P139" s="2"/>
    </row>
    <row r="140" spans="1:16">
      <c r="A140" s="2"/>
      <c r="B140" s="41"/>
      <c r="C140" s="45" t="s">
        <v>64</v>
      </c>
      <c r="D140" s="33">
        <v>91.15</v>
      </c>
      <c r="E140" s="33"/>
      <c r="F140" s="34"/>
      <c r="G140" s="46"/>
      <c r="H140" s="47" t="s">
        <v>90</v>
      </c>
      <c r="I140" s="33">
        <v>314</v>
      </c>
      <c r="J140" s="33">
        <v>282</v>
      </c>
      <c r="K140" s="34">
        <f>I140-J140</f>
        <v>32</v>
      </c>
      <c r="M140" s="107" t="s">
        <v>65</v>
      </c>
      <c r="N140" s="108"/>
      <c r="O140" s="70">
        <f>(J122-J125)/J122</f>
        <v>0.57595276435856146</v>
      </c>
      <c r="P140" s="2"/>
    </row>
    <row r="141" spans="1:16" ht="15.75" thickBot="1">
      <c r="A141" s="2"/>
      <c r="B141" s="41"/>
      <c r="C141" s="45" t="s">
        <v>66</v>
      </c>
      <c r="D141" s="33">
        <v>72.55</v>
      </c>
      <c r="E141" s="33">
        <v>68.23</v>
      </c>
      <c r="F141" s="34">
        <v>94.05</v>
      </c>
      <c r="G141" s="48">
        <v>5.2</v>
      </c>
      <c r="H141" s="65" t="s">
        <v>2</v>
      </c>
      <c r="I141" s="35">
        <v>191</v>
      </c>
      <c r="J141" s="35">
        <v>163</v>
      </c>
      <c r="K141" s="34">
        <f>I141-J141</f>
        <v>28</v>
      </c>
      <c r="L141" s="49"/>
      <c r="M141" s="97" t="s">
        <v>67</v>
      </c>
      <c r="N141" s="98"/>
      <c r="O141" s="71">
        <f>(J121-J125)/J121</f>
        <v>0.80397022332506207</v>
      </c>
      <c r="P141" s="2"/>
    </row>
    <row r="142" spans="1:16" ht="15" customHeight="1">
      <c r="A142" s="2"/>
      <c r="B142" s="41"/>
      <c r="C142" s="45" t="s">
        <v>68</v>
      </c>
      <c r="D142" s="33">
        <v>79.400000000000006</v>
      </c>
      <c r="E142" s="33">
        <v>63.43</v>
      </c>
      <c r="F142" s="34">
        <v>79.89</v>
      </c>
      <c r="P142" s="2"/>
    </row>
    <row r="143" spans="1:16" ht="15" customHeight="1">
      <c r="A143" s="2"/>
      <c r="B143" s="41"/>
      <c r="C143" s="45" t="s">
        <v>69</v>
      </c>
      <c r="D143" s="33">
        <v>77.150000000000006</v>
      </c>
      <c r="E143" s="33">
        <v>52.52</v>
      </c>
      <c r="F143" s="34">
        <v>68.08</v>
      </c>
      <c r="P143" s="2"/>
    </row>
    <row r="144" spans="1:16" ht="15" customHeight="1" thickBot="1">
      <c r="A144" s="2"/>
      <c r="B144" s="41"/>
      <c r="C144" s="50" t="s">
        <v>70</v>
      </c>
      <c r="D144" s="51">
        <v>52.9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91.25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91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92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93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94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95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 t="s">
        <v>96</v>
      </c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C165:O165"/>
    <mergeCell ref="M29:N29"/>
    <mergeCell ref="M86:N86"/>
    <mergeCell ref="M141:N141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0B05-AA29-48C9-8AFE-0AE83DC931CD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EBC4-703E-43E9-ADAE-9816B7399C98}">
  <dimension ref="A1:S171"/>
  <sheetViews>
    <sheetView zoomScale="85" zoomScaleNormal="85" workbookViewId="0">
      <selection activeCell="A3" sqref="A3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7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977.5</v>
      </c>
    </row>
    <row r="7" spans="1:19">
      <c r="A7" s="2"/>
      <c r="C7" s="9" t="s">
        <v>17</v>
      </c>
      <c r="D7" s="10"/>
      <c r="E7" s="10"/>
      <c r="F7" s="11">
        <v>971</v>
      </c>
      <c r="G7" s="12"/>
      <c r="H7" s="12"/>
      <c r="I7" s="12"/>
      <c r="J7" s="122">
        <f>AVERAGE(F7:I7)</f>
        <v>971</v>
      </c>
      <c r="K7" s="123"/>
      <c r="M7" s="8">
        <v>2</v>
      </c>
      <c r="N7" s="124">
        <v>9.1</v>
      </c>
      <c r="O7" s="125"/>
      <c r="P7" s="2"/>
      <c r="R7" s="56" t="s">
        <v>1</v>
      </c>
      <c r="S7" s="72">
        <f>AVERAGE(J10,J67,J122)</f>
        <v>417.58333333333331</v>
      </c>
    </row>
    <row r="8" spans="1:19">
      <c r="A8" s="2"/>
      <c r="C8" s="9" t="s">
        <v>18</v>
      </c>
      <c r="D8" s="10"/>
      <c r="E8" s="10"/>
      <c r="F8" s="11">
        <v>411</v>
      </c>
      <c r="G8" s="12"/>
      <c r="H8" s="12"/>
      <c r="I8" s="12"/>
      <c r="J8" s="122">
        <f t="shared" ref="J8:J13" si="0">AVERAGE(F8:I8)</f>
        <v>411</v>
      </c>
      <c r="K8" s="123"/>
      <c r="M8" s="8">
        <v>3</v>
      </c>
      <c r="N8" s="124">
        <v>8.8000000000000007</v>
      </c>
      <c r="O8" s="125"/>
      <c r="P8" s="2"/>
      <c r="R8" s="56" t="s">
        <v>2</v>
      </c>
      <c r="S8" s="73">
        <f>AVERAGE(J13,J70,J125)</f>
        <v>164.75</v>
      </c>
    </row>
    <row r="9" spans="1:19">
      <c r="A9" s="2"/>
      <c r="C9" s="9" t="s">
        <v>19</v>
      </c>
      <c r="D9" s="11">
        <v>67.44</v>
      </c>
      <c r="E9" s="11">
        <v>7.5</v>
      </c>
      <c r="F9" s="11">
        <v>911</v>
      </c>
      <c r="G9" s="11">
        <v>905</v>
      </c>
      <c r="H9" s="11">
        <v>929</v>
      </c>
      <c r="I9" s="11">
        <v>938</v>
      </c>
      <c r="J9" s="122">
        <f t="shared" si="0"/>
        <v>920.75</v>
      </c>
      <c r="K9" s="123"/>
      <c r="M9" s="8">
        <v>4</v>
      </c>
      <c r="N9" s="124">
        <v>7.8</v>
      </c>
      <c r="O9" s="125"/>
      <c r="P9" s="2"/>
      <c r="R9" s="74" t="s">
        <v>20</v>
      </c>
      <c r="S9" s="75">
        <f>S6-S8</f>
        <v>812.75</v>
      </c>
    </row>
    <row r="10" spans="1:19">
      <c r="A10" s="2"/>
      <c r="C10" s="9" t="s">
        <v>21</v>
      </c>
      <c r="D10" s="11">
        <v>62.88</v>
      </c>
      <c r="E10" s="11">
        <v>7.6</v>
      </c>
      <c r="F10" s="11">
        <v>449</v>
      </c>
      <c r="G10" s="11">
        <v>444</v>
      </c>
      <c r="H10" s="11">
        <v>451</v>
      </c>
      <c r="I10" s="11">
        <v>429</v>
      </c>
      <c r="J10" s="122">
        <f t="shared" si="0"/>
        <v>443.25</v>
      </c>
      <c r="K10" s="123"/>
      <c r="M10" s="8">
        <v>5</v>
      </c>
      <c r="N10" s="124">
        <v>8.5</v>
      </c>
      <c r="O10" s="125"/>
      <c r="P10" s="2"/>
      <c r="R10" s="74" t="s">
        <v>22</v>
      </c>
      <c r="S10" s="76">
        <f>S7-S8</f>
        <v>252.83333333333331</v>
      </c>
    </row>
    <row r="11" spans="1:19" ht="15.75" thickBot="1">
      <c r="A11" s="2"/>
      <c r="C11" s="9" t="s">
        <v>23</v>
      </c>
      <c r="D11" s="11"/>
      <c r="E11" s="11"/>
      <c r="F11" s="11">
        <v>301</v>
      </c>
      <c r="G11" s="63">
        <v>296</v>
      </c>
      <c r="H11" s="63">
        <v>290</v>
      </c>
      <c r="I11" s="63">
        <v>286</v>
      </c>
      <c r="J11" s="122">
        <f t="shared" si="0"/>
        <v>293.25</v>
      </c>
      <c r="K11" s="123"/>
      <c r="M11" s="13">
        <v>6</v>
      </c>
      <c r="N11" s="126">
        <v>7.4</v>
      </c>
      <c r="O11" s="127"/>
      <c r="P11" s="2"/>
      <c r="R11" s="77" t="s">
        <v>24</v>
      </c>
      <c r="S11" s="78">
        <f>S9/S6</f>
        <v>0.83145780051150897</v>
      </c>
    </row>
    <row r="12" spans="1:19" ht="15.75" thickBot="1">
      <c r="A12" s="2"/>
      <c r="C12" s="9" t="s">
        <v>25</v>
      </c>
      <c r="D12" s="11"/>
      <c r="E12" s="11"/>
      <c r="F12" s="11">
        <v>188</v>
      </c>
      <c r="G12" s="63">
        <v>179</v>
      </c>
      <c r="H12" s="63">
        <v>197</v>
      </c>
      <c r="I12" s="63">
        <v>166</v>
      </c>
      <c r="J12" s="122">
        <f t="shared" si="0"/>
        <v>182.5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0.60546797046497702</v>
      </c>
    </row>
    <row r="13" spans="1:19" ht="15.75" thickBot="1">
      <c r="A13" s="2"/>
      <c r="C13" s="14" t="s">
        <v>29</v>
      </c>
      <c r="D13" s="15">
        <v>62.11</v>
      </c>
      <c r="E13" s="15">
        <v>7</v>
      </c>
      <c r="F13" s="15">
        <v>194</v>
      </c>
      <c r="G13" s="15">
        <v>192</v>
      </c>
      <c r="H13" s="15">
        <v>189</v>
      </c>
      <c r="I13" s="15">
        <v>177</v>
      </c>
      <c r="J13" s="128">
        <f t="shared" si="0"/>
        <v>188</v>
      </c>
      <c r="K13" s="129"/>
      <c r="M13" s="67" t="s">
        <v>30</v>
      </c>
      <c r="N13" s="65">
        <v>4.4800000000000004</v>
      </c>
      <c r="O13" s="66">
        <v>5.55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27.23</v>
      </c>
      <c r="E16" s="11">
        <v>9.1999999999999993</v>
      </c>
      <c r="F16" s="22">
        <v>1122</v>
      </c>
      <c r="G16" s="16"/>
      <c r="H16" s="23" t="s">
        <v>1</v>
      </c>
      <c r="I16" s="117">
        <v>5.38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/>
      <c r="E17" s="11"/>
      <c r="F17" s="22"/>
      <c r="G17" s="16"/>
      <c r="H17" s="27" t="s">
        <v>2</v>
      </c>
      <c r="I17" s="119">
        <v>4.59</v>
      </c>
      <c r="J17" s="119"/>
      <c r="K17" s="120"/>
      <c r="M17" s="65">
        <v>6.8</v>
      </c>
      <c r="N17" s="28">
        <v>127</v>
      </c>
      <c r="O17" s="66">
        <v>0.04</v>
      </c>
      <c r="P17" s="2"/>
    </row>
    <row r="18" spans="1:16" ht="15.75" thickBot="1">
      <c r="A18" s="2"/>
      <c r="C18" s="21" t="s">
        <v>38</v>
      </c>
      <c r="D18" s="11">
        <v>66.790000000000006</v>
      </c>
      <c r="E18" s="11"/>
      <c r="F18" s="22">
        <v>177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>
        <v>64.66</v>
      </c>
      <c r="E19" s="11"/>
      <c r="F19" s="22">
        <v>203</v>
      </c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73.2</v>
      </c>
      <c r="E20" s="11"/>
      <c r="F20" s="22">
        <v>191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5.7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75.569999999999993</v>
      </c>
      <c r="E21" s="11"/>
      <c r="F21" s="22">
        <v>2009</v>
      </c>
      <c r="G21" s="16"/>
      <c r="H21" s="109">
        <v>14</v>
      </c>
      <c r="I21" s="111">
        <v>309</v>
      </c>
      <c r="J21" s="111">
        <v>140</v>
      </c>
      <c r="K21" s="113">
        <f>((I21-J21)/I21)</f>
        <v>0.54692556634304212</v>
      </c>
      <c r="M21" s="13">
        <v>2</v>
      </c>
      <c r="N21" s="35">
        <v>5.4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75.69</v>
      </c>
      <c r="E22" s="11">
        <v>6.5</v>
      </c>
      <c r="F22" s="22">
        <v>502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489</v>
      </c>
      <c r="G23" s="16"/>
      <c r="H23" s="109"/>
      <c r="I23" s="111"/>
      <c r="J23" s="111"/>
      <c r="K23" s="113" t="e">
        <f>((I23-J23)/I23)</f>
        <v>#DIV/0!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78.790000000000006</v>
      </c>
      <c r="E24" s="11">
        <v>6.3</v>
      </c>
      <c r="F24" s="22">
        <v>888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0.51859896823241924</v>
      </c>
      <c r="P24" s="2"/>
    </row>
    <row r="25" spans="1:16" ht="15.75" thickBot="1">
      <c r="A25" s="2"/>
      <c r="C25" s="38" t="s">
        <v>54</v>
      </c>
      <c r="D25" s="15"/>
      <c r="E25" s="15"/>
      <c r="F25" s="39">
        <v>866</v>
      </c>
      <c r="G25" s="16"/>
      <c r="M25" s="102" t="s">
        <v>55</v>
      </c>
      <c r="N25" s="103"/>
      <c r="O25" s="37">
        <f>(J10-J11)/J10</f>
        <v>0.33840947546531303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0.37766410912190962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-3.0136986301369864E-2</v>
      </c>
      <c r="P27" s="2"/>
    </row>
    <row r="28" spans="1:16" ht="15" customHeight="1">
      <c r="A28" s="2"/>
      <c r="B28" s="41"/>
      <c r="C28" s="45" t="s">
        <v>64</v>
      </c>
      <c r="D28" s="33">
        <v>91.12</v>
      </c>
      <c r="E28" s="33"/>
      <c r="F28" s="34"/>
      <c r="G28" s="46"/>
      <c r="H28" s="47" t="s">
        <v>1</v>
      </c>
      <c r="I28" s="33">
        <v>606</v>
      </c>
      <c r="J28" s="33">
        <v>522</v>
      </c>
      <c r="K28" s="34">
        <f>I28-J28</f>
        <v>84</v>
      </c>
      <c r="M28" s="107" t="s">
        <v>65</v>
      </c>
      <c r="N28" s="108"/>
      <c r="O28" s="70">
        <f>(J10-J13)/J10</f>
        <v>0.57586012408347431</v>
      </c>
      <c r="P28" s="2"/>
    </row>
    <row r="29" spans="1:16" ht="15.75" thickBot="1">
      <c r="A29" s="2"/>
      <c r="B29" s="41"/>
      <c r="C29" s="45" t="s">
        <v>66</v>
      </c>
      <c r="D29" s="33">
        <v>72.900000000000006</v>
      </c>
      <c r="E29" s="33">
        <v>46.97</v>
      </c>
      <c r="F29" s="34">
        <v>64.44</v>
      </c>
      <c r="G29" s="48">
        <v>5.5</v>
      </c>
      <c r="H29" s="65" t="s">
        <v>2</v>
      </c>
      <c r="I29" s="35">
        <v>209</v>
      </c>
      <c r="J29" s="35">
        <v>188</v>
      </c>
      <c r="K29" s="36">
        <f>I29-J29</f>
        <v>21</v>
      </c>
      <c r="L29" s="49"/>
      <c r="M29" s="97" t="s">
        <v>67</v>
      </c>
      <c r="N29" s="98"/>
      <c r="O29" s="71">
        <f>(J9-J13)/J9</f>
        <v>0.79581862612001086</v>
      </c>
      <c r="P29" s="2"/>
    </row>
    <row r="30" spans="1:16" ht="15" customHeight="1">
      <c r="A30" s="2"/>
      <c r="B30" s="41"/>
      <c r="C30" s="45" t="s">
        <v>68</v>
      </c>
      <c r="D30" s="33">
        <v>77.849999999999994</v>
      </c>
      <c r="E30" s="33">
        <v>61.8</v>
      </c>
      <c r="F30" s="34">
        <v>79.39</v>
      </c>
      <c r="P30" s="2"/>
    </row>
    <row r="31" spans="1:16" ht="15" customHeight="1">
      <c r="A31" s="2"/>
      <c r="B31" s="41"/>
      <c r="C31" s="45" t="s">
        <v>69</v>
      </c>
      <c r="D31" s="33">
        <v>75.95</v>
      </c>
      <c r="E31" s="33">
        <v>51.55</v>
      </c>
      <c r="F31" s="34">
        <v>67.88</v>
      </c>
      <c r="P31" s="2"/>
    </row>
    <row r="32" spans="1:16" ht="15.75" customHeight="1" thickBot="1">
      <c r="A32" s="2"/>
      <c r="B32" s="41"/>
      <c r="C32" s="50" t="s">
        <v>70</v>
      </c>
      <c r="D32" s="51">
        <v>53.77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90.77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 t="s">
        <v>97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 t="s">
        <v>98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99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100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101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82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911</v>
      </c>
      <c r="G64" s="12"/>
      <c r="H64" s="12"/>
      <c r="I64" s="12"/>
      <c r="J64" s="122">
        <f>AVERAGE(F64:I64)</f>
        <v>911</v>
      </c>
      <c r="K64" s="123"/>
      <c r="M64" s="8">
        <v>2</v>
      </c>
      <c r="N64" s="124">
        <v>9.3000000000000007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402</v>
      </c>
      <c r="G65" s="12"/>
      <c r="H65" s="12"/>
      <c r="I65" s="12"/>
      <c r="J65" s="122">
        <f t="shared" ref="J65:J70" si="1">AVERAGE(F65:I65)</f>
        <v>402</v>
      </c>
      <c r="K65" s="123"/>
      <c r="M65" s="8">
        <v>3</v>
      </c>
      <c r="N65" s="124">
        <v>8.6999999999999993</v>
      </c>
      <c r="O65" s="125"/>
      <c r="P65" s="2"/>
    </row>
    <row r="66" spans="1:16" ht="15" customHeight="1">
      <c r="A66" s="2"/>
      <c r="C66" s="9" t="s">
        <v>19</v>
      </c>
      <c r="D66" s="11">
        <v>63.36</v>
      </c>
      <c r="E66" s="11">
        <v>7.7</v>
      </c>
      <c r="F66" s="11">
        <v>947</v>
      </c>
      <c r="G66" s="11">
        <v>966</v>
      </c>
      <c r="H66" s="11">
        <v>959</v>
      </c>
      <c r="I66" s="11">
        <v>1131</v>
      </c>
      <c r="J66" s="122">
        <f t="shared" si="1"/>
        <v>1000.75</v>
      </c>
      <c r="K66" s="123"/>
      <c r="M66" s="8">
        <v>4</v>
      </c>
      <c r="N66" s="124">
        <v>7.7</v>
      </c>
      <c r="O66" s="125"/>
      <c r="P66" s="2"/>
    </row>
    <row r="67" spans="1:16" ht="15" customHeight="1">
      <c r="A67" s="2"/>
      <c r="C67" s="9" t="s">
        <v>21</v>
      </c>
      <c r="D67" s="11">
        <v>62.65</v>
      </c>
      <c r="E67" s="11">
        <v>7.6</v>
      </c>
      <c r="F67" s="11">
        <v>437</v>
      </c>
      <c r="G67" s="11">
        <v>422</v>
      </c>
      <c r="H67" s="11">
        <v>419</v>
      </c>
      <c r="I67" s="11">
        <v>392</v>
      </c>
      <c r="J67" s="122">
        <f t="shared" si="1"/>
        <v>417.5</v>
      </c>
      <c r="K67" s="123"/>
      <c r="M67" s="8">
        <v>5</v>
      </c>
      <c r="N67" s="124">
        <v>8.9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288</v>
      </c>
      <c r="G68" s="63">
        <v>291</v>
      </c>
      <c r="H68" s="63">
        <v>280</v>
      </c>
      <c r="I68" s="63">
        <v>204</v>
      </c>
      <c r="J68" s="122">
        <f t="shared" si="1"/>
        <v>265.75</v>
      </c>
      <c r="K68" s="123"/>
      <c r="M68" s="13">
        <v>6</v>
      </c>
      <c r="N68" s="126">
        <v>7.3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166</v>
      </c>
      <c r="G69" s="63">
        <v>159</v>
      </c>
      <c r="H69" s="63">
        <v>150</v>
      </c>
      <c r="I69" s="63">
        <v>144</v>
      </c>
      <c r="J69" s="122">
        <f t="shared" si="1"/>
        <v>154.75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62.19</v>
      </c>
      <c r="E70" s="15">
        <v>7.1</v>
      </c>
      <c r="F70" s="15">
        <v>171</v>
      </c>
      <c r="G70" s="15">
        <v>175</v>
      </c>
      <c r="H70" s="15">
        <v>158</v>
      </c>
      <c r="I70" s="15">
        <v>141</v>
      </c>
      <c r="J70" s="128">
        <f t="shared" si="1"/>
        <v>161.25</v>
      </c>
      <c r="K70" s="129"/>
      <c r="M70" s="67" t="s">
        <v>30</v>
      </c>
      <c r="N70" s="65">
        <v>2.88</v>
      </c>
      <c r="O70" s="66">
        <v>4.04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17.46</v>
      </c>
      <c r="E73" s="11">
        <v>9.4</v>
      </c>
      <c r="F73" s="22">
        <v>804</v>
      </c>
      <c r="G73" s="16"/>
      <c r="H73" s="23" t="s">
        <v>1</v>
      </c>
      <c r="I73" s="117">
        <v>5.04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/>
      <c r="E74" s="11"/>
      <c r="F74" s="22"/>
      <c r="G74" s="16"/>
      <c r="H74" s="27" t="s">
        <v>2</v>
      </c>
      <c r="I74" s="119">
        <v>4.82</v>
      </c>
      <c r="J74" s="119"/>
      <c r="K74" s="120"/>
      <c r="M74" s="65">
        <v>6.8</v>
      </c>
      <c r="N74" s="28">
        <v>149</v>
      </c>
      <c r="O74" s="66">
        <v>0.04</v>
      </c>
      <c r="P74" s="2"/>
    </row>
    <row r="75" spans="1:16" ht="15" customHeight="1" thickBot="1">
      <c r="A75" s="2"/>
      <c r="C75" s="21" t="s">
        <v>38</v>
      </c>
      <c r="D75" s="11">
        <v>71.22</v>
      </c>
      <c r="E75" s="11"/>
      <c r="F75" s="22">
        <v>201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>
        <v>66.02</v>
      </c>
      <c r="E76" s="11"/>
      <c r="F76" s="22">
        <v>176</v>
      </c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73.41</v>
      </c>
      <c r="E77" s="11"/>
      <c r="F77" s="22">
        <v>188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5.5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77.05</v>
      </c>
      <c r="E78" s="11"/>
      <c r="F78" s="22">
        <v>1974</v>
      </c>
      <c r="G78" s="16"/>
      <c r="H78" s="109">
        <v>2</v>
      </c>
      <c r="I78" s="111">
        <v>402</v>
      </c>
      <c r="J78" s="111">
        <v>333</v>
      </c>
      <c r="K78" s="113">
        <f>((I78-J78)/I78)</f>
        <v>0.17164179104477612</v>
      </c>
      <c r="M78" s="13">
        <v>2</v>
      </c>
      <c r="N78" s="35">
        <v>5.4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74.739999999999995</v>
      </c>
      <c r="E79" s="11">
        <v>6.6</v>
      </c>
      <c r="F79" s="22">
        <v>480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472</v>
      </c>
      <c r="G80" s="16"/>
      <c r="H80" s="109">
        <v>7</v>
      </c>
      <c r="I80" s="111">
        <v>250</v>
      </c>
      <c r="J80" s="111">
        <v>108</v>
      </c>
      <c r="K80" s="113">
        <f>((I80-J80)/I80)</f>
        <v>0.56799999999999995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77.33</v>
      </c>
      <c r="E81" s="11">
        <v>6.5</v>
      </c>
      <c r="F81" s="22">
        <v>851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0.58281289033225081</v>
      </c>
      <c r="P81" s="2"/>
    </row>
    <row r="82" spans="1:16" ht="15.75" thickBot="1">
      <c r="A82" s="2"/>
      <c r="C82" s="38" t="s">
        <v>54</v>
      </c>
      <c r="D82" s="15"/>
      <c r="E82" s="15"/>
      <c r="F82" s="39">
        <v>808</v>
      </c>
      <c r="G82" s="16"/>
      <c r="M82" s="102" t="s">
        <v>55</v>
      </c>
      <c r="N82" s="103"/>
      <c r="O82" s="37">
        <f>(J67-J68)/J67</f>
        <v>0.36347305389221557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0.41768579492003766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-4.2003231017770599E-2</v>
      </c>
      <c r="P84" s="2"/>
    </row>
    <row r="85" spans="1:16">
      <c r="A85" s="2"/>
      <c r="B85" s="41"/>
      <c r="C85" s="45" t="s">
        <v>64</v>
      </c>
      <c r="D85" s="33">
        <v>90.97</v>
      </c>
      <c r="E85" s="33"/>
      <c r="F85" s="34"/>
      <c r="G85" s="46"/>
      <c r="H85" s="47" t="s">
        <v>1</v>
      </c>
      <c r="I85" s="33">
        <v>591</v>
      </c>
      <c r="J85" s="33">
        <v>508</v>
      </c>
      <c r="K85" s="34">
        <f>I85-J85</f>
        <v>83</v>
      </c>
      <c r="M85" s="107" t="s">
        <v>65</v>
      </c>
      <c r="N85" s="108"/>
      <c r="O85" s="70">
        <f>(J67-J70)/J67</f>
        <v>0.61377245508982037</v>
      </c>
      <c r="P85" s="2"/>
    </row>
    <row r="86" spans="1:16" ht="15.75" thickBot="1">
      <c r="A86" s="2"/>
      <c r="B86" s="41"/>
      <c r="C86" s="45" t="s">
        <v>66</v>
      </c>
      <c r="D86" s="33">
        <v>73.150000000000006</v>
      </c>
      <c r="E86" s="33">
        <v>68.3</v>
      </c>
      <c r="F86" s="34">
        <v>93.38</v>
      </c>
      <c r="G86" s="48">
        <v>5.6</v>
      </c>
      <c r="H86" s="65" t="s">
        <v>2</v>
      </c>
      <c r="I86" s="35">
        <v>203</v>
      </c>
      <c r="J86" s="35">
        <v>187</v>
      </c>
      <c r="K86" s="34">
        <f>I86-J86</f>
        <v>16</v>
      </c>
      <c r="L86" s="49"/>
      <c r="M86" s="97" t="s">
        <v>67</v>
      </c>
      <c r="N86" s="98"/>
      <c r="O86" s="71">
        <f>(J66-J70)/J66</f>
        <v>0.83887084686485136</v>
      </c>
      <c r="P86" s="2"/>
    </row>
    <row r="87" spans="1:16" ht="15" customHeight="1">
      <c r="A87" s="2"/>
      <c r="B87" s="41"/>
      <c r="C87" s="45" t="s">
        <v>68</v>
      </c>
      <c r="D87" s="33">
        <v>79.95</v>
      </c>
      <c r="E87" s="33">
        <v>63.4</v>
      </c>
      <c r="F87" s="34">
        <v>79.31</v>
      </c>
      <c r="P87" s="2"/>
    </row>
    <row r="88" spans="1:16" ht="15" customHeight="1">
      <c r="A88" s="2"/>
      <c r="B88" s="41"/>
      <c r="C88" s="45" t="s">
        <v>69</v>
      </c>
      <c r="D88" s="33">
        <v>77.05</v>
      </c>
      <c r="E88" s="33">
        <v>52.2</v>
      </c>
      <c r="F88" s="34">
        <v>67.760000000000005</v>
      </c>
      <c r="P88" s="2"/>
    </row>
    <row r="89" spans="1:16" ht="15" customHeight="1" thickBot="1">
      <c r="A89" s="2"/>
      <c r="B89" s="41"/>
      <c r="C89" s="50" t="s">
        <v>70</v>
      </c>
      <c r="D89" s="51">
        <v>55.19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91.18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102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103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104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105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 t="s">
        <v>106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 t="s">
        <v>107</v>
      </c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108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942</v>
      </c>
      <c r="G119" s="12"/>
      <c r="H119" s="12"/>
      <c r="I119" s="12"/>
      <c r="J119" s="122">
        <f>AVERAGE(F119:I119)</f>
        <v>942</v>
      </c>
      <c r="K119" s="123"/>
      <c r="M119" s="8">
        <v>2</v>
      </c>
      <c r="N119" s="124">
        <v>9.1999999999999993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443</v>
      </c>
      <c r="G120" s="12"/>
      <c r="H120" s="12"/>
      <c r="I120" s="12"/>
      <c r="J120" s="122">
        <f t="shared" ref="J120:J125" si="2">AVERAGE(F120:I120)</f>
        <v>443</v>
      </c>
      <c r="K120" s="123"/>
      <c r="M120" s="8">
        <v>3</v>
      </c>
      <c r="N120" s="124">
        <v>8.6</v>
      </c>
      <c r="O120" s="125"/>
      <c r="P120" s="2"/>
    </row>
    <row r="121" spans="1:16">
      <c r="A121" s="2"/>
      <c r="C121" s="9" t="s">
        <v>19</v>
      </c>
      <c r="D121" s="11">
        <v>64.83</v>
      </c>
      <c r="E121" s="11">
        <v>7.9</v>
      </c>
      <c r="F121" s="11">
        <v>940</v>
      </c>
      <c r="G121" s="11">
        <v>880</v>
      </c>
      <c r="H121" s="11">
        <v>1035</v>
      </c>
      <c r="I121" s="11">
        <v>1189</v>
      </c>
      <c r="J121" s="122">
        <f t="shared" si="2"/>
        <v>1011</v>
      </c>
      <c r="K121" s="123"/>
      <c r="M121" s="8">
        <v>4</v>
      </c>
      <c r="N121" s="124">
        <v>7.8</v>
      </c>
      <c r="O121" s="125"/>
      <c r="P121" s="2"/>
    </row>
    <row r="122" spans="1:16">
      <c r="A122" s="2"/>
      <c r="C122" s="9" t="s">
        <v>21</v>
      </c>
      <c r="D122" s="11">
        <v>61.08</v>
      </c>
      <c r="E122" s="11">
        <v>7.5</v>
      </c>
      <c r="F122" s="11">
        <v>357</v>
      </c>
      <c r="G122" s="11">
        <v>415</v>
      </c>
      <c r="H122" s="11">
        <v>424</v>
      </c>
      <c r="I122" s="11">
        <v>372</v>
      </c>
      <c r="J122" s="122">
        <f t="shared" si="2"/>
        <v>392</v>
      </c>
      <c r="K122" s="123"/>
      <c r="M122" s="8">
        <v>5</v>
      </c>
      <c r="N122" s="124">
        <v>8.8000000000000007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199</v>
      </c>
      <c r="G123" s="63">
        <v>214</v>
      </c>
      <c r="H123" s="63">
        <v>226</v>
      </c>
      <c r="I123" s="63">
        <v>210</v>
      </c>
      <c r="J123" s="122">
        <f t="shared" si="2"/>
        <v>212.25</v>
      </c>
      <c r="K123" s="123"/>
      <c r="M123" s="13">
        <v>6</v>
      </c>
      <c r="N123" s="126">
        <v>7.4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131</v>
      </c>
      <c r="G124" s="63">
        <v>149</v>
      </c>
      <c r="H124" s="63">
        <v>162</v>
      </c>
      <c r="I124" s="63">
        <v>143</v>
      </c>
      <c r="J124" s="122">
        <f t="shared" si="2"/>
        <v>146.25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60.21</v>
      </c>
      <c r="E125" s="15">
        <v>7.1</v>
      </c>
      <c r="F125" s="15">
        <v>125</v>
      </c>
      <c r="G125" s="15">
        <v>145</v>
      </c>
      <c r="H125" s="15">
        <v>156</v>
      </c>
      <c r="I125" s="15">
        <v>154</v>
      </c>
      <c r="J125" s="128">
        <f t="shared" si="2"/>
        <v>145</v>
      </c>
      <c r="K125" s="129"/>
      <c r="M125" s="67" t="s">
        <v>30</v>
      </c>
      <c r="N125" s="65">
        <v>2.95</v>
      </c>
      <c r="O125" s="66">
        <v>4.04</v>
      </c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 t="s">
        <v>109</v>
      </c>
      <c r="E128" s="11">
        <v>10.8</v>
      </c>
      <c r="F128" s="22">
        <v>1037</v>
      </c>
      <c r="G128" s="16"/>
      <c r="H128" s="23" t="s">
        <v>1</v>
      </c>
      <c r="I128" s="117">
        <v>4.4800000000000004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/>
      <c r="E129" s="11"/>
      <c r="F129" s="22"/>
      <c r="G129" s="16"/>
      <c r="H129" s="27" t="s">
        <v>2</v>
      </c>
      <c r="I129" s="119">
        <v>3.98</v>
      </c>
      <c r="J129" s="119"/>
      <c r="K129" s="120"/>
      <c r="M129" s="65">
        <v>6.7</v>
      </c>
      <c r="N129" s="28">
        <v>103</v>
      </c>
      <c r="O129" s="66">
        <v>0.04</v>
      </c>
      <c r="P129" s="2"/>
    </row>
    <row r="130" spans="1:16" ht="15" customHeight="1" thickBot="1">
      <c r="A130" s="2"/>
      <c r="C130" s="21" t="s">
        <v>38</v>
      </c>
      <c r="D130" s="11">
        <v>66.569999999999993</v>
      </c>
      <c r="E130" s="11"/>
      <c r="F130" s="22">
        <v>136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>
        <v>66.17</v>
      </c>
      <c r="E131" s="11"/>
      <c r="F131" s="22">
        <v>133</v>
      </c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62.95</v>
      </c>
      <c r="E132" s="11"/>
      <c r="F132" s="22">
        <v>131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5.6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73.510000000000005</v>
      </c>
      <c r="E133" s="11"/>
      <c r="F133" s="22">
        <v>1673</v>
      </c>
      <c r="G133" s="16"/>
      <c r="H133" s="109"/>
      <c r="I133" s="111"/>
      <c r="J133" s="111"/>
      <c r="K133" s="113" t="e">
        <f>((I133-J133)/I133)</f>
        <v>#DIV/0!</v>
      </c>
      <c r="M133" s="13">
        <v>2</v>
      </c>
      <c r="N133" s="35">
        <v>5.7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75.17</v>
      </c>
      <c r="E134" s="11">
        <v>6.5</v>
      </c>
      <c r="F134" s="22">
        <v>448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413</v>
      </c>
      <c r="G135" s="16"/>
      <c r="H135" s="109">
        <v>3</v>
      </c>
      <c r="I135" s="111">
        <v>406</v>
      </c>
      <c r="J135" s="111">
        <v>285</v>
      </c>
      <c r="K135" s="113">
        <f>((I135-J135)/I135)</f>
        <v>0.29802955665024633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76.349999999999994</v>
      </c>
      <c r="E136" s="11">
        <v>6.3</v>
      </c>
      <c r="F136" s="22">
        <v>786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0.6122650840751731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755</v>
      </c>
      <c r="G137" s="16"/>
      <c r="M137" s="102" t="s">
        <v>55</v>
      </c>
      <c r="N137" s="103"/>
      <c r="O137" s="37">
        <f>(J122-J123)/J122</f>
        <v>0.45854591836734693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0.31095406360424027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8.5470085470085479E-3</v>
      </c>
      <c r="P139" s="2"/>
    </row>
    <row r="140" spans="1:16">
      <c r="A140" s="2"/>
      <c r="B140" s="41"/>
      <c r="C140" s="45" t="s">
        <v>64</v>
      </c>
      <c r="D140" s="33">
        <v>91.31</v>
      </c>
      <c r="E140" s="33"/>
      <c r="F140" s="34"/>
      <c r="G140" s="46"/>
      <c r="H140" s="47" t="s">
        <v>110</v>
      </c>
      <c r="I140" s="33">
        <v>360</v>
      </c>
      <c r="J140" s="33">
        <v>317</v>
      </c>
      <c r="K140" s="34">
        <f>I140-J140</f>
        <v>43</v>
      </c>
      <c r="M140" s="107" t="s">
        <v>65</v>
      </c>
      <c r="N140" s="108"/>
      <c r="O140" s="70">
        <f>(J122-J125)/J122</f>
        <v>0.63010204081632648</v>
      </c>
      <c r="P140" s="2"/>
    </row>
    <row r="141" spans="1:16" ht="15.75" thickBot="1">
      <c r="A141" s="2"/>
      <c r="B141" s="41"/>
      <c r="C141" s="45" t="s">
        <v>66</v>
      </c>
      <c r="D141" s="33">
        <v>72.650000000000006</v>
      </c>
      <c r="E141" s="33">
        <v>68.52</v>
      </c>
      <c r="F141" s="34">
        <v>94.32</v>
      </c>
      <c r="G141" s="48">
        <v>5.4</v>
      </c>
      <c r="H141" s="65" t="s">
        <v>111</v>
      </c>
      <c r="I141" s="35">
        <v>136</v>
      </c>
      <c r="J141" s="35">
        <v>103</v>
      </c>
      <c r="K141" s="34">
        <f>I141-J141</f>
        <v>33</v>
      </c>
      <c r="L141" s="49"/>
      <c r="M141" s="97" t="s">
        <v>67</v>
      </c>
      <c r="N141" s="98"/>
      <c r="O141" s="71">
        <f>(J121-J125)/J121</f>
        <v>0.85657764589515328</v>
      </c>
      <c r="P141" s="2"/>
    </row>
    <row r="142" spans="1:16" ht="15" customHeight="1">
      <c r="A142" s="2"/>
      <c r="B142" s="41"/>
      <c r="C142" s="45" t="s">
        <v>68</v>
      </c>
      <c r="D142" s="33">
        <v>78.650000000000006</v>
      </c>
      <c r="E142" s="33">
        <v>62.48</v>
      </c>
      <c r="F142" s="34">
        <v>79.45</v>
      </c>
      <c r="P142" s="2"/>
    </row>
    <row r="143" spans="1:16" ht="15" customHeight="1">
      <c r="A143" s="2"/>
      <c r="B143" s="41"/>
      <c r="C143" s="45" t="s">
        <v>69</v>
      </c>
      <c r="D143" s="33">
        <v>76.349999999999994</v>
      </c>
      <c r="E143" s="33">
        <v>51.55</v>
      </c>
      <c r="F143" s="34">
        <v>67.52</v>
      </c>
      <c r="P143" s="2"/>
    </row>
    <row r="144" spans="1:16" ht="15" customHeight="1" thickBot="1">
      <c r="A144" s="2"/>
      <c r="B144" s="41"/>
      <c r="C144" s="50" t="s">
        <v>70</v>
      </c>
      <c r="D144" s="51">
        <v>53.71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91.45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112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113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114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115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116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3:O163"/>
    <mergeCell ref="C164:O164"/>
    <mergeCell ref="C165:O165"/>
    <mergeCell ref="C152:O152"/>
    <mergeCell ref="C153:O153"/>
    <mergeCell ref="C154:O154"/>
    <mergeCell ref="C155:O155"/>
    <mergeCell ref="C156:O156"/>
    <mergeCell ref="C157:O157"/>
    <mergeCell ref="C158:O158"/>
    <mergeCell ref="C159:O159"/>
    <mergeCell ref="C160:O160"/>
    <mergeCell ref="I128:K128"/>
    <mergeCell ref="I129:K129"/>
    <mergeCell ref="H131:K131"/>
    <mergeCell ref="H133:H134"/>
    <mergeCell ref="I133:I134"/>
    <mergeCell ref="J133:J134"/>
    <mergeCell ref="K133:K134"/>
    <mergeCell ref="C161:O161"/>
    <mergeCell ref="C162:O162"/>
    <mergeCell ref="H135:H136"/>
    <mergeCell ref="I135:I136"/>
    <mergeCell ref="J135:J136"/>
    <mergeCell ref="K135:K136"/>
    <mergeCell ref="M135:O135"/>
    <mergeCell ref="M136:N136"/>
    <mergeCell ref="M137:N137"/>
    <mergeCell ref="H138:K138"/>
    <mergeCell ref="M138:N138"/>
    <mergeCell ref="M141:N141"/>
    <mergeCell ref="J120:K120"/>
    <mergeCell ref="N120:O120"/>
    <mergeCell ref="J121:K121"/>
    <mergeCell ref="N121:O121"/>
    <mergeCell ref="J122:K122"/>
    <mergeCell ref="N122:O122"/>
    <mergeCell ref="J123:K123"/>
    <mergeCell ref="N123:O123"/>
    <mergeCell ref="I127:K127"/>
    <mergeCell ref="M127:O12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J119:K119"/>
    <mergeCell ref="N119:O119"/>
    <mergeCell ref="H78:H79"/>
    <mergeCell ref="I78:I79"/>
    <mergeCell ref="J78:J79"/>
    <mergeCell ref="K78:K79"/>
    <mergeCell ref="C106:O106"/>
    <mergeCell ref="C107:O107"/>
    <mergeCell ref="C108:O108"/>
    <mergeCell ref="C109:O109"/>
    <mergeCell ref="M82:N82"/>
    <mergeCell ref="M86:N86"/>
    <mergeCell ref="M25:N25"/>
    <mergeCell ref="H26:K26"/>
    <mergeCell ref="M26:N26"/>
    <mergeCell ref="M27:N27"/>
    <mergeCell ref="M28:N28"/>
    <mergeCell ref="C40:O40"/>
    <mergeCell ref="C41:O41"/>
    <mergeCell ref="C42:O42"/>
    <mergeCell ref="C43:O43"/>
    <mergeCell ref="M29:N29"/>
    <mergeCell ref="H21:H22"/>
    <mergeCell ref="I21:I22"/>
    <mergeCell ref="J21:J22"/>
    <mergeCell ref="K21:K22"/>
    <mergeCell ref="H23:H24"/>
    <mergeCell ref="I23:I24"/>
    <mergeCell ref="J23:J24"/>
    <mergeCell ref="K23:K24"/>
    <mergeCell ref="M23:O23"/>
    <mergeCell ref="M24:N24"/>
    <mergeCell ref="J11:K11"/>
    <mergeCell ref="N11:O11"/>
    <mergeCell ref="J12:K12"/>
    <mergeCell ref="J13:K13"/>
    <mergeCell ref="I15:K15"/>
    <mergeCell ref="M15:O15"/>
    <mergeCell ref="I16:K16"/>
    <mergeCell ref="I17:K17"/>
    <mergeCell ref="H19:K19"/>
    <mergeCell ref="J67:K67"/>
    <mergeCell ref="N67:O67"/>
    <mergeCell ref="J68:K68"/>
    <mergeCell ref="N68:O68"/>
    <mergeCell ref="J69:K69"/>
    <mergeCell ref="J70:K70"/>
    <mergeCell ref="M139:N139"/>
    <mergeCell ref="M140:N140"/>
    <mergeCell ref="J124:K124"/>
    <mergeCell ref="J125:K125"/>
    <mergeCell ref="H83:K83"/>
    <mergeCell ref="M83:N83"/>
    <mergeCell ref="M84:N84"/>
    <mergeCell ref="M85:N85"/>
    <mergeCell ref="C97:O97"/>
    <mergeCell ref="C98:O98"/>
    <mergeCell ref="C99:O99"/>
    <mergeCell ref="C100:O100"/>
    <mergeCell ref="C101:O101"/>
    <mergeCell ref="C102:O102"/>
    <mergeCell ref="C103:O103"/>
    <mergeCell ref="C104:O104"/>
    <mergeCell ref="C105:O105"/>
    <mergeCell ref="H76:K76"/>
    <mergeCell ref="C49:O49"/>
    <mergeCell ref="C50:O50"/>
    <mergeCell ref="C51:O51"/>
    <mergeCell ref="C52:O52"/>
    <mergeCell ref="H80:H81"/>
    <mergeCell ref="I80:I81"/>
    <mergeCell ref="J80:J81"/>
    <mergeCell ref="K80:K81"/>
    <mergeCell ref="M80:O80"/>
    <mergeCell ref="M81:N81"/>
    <mergeCell ref="F62:K62"/>
    <mergeCell ref="N62:O62"/>
    <mergeCell ref="J63:K63"/>
    <mergeCell ref="N63:O63"/>
    <mergeCell ref="J64:K64"/>
    <mergeCell ref="N64:O64"/>
    <mergeCell ref="J65:K65"/>
    <mergeCell ref="N65:O65"/>
    <mergeCell ref="J66:K66"/>
    <mergeCell ref="N66:O66"/>
    <mergeCell ref="I72:K72"/>
    <mergeCell ref="M72:O72"/>
    <mergeCell ref="I73:K73"/>
    <mergeCell ref="I74:K74"/>
    <mergeCell ref="C53:O53"/>
    <mergeCell ref="C62:C63"/>
    <mergeCell ref="D62:D63"/>
    <mergeCell ref="E62:E63"/>
    <mergeCell ref="J8:K8"/>
    <mergeCell ref="C5:C6"/>
    <mergeCell ref="D5:D6"/>
    <mergeCell ref="E5:E6"/>
    <mergeCell ref="F5:K5"/>
    <mergeCell ref="N5:O5"/>
    <mergeCell ref="J6:K6"/>
    <mergeCell ref="N6:O6"/>
    <mergeCell ref="J7:K7"/>
    <mergeCell ref="N7:O7"/>
    <mergeCell ref="N8:O8"/>
    <mergeCell ref="J9:K9"/>
    <mergeCell ref="N9:O9"/>
    <mergeCell ref="J10:K10"/>
    <mergeCell ref="N10:O10"/>
    <mergeCell ref="C44:O44"/>
    <mergeCell ref="C45:O45"/>
    <mergeCell ref="C46:O46"/>
    <mergeCell ref="C47:O47"/>
    <mergeCell ref="C48:O48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B5D3-CB6B-464F-A0FE-FAD909FAF2BC}">
  <dimension ref="A1:S171"/>
  <sheetViews>
    <sheetView topLeftCell="A3" zoomScale="85" zoomScaleNormal="85" workbookViewId="0">
      <selection activeCell="A3" sqref="A3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7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1135.25</v>
      </c>
    </row>
    <row r="7" spans="1:19">
      <c r="A7" s="2"/>
      <c r="C7" s="9" t="s">
        <v>17</v>
      </c>
      <c r="D7" s="10"/>
      <c r="E7" s="10"/>
      <c r="F7" s="11">
        <v>1400</v>
      </c>
      <c r="G7" s="12"/>
      <c r="H7" s="12"/>
      <c r="I7" s="12"/>
      <c r="J7" s="122">
        <f>AVERAGE(F7:I7)</f>
        <v>1400</v>
      </c>
      <c r="K7" s="123"/>
      <c r="M7" s="8">
        <v>2</v>
      </c>
      <c r="N7" s="124">
        <v>9.6</v>
      </c>
      <c r="O7" s="125"/>
      <c r="P7" s="2"/>
      <c r="R7" s="56" t="s">
        <v>1</v>
      </c>
      <c r="S7" s="72">
        <f>AVERAGE(J10,J67,J122)</f>
        <v>462.16666666666669</v>
      </c>
    </row>
    <row r="8" spans="1:19">
      <c r="A8" s="2"/>
      <c r="C8" s="9" t="s">
        <v>18</v>
      </c>
      <c r="D8" s="10"/>
      <c r="E8" s="10"/>
      <c r="F8" s="11">
        <v>512</v>
      </c>
      <c r="G8" s="12"/>
      <c r="H8" s="12"/>
      <c r="I8" s="12"/>
      <c r="J8" s="122">
        <f t="shared" ref="J8:J13" si="0">AVERAGE(F8:I8)</f>
        <v>512</v>
      </c>
      <c r="K8" s="123"/>
      <c r="M8" s="8">
        <v>3</v>
      </c>
      <c r="N8" s="124">
        <v>8.1999999999999993</v>
      </c>
      <c r="O8" s="125"/>
      <c r="P8" s="2"/>
      <c r="R8" s="56" t="s">
        <v>2</v>
      </c>
      <c r="S8" s="73">
        <f>AVERAGE(J13,J70,J125)</f>
        <v>167.25</v>
      </c>
    </row>
    <row r="9" spans="1:19">
      <c r="A9" s="2"/>
      <c r="C9" s="9" t="s">
        <v>19</v>
      </c>
      <c r="D9" s="11">
        <v>67.349999999999994</v>
      </c>
      <c r="E9" s="11">
        <v>6.9</v>
      </c>
      <c r="F9" s="11">
        <v>1175</v>
      </c>
      <c r="G9" s="11">
        <v>1310</v>
      </c>
      <c r="H9" s="11">
        <v>1093</v>
      </c>
      <c r="I9" s="11">
        <v>1165</v>
      </c>
      <c r="J9" s="122">
        <f t="shared" si="0"/>
        <v>1185.75</v>
      </c>
      <c r="K9" s="123"/>
      <c r="M9" s="8">
        <v>4</v>
      </c>
      <c r="N9" s="124">
        <v>7.5</v>
      </c>
      <c r="O9" s="125"/>
      <c r="P9" s="2"/>
      <c r="R9" s="74" t="s">
        <v>20</v>
      </c>
      <c r="S9" s="75">
        <f>S6-S8</f>
        <v>968</v>
      </c>
    </row>
    <row r="10" spans="1:19">
      <c r="A10" s="2"/>
      <c r="C10" s="9" t="s">
        <v>21</v>
      </c>
      <c r="D10" s="11">
        <v>61.7</v>
      </c>
      <c r="E10" s="11">
        <v>7.5</v>
      </c>
      <c r="F10" s="11">
        <v>486</v>
      </c>
      <c r="G10" s="11">
        <v>431</v>
      </c>
      <c r="H10" s="11">
        <v>502</v>
      </c>
      <c r="I10" s="11">
        <v>478</v>
      </c>
      <c r="J10" s="122">
        <f t="shared" si="0"/>
        <v>474.25</v>
      </c>
      <c r="K10" s="123"/>
      <c r="M10" s="8">
        <v>5</v>
      </c>
      <c r="N10" s="124">
        <v>7.7</v>
      </c>
      <c r="O10" s="125"/>
      <c r="P10" s="2"/>
      <c r="R10" s="74" t="s">
        <v>22</v>
      </c>
      <c r="S10" s="76">
        <f>S7-S8</f>
        <v>294.91666666666669</v>
      </c>
    </row>
    <row r="11" spans="1:19" ht="15.75" thickBot="1">
      <c r="A11" s="2"/>
      <c r="C11" s="9" t="s">
        <v>23</v>
      </c>
      <c r="D11" s="11"/>
      <c r="E11" s="11"/>
      <c r="F11" s="11">
        <v>268</v>
      </c>
      <c r="G11" s="63">
        <v>291</v>
      </c>
      <c r="H11" s="63">
        <v>311</v>
      </c>
      <c r="I11" s="63">
        <v>297</v>
      </c>
      <c r="J11" s="122">
        <f t="shared" si="0"/>
        <v>291.75</v>
      </c>
      <c r="K11" s="123"/>
      <c r="M11" s="13">
        <v>6</v>
      </c>
      <c r="N11" s="126">
        <v>7.3</v>
      </c>
      <c r="O11" s="127"/>
      <c r="P11" s="2"/>
      <c r="R11" s="77" t="s">
        <v>24</v>
      </c>
      <c r="S11" s="78">
        <f>S9/S6</f>
        <v>0.85267562210966752</v>
      </c>
    </row>
    <row r="12" spans="1:19" ht="15.75" thickBot="1">
      <c r="A12" s="2"/>
      <c r="C12" s="9" t="s">
        <v>25</v>
      </c>
      <c r="D12" s="11"/>
      <c r="E12" s="11"/>
      <c r="F12" s="11">
        <v>150</v>
      </c>
      <c r="G12" s="63">
        <v>155</v>
      </c>
      <c r="H12" s="63">
        <v>144</v>
      </c>
      <c r="I12" s="63">
        <v>152</v>
      </c>
      <c r="J12" s="122">
        <f t="shared" si="0"/>
        <v>150.25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0.638117562206996</v>
      </c>
    </row>
    <row r="13" spans="1:19" ht="15.75" thickBot="1">
      <c r="A13" s="2"/>
      <c r="C13" s="14" t="s">
        <v>29</v>
      </c>
      <c r="D13" s="15">
        <v>61.58</v>
      </c>
      <c r="E13" s="15">
        <v>7</v>
      </c>
      <c r="F13" s="15">
        <v>158</v>
      </c>
      <c r="G13" s="15">
        <v>158</v>
      </c>
      <c r="H13" s="15">
        <v>148</v>
      </c>
      <c r="I13" s="15">
        <v>158</v>
      </c>
      <c r="J13" s="128">
        <f t="shared" si="0"/>
        <v>155.5</v>
      </c>
      <c r="K13" s="129"/>
      <c r="M13" s="67" t="s">
        <v>30</v>
      </c>
      <c r="N13" s="65">
        <v>3.02</v>
      </c>
      <c r="O13" s="66">
        <v>6.23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10.35</v>
      </c>
      <c r="E16" s="11">
        <v>10.6</v>
      </c>
      <c r="F16" s="22">
        <v>1172</v>
      </c>
      <c r="G16" s="16"/>
      <c r="H16" s="23" t="s">
        <v>1</v>
      </c>
      <c r="I16" s="117">
        <v>5.46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/>
      <c r="E17" s="11"/>
      <c r="F17" s="22"/>
      <c r="G17" s="16"/>
      <c r="H17" s="27" t="s">
        <v>2</v>
      </c>
      <c r="I17" s="119">
        <v>5.2</v>
      </c>
      <c r="J17" s="119"/>
      <c r="K17" s="120"/>
      <c r="M17" s="65">
        <v>7.1</v>
      </c>
      <c r="N17" s="28">
        <v>169</v>
      </c>
      <c r="O17" s="66">
        <v>0.04</v>
      </c>
      <c r="P17" s="2"/>
    </row>
    <row r="18" spans="1:16" ht="15.75" thickBot="1">
      <c r="A18" s="2"/>
      <c r="C18" s="21" t="s">
        <v>38</v>
      </c>
      <c r="D18" s="11">
        <v>64.31</v>
      </c>
      <c r="E18" s="11"/>
      <c r="F18" s="22">
        <v>162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>
        <v>63.96</v>
      </c>
      <c r="E19" s="11"/>
      <c r="F19" s="22">
        <v>158</v>
      </c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74.3</v>
      </c>
      <c r="E20" s="11"/>
      <c r="F20" s="22">
        <v>160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5.5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75.08</v>
      </c>
      <c r="E21" s="11"/>
      <c r="F21" s="22">
        <v>1496</v>
      </c>
      <c r="G21" s="16"/>
      <c r="H21" s="109">
        <v>4</v>
      </c>
      <c r="I21" s="111">
        <v>462</v>
      </c>
      <c r="J21" s="111">
        <v>364</v>
      </c>
      <c r="K21" s="113">
        <f>((I21-J21)/I21)</f>
        <v>0.21212121212121213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74.930000000000007</v>
      </c>
      <c r="E22" s="11">
        <v>6.6</v>
      </c>
      <c r="F22" s="22">
        <v>411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382</v>
      </c>
      <c r="G23" s="16"/>
      <c r="H23" s="109">
        <v>8</v>
      </c>
      <c r="I23" s="111">
        <v>260</v>
      </c>
      <c r="J23" s="111">
        <v>161</v>
      </c>
      <c r="K23" s="113">
        <f>((I23-J23)/I23)</f>
        <v>0.38076923076923075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75.319999999999993</v>
      </c>
      <c r="E24" s="11">
        <v>6.2</v>
      </c>
      <c r="F24" s="22">
        <v>885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0.60004216740459626</v>
      </c>
      <c r="P24" s="2"/>
    </row>
    <row r="25" spans="1:16" ht="15.75" thickBot="1">
      <c r="A25" s="2"/>
      <c r="C25" s="38" t="s">
        <v>54</v>
      </c>
      <c r="D25" s="15"/>
      <c r="E25" s="15"/>
      <c r="F25" s="39">
        <v>846</v>
      </c>
      <c r="G25" s="16"/>
      <c r="M25" s="102" t="s">
        <v>55</v>
      </c>
      <c r="N25" s="103"/>
      <c r="O25" s="37">
        <f>(J10-J11)/J10</f>
        <v>0.38481813389562469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0.48500428449014565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-3.4941763727121461E-2</v>
      </c>
      <c r="P27" s="2"/>
    </row>
    <row r="28" spans="1:16" ht="15" customHeight="1">
      <c r="A28" s="2"/>
      <c r="B28" s="41"/>
      <c r="C28" s="45" t="s">
        <v>64</v>
      </c>
      <c r="D28" s="33">
        <v>91.5</v>
      </c>
      <c r="E28" s="33"/>
      <c r="F28" s="34"/>
      <c r="G28" s="46"/>
      <c r="H28" s="47" t="s">
        <v>90</v>
      </c>
      <c r="I28" s="33">
        <v>338</v>
      </c>
      <c r="J28" s="33">
        <v>267</v>
      </c>
      <c r="K28" s="34">
        <f>I28-J28</f>
        <v>71</v>
      </c>
      <c r="M28" s="107" t="s">
        <v>65</v>
      </c>
      <c r="N28" s="108"/>
      <c r="O28" s="70">
        <f>(J10-J13)/J10</f>
        <v>0.67211386399578277</v>
      </c>
      <c r="P28" s="2"/>
    </row>
    <row r="29" spans="1:16" ht="15.75" thickBot="1">
      <c r="A29" s="2"/>
      <c r="B29" s="41"/>
      <c r="C29" s="45" t="s">
        <v>66</v>
      </c>
      <c r="D29" s="33">
        <v>73.150000000000006</v>
      </c>
      <c r="E29" s="33">
        <v>68.959999999999994</v>
      </c>
      <c r="F29" s="34">
        <v>94.27</v>
      </c>
      <c r="G29" s="48">
        <v>5.4</v>
      </c>
      <c r="H29" s="65" t="s">
        <v>2</v>
      </c>
      <c r="I29" s="35">
        <v>221</v>
      </c>
      <c r="J29" s="35">
        <v>206</v>
      </c>
      <c r="K29" s="36">
        <f>I29-J29</f>
        <v>15</v>
      </c>
      <c r="L29" s="49"/>
      <c r="M29" s="97" t="s">
        <v>67</v>
      </c>
      <c r="N29" s="98"/>
      <c r="O29" s="71">
        <f>(J9-J13)/J9</f>
        <v>0.86885937170567151</v>
      </c>
      <c r="P29" s="2"/>
    </row>
    <row r="30" spans="1:16" ht="15" customHeight="1">
      <c r="A30" s="2"/>
      <c r="B30" s="41"/>
      <c r="C30" s="45" t="s">
        <v>68</v>
      </c>
      <c r="D30" s="33">
        <v>81.2</v>
      </c>
      <c r="E30" s="33">
        <v>66.14</v>
      </c>
      <c r="F30" s="34">
        <v>81.459999999999994</v>
      </c>
      <c r="P30" s="2"/>
    </row>
    <row r="31" spans="1:16" ht="15" customHeight="1">
      <c r="A31" s="2"/>
      <c r="B31" s="41"/>
      <c r="C31" s="45" t="s">
        <v>69</v>
      </c>
      <c r="D31" s="33">
        <v>78.150000000000006</v>
      </c>
      <c r="E31" s="33">
        <v>49.61</v>
      </c>
      <c r="F31" s="34">
        <v>63.48</v>
      </c>
      <c r="P31" s="2"/>
    </row>
    <row r="32" spans="1:16" ht="15.75" customHeight="1" thickBot="1">
      <c r="A32" s="2"/>
      <c r="B32" s="41"/>
      <c r="C32" s="50" t="s">
        <v>70</v>
      </c>
      <c r="D32" s="51">
        <v>54.15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91.25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 t="s">
        <v>117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118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119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120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 t="s">
        <v>121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122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1156</v>
      </c>
      <c r="G64" s="12"/>
      <c r="H64" s="12"/>
      <c r="I64" s="12"/>
      <c r="J64" s="122">
        <f>AVERAGE(F64:I64)</f>
        <v>1156</v>
      </c>
      <c r="K64" s="123"/>
      <c r="M64" s="8">
        <v>2</v>
      </c>
      <c r="N64" s="124">
        <v>9.6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457</v>
      </c>
      <c r="G65" s="12"/>
      <c r="H65" s="12"/>
      <c r="I65" s="12"/>
      <c r="J65" s="122">
        <f t="shared" ref="J65:J70" si="1">AVERAGE(F65:I65)</f>
        <v>457</v>
      </c>
      <c r="K65" s="123"/>
      <c r="M65" s="8">
        <v>3</v>
      </c>
      <c r="N65" s="124">
        <v>8.6999999999999993</v>
      </c>
      <c r="O65" s="125"/>
      <c r="P65" s="2"/>
    </row>
    <row r="66" spans="1:16" ht="15" customHeight="1">
      <c r="A66" s="2"/>
      <c r="C66" s="9" t="s">
        <v>19</v>
      </c>
      <c r="D66" s="11">
        <v>68.77</v>
      </c>
      <c r="E66" s="11">
        <v>7.1</v>
      </c>
      <c r="F66" s="11">
        <v>1197</v>
      </c>
      <c r="G66" s="11">
        <v>1252</v>
      </c>
      <c r="H66" s="11">
        <v>1197</v>
      </c>
      <c r="I66" s="11">
        <v>1168</v>
      </c>
      <c r="J66" s="122">
        <f t="shared" si="1"/>
        <v>1203.5</v>
      </c>
      <c r="K66" s="123"/>
      <c r="M66" s="8">
        <v>4</v>
      </c>
      <c r="N66" s="124">
        <v>7.5</v>
      </c>
      <c r="O66" s="125"/>
      <c r="P66" s="2"/>
    </row>
    <row r="67" spans="1:16" ht="15" customHeight="1">
      <c r="A67" s="2"/>
      <c r="C67" s="9" t="s">
        <v>21</v>
      </c>
      <c r="D67" s="11">
        <v>62.5</v>
      </c>
      <c r="E67" s="11">
        <v>7.4</v>
      </c>
      <c r="F67" s="11">
        <v>427</v>
      </c>
      <c r="G67" s="11">
        <v>411</v>
      </c>
      <c r="H67" s="11">
        <v>479</v>
      </c>
      <c r="I67" s="11">
        <v>441</v>
      </c>
      <c r="J67" s="122">
        <f t="shared" si="1"/>
        <v>439.5</v>
      </c>
      <c r="K67" s="123"/>
      <c r="M67" s="8">
        <v>5</v>
      </c>
      <c r="N67" s="124">
        <v>7.6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276</v>
      </c>
      <c r="G68" s="63">
        <v>267</v>
      </c>
      <c r="H68" s="63">
        <v>335</v>
      </c>
      <c r="I68" s="63">
        <v>268</v>
      </c>
      <c r="J68" s="122">
        <f t="shared" si="1"/>
        <v>286.5</v>
      </c>
      <c r="K68" s="123"/>
      <c r="M68" s="13">
        <v>6</v>
      </c>
      <c r="N68" s="126">
        <v>7.4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158</v>
      </c>
      <c r="G69" s="63">
        <v>170</v>
      </c>
      <c r="H69" s="63">
        <v>164</v>
      </c>
      <c r="I69" s="63">
        <v>161</v>
      </c>
      <c r="J69" s="122">
        <f t="shared" si="1"/>
        <v>163.25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61.9</v>
      </c>
      <c r="E70" s="15">
        <v>7.8</v>
      </c>
      <c r="F70" s="15">
        <v>164</v>
      </c>
      <c r="G70" s="15">
        <v>175</v>
      </c>
      <c r="H70" s="15">
        <v>172</v>
      </c>
      <c r="I70" s="15">
        <v>172</v>
      </c>
      <c r="J70" s="128">
        <f t="shared" si="1"/>
        <v>170.75</v>
      </c>
      <c r="K70" s="129"/>
      <c r="M70" s="67" t="s">
        <v>30</v>
      </c>
      <c r="N70" s="65">
        <v>3.37</v>
      </c>
      <c r="O70" s="66">
        <v>5.78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13.77</v>
      </c>
      <c r="E73" s="11">
        <v>10.3</v>
      </c>
      <c r="F73" s="22">
        <v>1252</v>
      </c>
      <c r="G73" s="16"/>
      <c r="H73" s="23" t="s">
        <v>1</v>
      </c>
      <c r="I73" s="117">
        <v>4.96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/>
      <c r="E74" s="11"/>
      <c r="F74" s="22"/>
      <c r="G74" s="16"/>
      <c r="H74" s="27" t="s">
        <v>2</v>
      </c>
      <c r="I74" s="119">
        <v>4.72</v>
      </c>
      <c r="J74" s="119"/>
      <c r="K74" s="120"/>
      <c r="M74" s="65">
        <v>7</v>
      </c>
      <c r="N74" s="28">
        <v>148</v>
      </c>
      <c r="O74" s="66">
        <v>0.03</v>
      </c>
      <c r="P74" s="2"/>
    </row>
    <row r="75" spans="1:16" ht="15" customHeight="1" thickBot="1">
      <c r="A75" s="2"/>
      <c r="C75" s="21" t="s">
        <v>38</v>
      </c>
      <c r="D75" s="11">
        <v>64</v>
      </c>
      <c r="E75" s="11"/>
      <c r="F75" s="22">
        <v>166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>
        <v>63.53</v>
      </c>
      <c r="E76" s="11"/>
      <c r="F76" s="22">
        <v>163</v>
      </c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65.37</v>
      </c>
      <c r="E77" s="11"/>
      <c r="F77" s="22">
        <v>619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5.5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75.66</v>
      </c>
      <c r="E78" s="11"/>
      <c r="F78" s="22">
        <v>1582</v>
      </c>
      <c r="G78" s="16"/>
      <c r="H78" s="109">
        <v>13</v>
      </c>
      <c r="I78" s="111">
        <v>282</v>
      </c>
      <c r="J78" s="111">
        <v>150</v>
      </c>
      <c r="K78" s="113">
        <f>((I78-J78)/I78)</f>
        <v>0.46808510638297873</v>
      </c>
      <c r="M78" s="13">
        <v>2</v>
      </c>
      <c r="N78" s="35">
        <v>5.7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76.819999999999993</v>
      </c>
      <c r="E79" s="11">
        <v>6.7</v>
      </c>
      <c r="F79" s="22">
        <v>406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400</v>
      </c>
      <c r="G80" s="16"/>
      <c r="H80" s="109"/>
      <c r="I80" s="111"/>
      <c r="J80" s="111"/>
      <c r="K80" s="113" t="e">
        <f>((I80-J80)/I80)</f>
        <v>#DIV/0!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75.849999999999994</v>
      </c>
      <c r="E81" s="11">
        <v>6.3</v>
      </c>
      <c r="F81" s="22">
        <v>879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0.63481512255920236</v>
      </c>
      <c r="P81" s="2"/>
    </row>
    <row r="82" spans="1:16" ht="15.75" thickBot="1">
      <c r="A82" s="2"/>
      <c r="C82" s="38" t="s">
        <v>54</v>
      </c>
      <c r="D82" s="15"/>
      <c r="E82" s="15"/>
      <c r="F82" s="39">
        <v>842</v>
      </c>
      <c r="G82" s="16"/>
      <c r="M82" s="102" t="s">
        <v>55</v>
      </c>
      <c r="N82" s="103"/>
      <c r="O82" s="37">
        <f>(J67-J68)/J67</f>
        <v>0.34812286689419797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0.43019197207678883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-4.5941807044410414E-2</v>
      </c>
      <c r="P84" s="2"/>
    </row>
    <row r="85" spans="1:16">
      <c r="A85" s="2"/>
      <c r="B85" s="41"/>
      <c r="C85" s="45" t="s">
        <v>64</v>
      </c>
      <c r="D85" s="33">
        <v>91.75</v>
      </c>
      <c r="E85" s="33"/>
      <c r="F85" s="34"/>
      <c r="G85" s="46"/>
      <c r="H85" s="47" t="s">
        <v>1</v>
      </c>
      <c r="I85" s="33">
        <v>321</v>
      </c>
      <c r="J85" s="33">
        <v>262</v>
      </c>
      <c r="K85" s="34">
        <f>I85-J85</f>
        <v>59</v>
      </c>
      <c r="M85" s="107" t="s">
        <v>65</v>
      </c>
      <c r="N85" s="108"/>
      <c r="O85" s="70">
        <f>(J67-J70)/J67</f>
        <v>0.61149032992036401</v>
      </c>
      <c r="P85" s="2"/>
    </row>
    <row r="86" spans="1:16" ht="15.75" thickBot="1">
      <c r="A86" s="2"/>
      <c r="B86" s="41"/>
      <c r="C86" s="45" t="s">
        <v>66</v>
      </c>
      <c r="D86" s="33">
        <v>73.099999999999994</v>
      </c>
      <c r="E86" s="33">
        <v>68.900000000000006</v>
      </c>
      <c r="F86" s="34">
        <v>94.26</v>
      </c>
      <c r="G86" s="48">
        <v>5.5</v>
      </c>
      <c r="H86" s="65" t="s">
        <v>2</v>
      </c>
      <c r="I86" s="35">
        <v>226</v>
      </c>
      <c r="J86" s="35">
        <v>208</v>
      </c>
      <c r="K86" s="34">
        <f>I86-J86</f>
        <v>18</v>
      </c>
      <c r="L86" s="49"/>
      <c r="M86" s="97" t="s">
        <v>67</v>
      </c>
      <c r="N86" s="98"/>
      <c r="O86" s="71">
        <f>(J66-J70)/J66</f>
        <v>0.85812214374740337</v>
      </c>
      <c r="P86" s="2"/>
    </row>
    <row r="87" spans="1:16" ht="15" customHeight="1">
      <c r="A87" s="2"/>
      <c r="B87" s="41"/>
      <c r="C87" s="45" t="s">
        <v>68</v>
      </c>
      <c r="D87" s="33">
        <v>79.25</v>
      </c>
      <c r="E87" s="33">
        <v>64.3</v>
      </c>
      <c r="F87" s="34">
        <v>81.14</v>
      </c>
      <c r="P87" s="2"/>
    </row>
    <row r="88" spans="1:16" ht="15" customHeight="1">
      <c r="A88" s="2"/>
      <c r="B88" s="41"/>
      <c r="C88" s="45" t="s">
        <v>69</v>
      </c>
      <c r="D88" s="33">
        <v>78.55</v>
      </c>
      <c r="E88" s="33">
        <v>50.11</v>
      </c>
      <c r="F88" s="34">
        <v>63.79</v>
      </c>
      <c r="P88" s="2"/>
    </row>
    <row r="89" spans="1:16" ht="15" customHeight="1" thickBot="1">
      <c r="A89" s="2"/>
      <c r="B89" s="41"/>
      <c r="C89" s="50" t="s">
        <v>70</v>
      </c>
      <c r="D89" s="51">
        <v>54.1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91.35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 t="s">
        <v>123</v>
      </c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124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125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 t="s">
        <v>126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 t="s">
        <v>127</v>
      </c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 t="s">
        <v>128</v>
      </c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108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1127</v>
      </c>
      <c r="G119" s="12"/>
      <c r="H119" s="12"/>
      <c r="I119" s="12"/>
      <c r="J119" s="122">
        <f>AVERAGE(F119:I119)</f>
        <v>1127</v>
      </c>
      <c r="K119" s="123"/>
      <c r="M119" s="8">
        <v>2</v>
      </c>
      <c r="N119" s="124">
        <v>9.3000000000000007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478</v>
      </c>
      <c r="G120" s="12"/>
      <c r="H120" s="12"/>
      <c r="I120" s="12"/>
      <c r="J120" s="122">
        <f t="shared" ref="J120:J125" si="2">AVERAGE(F120:I120)</f>
        <v>478</v>
      </c>
      <c r="K120" s="123"/>
      <c r="M120" s="8">
        <v>3</v>
      </c>
      <c r="N120" s="124">
        <v>8.6</v>
      </c>
      <c r="O120" s="125"/>
      <c r="P120" s="2"/>
    </row>
    <row r="121" spans="1:16">
      <c r="A121" s="2"/>
      <c r="C121" s="9" t="s">
        <v>19</v>
      </c>
      <c r="D121" s="11">
        <v>67.97</v>
      </c>
      <c r="E121" s="11">
        <v>7.7</v>
      </c>
      <c r="F121" s="11">
        <v>1042</v>
      </c>
      <c r="G121" s="11">
        <v>932</v>
      </c>
      <c r="H121" s="11">
        <v>1079</v>
      </c>
      <c r="I121" s="11">
        <v>1013</v>
      </c>
      <c r="J121" s="122">
        <f t="shared" si="2"/>
        <v>1016.5</v>
      </c>
      <c r="K121" s="123"/>
      <c r="M121" s="8">
        <v>4</v>
      </c>
      <c r="N121" s="124">
        <v>7.6</v>
      </c>
      <c r="O121" s="125"/>
      <c r="P121" s="2"/>
    </row>
    <row r="122" spans="1:16">
      <c r="A122" s="2"/>
      <c r="C122" s="9" t="s">
        <v>21</v>
      </c>
      <c r="D122" s="11">
        <v>63.13</v>
      </c>
      <c r="E122" s="11">
        <v>7.5</v>
      </c>
      <c r="F122" s="11">
        <v>515</v>
      </c>
      <c r="G122" s="11">
        <v>462</v>
      </c>
      <c r="H122" s="11">
        <v>445</v>
      </c>
      <c r="I122" s="11">
        <v>469</v>
      </c>
      <c r="J122" s="122">
        <f t="shared" si="2"/>
        <v>472.75</v>
      </c>
      <c r="K122" s="123"/>
      <c r="M122" s="8">
        <v>5</v>
      </c>
      <c r="N122" s="124">
        <v>7.5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324</v>
      </c>
      <c r="G123" s="63">
        <v>331</v>
      </c>
      <c r="H123" s="63">
        <v>352</v>
      </c>
      <c r="I123" s="63">
        <v>259</v>
      </c>
      <c r="J123" s="122">
        <f t="shared" si="2"/>
        <v>316.5</v>
      </c>
      <c r="K123" s="123"/>
      <c r="M123" s="13">
        <v>6</v>
      </c>
      <c r="N123" s="126">
        <v>7.4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180</v>
      </c>
      <c r="G124" s="63">
        <v>182</v>
      </c>
      <c r="H124" s="63">
        <v>208</v>
      </c>
      <c r="I124" s="63">
        <v>188</v>
      </c>
      <c r="J124" s="122">
        <f t="shared" si="2"/>
        <v>189.5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63.04</v>
      </c>
      <c r="E125" s="15">
        <v>7.1</v>
      </c>
      <c r="F125" s="15">
        <v>161</v>
      </c>
      <c r="G125" s="15">
        <v>174</v>
      </c>
      <c r="H125" s="15">
        <v>193</v>
      </c>
      <c r="I125" s="15">
        <v>174</v>
      </c>
      <c r="J125" s="128">
        <f t="shared" si="2"/>
        <v>175.5</v>
      </c>
      <c r="K125" s="129"/>
      <c r="M125" s="67" t="s">
        <v>30</v>
      </c>
      <c r="N125" s="65">
        <v>2.85</v>
      </c>
      <c r="O125" s="66">
        <v>3.55</v>
      </c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18.03</v>
      </c>
      <c r="E128" s="11">
        <v>9.6</v>
      </c>
      <c r="F128" s="22">
        <v>1184</v>
      </c>
      <c r="G128" s="16"/>
      <c r="H128" s="23" t="s">
        <v>1</v>
      </c>
      <c r="I128" s="117">
        <v>4.88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/>
      <c r="E129" s="11"/>
      <c r="F129" s="22"/>
      <c r="G129" s="16"/>
      <c r="H129" s="27" t="s">
        <v>2</v>
      </c>
      <c r="I129" s="119">
        <v>4.21</v>
      </c>
      <c r="J129" s="119"/>
      <c r="K129" s="120"/>
      <c r="M129" s="65">
        <v>6</v>
      </c>
      <c r="N129" s="28">
        <v>114</v>
      </c>
      <c r="O129" s="66">
        <v>0.05</v>
      </c>
      <c r="P129" s="2"/>
    </row>
    <row r="130" spans="1:16" ht="15" customHeight="1" thickBot="1">
      <c r="A130" s="2"/>
      <c r="C130" s="21" t="s">
        <v>38</v>
      </c>
      <c r="D130" s="11">
        <v>65.84</v>
      </c>
      <c r="E130" s="11"/>
      <c r="F130" s="22">
        <v>177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>
        <v>71.86</v>
      </c>
      <c r="E131" s="11"/>
      <c r="F131" s="22">
        <v>174</v>
      </c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72.459999999999994</v>
      </c>
      <c r="E132" s="11"/>
      <c r="F132" s="22">
        <v>170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5.6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74.290000000000006</v>
      </c>
      <c r="E133" s="11"/>
      <c r="F133" s="22">
        <v>1435</v>
      </c>
      <c r="G133" s="16"/>
      <c r="H133" s="109"/>
      <c r="I133" s="111"/>
      <c r="J133" s="111"/>
      <c r="K133" s="113" t="e">
        <f>((I133-J133)/I133)</f>
        <v>#DIV/0!</v>
      </c>
      <c r="M133" s="13">
        <v>2</v>
      </c>
      <c r="N133" s="35">
        <v>5.5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76.27</v>
      </c>
      <c r="E134" s="11">
        <v>6.6</v>
      </c>
      <c r="F134" s="22">
        <v>388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367</v>
      </c>
      <c r="G135" s="16"/>
      <c r="H135" s="109">
        <v>5</v>
      </c>
      <c r="I135" s="111">
        <v>331</v>
      </c>
      <c r="J135" s="111">
        <v>308</v>
      </c>
      <c r="K135" s="113">
        <f>((I135-J135)/I135)</f>
        <v>6.9486404833836862E-2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76.88</v>
      </c>
      <c r="E136" s="11">
        <v>6.4</v>
      </c>
      <c r="F136" s="22">
        <v>811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0.53492375799311365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784</v>
      </c>
      <c r="G137" s="16"/>
      <c r="M137" s="102" t="s">
        <v>55</v>
      </c>
      <c r="N137" s="103"/>
      <c r="O137" s="37">
        <f>(J122-J123)/J122</f>
        <v>0.33051295610787945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0.40126382306477093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7.3878627968337732E-2</v>
      </c>
      <c r="P139" s="2"/>
    </row>
    <row r="140" spans="1:16">
      <c r="A140" s="2"/>
      <c r="B140" s="41"/>
      <c r="C140" s="45" t="s">
        <v>64</v>
      </c>
      <c r="D140" s="33">
        <v>91.17</v>
      </c>
      <c r="E140" s="33"/>
      <c r="F140" s="34"/>
      <c r="G140" s="46"/>
      <c r="H140" s="47" t="s">
        <v>110</v>
      </c>
      <c r="I140" s="33">
        <v>525</v>
      </c>
      <c r="J140" s="33">
        <v>476</v>
      </c>
      <c r="K140" s="34">
        <f>I140-J140</f>
        <v>49</v>
      </c>
      <c r="M140" s="107" t="s">
        <v>65</v>
      </c>
      <c r="N140" s="108"/>
      <c r="O140" s="70">
        <f>(J122-J125)/J122</f>
        <v>0.62876784769962979</v>
      </c>
      <c r="P140" s="2"/>
    </row>
    <row r="141" spans="1:16" ht="15.75" thickBot="1">
      <c r="A141" s="2"/>
      <c r="B141" s="41"/>
      <c r="C141" s="45" t="s">
        <v>66</v>
      </c>
      <c r="D141" s="33">
        <v>72.849999999999994</v>
      </c>
      <c r="E141" s="33">
        <v>68.73</v>
      </c>
      <c r="F141" s="34">
        <v>94.35</v>
      </c>
      <c r="G141" s="48">
        <v>5.5</v>
      </c>
      <c r="H141" s="65" t="s">
        <v>111</v>
      </c>
      <c r="I141" s="35">
        <v>175</v>
      </c>
      <c r="J141" s="35">
        <v>143</v>
      </c>
      <c r="K141" s="34">
        <f>I141-J141</f>
        <v>32</v>
      </c>
      <c r="L141" s="49"/>
      <c r="M141" s="97" t="s">
        <v>67</v>
      </c>
      <c r="N141" s="98"/>
      <c r="O141" s="71">
        <f>(J121-J125)/J121</f>
        <v>0.82734874569601569</v>
      </c>
      <c r="P141" s="2"/>
    </row>
    <row r="142" spans="1:16" ht="15" customHeight="1">
      <c r="A142" s="2"/>
      <c r="B142" s="41"/>
      <c r="C142" s="45" t="s">
        <v>68</v>
      </c>
      <c r="D142" s="33">
        <v>79.55</v>
      </c>
      <c r="E142" s="33">
        <v>64.69</v>
      </c>
      <c r="F142" s="34">
        <v>81.33</v>
      </c>
      <c r="P142" s="2"/>
    </row>
    <row r="143" spans="1:16" ht="15" customHeight="1">
      <c r="A143" s="2"/>
      <c r="B143" s="41"/>
      <c r="C143" s="45" t="s">
        <v>69</v>
      </c>
      <c r="D143" s="33">
        <v>77.650000000000006</v>
      </c>
      <c r="E143" s="33">
        <v>49.16</v>
      </c>
      <c r="F143" s="34">
        <v>63.31</v>
      </c>
      <c r="P143" s="2"/>
    </row>
    <row r="144" spans="1:16" ht="15" customHeight="1" thickBot="1">
      <c r="A144" s="2"/>
      <c r="B144" s="41"/>
      <c r="C144" s="50" t="s">
        <v>70</v>
      </c>
      <c r="D144" s="51">
        <v>53.91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91.65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129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130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131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132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133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 t="s">
        <v>134</v>
      </c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27AF-C4E3-40E0-AB1C-1EBD573CBA3E}">
  <dimension ref="A1:S171"/>
  <sheetViews>
    <sheetView topLeftCell="A112" zoomScale="85" zoomScaleNormal="85" workbookViewId="0">
      <selection activeCell="N120" sqref="N120:O120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7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1477.8333333333333</v>
      </c>
    </row>
    <row r="7" spans="1:19">
      <c r="A7" s="2"/>
      <c r="C7" s="9" t="s">
        <v>17</v>
      </c>
      <c r="D7" s="10"/>
      <c r="E7" s="10"/>
      <c r="F7" s="11">
        <v>2547</v>
      </c>
      <c r="G7" s="12"/>
      <c r="H7" s="12"/>
      <c r="I7" s="12"/>
      <c r="J7" s="122">
        <f>AVERAGE(F7:I7)</f>
        <v>2547</v>
      </c>
      <c r="K7" s="123"/>
      <c r="M7" s="8">
        <v>2</v>
      </c>
      <c r="N7" s="124">
        <v>9.1999999999999993</v>
      </c>
      <c r="O7" s="125"/>
      <c r="P7" s="2"/>
      <c r="R7" s="56" t="s">
        <v>1</v>
      </c>
      <c r="S7" s="72">
        <f>AVERAGE(J10,J67,J122)</f>
        <v>455.33333333333331</v>
      </c>
    </row>
    <row r="8" spans="1:19">
      <c r="A8" s="2"/>
      <c r="C8" s="9" t="s">
        <v>18</v>
      </c>
      <c r="D8" s="10"/>
      <c r="E8" s="10"/>
      <c r="F8" s="11">
        <v>1045</v>
      </c>
      <c r="G8" s="12"/>
      <c r="H8" s="12"/>
      <c r="I8" s="12"/>
      <c r="J8" s="122">
        <f t="shared" ref="J8:J13" si="0">AVERAGE(F8:I8)</f>
        <v>1045</v>
      </c>
      <c r="K8" s="123"/>
      <c r="M8" s="8">
        <v>3</v>
      </c>
      <c r="N8" s="124">
        <v>8.6999999999999993</v>
      </c>
      <c r="O8" s="125"/>
      <c r="P8" s="2"/>
      <c r="R8" s="56" t="s">
        <v>2</v>
      </c>
      <c r="S8" s="73">
        <f>AVERAGE(J13,J70,J125)</f>
        <v>173.5</v>
      </c>
    </row>
    <row r="9" spans="1:19">
      <c r="A9" s="2"/>
      <c r="C9" s="9" t="s">
        <v>19</v>
      </c>
      <c r="D9" s="11">
        <v>63.84</v>
      </c>
      <c r="E9" s="11">
        <v>7.3</v>
      </c>
      <c r="F9" s="11">
        <v>1166</v>
      </c>
      <c r="G9" s="11">
        <v>1192</v>
      </c>
      <c r="H9" s="11">
        <v>1388</v>
      </c>
      <c r="I9" s="11">
        <v>1531</v>
      </c>
      <c r="J9" s="122">
        <f t="shared" si="0"/>
        <v>1319.25</v>
      </c>
      <c r="K9" s="123"/>
      <c r="M9" s="8">
        <v>4</v>
      </c>
      <c r="N9" s="124">
        <v>7.6</v>
      </c>
      <c r="O9" s="125"/>
      <c r="P9" s="2"/>
      <c r="R9" s="74" t="s">
        <v>20</v>
      </c>
      <c r="S9" s="75">
        <f>S6-S8</f>
        <v>1304.3333333333333</v>
      </c>
    </row>
    <row r="10" spans="1:19">
      <c r="A10" s="2"/>
      <c r="C10" s="9" t="s">
        <v>21</v>
      </c>
      <c r="D10" s="11">
        <v>63.73</v>
      </c>
      <c r="E10" s="11">
        <v>7.7</v>
      </c>
      <c r="F10" s="11">
        <v>354</v>
      </c>
      <c r="G10" s="11">
        <v>337</v>
      </c>
      <c r="H10" s="11">
        <v>400</v>
      </c>
      <c r="I10" s="11">
        <v>377</v>
      </c>
      <c r="J10" s="122">
        <f t="shared" si="0"/>
        <v>367</v>
      </c>
      <c r="K10" s="123"/>
      <c r="M10" s="8">
        <v>5</v>
      </c>
      <c r="N10" s="124">
        <v>8.1999999999999993</v>
      </c>
      <c r="O10" s="125"/>
      <c r="P10" s="2"/>
      <c r="R10" s="74" t="s">
        <v>22</v>
      </c>
      <c r="S10" s="76">
        <f>S7-S8</f>
        <v>281.83333333333331</v>
      </c>
    </row>
    <row r="11" spans="1:19" ht="15.75" thickBot="1">
      <c r="A11" s="2"/>
      <c r="C11" s="9" t="s">
        <v>23</v>
      </c>
      <c r="D11" s="11"/>
      <c r="E11" s="11"/>
      <c r="F11" s="11">
        <v>216</v>
      </c>
      <c r="G11" s="63">
        <v>211</v>
      </c>
      <c r="H11" s="63">
        <v>243</v>
      </c>
      <c r="I11" s="63">
        <v>223</v>
      </c>
      <c r="J11" s="122">
        <f t="shared" si="0"/>
        <v>223.25</v>
      </c>
      <c r="K11" s="123"/>
      <c r="M11" s="13">
        <v>6</v>
      </c>
      <c r="N11" s="126">
        <v>7.8</v>
      </c>
      <c r="O11" s="127"/>
      <c r="P11" s="2"/>
      <c r="R11" s="77" t="s">
        <v>24</v>
      </c>
      <c r="S11" s="78">
        <f>S9/S6</f>
        <v>0.88259839855644528</v>
      </c>
    </row>
    <row r="12" spans="1:19" ht="15.75" thickBot="1">
      <c r="A12" s="2"/>
      <c r="C12" s="9" t="s">
        <v>25</v>
      </c>
      <c r="D12" s="11"/>
      <c r="E12" s="11"/>
      <c r="F12" s="11">
        <v>166</v>
      </c>
      <c r="G12" s="63">
        <v>160</v>
      </c>
      <c r="H12" s="63">
        <v>156</v>
      </c>
      <c r="I12" s="63">
        <v>154</v>
      </c>
      <c r="J12" s="122">
        <f t="shared" si="0"/>
        <v>159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0.61896046852122988</v>
      </c>
    </row>
    <row r="13" spans="1:19" ht="15.75" thickBot="1">
      <c r="A13" s="2"/>
      <c r="C13" s="14" t="s">
        <v>29</v>
      </c>
      <c r="D13" s="15">
        <v>63.44</v>
      </c>
      <c r="E13" s="15">
        <v>7</v>
      </c>
      <c r="F13" s="15">
        <v>172</v>
      </c>
      <c r="G13" s="15">
        <v>164</v>
      </c>
      <c r="H13" s="15">
        <v>160</v>
      </c>
      <c r="I13" s="15">
        <v>155</v>
      </c>
      <c r="J13" s="128">
        <f t="shared" si="0"/>
        <v>162.75</v>
      </c>
      <c r="K13" s="129"/>
      <c r="M13" s="67" t="s">
        <v>30</v>
      </c>
      <c r="N13" s="65">
        <v>3.34</v>
      </c>
      <c r="O13" s="66"/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15.24</v>
      </c>
      <c r="E16" s="11">
        <v>10.3</v>
      </c>
      <c r="F16" s="22">
        <v>859</v>
      </c>
      <c r="G16" s="16"/>
      <c r="H16" s="23" t="s">
        <v>1</v>
      </c>
      <c r="I16" s="117">
        <v>4.8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/>
      <c r="E17" s="11"/>
      <c r="F17" s="22"/>
      <c r="G17" s="16"/>
      <c r="H17" s="27" t="s">
        <v>2</v>
      </c>
      <c r="I17" s="119">
        <v>4.55</v>
      </c>
      <c r="J17" s="119"/>
      <c r="K17" s="120"/>
      <c r="M17" s="65">
        <v>7.1</v>
      </c>
      <c r="N17" s="28">
        <v>145</v>
      </c>
      <c r="O17" s="66">
        <v>0.03</v>
      </c>
      <c r="P17" s="2"/>
    </row>
    <row r="18" spans="1:16" ht="15.75" thickBot="1">
      <c r="A18" s="2"/>
      <c r="C18" s="21" t="s">
        <v>38</v>
      </c>
      <c r="D18" s="11">
        <v>65.5</v>
      </c>
      <c r="E18" s="11"/>
      <c r="F18" s="22">
        <v>173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>
        <v>62.18</v>
      </c>
      <c r="E19" s="11"/>
      <c r="F19" s="22">
        <v>167</v>
      </c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76.5</v>
      </c>
      <c r="E20" s="11"/>
      <c r="F20" s="22">
        <v>169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5.5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74.53</v>
      </c>
      <c r="E21" s="11"/>
      <c r="F21" s="22">
        <v>1622</v>
      </c>
      <c r="G21" s="16"/>
      <c r="H21" s="109">
        <v>1</v>
      </c>
      <c r="I21" s="111">
        <v>450</v>
      </c>
      <c r="J21" s="111">
        <v>172</v>
      </c>
      <c r="K21" s="113">
        <f>((I21-J21)/I21)</f>
        <v>0.61777777777777776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77.099999999999994</v>
      </c>
      <c r="E22" s="11">
        <v>6.7</v>
      </c>
      <c r="F22" s="22">
        <v>409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392</v>
      </c>
      <c r="G23" s="16"/>
      <c r="H23" s="109"/>
      <c r="I23" s="111"/>
      <c r="J23" s="111"/>
      <c r="K23" s="113" t="e">
        <f>((I23-J23)/I23)</f>
        <v>#DIV/0!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75.48</v>
      </c>
      <c r="E24" s="11">
        <v>6.3</v>
      </c>
      <c r="F24" s="22">
        <v>892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0.72181163539890092</v>
      </c>
      <c r="P24" s="2"/>
    </row>
    <row r="25" spans="1:16" ht="15.75" thickBot="1">
      <c r="A25" s="2"/>
      <c r="C25" s="38" t="s">
        <v>54</v>
      </c>
      <c r="D25" s="15"/>
      <c r="E25" s="15"/>
      <c r="F25" s="39">
        <v>815</v>
      </c>
      <c r="G25" s="16"/>
      <c r="M25" s="102" t="s">
        <v>55</v>
      </c>
      <c r="N25" s="103"/>
      <c r="O25" s="37">
        <f>(J10-J11)/J10</f>
        <v>0.39168937329700271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0.28779395296752519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-2.358490566037736E-2</v>
      </c>
      <c r="P27" s="2"/>
    </row>
    <row r="28" spans="1:16" ht="15" customHeight="1">
      <c r="A28" s="2"/>
      <c r="B28" s="41"/>
      <c r="C28" s="45" t="s">
        <v>64</v>
      </c>
      <c r="D28" s="33">
        <v>91.25</v>
      </c>
      <c r="E28" s="33"/>
      <c r="F28" s="34"/>
      <c r="G28" s="46"/>
      <c r="H28" s="47" t="s">
        <v>90</v>
      </c>
      <c r="I28" s="33">
        <v>305</v>
      </c>
      <c r="J28" s="33">
        <v>259</v>
      </c>
      <c r="K28" s="34">
        <f>I28-J28</f>
        <v>46</v>
      </c>
      <c r="M28" s="107" t="s">
        <v>65</v>
      </c>
      <c r="N28" s="108"/>
      <c r="O28" s="70">
        <f>(J10-J13)/J10</f>
        <v>0.55653950953678477</v>
      </c>
      <c r="P28" s="2"/>
    </row>
    <row r="29" spans="1:16" ht="15.75" thickBot="1">
      <c r="A29" s="2"/>
      <c r="B29" s="41"/>
      <c r="C29" s="45" t="s">
        <v>66</v>
      </c>
      <c r="D29" s="33">
        <v>73.349999999999994</v>
      </c>
      <c r="E29" s="33">
        <v>69.28</v>
      </c>
      <c r="F29" s="34">
        <v>94.45</v>
      </c>
      <c r="G29" s="48">
        <v>5.3</v>
      </c>
      <c r="H29" s="65" t="s">
        <v>2</v>
      </c>
      <c r="I29" s="35">
        <v>215</v>
      </c>
      <c r="J29" s="35">
        <v>204</v>
      </c>
      <c r="K29" s="36">
        <f>I29-J29</f>
        <v>11</v>
      </c>
      <c r="L29" s="49"/>
      <c r="M29" s="97" t="s">
        <v>67</v>
      </c>
      <c r="N29" s="98"/>
      <c r="O29" s="71">
        <f>(J9-J13)/J9</f>
        <v>0.8766344513928368</v>
      </c>
      <c r="P29" s="2"/>
    </row>
    <row r="30" spans="1:16" ht="15" customHeight="1">
      <c r="A30" s="2"/>
      <c r="B30" s="41"/>
      <c r="C30" s="45" t="s">
        <v>68</v>
      </c>
      <c r="D30" s="33">
        <v>80.400000000000006</v>
      </c>
      <c r="E30" s="33">
        <v>65.25</v>
      </c>
      <c r="F30" s="34">
        <v>81.16</v>
      </c>
      <c r="P30" s="2"/>
    </row>
    <row r="31" spans="1:16" ht="15" customHeight="1">
      <c r="A31" s="2"/>
      <c r="B31" s="41"/>
      <c r="C31" s="45" t="s">
        <v>69</v>
      </c>
      <c r="D31" s="33">
        <v>78.150000000000006</v>
      </c>
      <c r="E31" s="33">
        <v>49.45</v>
      </c>
      <c r="F31" s="34">
        <v>63.28</v>
      </c>
      <c r="P31" s="2"/>
    </row>
    <row r="32" spans="1:16" ht="15.75" customHeight="1" thickBot="1">
      <c r="A32" s="2"/>
      <c r="B32" s="41"/>
      <c r="C32" s="50" t="s">
        <v>70</v>
      </c>
      <c r="D32" s="51">
        <v>54.55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91.75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 t="s">
        <v>135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136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137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138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 t="s">
        <v>139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 t="s">
        <v>140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122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2672</v>
      </c>
      <c r="G64" s="12"/>
      <c r="H64" s="12"/>
      <c r="I64" s="12"/>
      <c r="J64" s="122">
        <f>AVERAGE(F64:I64)</f>
        <v>2672</v>
      </c>
      <c r="K64" s="123"/>
      <c r="M64" s="8">
        <v>2</v>
      </c>
      <c r="N64" s="124">
        <v>9.4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993</v>
      </c>
      <c r="G65" s="12"/>
      <c r="H65" s="12"/>
      <c r="I65" s="12"/>
      <c r="J65" s="122">
        <f t="shared" ref="J65:J70" si="1">AVERAGE(F65:I65)</f>
        <v>993</v>
      </c>
      <c r="K65" s="123"/>
      <c r="M65" s="8">
        <v>3</v>
      </c>
      <c r="N65" s="124">
        <v>8.6999999999999993</v>
      </c>
      <c r="O65" s="125"/>
      <c r="P65" s="2"/>
    </row>
    <row r="66" spans="1:16" ht="15" customHeight="1">
      <c r="A66" s="2"/>
      <c r="C66" s="9" t="s">
        <v>19</v>
      </c>
      <c r="D66" s="11">
        <v>62.16</v>
      </c>
      <c r="E66" s="11">
        <v>7.1</v>
      </c>
      <c r="F66" s="11">
        <v>1440</v>
      </c>
      <c r="G66" s="11">
        <v>1485</v>
      </c>
      <c r="H66" s="11">
        <v>1540</v>
      </c>
      <c r="I66" s="11">
        <v>1625</v>
      </c>
      <c r="J66" s="122">
        <f t="shared" si="1"/>
        <v>1522.5</v>
      </c>
      <c r="K66" s="123"/>
      <c r="M66" s="8">
        <v>4</v>
      </c>
      <c r="N66" s="124">
        <v>7.5</v>
      </c>
      <c r="O66" s="125"/>
      <c r="P66" s="2"/>
    </row>
    <row r="67" spans="1:16" ht="15" customHeight="1">
      <c r="A67" s="2"/>
      <c r="C67" s="9" t="s">
        <v>21</v>
      </c>
      <c r="D67" s="11">
        <v>59.45</v>
      </c>
      <c r="E67" s="11">
        <v>7.2</v>
      </c>
      <c r="F67" s="11">
        <v>429</v>
      </c>
      <c r="G67" s="11">
        <v>445</v>
      </c>
      <c r="H67" s="11">
        <v>484</v>
      </c>
      <c r="I67" s="11">
        <v>500</v>
      </c>
      <c r="J67" s="122">
        <f t="shared" si="1"/>
        <v>464.5</v>
      </c>
      <c r="K67" s="123"/>
      <c r="M67" s="8">
        <v>5</v>
      </c>
      <c r="N67" s="124">
        <v>7.1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250</v>
      </c>
      <c r="G68" s="63">
        <v>272</v>
      </c>
      <c r="H68" s="63">
        <v>285</v>
      </c>
      <c r="I68" s="63">
        <v>264</v>
      </c>
      <c r="J68" s="122">
        <f t="shared" si="1"/>
        <v>267.75</v>
      </c>
      <c r="K68" s="123"/>
      <c r="M68" s="13">
        <v>6</v>
      </c>
      <c r="N68" s="126">
        <v>7.6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149</v>
      </c>
      <c r="G69" s="63">
        <v>153</v>
      </c>
      <c r="H69" s="63">
        <v>159</v>
      </c>
      <c r="I69" s="63">
        <v>157</v>
      </c>
      <c r="J69" s="122">
        <f t="shared" si="1"/>
        <v>154.5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60.6</v>
      </c>
      <c r="E70" s="15">
        <v>6.8</v>
      </c>
      <c r="F70" s="15">
        <v>160</v>
      </c>
      <c r="G70" s="15">
        <v>166</v>
      </c>
      <c r="H70" s="15">
        <v>169</v>
      </c>
      <c r="I70" s="15">
        <v>166</v>
      </c>
      <c r="J70" s="128">
        <f t="shared" si="1"/>
        <v>165.25</v>
      </c>
      <c r="K70" s="129"/>
      <c r="M70" s="67" t="s">
        <v>30</v>
      </c>
      <c r="N70" s="65">
        <v>3.78</v>
      </c>
      <c r="O70" s="66">
        <v>5.33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17.84</v>
      </c>
      <c r="E73" s="11">
        <v>9.8000000000000007</v>
      </c>
      <c r="F73" s="22">
        <v>989</v>
      </c>
      <c r="G73" s="16"/>
      <c r="H73" s="23" t="s">
        <v>1</v>
      </c>
      <c r="I73" s="117">
        <v>5.16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/>
      <c r="E74" s="11"/>
      <c r="F74" s="22"/>
      <c r="G74" s="16"/>
      <c r="H74" s="27" t="s">
        <v>2</v>
      </c>
      <c r="I74" s="119">
        <v>4.82</v>
      </c>
      <c r="J74" s="119"/>
      <c r="K74" s="120"/>
      <c r="M74" s="65">
        <v>6.8</v>
      </c>
      <c r="N74" s="28">
        <v>130</v>
      </c>
      <c r="O74" s="66">
        <v>0.04</v>
      </c>
      <c r="P74" s="2"/>
    </row>
    <row r="75" spans="1:16" ht="15" customHeight="1" thickBot="1">
      <c r="A75" s="2"/>
      <c r="C75" s="21" t="s">
        <v>38</v>
      </c>
      <c r="D75" s="11">
        <v>66.58</v>
      </c>
      <c r="E75" s="11"/>
      <c r="F75" s="22">
        <v>151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>
        <v>65.069999999999993</v>
      </c>
      <c r="E76" s="11"/>
      <c r="F76" s="22">
        <v>149</v>
      </c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67.91</v>
      </c>
      <c r="E77" s="11"/>
      <c r="F77" s="22">
        <v>147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5.3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74.97</v>
      </c>
      <c r="E78" s="11"/>
      <c r="F78" s="22">
        <v>1780</v>
      </c>
      <c r="G78" s="16"/>
      <c r="H78" s="109">
        <v>2</v>
      </c>
      <c r="I78" s="111">
        <v>431</v>
      </c>
      <c r="J78" s="111">
        <v>229</v>
      </c>
      <c r="K78" s="113">
        <f>((I78-J78)/I78)</f>
        <v>0.46867749419953597</v>
      </c>
      <c r="M78" s="13">
        <v>2</v>
      </c>
      <c r="N78" s="35">
        <v>5.5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76.150000000000006</v>
      </c>
      <c r="E79" s="11">
        <v>6.8</v>
      </c>
      <c r="F79" s="22">
        <v>420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404</v>
      </c>
      <c r="G80" s="16"/>
      <c r="H80" s="109">
        <v>6</v>
      </c>
      <c r="I80" s="111">
        <v>312</v>
      </c>
      <c r="J80" s="111">
        <v>150</v>
      </c>
      <c r="K80" s="113">
        <f>((I80-J80)/I80)</f>
        <v>0.51923076923076927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76.86</v>
      </c>
      <c r="E81" s="11">
        <v>6.5</v>
      </c>
      <c r="F81" s="22">
        <v>909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0.69490968801313624</v>
      </c>
      <c r="P81" s="2"/>
    </row>
    <row r="82" spans="1:16" ht="15.75" thickBot="1">
      <c r="A82" s="2"/>
      <c r="C82" s="38" t="s">
        <v>54</v>
      </c>
      <c r="D82" s="15"/>
      <c r="E82" s="15"/>
      <c r="F82" s="39">
        <v>891</v>
      </c>
      <c r="G82" s="16"/>
      <c r="M82" s="102" t="s">
        <v>55</v>
      </c>
      <c r="N82" s="103"/>
      <c r="O82" s="37">
        <f>(J67-J68)/J67</f>
        <v>0.42357373519913888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0.42296918767507002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-6.9579288025889974E-2</v>
      </c>
      <c r="P84" s="2"/>
    </row>
    <row r="85" spans="1:16">
      <c r="A85" s="2"/>
      <c r="B85" s="41"/>
      <c r="C85" s="45" t="s">
        <v>64</v>
      </c>
      <c r="D85" s="33">
        <v>91.1</v>
      </c>
      <c r="E85" s="33"/>
      <c r="F85" s="34"/>
      <c r="G85" s="46"/>
      <c r="H85" s="47" t="s">
        <v>90</v>
      </c>
      <c r="I85" s="33">
        <v>302</v>
      </c>
      <c r="J85" s="33">
        <v>267</v>
      </c>
      <c r="K85" s="34">
        <f>I85-J85</f>
        <v>35</v>
      </c>
      <c r="M85" s="107" t="s">
        <v>65</v>
      </c>
      <c r="N85" s="108"/>
      <c r="O85" s="70">
        <f>(J67-J70)/J67</f>
        <v>0.64424111948331542</v>
      </c>
      <c r="P85" s="2"/>
    </row>
    <row r="86" spans="1:16" ht="15.75" thickBot="1">
      <c r="A86" s="2"/>
      <c r="B86" s="41"/>
      <c r="C86" s="45" t="s">
        <v>66</v>
      </c>
      <c r="D86" s="33">
        <v>72.599999999999994</v>
      </c>
      <c r="E86" s="33">
        <v>68.28</v>
      </c>
      <c r="F86" s="34">
        <v>94.05</v>
      </c>
      <c r="G86" s="48">
        <v>5.5</v>
      </c>
      <c r="H86" s="65" t="s">
        <v>2</v>
      </c>
      <c r="I86" s="35">
        <v>171</v>
      </c>
      <c r="J86" s="35">
        <v>145</v>
      </c>
      <c r="K86" s="34">
        <f>I86-J86</f>
        <v>26</v>
      </c>
      <c r="L86" s="49"/>
      <c r="M86" s="97" t="s">
        <v>67</v>
      </c>
      <c r="N86" s="98"/>
      <c r="O86" s="71">
        <f>(J66-J70)/J66</f>
        <v>0.89146141215106733</v>
      </c>
      <c r="P86" s="2"/>
    </row>
    <row r="87" spans="1:16" ht="15" customHeight="1">
      <c r="A87" s="2"/>
      <c r="B87" s="41"/>
      <c r="C87" s="45" t="s">
        <v>68</v>
      </c>
      <c r="D87" s="33">
        <v>79.8</v>
      </c>
      <c r="E87" s="33">
        <v>64.88</v>
      </c>
      <c r="F87" s="34">
        <v>81.3</v>
      </c>
      <c r="P87" s="2"/>
    </row>
    <row r="88" spans="1:16" ht="15" customHeight="1">
      <c r="A88" s="2"/>
      <c r="B88" s="41"/>
      <c r="C88" s="45" t="s">
        <v>69</v>
      </c>
      <c r="D88" s="33">
        <v>77.3</v>
      </c>
      <c r="E88" s="33">
        <v>48.98</v>
      </c>
      <c r="F88" s="34">
        <v>63.36</v>
      </c>
      <c r="P88" s="2"/>
    </row>
    <row r="89" spans="1:16" ht="15" customHeight="1" thickBot="1">
      <c r="A89" s="2"/>
      <c r="B89" s="41"/>
      <c r="C89" s="50" t="s">
        <v>70</v>
      </c>
      <c r="D89" s="51">
        <v>52.85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91.3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141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 t="s">
        <v>142</v>
      </c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143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144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145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108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2235</v>
      </c>
      <c r="G119" s="12"/>
      <c r="H119" s="12"/>
      <c r="I119" s="12"/>
      <c r="J119" s="122">
        <f>AVERAGE(F119:I119)</f>
        <v>2235</v>
      </c>
      <c r="K119" s="123"/>
      <c r="M119" s="8">
        <v>2</v>
      </c>
      <c r="N119" s="124">
        <v>9.3000000000000007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898</v>
      </c>
      <c r="G120" s="12"/>
      <c r="H120" s="12"/>
      <c r="I120" s="12"/>
      <c r="J120" s="122">
        <f t="shared" ref="J120:J125" si="2">AVERAGE(F120:I120)</f>
        <v>898</v>
      </c>
      <c r="K120" s="123"/>
      <c r="M120" s="8">
        <v>3</v>
      </c>
      <c r="N120" s="124">
        <v>8.6</v>
      </c>
      <c r="O120" s="125"/>
      <c r="P120" s="2"/>
    </row>
    <row r="121" spans="1:16">
      <c r="A121" s="2"/>
      <c r="C121" s="9" t="s">
        <v>19</v>
      </c>
      <c r="D121" s="11">
        <v>64.25</v>
      </c>
      <c r="E121" s="11">
        <v>5.7</v>
      </c>
      <c r="F121" s="11">
        <v>1617</v>
      </c>
      <c r="G121" s="11">
        <v>1541</v>
      </c>
      <c r="H121" s="11">
        <v>1616</v>
      </c>
      <c r="I121" s="11">
        <v>1593</v>
      </c>
      <c r="J121" s="122">
        <f t="shared" si="2"/>
        <v>1591.75</v>
      </c>
      <c r="K121" s="123"/>
      <c r="M121" s="8">
        <v>4</v>
      </c>
      <c r="N121" s="124">
        <v>7.6</v>
      </c>
      <c r="O121" s="125"/>
      <c r="P121" s="2"/>
    </row>
    <row r="122" spans="1:16">
      <c r="A122" s="2"/>
      <c r="C122" s="9" t="s">
        <v>21</v>
      </c>
      <c r="D122" s="11">
        <v>60.23</v>
      </c>
      <c r="E122" s="11">
        <v>7.2</v>
      </c>
      <c r="F122" s="11">
        <v>535</v>
      </c>
      <c r="G122" s="11">
        <v>499</v>
      </c>
      <c r="H122" s="11">
        <v>599</v>
      </c>
      <c r="I122" s="11">
        <v>505</v>
      </c>
      <c r="J122" s="122">
        <f t="shared" si="2"/>
        <v>534.5</v>
      </c>
      <c r="K122" s="123"/>
      <c r="M122" s="8">
        <v>5</v>
      </c>
      <c r="N122" s="124">
        <v>7.2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258</v>
      </c>
      <c r="G123" s="63">
        <v>251</v>
      </c>
      <c r="H123" s="63">
        <v>284</v>
      </c>
      <c r="I123" s="63">
        <v>283</v>
      </c>
      <c r="J123" s="122">
        <f t="shared" si="2"/>
        <v>269</v>
      </c>
      <c r="K123" s="123"/>
      <c r="M123" s="13">
        <v>6</v>
      </c>
      <c r="N123" s="126">
        <v>7.5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187</v>
      </c>
      <c r="G124" s="63">
        <v>177</v>
      </c>
      <c r="H124" s="63">
        <v>214</v>
      </c>
      <c r="I124" s="63">
        <v>232</v>
      </c>
      <c r="J124" s="122">
        <f t="shared" si="2"/>
        <v>202.5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60.73</v>
      </c>
      <c r="E125" s="15">
        <v>6.8</v>
      </c>
      <c r="F125" s="15">
        <v>182</v>
      </c>
      <c r="G125" s="15">
        <v>174</v>
      </c>
      <c r="H125" s="15">
        <v>193</v>
      </c>
      <c r="I125" s="15">
        <v>221</v>
      </c>
      <c r="J125" s="128">
        <f t="shared" si="2"/>
        <v>192.5</v>
      </c>
      <c r="K125" s="129"/>
      <c r="M125" s="67" t="s">
        <v>30</v>
      </c>
      <c r="N125" s="65">
        <v>3.35</v>
      </c>
      <c r="O125" s="66">
        <v>4.4800000000000004</v>
      </c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10.57</v>
      </c>
      <c r="E128" s="11">
        <v>10.7</v>
      </c>
      <c r="F128" s="22">
        <v>1076</v>
      </c>
      <c r="G128" s="16"/>
      <c r="H128" s="23" t="s">
        <v>1</v>
      </c>
      <c r="I128" s="117">
        <v>5.66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66.86</v>
      </c>
      <c r="E129" s="11"/>
      <c r="F129" s="22">
        <v>194</v>
      </c>
      <c r="G129" s="16"/>
      <c r="H129" s="27" t="s">
        <v>2</v>
      </c>
      <c r="I129" s="119">
        <v>4.97</v>
      </c>
      <c r="J129" s="119"/>
      <c r="K129" s="120"/>
      <c r="M129" s="65">
        <v>6.8</v>
      </c>
      <c r="N129" s="28">
        <v>124</v>
      </c>
      <c r="O129" s="66">
        <v>0.04</v>
      </c>
      <c r="P129" s="2"/>
    </row>
    <row r="130" spans="1:16" ht="15" customHeight="1" thickBot="1">
      <c r="A130" s="2"/>
      <c r="C130" s="21" t="s">
        <v>38</v>
      </c>
      <c r="D130" s="11">
        <v>70.31</v>
      </c>
      <c r="E130" s="11"/>
      <c r="F130" s="22">
        <v>191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>
        <v>66.569999999999993</v>
      </c>
      <c r="E131" s="11"/>
      <c r="F131" s="22">
        <v>187</v>
      </c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70.62</v>
      </c>
      <c r="E132" s="11"/>
      <c r="F132" s="22">
        <v>185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5.5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75.260000000000005</v>
      </c>
      <c r="E133" s="11"/>
      <c r="F133" s="22">
        <v>1835</v>
      </c>
      <c r="G133" s="16"/>
      <c r="H133" s="109"/>
      <c r="I133" s="111"/>
      <c r="J133" s="111"/>
      <c r="K133" s="113" t="e">
        <f>((I133-J133)/I133)</f>
        <v>#DIV/0!</v>
      </c>
      <c r="M133" s="13">
        <v>2</v>
      </c>
      <c r="N133" s="35">
        <v>5.6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76.52</v>
      </c>
      <c r="E134" s="11">
        <v>6.7</v>
      </c>
      <c r="F134" s="22">
        <v>466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448</v>
      </c>
      <c r="G135" s="16"/>
      <c r="H135" s="109">
        <v>7</v>
      </c>
      <c r="I135" s="111">
        <v>290</v>
      </c>
      <c r="J135" s="111">
        <v>164</v>
      </c>
      <c r="K135" s="113">
        <f>((I135-J135)/I135)</f>
        <v>0.43448275862068964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77.44</v>
      </c>
      <c r="E136" s="11">
        <v>6.5</v>
      </c>
      <c r="F136" s="22">
        <v>952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0.66420606250981629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932</v>
      </c>
      <c r="G137" s="16"/>
      <c r="M137" s="102" t="s">
        <v>55</v>
      </c>
      <c r="N137" s="103"/>
      <c r="O137" s="37">
        <f>(J122-J123)/J122</f>
        <v>0.49672591206735267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0.24721189591078066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4.9382716049382713E-2</v>
      </c>
      <c r="P139" s="2"/>
    </row>
    <row r="140" spans="1:16">
      <c r="A140" s="2"/>
      <c r="B140" s="41"/>
      <c r="C140" s="45" t="s">
        <v>64</v>
      </c>
      <c r="D140" s="33">
        <v>91.65</v>
      </c>
      <c r="E140" s="33"/>
      <c r="F140" s="34"/>
      <c r="G140" s="46"/>
      <c r="H140" s="47" t="s">
        <v>110</v>
      </c>
      <c r="I140" s="33">
        <v>546</v>
      </c>
      <c r="J140" s="33">
        <v>486</v>
      </c>
      <c r="K140" s="34">
        <f>I140-J140</f>
        <v>60</v>
      </c>
      <c r="M140" s="107" t="s">
        <v>65</v>
      </c>
      <c r="N140" s="108"/>
      <c r="O140" s="70">
        <f>(J122-J125)/J122</f>
        <v>0.63985032740879322</v>
      </c>
      <c r="P140" s="2"/>
    </row>
    <row r="141" spans="1:16" ht="15.75" thickBot="1">
      <c r="A141" s="2"/>
      <c r="B141" s="41"/>
      <c r="C141" s="45" t="s">
        <v>66</v>
      </c>
      <c r="D141" s="33">
        <v>72.650000000000006</v>
      </c>
      <c r="E141" s="33">
        <v>68.56</v>
      </c>
      <c r="F141" s="34">
        <v>94.38</v>
      </c>
      <c r="G141" s="48">
        <v>5.6</v>
      </c>
      <c r="H141" s="65" t="s">
        <v>111</v>
      </c>
      <c r="I141" s="35">
        <v>196</v>
      </c>
      <c r="J141" s="35">
        <v>155</v>
      </c>
      <c r="K141" s="34">
        <f>I141-J141</f>
        <v>41</v>
      </c>
      <c r="L141" s="49"/>
      <c r="M141" s="97" t="s">
        <v>67</v>
      </c>
      <c r="N141" s="98"/>
      <c r="O141" s="71">
        <f>(J121-J125)/J121</f>
        <v>0.87906392335479822</v>
      </c>
      <c r="P141" s="2"/>
    </row>
    <row r="142" spans="1:16" ht="15" customHeight="1">
      <c r="A142" s="2"/>
      <c r="B142" s="41"/>
      <c r="C142" s="45" t="s">
        <v>68</v>
      </c>
      <c r="D142" s="33">
        <v>79.45</v>
      </c>
      <c r="E142" s="33">
        <v>64.92</v>
      </c>
      <c r="F142" s="34">
        <v>81.72</v>
      </c>
      <c r="P142" s="2"/>
    </row>
    <row r="143" spans="1:16" ht="15" customHeight="1">
      <c r="A143" s="2"/>
      <c r="B143" s="41"/>
      <c r="C143" s="45" t="s">
        <v>69</v>
      </c>
      <c r="D143" s="33">
        <v>76.8</v>
      </c>
      <c r="E143" s="33">
        <v>48.65</v>
      </c>
      <c r="F143" s="34">
        <v>63.35</v>
      </c>
      <c r="P143" s="2"/>
    </row>
    <row r="144" spans="1:16" ht="15" customHeight="1" thickBot="1">
      <c r="A144" s="2"/>
      <c r="B144" s="41"/>
      <c r="C144" s="50" t="s">
        <v>70</v>
      </c>
      <c r="D144" s="51">
        <v>53.77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91.38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146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147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148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149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150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 t="s">
        <v>151</v>
      </c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9D61-61D6-440C-90B8-14E82F2B6842}">
  <dimension ref="A1:S171"/>
  <sheetViews>
    <sheetView topLeftCell="A3" zoomScale="85" zoomScaleNormal="85" workbookViewId="0">
      <selection activeCell="A3" sqref="A3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152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1405.5</v>
      </c>
    </row>
    <row r="7" spans="1:19">
      <c r="A7" s="2"/>
      <c r="C7" s="9" t="s">
        <v>17</v>
      </c>
      <c r="D7" s="10"/>
      <c r="E7" s="10"/>
      <c r="F7" s="11">
        <v>2009</v>
      </c>
      <c r="G7" s="12"/>
      <c r="H7" s="12"/>
      <c r="I7" s="12"/>
      <c r="J7" s="122">
        <f>AVERAGE(F7:I7)</f>
        <v>2009</v>
      </c>
      <c r="K7" s="123"/>
      <c r="M7" s="8">
        <v>2</v>
      </c>
      <c r="N7" s="124">
        <v>9.3000000000000007</v>
      </c>
      <c r="O7" s="125"/>
      <c r="P7" s="2"/>
      <c r="R7" s="56" t="s">
        <v>1</v>
      </c>
      <c r="S7" s="72">
        <f>AVERAGE(J10,J67,J122)</f>
        <v>568.91666666666663</v>
      </c>
    </row>
    <row r="8" spans="1:19">
      <c r="A8" s="2"/>
      <c r="C8" s="9" t="s">
        <v>18</v>
      </c>
      <c r="D8" s="10"/>
      <c r="E8" s="10"/>
      <c r="F8" s="11">
        <v>791</v>
      </c>
      <c r="G8" s="12"/>
      <c r="H8" s="12"/>
      <c r="I8" s="12"/>
      <c r="J8" s="122">
        <f t="shared" ref="J8:J13" si="0">AVERAGE(F8:I8)</f>
        <v>791</v>
      </c>
      <c r="K8" s="123"/>
      <c r="M8" s="8">
        <v>3</v>
      </c>
      <c r="N8" s="124">
        <v>7.8</v>
      </c>
      <c r="O8" s="125"/>
      <c r="P8" s="2"/>
      <c r="R8" s="56" t="s">
        <v>2</v>
      </c>
      <c r="S8" s="73">
        <f>AVERAGE(J13,J70,J125)</f>
        <v>227.41666666666666</v>
      </c>
    </row>
    <row r="9" spans="1:19">
      <c r="A9" s="2"/>
      <c r="C9" s="9" t="s">
        <v>19</v>
      </c>
      <c r="D9" s="11">
        <v>65.62</v>
      </c>
      <c r="E9" s="11">
        <v>5.6</v>
      </c>
      <c r="F9" s="11">
        <v>1409</v>
      </c>
      <c r="G9" s="11">
        <v>1421</v>
      </c>
      <c r="H9" s="11">
        <v>1397</v>
      </c>
      <c r="I9" s="11">
        <v>1371</v>
      </c>
      <c r="J9" s="122">
        <f t="shared" si="0"/>
        <v>1399.5</v>
      </c>
      <c r="K9" s="123"/>
      <c r="M9" s="8">
        <v>4</v>
      </c>
      <c r="N9" s="124">
        <v>7.4</v>
      </c>
      <c r="O9" s="125"/>
      <c r="P9" s="2"/>
      <c r="R9" s="74" t="s">
        <v>20</v>
      </c>
      <c r="S9" s="75">
        <f>S6-S8</f>
        <v>1178.0833333333333</v>
      </c>
    </row>
    <row r="10" spans="1:19">
      <c r="A10" s="2"/>
      <c r="C10" s="9" t="s">
        <v>21</v>
      </c>
      <c r="D10" s="11">
        <v>62.77</v>
      </c>
      <c r="E10" s="11">
        <v>7.2</v>
      </c>
      <c r="F10" s="11">
        <v>589</v>
      </c>
      <c r="G10" s="11">
        <v>601</v>
      </c>
      <c r="H10" s="11">
        <v>604</v>
      </c>
      <c r="I10" s="11">
        <v>522</v>
      </c>
      <c r="J10" s="122">
        <f t="shared" si="0"/>
        <v>579</v>
      </c>
      <c r="K10" s="123"/>
      <c r="M10" s="8">
        <v>5</v>
      </c>
      <c r="N10" s="124">
        <v>8.8000000000000007</v>
      </c>
      <c r="O10" s="125"/>
      <c r="P10" s="2"/>
      <c r="R10" s="74" t="s">
        <v>22</v>
      </c>
      <c r="S10" s="76">
        <f>S7-S8</f>
        <v>341.5</v>
      </c>
    </row>
    <row r="11" spans="1:19" ht="15.75" thickBot="1">
      <c r="A11" s="2"/>
      <c r="C11" s="9" t="s">
        <v>23</v>
      </c>
      <c r="D11" s="11"/>
      <c r="E11" s="11"/>
      <c r="F11" s="11">
        <v>333</v>
      </c>
      <c r="G11" s="63">
        <v>344</v>
      </c>
      <c r="H11" s="63">
        <v>349</v>
      </c>
      <c r="I11" s="63">
        <v>332</v>
      </c>
      <c r="J11" s="122">
        <f t="shared" si="0"/>
        <v>339.5</v>
      </c>
      <c r="K11" s="123"/>
      <c r="M11" s="13">
        <v>6</v>
      </c>
      <c r="N11" s="126">
        <v>7.4</v>
      </c>
      <c r="O11" s="127"/>
      <c r="P11" s="2"/>
      <c r="R11" s="77" t="s">
        <v>24</v>
      </c>
      <c r="S11" s="78">
        <f>S9/S6</f>
        <v>0.83819518558045769</v>
      </c>
    </row>
    <row r="12" spans="1:19" ht="15.75" thickBot="1">
      <c r="A12" s="2"/>
      <c r="C12" s="9" t="s">
        <v>25</v>
      </c>
      <c r="D12" s="11"/>
      <c r="E12" s="11"/>
      <c r="F12" s="11">
        <v>229</v>
      </c>
      <c r="G12" s="63">
        <v>237</v>
      </c>
      <c r="H12" s="63">
        <v>225</v>
      </c>
      <c r="I12" s="63">
        <v>208</v>
      </c>
      <c r="J12" s="122">
        <f t="shared" si="0"/>
        <v>224.75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0.60026365900102541</v>
      </c>
    </row>
    <row r="13" spans="1:19" ht="15.75" thickBot="1">
      <c r="A13" s="2"/>
      <c r="C13" s="14" t="s">
        <v>29</v>
      </c>
      <c r="D13" s="15">
        <v>62.02</v>
      </c>
      <c r="E13" s="15">
        <v>6.8</v>
      </c>
      <c r="F13" s="15">
        <v>225</v>
      </c>
      <c r="G13" s="15">
        <v>228</v>
      </c>
      <c r="H13" s="15">
        <v>236</v>
      </c>
      <c r="I13" s="15">
        <v>219</v>
      </c>
      <c r="J13" s="128">
        <f t="shared" si="0"/>
        <v>227</v>
      </c>
      <c r="K13" s="129"/>
      <c r="M13" s="67" t="s">
        <v>30</v>
      </c>
      <c r="N13" s="65">
        <v>4.1500000000000004</v>
      </c>
      <c r="O13" s="66"/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12.06</v>
      </c>
      <c r="E16" s="11">
        <v>10.199999999999999</v>
      </c>
      <c r="F16" s="22">
        <v>1224</v>
      </c>
      <c r="G16" s="16"/>
      <c r="H16" s="23" t="s">
        <v>1</v>
      </c>
      <c r="I16" s="117">
        <v>5.49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66.77</v>
      </c>
      <c r="E17" s="11"/>
      <c r="F17" s="22">
        <v>191</v>
      </c>
      <c r="G17" s="16"/>
      <c r="H17" s="27" t="s">
        <v>2</v>
      </c>
      <c r="I17" s="119">
        <v>5.15</v>
      </c>
      <c r="J17" s="119"/>
      <c r="K17" s="120"/>
      <c r="M17" s="65">
        <v>6.9</v>
      </c>
      <c r="N17" s="28">
        <v>145</v>
      </c>
      <c r="O17" s="66">
        <v>0.04</v>
      </c>
      <c r="P17" s="2"/>
    </row>
    <row r="18" spans="1:16" ht="15.75" thickBot="1">
      <c r="A18" s="2"/>
      <c r="C18" s="21" t="s">
        <v>38</v>
      </c>
      <c r="D18" s="11">
        <v>62.91</v>
      </c>
      <c r="E18" s="11"/>
      <c r="F18" s="22">
        <v>189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>
        <v>65.680000000000007</v>
      </c>
      <c r="E19" s="11"/>
      <c r="F19" s="22">
        <v>222</v>
      </c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69.069999999999993</v>
      </c>
      <c r="E20" s="11"/>
      <c r="F20" s="22">
        <v>202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5.5</v>
      </c>
      <c r="O20" s="34">
        <v>150</v>
      </c>
      <c r="P20" s="2"/>
    </row>
    <row r="21" spans="1:16" ht="15.75" thickBot="1">
      <c r="A21" s="2"/>
      <c r="C21" s="21" t="s">
        <v>48</v>
      </c>
      <c r="D21" s="11">
        <v>77.08</v>
      </c>
      <c r="E21" s="11"/>
      <c r="F21" s="22">
        <v>1881</v>
      </c>
      <c r="G21" s="16"/>
      <c r="H21" s="109">
        <v>8</v>
      </c>
      <c r="I21" s="111">
        <v>277</v>
      </c>
      <c r="J21" s="111">
        <v>188</v>
      </c>
      <c r="K21" s="113">
        <f>((I21-J21)/I21)</f>
        <v>0.32129963898916969</v>
      </c>
      <c r="M21" s="13">
        <v>2</v>
      </c>
      <c r="N21" s="35">
        <v>5.4</v>
      </c>
      <c r="O21" s="36">
        <v>150</v>
      </c>
      <c r="P21" s="2"/>
    </row>
    <row r="22" spans="1:16" ht="15.75" customHeight="1" thickBot="1">
      <c r="A22" s="2"/>
      <c r="C22" s="21" t="s">
        <v>49</v>
      </c>
      <c r="D22" s="11">
        <v>76.03</v>
      </c>
      <c r="E22" s="11">
        <v>6.5</v>
      </c>
      <c r="F22" s="22">
        <v>409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417</v>
      </c>
      <c r="G23" s="16"/>
      <c r="H23" s="109"/>
      <c r="I23" s="111"/>
      <c r="J23" s="111"/>
      <c r="K23" s="113" t="e">
        <f>((I23-J23)/I23)</f>
        <v>#DIV/0!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78.08</v>
      </c>
      <c r="E24" s="11">
        <v>6.2</v>
      </c>
      <c r="F24" s="22">
        <v>888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0.5862808145766345</v>
      </c>
      <c r="P24" s="2"/>
    </row>
    <row r="25" spans="1:16" ht="15.75" thickBot="1">
      <c r="A25" s="2"/>
      <c r="C25" s="38" t="s">
        <v>54</v>
      </c>
      <c r="D25" s="15"/>
      <c r="E25" s="15"/>
      <c r="F25" s="39">
        <v>869</v>
      </c>
      <c r="G25" s="16"/>
      <c r="M25" s="102" t="s">
        <v>55</v>
      </c>
      <c r="N25" s="103"/>
      <c r="O25" s="37">
        <f>(J10-J11)/J10</f>
        <v>0.41364421416234887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0.33799705449189987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-1.0011123470522803E-2</v>
      </c>
      <c r="P27" s="2"/>
    </row>
    <row r="28" spans="1:16" ht="15" customHeight="1">
      <c r="A28" s="2"/>
      <c r="B28" s="41"/>
      <c r="C28" s="45" t="s">
        <v>64</v>
      </c>
      <c r="D28" s="33">
        <v>90.91</v>
      </c>
      <c r="E28" s="33"/>
      <c r="F28" s="34"/>
      <c r="G28" s="46"/>
      <c r="H28" s="47" t="s">
        <v>90</v>
      </c>
      <c r="I28" s="33">
        <v>709</v>
      </c>
      <c r="J28" s="33">
        <v>619</v>
      </c>
      <c r="K28" s="34">
        <f>I28-J28</f>
        <v>90</v>
      </c>
      <c r="M28" s="107" t="s">
        <v>65</v>
      </c>
      <c r="N28" s="108"/>
      <c r="O28" s="70">
        <f>(J10-J13)/J10</f>
        <v>0.60794473229706392</v>
      </c>
      <c r="P28" s="2"/>
    </row>
    <row r="29" spans="1:16" ht="15.75" thickBot="1">
      <c r="A29" s="2"/>
      <c r="B29" s="41"/>
      <c r="C29" s="45" t="s">
        <v>66</v>
      </c>
      <c r="D29" s="33">
        <v>73.150000000000006</v>
      </c>
      <c r="E29" s="33">
        <v>68.86</v>
      </c>
      <c r="F29" s="34">
        <v>94.14</v>
      </c>
      <c r="G29" s="48">
        <v>5.6</v>
      </c>
      <c r="H29" s="65" t="s">
        <v>2</v>
      </c>
      <c r="I29" s="35">
        <v>244</v>
      </c>
      <c r="J29" s="35">
        <v>222</v>
      </c>
      <c r="K29" s="36">
        <f>I29-J29</f>
        <v>22</v>
      </c>
      <c r="L29" s="49"/>
      <c r="M29" s="97" t="s">
        <v>67</v>
      </c>
      <c r="N29" s="98"/>
      <c r="O29" s="71">
        <f>(J9-J13)/J9</f>
        <v>0.83779921400500179</v>
      </c>
      <c r="P29" s="2"/>
    </row>
    <row r="30" spans="1:16" ht="15" customHeight="1">
      <c r="A30" s="2"/>
      <c r="B30" s="41"/>
      <c r="C30" s="45" t="s">
        <v>68</v>
      </c>
      <c r="D30" s="33">
        <v>80.349999999999994</v>
      </c>
      <c r="E30" s="33">
        <v>65.03</v>
      </c>
      <c r="F30" s="34">
        <v>80.94</v>
      </c>
      <c r="P30" s="2"/>
    </row>
    <row r="31" spans="1:16" ht="15" customHeight="1">
      <c r="A31" s="2"/>
      <c r="B31" s="41"/>
      <c r="C31" s="45" t="s">
        <v>69</v>
      </c>
      <c r="D31" s="33">
        <v>77.05</v>
      </c>
      <c r="E31" s="33">
        <v>49.02</v>
      </c>
      <c r="F31" s="34">
        <v>63.63</v>
      </c>
      <c r="P31" s="2"/>
    </row>
    <row r="32" spans="1:16" ht="15.75" customHeight="1" thickBot="1">
      <c r="A32" s="2"/>
      <c r="B32" s="41"/>
      <c r="C32" s="50" t="s">
        <v>70</v>
      </c>
      <c r="D32" s="51">
        <v>57.56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91.24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 t="s">
        <v>153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154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155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156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 t="s">
        <v>157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 t="s">
        <v>158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122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2190</v>
      </c>
      <c r="G64" s="12"/>
      <c r="H64" s="12"/>
      <c r="I64" s="12"/>
      <c r="J64" s="122">
        <f>AVERAGE(F64:I64)</f>
        <v>2190</v>
      </c>
      <c r="K64" s="123"/>
      <c r="M64" s="8">
        <v>2</v>
      </c>
      <c r="N64" s="124">
        <v>9.1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815</v>
      </c>
      <c r="G65" s="12"/>
      <c r="H65" s="12"/>
      <c r="I65" s="12"/>
      <c r="J65" s="122">
        <f t="shared" ref="J65:J70" si="1">AVERAGE(F65:I65)</f>
        <v>815</v>
      </c>
      <c r="K65" s="123"/>
      <c r="M65" s="8">
        <v>3</v>
      </c>
      <c r="N65" s="124">
        <v>7.7</v>
      </c>
      <c r="O65" s="125"/>
      <c r="P65" s="2"/>
    </row>
    <row r="66" spans="1:16" ht="15" customHeight="1">
      <c r="A66" s="2"/>
      <c r="C66" s="9" t="s">
        <v>19</v>
      </c>
      <c r="D66" s="11">
        <v>64.81</v>
      </c>
      <c r="E66" s="11">
        <v>8.1</v>
      </c>
      <c r="F66" s="11">
        <v>1342</v>
      </c>
      <c r="G66" s="11">
        <v>1385</v>
      </c>
      <c r="H66" s="11">
        <v>1435</v>
      </c>
      <c r="I66" s="11">
        <v>1512</v>
      </c>
      <c r="J66" s="122">
        <f t="shared" si="1"/>
        <v>1418.5</v>
      </c>
      <c r="K66" s="123"/>
      <c r="M66" s="8">
        <v>4</v>
      </c>
      <c r="N66" s="124">
        <v>7.1</v>
      </c>
      <c r="O66" s="125"/>
      <c r="P66" s="2"/>
    </row>
    <row r="67" spans="1:16" ht="15" customHeight="1">
      <c r="A67" s="2"/>
      <c r="C67" s="9" t="s">
        <v>21</v>
      </c>
      <c r="D67" s="11">
        <v>61.6</v>
      </c>
      <c r="E67" s="11">
        <v>7.2</v>
      </c>
      <c r="F67" s="11">
        <v>477</v>
      </c>
      <c r="G67" s="11">
        <v>502</v>
      </c>
      <c r="H67" s="11">
        <v>535</v>
      </c>
      <c r="I67" s="11">
        <v>511</v>
      </c>
      <c r="J67" s="122">
        <f t="shared" si="1"/>
        <v>506.25</v>
      </c>
      <c r="K67" s="123"/>
      <c r="M67" s="8">
        <v>5</v>
      </c>
      <c r="N67" s="124">
        <v>7.4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261</v>
      </c>
      <c r="G68" s="63">
        <v>286</v>
      </c>
      <c r="H68" s="63">
        <v>302</v>
      </c>
      <c r="I68" s="63">
        <v>291</v>
      </c>
      <c r="J68" s="122">
        <f t="shared" si="1"/>
        <v>285</v>
      </c>
      <c r="K68" s="123"/>
      <c r="M68" s="13">
        <v>6</v>
      </c>
      <c r="N68" s="126">
        <v>7.3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220</v>
      </c>
      <c r="G69" s="63">
        <v>223</v>
      </c>
      <c r="H69" s="63">
        <v>215</v>
      </c>
      <c r="I69" s="63">
        <v>209</v>
      </c>
      <c r="J69" s="122">
        <f t="shared" si="1"/>
        <v>216.75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62.77</v>
      </c>
      <c r="E70" s="15">
        <v>7.1</v>
      </c>
      <c r="F70" s="15">
        <v>222</v>
      </c>
      <c r="G70" s="15">
        <v>226</v>
      </c>
      <c r="H70" s="15">
        <v>219</v>
      </c>
      <c r="I70" s="15">
        <v>211</v>
      </c>
      <c r="J70" s="128">
        <f t="shared" si="1"/>
        <v>219.5</v>
      </c>
      <c r="K70" s="129"/>
      <c r="M70" s="67" t="s">
        <v>30</v>
      </c>
      <c r="N70" s="65">
        <v>3.89</v>
      </c>
      <c r="O70" s="66"/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9.77</v>
      </c>
      <c r="E73" s="11">
        <v>9</v>
      </c>
      <c r="F73" s="22">
        <v>1089</v>
      </c>
      <c r="G73" s="16"/>
      <c r="H73" s="23" t="s">
        <v>1</v>
      </c>
      <c r="I73" s="117">
        <v>5.05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69.400000000000006</v>
      </c>
      <c r="E74" s="11"/>
      <c r="F74" s="22">
        <v>212</v>
      </c>
      <c r="G74" s="16"/>
      <c r="H74" s="27" t="s">
        <v>2</v>
      </c>
      <c r="I74" s="119">
        <v>4.9400000000000004</v>
      </c>
      <c r="J74" s="119"/>
      <c r="K74" s="120"/>
      <c r="M74" s="65">
        <v>6.8</v>
      </c>
      <c r="N74" s="28">
        <v>135</v>
      </c>
      <c r="O74" s="66">
        <v>0.02</v>
      </c>
      <c r="P74" s="2"/>
    </row>
    <row r="75" spans="1:16" ht="15" customHeight="1" thickBot="1">
      <c r="A75" s="2"/>
      <c r="C75" s="21" t="s">
        <v>38</v>
      </c>
      <c r="D75" s="11">
        <v>66.63</v>
      </c>
      <c r="E75" s="11"/>
      <c r="F75" s="22">
        <v>210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>
        <v>65.819999999999993</v>
      </c>
      <c r="E76" s="11"/>
      <c r="F76" s="22">
        <v>211</v>
      </c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66.78</v>
      </c>
      <c r="E77" s="11"/>
      <c r="F77" s="22">
        <v>209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5.4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75.900000000000006</v>
      </c>
      <c r="E78" s="11"/>
      <c r="F78" s="22">
        <v>1989</v>
      </c>
      <c r="G78" s="16"/>
      <c r="H78" s="109"/>
      <c r="I78" s="111"/>
      <c r="J78" s="111"/>
      <c r="K78" s="113" t="e">
        <f>((I78-J78)/I78)</f>
        <v>#DIV/0!</v>
      </c>
      <c r="M78" s="13">
        <v>2</v>
      </c>
      <c r="N78" s="35">
        <v>5.6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76.400000000000006</v>
      </c>
      <c r="E79" s="11">
        <v>6.6</v>
      </c>
      <c r="F79" s="22">
        <v>424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411</v>
      </c>
      <c r="G80" s="16"/>
      <c r="H80" s="109"/>
      <c r="I80" s="111"/>
      <c r="J80" s="111"/>
      <c r="K80" s="113" t="e">
        <f>((I80-J80)/I80)</f>
        <v>#DIV/0!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77.78</v>
      </c>
      <c r="E81" s="11">
        <v>6.3</v>
      </c>
      <c r="F81" s="22">
        <v>896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0.64310891787099045</v>
      </c>
      <c r="P81" s="2"/>
    </row>
    <row r="82" spans="1:16" ht="15.75" thickBot="1">
      <c r="A82" s="2"/>
      <c r="C82" s="38" t="s">
        <v>54</v>
      </c>
      <c r="D82" s="15"/>
      <c r="E82" s="15"/>
      <c r="F82" s="39">
        <v>879</v>
      </c>
      <c r="G82" s="16"/>
      <c r="M82" s="102" t="s">
        <v>55</v>
      </c>
      <c r="N82" s="103"/>
      <c r="O82" s="37">
        <f>(J67-J68)/J67</f>
        <v>0.43703703703703706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0.23947368421052631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-1.2687427912341407E-2</v>
      </c>
      <c r="P84" s="2"/>
    </row>
    <row r="85" spans="1:16">
      <c r="A85" s="2"/>
      <c r="B85" s="41"/>
      <c r="C85" s="45" t="s">
        <v>64</v>
      </c>
      <c r="D85" s="33">
        <v>91.15</v>
      </c>
      <c r="E85" s="33"/>
      <c r="F85" s="34"/>
      <c r="G85" s="46"/>
      <c r="H85" s="47" t="s">
        <v>90</v>
      </c>
      <c r="I85" s="33">
        <v>309</v>
      </c>
      <c r="J85" s="33">
        <v>262</v>
      </c>
      <c r="K85" s="34">
        <f>I85-J85</f>
        <v>47</v>
      </c>
      <c r="M85" s="107" t="s">
        <v>65</v>
      </c>
      <c r="N85" s="108"/>
      <c r="O85" s="70">
        <f>(J67-J70)/J67</f>
        <v>0.56641975308641979</v>
      </c>
      <c r="P85" s="2"/>
    </row>
    <row r="86" spans="1:16" ht="15.75" thickBot="1">
      <c r="A86" s="2"/>
      <c r="B86" s="41"/>
      <c r="C86" s="45" t="s">
        <v>66</v>
      </c>
      <c r="D86" s="33">
        <v>72.7</v>
      </c>
      <c r="E86" s="33">
        <v>68.3</v>
      </c>
      <c r="F86" s="34">
        <v>93.95</v>
      </c>
      <c r="G86" s="48"/>
      <c r="H86" s="65" t="s">
        <v>2</v>
      </c>
      <c r="I86" s="35">
        <v>198</v>
      </c>
      <c r="J86" s="35">
        <v>160</v>
      </c>
      <c r="K86" s="34">
        <f>I86-J86</f>
        <v>38</v>
      </c>
      <c r="L86" s="49"/>
      <c r="M86" s="97" t="s">
        <v>67</v>
      </c>
      <c r="N86" s="98"/>
      <c r="O86" s="71">
        <f>(J66-J70)/J66</f>
        <v>0.84525907648924925</v>
      </c>
      <c r="P86" s="2"/>
    </row>
    <row r="87" spans="1:16" ht="15" customHeight="1">
      <c r="A87" s="2"/>
      <c r="B87" s="41"/>
      <c r="C87" s="45" t="s">
        <v>68</v>
      </c>
      <c r="D87" s="33">
        <v>79.849999999999994</v>
      </c>
      <c r="E87" s="33">
        <v>64.7</v>
      </c>
      <c r="F87" s="34">
        <v>81.03</v>
      </c>
      <c r="P87" s="2"/>
    </row>
    <row r="88" spans="1:16" ht="15" customHeight="1">
      <c r="A88" s="2"/>
      <c r="B88" s="41"/>
      <c r="C88" s="45" t="s">
        <v>69</v>
      </c>
      <c r="D88" s="33">
        <v>77.8</v>
      </c>
      <c r="E88" s="33">
        <v>49.32</v>
      </c>
      <c r="F88" s="34">
        <v>63.39</v>
      </c>
      <c r="P88" s="2"/>
    </row>
    <row r="89" spans="1:16" ht="15" customHeight="1" thickBot="1">
      <c r="A89" s="2"/>
      <c r="B89" s="41"/>
      <c r="C89" s="50" t="s">
        <v>70</v>
      </c>
      <c r="D89" s="51">
        <v>52.8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91.3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159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 t="s">
        <v>160</v>
      </c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161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162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163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164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2405</v>
      </c>
      <c r="G119" s="12"/>
      <c r="H119" s="12"/>
      <c r="I119" s="12"/>
      <c r="J119" s="122">
        <f>AVERAGE(F119:I119)</f>
        <v>2405</v>
      </c>
      <c r="K119" s="123"/>
      <c r="M119" s="8">
        <v>2</v>
      </c>
      <c r="N119" s="124">
        <v>9.1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912</v>
      </c>
      <c r="G120" s="12"/>
      <c r="H120" s="12"/>
      <c r="I120" s="12"/>
      <c r="J120" s="122">
        <f t="shared" ref="J120:J125" si="2">AVERAGE(F120:I120)</f>
        <v>912</v>
      </c>
      <c r="K120" s="123"/>
      <c r="M120" s="8">
        <v>3</v>
      </c>
      <c r="N120" s="124">
        <v>8.6</v>
      </c>
      <c r="O120" s="125"/>
      <c r="P120" s="2"/>
    </row>
    <row r="121" spans="1:16">
      <c r="A121" s="2"/>
      <c r="C121" s="9" t="s">
        <v>19</v>
      </c>
      <c r="D121" s="11">
        <v>66.31</v>
      </c>
      <c r="E121" s="11">
        <v>7</v>
      </c>
      <c r="F121" s="11">
        <v>1426</v>
      </c>
      <c r="G121" s="11">
        <v>1388</v>
      </c>
      <c r="H121" s="11">
        <v>1436</v>
      </c>
      <c r="I121" s="11">
        <v>1344</v>
      </c>
      <c r="J121" s="122">
        <f t="shared" si="2"/>
        <v>1398.5</v>
      </c>
      <c r="K121" s="123"/>
      <c r="M121" s="8">
        <v>4</v>
      </c>
      <c r="N121" s="124">
        <v>7.1</v>
      </c>
      <c r="O121" s="125"/>
      <c r="P121" s="2"/>
    </row>
    <row r="122" spans="1:16">
      <c r="A122" s="2"/>
      <c r="C122" s="9" t="s">
        <v>21</v>
      </c>
      <c r="D122" s="11">
        <v>61.23</v>
      </c>
      <c r="E122" s="11">
        <v>7.1</v>
      </c>
      <c r="F122" s="11">
        <v>582</v>
      </c>
      <c r="G122" s="11">
        <v>670</v>
      </c>
      <c r="H122" s="11">
        <v>619</v>
      </c>
      <c r="I122" s="11">
        <v>615</v>
      </c>
      <c r="J122" s="122">
        <f t="shared" si="2"/>
        <v>621.5</v>
      </c>
      <c r="K122" s="123"/>
      <c r="M122" s="8">
        <v>5</v>
      </c>
      <c r="N122" s="124">
        <v>7.7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347</v>
      </c>
      <c r="G123" s="63">
        <v>390</v>
      </c>
      <c r="H123" s="63">
        <v>395</v>
      </c>
      <c r="I123" s="63">
        <v>414</v>
      </c>
      <c r="J123" s="122">
        <f t="shared" si="2"/>
        <v>386.5</v>
      </c>
      <c r="K123" s="123"/>
      <c r="M123" s="13">
        <v>6</v>
      </c>
      <c r="N123" s="126">
        <v>7.4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220</v>
      </c>
      <c r="G124" s="63">
        <v>225</v>
      </c>
      <c r="H124" s="63">
        <v>239</v>
      </c>
      <c r="I124" s="63">
        <v>250</v>
      </c>
      <c r="J124" s="122">
        <f t="shared" si="2"/>
        <v>233.5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60.95</v>
      </c>
      <c r="E125" s="15">
        <v>6.9</v>
      </c>
      <c r="F125" s="15">
        <v>222</v>
      </c>
      <c r="G125" s="15">
        <v>231</v>
      </c>
      <c r="H125" s="15">
        <v>241</v>
      </c>
      <c r="I125" s="15">
        <v>249</v>
      </c>
      <c r="J125" s="128">
        <f t="shared" si="2"/>
        <v>235.75</v>
      </c>
      <c r="K125" s="129"/>
      <c r="M125" s="67" t="s">
        <v>30</v>
      </c>
      <c r="N125" s="65">
        <v>3.58</v>
      </c>
      <c r="O125" s="66"/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11.72</v>
      </c>
      <c r="E128" s="11">
        <v>10.199999999999999</v>
      </c>
      <c r="F128" s="22">
        <v>939</v>
      </c>
      <c r="G128" s="16"/>
      <c r="H128" s="23" t="s">
        <v>1</v>
      </c>
      <c r="I128" s="117">
        <v>5.99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66.38</v>
      </c>
      <c r="E129" s="11"/>
      <c r="F129" s="22">
        <v>233</v>
      </c>
      <c r="G129" s="16"/>
      <c r="H129" s="27" t="s">
        <v>2</v>
      </c>
      <c r="I129" s="119">
        <v>5.69</v>
      </c>
      <c r="J129" s="119"/>
      <c r="K129" s="120"/>
      <c r="M129" s="65">
        <v>7.1</v>
      </c>
      <c r="N129" s="28">
        <v>126</v>
      </c>
      <c r="O129" s="66">
        <v>0.03</v>
      </c>
      <c r="P129" s="2"/>
    </row>
    <row r="130" spans="1:16" ht="15" customHeight="1" thickBot="1">
      <c r="A130" s="2"/>
      <c r="C130" s="21" t="s">
        <v>38</v>
      </c>
      <c r="D130" s="11">
        <v>63.26</v>
      </c>
      <c r="E130" s="11"/>
      <c r="F130" s="22">
        <v>230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/>
      <c r="E131" s="11"/>
      <c r="F131" s="22"/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63.08</v>
      </c>
      <c r="E132" s="11"/>
      <c r="F132" s="22">
        <v>236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5.5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75.17</v>
      </c>
      <c r="E133" s="11"/>
      <c r="F133" s="22">
        <v>1487</v>
      </c>
      <c r="G133" s="16"/>
      <c r="H133" s="109">
        <v>5</v>
      </c>
      <c r="I133" s="111">
        <v>333</v>
      </c>
      <c r="J133" s="111">
        <v>229</v>
      </c>
      <c r="K133" s="113">
        <f>((I133-J133)/I133)</f>
        <v>0.31231231231231232</v>
      </c>
      <c r="M133" s="13">
        <v>2</v>
      </c>
      <c r="N133" s="35">
        <v>5.6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71.790000000000006</v>
      </c>
      <c r="E134" s="11">
        <v>6.9</v>
      </c>
      <c r="F134" s="22">
        <v>439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498</v>
      </c>
      <c r="G135" s="16"/>
      <c r="H135" s="109"/>
      <c r="I135" s="111"/>
      <c r="J135" s="111"/>
      <c r="K135" s="113" t="e">
        <f>((I135-J135)/I135)</f>
        <v>#DIV/0!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74.64</v>
      </c>
      <c r="E136" s="11">
        <v>6.1</v>
      </c>
      <c r="F136" s="22">
        <v>945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0.55559528065784769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1085</v>
      </c>
      <c r="G137" s="16"/>
      <c r="M137" s="102" t="s">
        <v>55</v>
      </c>
      <c r="N137" s="103"/>
      <c r="O137" s="37">
        <f>(J122-J123)/J122</f>
        <v>0.37811745776347544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0.39586028460543338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-9.6359743040685224E-3</v>
      </c>
      <c r="P139" s="2"/>
    </row>
    <row r="140" spans="1:16">
      <c r="A140" s="2"/>
      <c r="B140" s="41"/>
      <c r="C140" s="45" t="s">
        <v>64</v>
      </c>
      <c r="D140" s="33">
        <v>91.75</v>
      </c>
      <c r="E140" s="33"/>
      <c r="F140" s="34"/>
      <c r="G140" s="46"/>
      <c r="H140" s="47" t="s">
        <v>1</v>
      </c>
      <c r="I140" s="33">
        <v>396</v>
      </c>
      <c r="J140" s="33">
        <v>337</v>
      </c>
      <c r="K140" s="34">
        <f>I140-J140</f>
        <v>59</v>
      </c>
      <c r="M140" s="107" t="s">
        <v>65</v>
      </c>
      <c r="N140" s="108"/>
      <c r="O140" s="70">
        <f>(J122-J125)/J122</f>
        <v>0.62067578439259852</v>
      </c>
      <c r="P140" s="2"/>
    </row>
    <row r="141" spans="1:16" ht="15.75" thickBot="1">
      <c r="A141" s="2"/>
      <c r="B141" s="41"/>
      <c r="C141" s="45" t="s">
        <v>66</v>
      </c>
      <c r="D141" s="33">
        <v>73.099999999999994</v>
      </c>
      <c r="E141" s="33">
        <v>68.8</v>
      </c>
      <c r="F141" s="34">
        <v>94.12</v>
      </c>
      <c r="G141" s="48">
        <v>5.4</v>
      </c>
      <c r="H141" s="65" t="s">
        <v>2</v>
      </c>
      <c r="I141" s="35">
        <v>241</v>
      </c>
      <c r="J141" s="35">
        <v>225</v>
      </c>
      <c r="K141" s="34">
        <f>I141-J141</f>
        <v>16</v>
      </c>
      <c r="L141" s="49"/>
      <c r="M141" s="97" t="s">
        <v>67</v>
      </c>
      <c r="N141" s="98"/>
      <c r="O141" s="71">
        <f>(J121-J125)/J121</f>
        <v>0.83142652842331066</v>
      </c>
      <c r="P141" s="2"/>
    </row>
    <row r="142" spans="1:16" ht="15" customHeight="1">
      <c r="A142" s="2"/>
      <c r="B142" s="41"/>
      <c r="C142" s="45" t="s">
        <v>68</v>
      </c>
      <c r="D142" s="33">
        <v>79.25</v>
      </c>
      <c r="E142" s="33">
        <v>64.03</v>
      </c>
      <c r="F142" s="34">
        <v>80.790000000000006</v>
      </c>
      <c r="P142" s="2"/>
    </row>
    <row r="143" spans="1:16" ht="15" customHeight="1">
      <c r="A143" s="2"/>
      <c r="B143" s="41"/>
      <c r="C143" s="45" t="s">
        <v>69</v>
      </c>
      <c r="D143" s="33">
        <v>78.650000000000006</v>
      </c>
      <c r="E143" s="33">
        <v>50.62</v>
      </c>
      <c r="F143" s="34">
        <v>64.36</v>
      </c>
      <c r="P143" s="2"/>
    </row>
    <row r="144" spans="1:16" ht="15" customHeight="1" thickBot="1">
      <c r="A144" s="2"/>
      <c r="B144" s="41"/>
      <c r="C144" s="50" t="s">
        <v>70</v>
      </c>
      <c r="D144" s="51">
        <v>54.15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91.35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165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166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167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 t="s">
        <v>168</v>
      </c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 t="s">
        <v>169</v>
      </c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 t="s">
        <v>170</v>
      </c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 t="s">
        <v>171</v>
      </c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 t="s">
        <v>172</v>
      </c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 t="s">
        <v>173</v>
      </c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C3C4-0787-4C16-ACCD-A236DC85E9E5}">
  <dimension ref="A1:S171"/>
  <sheetViews>
    <sheetView topLeftCell="B1" zoomScale="85" zoomScaleNormal="85" workbookViewId="0">
      <selection activeCell="B115" sqref="B115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152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1567.8333333333333</v>
      </c>
    </row>
    <row r="7" spans="1:19">
      <c r="A7" s="2"/>
      <c r="C7" s="9" t="s">
        <v>17</v>
      </c>
      <c r="D7" s="10"/>
      <c r="E7" s="10"/>
      <c r="F7" s="11">
        <v>2088</v>
      </c>
      <c r="G7" s="12"/>
      <c r="H7" s="12"/>
      <c r="I7" s="12"/>
      <c r="J7" s="122">
        <f>AVERAGE(F7:I7)</f>
        <v>2088</v>
      </c>
      <c r="K7" s="123"/>
      <c r="M7" s="8">
        <v>2</v>
      </c>
      <c r="N7" s="124">
        <v>9.1</v>
      </c>
      <c r="O7" s="125"/>
      <c r="P7" s="2"/>
      <c r="R7" s="56" t="s">
        <v>1</v>
      </c>
      <c r="S7" s="72">
        <f>AVERAGE(J10,J67,J122)</f>
        <v>909.75</v>
      </c>
    </row>
    <row r="8" spans="1:19">
      <c r="A8" s="2"/>
      <c r="C8" s="9" t="s">
        <v>18</v>
      </c>
      <c r="D8" s="10"/>
      <c r="E8" s="10"/>
      <c r="F8" s="11">
        <v>829</v>
      </c>
      <c r="G8" s="12"/>
      <c r="H8" s="12"/>
      <c r="I8" s="12"/>
      <c r="J8" s="122">
        <f t="shared" ref="J8:J13" si="0">AVERAGE(F8:I8)</f>
        <v>829</v>
      </c>
      <c r="K8" s="123"/>
      <c r="M8" s="8">
        <v>3</v>
      </c>
      <c r="N8" s="124">
        <v>8.8000000000000007</v>
      </c>
      <c r="O8" s="125"/>
      <c r="P8" s="2"/>
      <c r="R8" s="56" t="s">
        <v>2</v>
      </c>
      <c r="S8" s="73">
        <f>AVERAGE(J13,J70,J125)</f>
        <v>424</v>
      </c>
    </row>
    <row r="9" spans="1:19">
      <c r="A9" s="2"/>
      <c r="C9" s="9" t="s">
        <v>19</v>
      </c>
      <c r="D9" s="11">
        <v>65.02</v>
      </c>
      <c r="E9" s="11">
        <v>6.1</v>
      </c>
      <c r="F9" s="11">
        <v>1644</v>
      </c>
      <c r="G9" s="11">
        <v>1661</v>
      </c>
      <c r="H9" s="11">
        <v>1646</v>
      </c>
      <c r="I9" s="11">
        <v>1771</v>
      </c>
      <c r="J9" s="122">
        <f t="shared" si="0"/>
        <v>1680.5</v>
      </c>
      <c r="K9" s="123"/>
      <c r="M9" s="8">
        <v>4</v>
      </c>
      <c r="N9" s="124">
        <v>7.4</v>
      </c>
      <c r="O9" s="125"/>
      <c r="P9" s="2"/>
      <c r="R9" s="74" t="s">
        <v>20</v>
      </c>
      <c r="S9" s="75">
        <f>S6-S8</f>
        <v>1143.8333333333333</v>
      </c>
    </row>
    <row r="10" spans="1:19">
      <c r="A10" s="2"/>
      <c r="C10" s="9" t="s">
        <v>21</v>
      </c>
      <c r="D10" s="11">
        <v>62.91</v>
      </c>
      <c r="E10" s="11">
        <v>7.2</v>
      </c>
      <c r="F10" s="11">
        <v>655</v>
      </c>
      <c r="G10" s="11">
        <v>650</v>
      </c>
      <c r="H10" s="11">
        <v>777</v>
      </c>
      <c r="I10" s="11">
        <v>1009</v>
      </c>
      <c r="J10" s="122">
        <f t="shared" si="0"/>
        <v>772.75</v>
      </c>
      <c r="K10" s="123"/>
      <c r="M10" s="8">
        <v>5</v>
      </c>
      <c r="N10" s="124">
        <v>8.9</v>
      </c>
      <c r="O10" s="125"/>
      <c r="P10" s="2"/>
      <c r="R10" s="74" t="s">
        <v>22</v>
      </c>
      <c r="S10" s="76">
        <f>S7-S8</f>
        <v>485.75</v>
      </c>
    </row>
    <row r="11" spans="1:19" ht="15.75" thickBot="1">
      <c r="A11" s="2"/>
      <c r="C11" s="9" t="s">
        <v>23</v>
      </c>
      <c r="D11" s="11"/>
      <c r="E11" s="11"/>
      <c r="F11" s="11">
        <v>411</v>
      </c>
      <c r="G11" s="63">
        <v>402</v>
      </c>
      <c r="H11" s="63">
        <v>440</v>
      </c>
      <c r="I11" s="63">
        <v>551</v>
      </c>
      <c r="J11" s="122">
        <f t="shared" si="0"/>
        <v>451</v>
      </c>
      <c r="K11" s="123"/>
      <c r="M11" s="13">
        <v>6</v>
      </c>
      <c r="N11" s="126">
        <v>7.7</v>
      </c>
      <c r="O11" s="127"/>
      <c r="P11" s="2"/>
      <c r="R11" s="77" t="s">
        <v>24</v>
      </c>
      <c r="S11" s="78">
        <f>S9/S6</f>
        <v>0.72956309131497821</v>
      </c>
    </row>
    <row r="12" spans="1:19" ht="15.75" thickBot="1">
      <c r="A12" s="2"/>
      <c r="C12" s="9" t="s">
        <v>25</v>
      </c>
      <c r="D12" s="11"/>
      <c r="E12" s="11"/>
      <c r="F12" s="11">
        <v>247</v>
      </c>
      <c r="G12" s="63">
        <v>280</v>
      </c>
      <c r="H12" s="63">
        <v>258</v>
      </c>
      <c r="I12" s="63">
        <v>293</v>
      </c>
      <c r="J12" s="122">
        <f t="shared" si="0"/>
        <v>269.5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0.53393789502610611</v>
      </c>
    </row>
    <row r="13" spans="1:19" ht="15.75" thickBot="1">
      <c r="A13" s="2"/>
      <c r="C13" s="14" t="s">
        <v>29</v>
      </c>
      <c r="D13" s="15">
        <v>62.44</v>
      </c>
      <c r="E13" s="15">
        <v>6.9</v>
      </c>
      <c r="F13" s="15">
        <v>256</v>
      </c>
      <c r="G13" s="15">
        <v>264</v>
      </c>
      <c r="H13" s="15">
        <v>266</v>
      </c>
      <c r="I13" s="15">
        <v>287</v>
      </c>
      <c r="J13" s="128">
        <f t="shared" si="0"/>
        <v>268.25</v>
      </c>
      <c r="K13" s="129"/>
      <c r="M13" s="67" t="s">
        <v>30</v>
      </c>
      <c r="N13" s="65">
        <v>3.69</v>
      </c>
      <c r="O13" s="66">
        <v>5.03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10.36</v>
      </c>
      <c r="E16" s="11">
        <v>10.4</v>
      </c>
      <c r="F16" s="22">
        <v>1197</v>
      </c>
      <c r="G16" s="16"/>
      <c r="H16" s="23" t="s">
        <v>1</v>
      </c>
      <c r="I16" s="117">
        <v>5.6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66.010000000000005</v>
      </c>
      <c r="E17" s="11"/>
      <c r="F17" s="22">
        <v>222</v>
      </c>
      <c r="G17" s="16"/>
      <c r="H17" s="27" t="s">
        <v>2</v>
      </c>
      <c r="I17" s="119">
        <v>5.04</v>
      </c>
      <c r="J17" s="119"/>
      <c r="K17" s="120"/>
      <c r="M17" s="65">
        <v>6.8</v>
      </c>
      <c r="N17" s="28">
        <v>136</v>
      </c>
      <c r="O17" s="66">
        <v>0.04</v>
      </c>
      <c r="P17" s="2"/>
    </row>
    <row r="18" spans="1:16" ht="15.75" thickBot="1">
      <c r="A18" s="2"/>
      <c r="C18" s="21" t="s">
        <v>38</v>
      </c>
      <c r="D18" s="11">
        <v>70.08</v>
      </c>
      <c r="E18" s="11"/>
      <c r="F18" s="22">
        <v>251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/>
      <c r="E19" s="11"/>
      <c r="F19" s="22"/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69.39</v>
      </c>
      <c r="E20" s="11"/>
      <c r="F20" s="22">
        <v>241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5.8</v>
      </c>
      <c r="O20" s="34">
        <v>150</v>
      </c>
      <c r="P20" s="2"/>
    </row>
    <row r="21" spans="1:16" ht="15.75" thickBot="1">
      <c r="A21" s="2"/>
      <c r="C21" s="21" t="s">
        <v>48</v>
      </c>
      <c r="D21" s="11">
        <v>74.040000000000006</v>
      </c>
      <c r="E21" s="11"/>
      <c r="F21" s="22">
        <v>1773</v>
      </c>
      <c r="G21" s="16"/>
      <c r="H21" s="109">
        <v>4</v>
      </c>
      <c r="I21" s="111">
        <v>777</v>
      </c>
      <c r="J21" s="111">
        <v>555</v>
      </c>
      <c r="K21" s="113">
        <f>((I21-J21)/I21)</f>
        <v>0.2857142857142857</v>
      </c>
      <c r="M21" s="13">
        <v>2</v>
      </c>
      <c r="N21" s="35">
        <v>5.6</v>
      </c>
      <c r="O21" s="36">
        <v>150</v>
      </c>
      <c r="P21" s="2"/>
    </row>
    <row r="22" spans="1:16" ht="15.75" customHeight="1" thickBot="1">
      <c r="A22" s="2"/>
      <c r="C22" s="21" t="s">
        <v>49</v>
      </c>
      <c r="D22" s="11">
        <v>75.17</v>
      </c>
      <c r="E22" s="11">
        <v>6.6</v>
      </c>
      <c r="F22" s="22">
        <v>421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433</v>
      </c>
      <c r="G23" s="16"/>
      <c r="H23" s="109">
        <v>13</v>
      </c>
      <c r="I23" s="111">
        <v>429</v>
      </c>
      <c r="J23" s="111">
        <v>269</v>
      </c>
      <c r="K23" s="113">
        <f>((I23-J23)/I23)</f>
        <v>0.37296037296037299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77.44</v>
      </c>
      <c r="E24" s="11">
        <v>6.1</v>
      </c>
      <c r="F24" s="22">
        <v>1274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0.54016661707825053</v>
      </c>
      <c r="P24" s="2"/>
    </row>
    <row r="25" spans="1:16" ht="15.75" thickBot="1">
      <c r="A25" s="2"/>
      <c r="C25" s="38" t="s">
        <v>54</v>
      </c>
      <c r="D25" s="15"/>
      <c r="E25" s="15"/>
      <c r="F25" s="39">
        <v>1260</v>
      </c>
      <c r="G25" s="16"/>
      <c r="M25" s="102" t="s">
        <v>55</v>
      </c>
      <c r="N25" s="103"/>
      <c r="O25" s="37">
        <f>(J10-J11)/J10</f>
        <v>0.41637010676156583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0.40243902439024393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4.6382189239332098E-3</v>
      </c>
      <c r="P27" s="2"/>
    </row>
    <row r="28" spans="1:16" ht="15" customHeight="1">
      <c r="A28" s="2"/>
      <c r="B28" s="41"/>
      <c r="C28" s="45" t="s">
        <v>64</v>
      </c>
      <c r="D28" s="33">
        <v>91.03</v>
      </c>
      <c r="E28" s="33"/>
      <c r="F28" s="34"/>
      <c r="G28" s="46"/>
      <c r="H28" s="47" t="s">
        <v>90</v>
      </c>
      <c r="I28" s="33">
        <v>804</v>
      </c>
      <c r="J28" s="33">
        <v>726</v>
      </c>
      <c r="K28" s="34">
        <f>I28-J28</f>
        <v>78</v>
      </c>
      <c r="M28" s="107" t="s">
        <v>65</v>
      </c>
      <c r="N28" s="108"/>
      <c r="O28" s="70">
        <f>(J10-J13)/J10</f>
        <v>0.65286315108379167</v>
      </c>
      <c r="P28" s="2"/>
    </row>
    <row r="29" spans="1:16" ht="15.75" thickBot="1">
      <c r="A29" s="2"/>
      <c r="B29" s="41"/>
      <c r="C29" s="45" t="s">
        <v>66</v>
      </c>
      <c r="D29" s="33">
        <v>72.95</v>
      </c>
      <c r="E29" s="33">
        <v>67.930000000000007</v>
      </c>
      <c r="F29" s="34">
        <v>93.12</v>
      </c>
      <c r="G29" s="48">
        <v>5.4</v>
      </c>
      <c r="H29" s="65" t="s">
        <v>2</v>
      </c>
      <c r="I29" s="35">
        <v>279</v>
      </c>
      <c r="J29" s="35">
        <v>255</v>
      </c>
      <c r="K29" s="36">
        <f>I29-J29</f>
        <v>24</v>
      </c>
      <c r="L29" s="49"/>
      <c r="M29" s="97" t="s">
        <v>67</v>
      </c>
      <c r="N29" s="98"/>
      <c r="O29" s="71">
        <f>(J9-J13)/J9</f>
        <v>0.84037488842606367</v>
      </c>
      <c r="P29" s="2"/>
    </row>
    <row r="30" spans="1:16" ht="15" customHeight="1">
      <c r="A30" s="2"/>
      <c r="B30" s="41"/>
      <c r="C30" s="45" t="s">
        <v>68</v>
      </c>
      <c r="D30" s="33">
        <v>78.849999999999994</v>
      </c>
      <c r="E30" s="33">
        <v>63.21</v>
      </c>
      <c r="F30" s="34">
        <v>80.17</v>
      </c>
      <c r="P30" s="2"/>
    </row>
    <row r="31" spans="1:16" ht="15" customHeight="1">
      <c r="A31" s="2"/>
      <c r="B31" s="41"/>
      <c r="C31" s="45" t="s">
        <v>69</v>
      </c>
      <c r="D31" s="33">
        <v>74.349999999999994</v>
      </c>
      <c r="E31" s="33">
        <v>47.51</v>
      </c>
      <c r="F31" s="34">
        <v>63.91</v>
      </c>
      <c r="P31" s="2"/>
    </row>
    <row r="32" spans="1:16" ht="15.75" customHeight="1" thickBot="1">
      <c r="A32" s="2"/>
      <c r="B32" s="41"/>
      <c r="C32" s="50" t="s">
        <v>70</v>
      </c>
      <c r="D32" s="51">
        <v>55.84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90.96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 t="s">
        <v>174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 t="s">
        <v>175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176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177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178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 t="s">
        <v>179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 t="s">
        <v>180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 t="s">
        <v>181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182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2335</v>
      </c>
      <c r="G64" s="12"/>
      <c r="H64" s="12"/>
      <c r="I64" s="12"/>
      <c r="J64" s="122">
        <f>AVERAGE(F64:I64)</f>
        <v>2335</v>
      </c>
      <c r="K64" s="123"/>
      <c r="M64" s="8">
        <v>2</v>
      </c>
      <c r="N64" s="124">
        <v>9.1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965</v>
      </c>
      <c r="G65" s="12"/>
      <c r="H65" s="12"/>
      <c r="I65" s="12"/>
      <c r="J65" s="122">
        <f t="shared" ref="J65:J70" si="1">AVERAGE(F65:I65)</f>
        <v>965</v>
      </c>
      <c r="K65" s="123"/>
      <c r="M65" s="8">
        <v>3</v>
      </c>
      <c r="N65" s="124">
        <v>8.6999999999999993</v>
      </c>
      <c r="O65" s="125"/>
      <c r="P65" s="2"/>
    </row>
    <row r="66" spans="1:16" ht="15" customHeight="1">
      <c r="A66" s="2"/>
      <c r="C66" s="9" t="s">
        <v>19</v>
      </c>
      <c r="D66" s="11">
        <v>65.69</v>
      </c>
      <c r="E66" s="11">
        <v>8.8000000000000007</v>
      </c>
      <c r="F66" s="11">
        <v>1432</v>
      </c>
      <c r="G66" s="11">
        <v>1681</v>
      </c>
      <c r="H66" s="11">
        <v>1611</v>
      </c>
      <c r="I66" s="11">
        <v>1529</v>
      </c>
      <c r="J66" s="122">
        <f t="shared" si="1"/>
        <v>1563.25</v>
      </c>
      <c r="K66" s="123"/>
      <c r="M66" s="8">
        <v>4</v>
      </c>
      <c r="N66" s="124">
        <v>7.5</v>
      </c>
      <c r="O66" s="125"/>
      <c r="P66" s="2"/>
    </row>
    <row r="67" spans="1:16" ht="15" customHeight="1">
      <c r="A67" s="2"/>
      <c r="C67" s="9" t="s">
        <v>21</v>
      </c>
      <c r="D67" s="11">
        <v>62.88</v>
      </c>
      <c r="E67" s="11">
        <v>9.3000000000000007</v>
      </c>
      <c r="F67" s="11">
        <v>956</v>
      </c>
      <c r="G67" s="11">
        <v>979</v>
      </c>
      <c r="H67" s="11">
        <v>951</v>
      </c>
      <c r="I67" s="11">
        <v>1045</v>
      </c>
      <c r="J67" s="122">
        <f t="shared" si="1"/>
        <v>982.75</v>
      </c>
      <c r="K67" s="123"/>
      <c r="M67" s="8">
        <v>5</v>
      </c>
      <c r="N67" s="124">
        <v>8.8000000000000007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566</v>
      </c>
      <c r="G68" s="63">
        <v>557</v>
      </c>
      <c r="H68" s="63">
        <v>656</v>
      </c>
      <c r="I68" s="63">
        <v>753</v>
      </c>
      <c r="J68" s="122">
        <f t="shared" si="1"/>
        <v>633</v>
      </c>
      <c r="K68" s="123"/>
      <c r="M68" s="13">
        <v>6</v>
      </c>
      <c r="N68" s="126">
        <v>7.8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432</v>
      </c>
      <c r="G69" s="63">
        <v>444</v>
      </c>
      <c r="H69" s="63">
        <v>558</v>
      </c>
      <c r="I69" s="63">
        <v>542</v>
      </c>
      <c r="J69" s="122">
        <f t="shared" si="1"/>
        <v>494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61.93</v>
      </c>
      <c r="E70" s="15">
        <v>7.8</v>
      </c>
      <c r="F70" s="15">
        <v>408</v>
      </c>
      <c r="G70" s="15">
        <v>419</v>
      </c>
      <c r="H70" s="15">
        <v>531</v>
      </c>
      <c r="I70" s="15">
        <v>568</v>
      </c>
      <c r="J70" s="128">
        <f t="shared" si="1"/>
        <v>481.5</v>
      </c>
      <c r="K70" s="129"/>
      <c r="M70" s="67" t="s">
        <v>30</v>
      </c>
      <c r="N70" s="65">
        <v>2.65</v>
      </c>
      <c r="O70" s="66">
        <v>4.75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19.940000000000001</v>
      </c>
      <c r="E73" s="11">
        <v>11</v>
      </c>
      <c r="F73" s="22">
        <v>1920</v>
      </c>
      <c r="G73" s="16"/>
      <c r="H73" s="23" t="s">
        <v>1</v>
      </c>
      <c r="I73" s="117">
        <v>8.4499999999999993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67.55</v>
      </c>
      <c r="E74" s="11"/>
      <c r="F74" s="22">
        <v>420</v>
      </c>
      <c r="G74" s="16"/>
      <c r="H74" s="27" t="s">
        <v>2</v>
      </c>
      <c r="I74" s="119">
        <v>7.98</v>
      </c>
      <c r="J74" s="119"/>
      <c r="K74" s="120"/>
      <c r="M74" s="65">
        <v>6.9</v>
      </c>
      <c r="N74" s="28">
        <v>146</v>
      </c>
      <c r="O74" s="66">
        <v>0.05</v>
      </c>
      <c r="P74" s="2"/>
    </row>
    <row r="75" spans="1:16" ht="15" customHeight="1" thickBot="1">
      <c r="A75" s="2"/>
      <c r="C75" s="21" t="s">
        <v>38</v>
      </c>
      <c r="D75" s="11">
        <v>66.75</v>
      </c>
      <c r="E75" s="11"/>
      <c r="F75" s="22">
        <v>416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/>
      <c r="E76" s="11"/>
      <c r="F76" s="22"/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62.88</v>
      </c>
      <c r="E77" s="11"/>
      <c r="F77" s="22">
        <v>413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5.7</v>
      </c>
      <c r="O77" s="34">
        <v>150</v>
      </c>
      <c r="P77" s="2"/>
    </row>
    <row r="78" spans="1:16" ht="15.75" thickBot="1">
      <c r="A78" s="2"/>
      <c r="C78" s="21" t="s">
        <v>48</v>
      </c>
      <c r="D78" s="11">
        <v>76.37</v>
      </c>
      <c r="E78" s="11"/>
      <c r="F78" s="22">
        <v>1896</v>
      </c>
      <c r="G78" s="16"/>
      <c r="H78" s="109">
        <v>11</v>
      </c>
      <c r="I78" s="111">
        <v>1014</v>
      </c>
      <c r="J78" s="111">
        <v>606</v>
      </c>
      <c r="K78" s="113">
        <f>((I78-J78)/I78)</f>
        <v>0.40236686390532544</v>
      </c>
      <c r="M78" s="13">
        <v>2</v>
      </c>
      <c r="N78" s="35">
        <v>5.8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75.61</v>
      </c>
      <c r="E79" s="11">
        <v>6.8</v>
      </c>
      <c r="F79" s="22">
        <v>565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549</v>
      </c>
      <c r="G80" s="16"/>
      <c r="H80" s="109"/>
      <c r="I80" s="111"/>
      <c r="J80" s="111"/>
      <c r="K80" s="113" t="e">
        <f>((I80-J80)/I80)</f>
        <v>#DIV/0!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77.680000000000007</v>
      </c>
      <c r="E81" s="11">
        <v>6.4</v>
      </c>
      <c r="F81" s="22">
        <v>1327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0.37134175595714058</v>
      </c>
      <c r="P81" s="2"/>
    </row>
    <row r="82" spans="1:16" ht="15.75" thickBot="1">
      <c r="A82" s="2"/>
      <c r="C82" s="38" t="s">
        <v>54</v>
      </c>
      <c r="D82" s="15"/>
      <c r="E82" s="15"/>
      <c r="F82" s="39">
        <v>1302</v>
      </c>
      <c r="G82" s="16"/>
      <c r="M82" s="102" t="s">
        <v>55</v>
      </c>
      <c r="N82" s="103"/>
      <c r="O82" s="37">
        <f>(J67-J68)/J67</f>
        <v>0.35588908674637498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0.21958925750394945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2.5303643724696356E-2</v>
      </c>
      <c r="P84" s="2"/>
    </row>
    <row r="85" spans="1:16">
      <c r="A85" s="2"/>
      <c r="B85" s="41"/>
      <c r="C85" s="45" t="s">
        <v>64</v>
      </c>
      <c r="D85" s="33">
        <v>91.65</v>
      </c>
      <c r="E85" s="33"/>
      <c r="F85" s="34"/>
      <c r="G85" s="46"/>
      <c r="H85" s="47" t="s">
        <v>110</v>
      </c>
      <c r="I85" s="33">
        <v>968</v>
      </c>
      <c r="J85" s="33">
        <v>887</v>
      </c>
      <c r="K85" s="34">
        <f>I85-J85</f>
        <v>81</v>
      </c>
      <c r="M85" s="107" t="s">
        <v>65</v>
      </c>
      <c r="N85" s="108"/>
      <c r="O85" s="70">
        <f>(J67-J70)/J67</f>
        <v>0.51004833375731362</v>
      </c>
      <c r="P85" s="2"/>
    </row>
    <row r="86" spans="1:16" ht="15.75" thickBot="1">
      <c r="A86" s="2"/>
      <c r="B86" s="41"/>
      <c r="C86" s="45" t="s">
        <v>66</v>
      </c>
      <c r="D86" s="33">
        <v>72.650000000000006</v>
      </c>
      <c r="E86" s="33">
        <v>68.47</v>
      </c>
      <c r="F86" s="34">
        <v>94.25</v>
      </c>
      <c r="G86" s="48">
        <v>5.7</v>
      </c>
      <c r="H86" s="65" t="s">
        <v>111</v>
      </c>
      <c r="I86" s="35">
        <v>428</v>
      </c>
      <c r="J86" s="35">
        <v>365</v>
      </c>
      <c r="K86" s="34">
        <f>I86-J86</f>
        <v>63</v>
      </c>
      <c r="L86" s="49"/>
      <c r="M86" s="97" t="s">
        <v>67</v>
      </c>
      <c r="N86" s="98"/>
      <c r="O86" s="71">
        <f>(J66-J70)/J66</f>
        <v>0.69198784583399964</v>
      </c>
      <c r="P86" s="2"/>
    </row>
    <row r="87" spans="1:16" ht="15" customHeight="1">
      <c r="A87" s="2"/>
      <c r="B87" s="41"/>
      <c r="C87" s="45" t="s">
        <v>68</v>
      </c>
      <c r="D87" s="33">
        <v>79.45</v>
      </c>
      <c r="E87" s="33">
        <v>63.98</v>
      </c>
      <c r="F87" s="34">
        <v>80.540000000000006</v>
      </c>
      <c r="P87" s="2"/>
    </row>
    <row r="88" spans="1:16" ht="15" customHeight="1">
      <c r="A88" s="2"/>
      <c r="B88" s="41"/>
      <c r="C88" s="45" t="s">
        <v>69</v>
      </c>
      <c r="D88" s="33">
        <v>76.349999999999994</v>
      </c>
      <c r="E88" s="33">
        <v>47.9</v>
      </c>
      <c r="F88" s="34">
        <v>62.75</v>
      </c>
      <c r="P88" s="2"/>
    </row>
    <row r="89" spans="1:16" ht="15" customHeight="1" thickBot="1">
      <c r="A89" s="2"/>
      <c r="B89" s="41"/>
      <c r="C89" s="50" t="s">
        <v>70</v>
      </c>
      <c r="D89" s="51">
        <v>54.81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91.41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183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 t="s">
        <v>184</v>
      </c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185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186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187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 t="s">
        <v>188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 t="s">
        <v>189</v>
      </c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 t="s">
        <v>190</v>
      </c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164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3266</v>
      </c>
      <c r="G119" s="12"/>
      <c r="H119" s="12"/>
      <c r="I119" s="12"/>
      <c r="J119" s="122">
        <f>AVERAGE(F119:I119)</f>
        <v>3266</v>
      </c>
      <c r="K119" s="123"/>
      <c r="M119" s="8">
        <v>2</v>
      </c>
      <c r="N119" s="124">
        <v>9.8000000000000007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929</v>
      </c>
      <c r="G120" s="12"/>
      <c r="H120" s="12"/>
      <c r="I120" s="12"/>
      <c r="J120" s="122">
        <f t="shared" ref="J120:J125" si="2">AVERAGE(F120:I120)</f>
        <v>929</v>
      </c>
      <c r="K120" s="123"/>
      <c r="M120" s="8">
        <v>3</v>
      </c>
      <c r="N120" s="124">
        <v>8.6999999999999993</v>
      </c>
      <c r="O120" s="125"/>
      <c r="P120" s="2"/>
    </row>
    <row r="121" spans="1:16">
      <c r="A121" s="2"/>
      <c r="C121" s="9" t="s">
        <v>19</v>
      </c>
      <c r="D121" s="11">
        <v>64.84</v>
      </c>
      <c r="E121" s="11">
        <v>8.8000000000000007</v>
      </c>
      <c r="F121" s="11">
        <v>1499</v>
      </c>
      <c r="G121" s="11">
        <v>1432</v>
      </c>
      <c r="H121" s="11">
        <v>1439</v>
      </c>
      <c r="I121" s="11">
        <v>1469</v>
      </c>
      <c r="J121" s="122">
        <f t="shared" si="2"/>
        <v>1459.75</v>
      </c>
      <c r="K121" s="123"/>
      <c r="M121" s="8">
        <v>4</v>
      </c>
      <c r="N121" s="124">
        <v>7.8</v>
      </c>
      <c r="O121" s="125"/>
      <c r="P121" s="2"/>
    </row>
    <row r="122" spans="1:16">
      <c r="A122" s="2"/>
      <c r="C122" s="9" t="s">
        <v>21</v>
      </c>
      <c r="D122" s="11">
        <v>63.92</v>
      </c>
      <c r="E122" s="11">
        <v>9.1999999999999993</v>
      </c>
      <c r="F122" s="11">
        <v>1075</v>
      </c>
      <c r="G122" s="11">
        <v>1046</v>
      </c>
      <c r="H122" s="11">
        <v>956</v>
      </c>
      <c r="I122" s="11">
        <v>818</v>
      </c>
      <c r="J122" s="122">
        <f t="shared" si="2"/>
        <v>973.75</v>
      </c>
      <c r="K122" s="123"/>
      <c r="M122" s="8">
        <v>5</v>
      </c>
      <c r="N122" s="124">
        <v>9.1999999999999993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701</v>
      </c>
      <c r="G123" s="63">
        <v>627</v>
      </c>
      <c r="H123" s="63">
        <v>591</v>
      </c>
      <c r="I123" s="63">
        <v>552</v>
      </c>
      <c r="J123" s="122">
        <f t="shared" si="2"/>
        <v>617.75</v>
      </c>
      <c r="K123" s="123"/>
      <c r="M123" s="13">
        <v>6</v>
      </c>
      <c r="N123" s="126">
        <v>7.7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570</v>
      </c>
      <c r="G124" s="63">
        <v>563</v>
      </c>
      <c r="H124" s="63">
        <v>503</v>
      </c>
      <c r="I124" s="63">
        <v>433</v>
      </c>
      <c r="J124" s="122">
        <f t="shared" si="2"/>
        <v>517.25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63.27</v>
      </c>
      <c r="E125" s="15">
        <v>7.7</v>
      </c>
      <c r="F125" s="15">
        <v>572</v>
      </c>
      <c r="G125" s="15">
        <v>565</v>
      </c>
      <c r="H125" s="15">
        <v>512</v>
      </c>
      <c r="I125" s="15">
        <v>440</v>
      </c>
      <c r="J125" s="128">
        <f t="shared" si="2"/>
        <v>522.25</v>
      </c>
      <c r="K125" s="129"/>
      <c r="M125" s="67" t="s">
        <v>30</v>
      </c>
      <c r="N125" s="65">
        <v>3.16</v>
      </c>
      <c r="O125" s="66"/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14.95</v>
      </c>
      <c r="E128" s="11">
        <v>11.1</v>
      </c>
      <c r="F128" s="22">
        <v>1596</v>
      </c>
      <c r="G128" s="16"/>
      <c r="H128" s="23" t="s">
        <v>1</v>
      </c>
      <c r="I128" s="117">
        <v>7.02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72.44</v>
      </c>
      <c r="E129" s="11"/>
      <c r="F129" s="22">
        <v>542</v>
      </c>
      <c r="G129" s="16"/>
      <c r="H129" s="27" t="s">
        <v>2</v>
      </c>
      <c r="I129" s="119">
        <v>6.63</v>
      </c>
      <c r="J129" s="119"/>
      <c r="K129" s="120"/>
      <c r="M129" s="65">
        <v>7.1</v>
      </c>
      <c r="N129" s="28">
        <v>145</v>
      </c>
      <c r="O129" s="66">
        <v>0.04</v>
      </c>
      <c r="P129" s="2"/>
    </row>
    <row r="130" spans="1:16" ht="15" customHeight="1" thickBot="1">
      <c r="A130" s="2"/>
      <c r="C130" s="21" t="s">
        <v>38</v>
      </c>
      <c r="D130" s="11">
        <v>69.27</v>
      </c>
      <c r="E130" s="11"/>
      <c r="F130" s="22">
        <v>549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/>
      <c r="E131" s="11"/>
      <c r="F131" s="22"/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69.77</v>
      </c>
      <c r="E132" s="11"/>
      <c r="F132" s="22">
        <v>556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5.7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71.89</v>
      </c>
      <c r="E133" s="11"/>
      <c r="F133" s="22">
        <v>1956</v>
      </c>
      <c r="G133" s="16"/>
      <c r="H133" s="109">
        <v>14</v>
      </c>
      <c r="I133" s="111">
        <v>626</v>
      </c>
      <c r="J133" s="111">
        <v>479</v>
      </c>
      <c r="K133" s="113">
        <f>((I133-J133)/I133)</f>
        <v>0.23482428115015974</v>
      </c>
      <c r="M133" s="13">
        <v>2</v>
      </c>
      <c r="N133" s="35">
        <v>5.5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75.67</v>
      </c>
      <c r="E134" s="11">
        <v>7.1</v>
      </c>
      <c r="F134" s="22">
        <v>612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711</v>
      </c>
      <c r="G135" s="16"/>
      <c r="H135" s="109"/>
      <c r="I135" s="111"/>
      <c r="J135" s="111"/>
      <c r="K135" s="113" t="e">
        <f>((I135-J135)/I135)</f>
        <v>#DIV/0!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75.010000000000005</v>
      </c>
      <c r="E136" s="11">
        <v>6.7</v>
      </c>
      <c r="F136" s="22">
        <v>1248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0.33293372152765882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1396</v>
      </c>
      <c r="G137" s="16"/>
      <c r="M137" s="102" t="s">
        <v>55</v>
      </c>
      <c r="N137" s="103"/>
      <c r="O137" s="37">
        <f>(J122-J123)/J122</f>
        <v>0.36559691912708603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0.16268717118575476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-9.6665055582406956E-3</v>
      </c>
      <c r="P139" s="2"/>
    </row>
    <row r="140" spans="1:16">
      <c r="A140" s="2"/>
      <c r="B140" s="41"/>
      <c r="C140" s="45" t="s">
        <v>64</v>
      </c>
      <c r="D140" s="33">
        <v>91.8</v>
      </c>
      <c r="E140" s="33"/>
      <c r="F140" s="34"/>
      <c r="G140" s="46"/>
      <c r="H140" s="47" t="s">
        <v>1</v>
      </c>
      <c r="I140" s="33">
        <v>523</v>
      </c>
      <c r="J140" s="33">
        <v>462</v>
      </c>
      <c r="K140" s="34">
        <f>I140-J140</f>
        <v>61</v>
      </c>
      <c r="M140" s="107" t="s">
        <v>65</v>
      </c>
      <c r="N140" s="108"/>
      <c r="O140" s="70">
        <f>(J122-J125)/J122</f>
        <v>0.46367137355584082</v>
      </c>
      <c r="P140" s="2"/>
    </row>
    <row r="141" spans="1:16" ht="15.75" thickBot="1">
      <c r="A141" s="2"/>
      <c r="B141" s="41"/>
      <c r="C141" s="45" t="s">
        <v>66</v>
      </c>
      <c r="D141" s="33">
        <v>72.55</v>
      </c>
      <c r="E141" s="33">
        <v>68.209999999999994</v>
      </c>
      <c r="F141" s="34">
        <v>94.02</v>
      </c>
      <c r="G141" s="48">
        <v>5.5</v>
      </c>
      <c r="H141" s="65" t="s">
        <v>2</v>
      </c>
      <c r="I141" s="35">
        <v>378</v>
      </c>
      <c r="J141" s="35">
        <v>356</v>
      </c>
      <c r="K141" s="34">
        <f>I141-J141</f>
        <v>22</v>
      </c>
      <c r="L141" s="49"/>
      <c r="M141" s="97" t="s">
        <v>67</v>
      </c>
      <c r="N141" s="98"/>
      <c r="O141" s="71">
        <f>(J121-J125)/J121</f>
        <v>0.6422332591197123</v>
      </c>
      <c r="P141" s="2"/>
    </row>
    <row r="142" spans="1:16" ht="15" customHeight="1">
      <c r="A142" s="2"/>
      <c r="B142" s="41"/>
      <c r="C142" s="45" t="s">
        <v>68</v>
      </c>
      <c r="D142" s="33">
        <v>79.95</v>
      </c>
      <c r="E142" s="33">
        <v>64.55</v>
      </c>
      <c r="F142" s="34">
        <v>80.739999999999995</v>
      </c>
      <c r="P142" s="2"/>
    </row>
    <row r="143" spans="1:16" ht="15" customHeight="1">
      <c r="A143" s="2"/>
      <c r="B143" s="41"/>
      <c r="C143" s="45" t="s">
        <v>69</v>
      </c>
      <c r="D143" s="33">
        <v>78.45</v>
      </c>
      <c r="E143" s="33">
        <v>49.54</v>
      </c>
      <c r="F143" s="34">
        <v>63.15</v>
      </c>
      <c r="P143" s="2"/>
    </row>
    <row r="144" spans="1:16" ht="15" customHeight="1" thickBot="1">
      <c r="A144" s="2"/>
      <c r="B144" s="41"/>
      <c r="C144" s="50" t="s">
        <v>70</v>
      </c>
      <c r="D144" s="51">
        <v>54.15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91.5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191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192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193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 t="s">
        <v>194</v>
      </c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 t="s">
        <v>195</v>
      </c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 t="s">
        <v>196</v>
      </c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 t="s">
        <v>197</v>
      </c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6BA9-114C-4C35-8394-96900A018219}">
  <dimension ref="A1:S171"/>
  <sheetViews>
    <sheetView topLeftCell="A3" zoomScale="85" zoomScaleNormal="85" workbookViewId="0">
      <selection activeCell="A3" sqref="A3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198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1577.8333333333333</v>
      </c>
    </row>
    <row r="7" spans="1:19">
      <c r="A7" s="2"/>
      <c r="C7" s="9" t="s">
        <v>17</v>
      </c>
      <c r="D7" s="10"/>
      <c r="E7" s="10"/>
      <c r="F7" s="11">
        <v>3343</v>
      </c>
      <c r="G7" s="12"/>
      <c r="H7" s="12"/>
      <c r="I7" s="12"/>
      <c r="J7" s="122">
        <f>AVERAGE(F7:I7)</f>
        <v>3343</v>
      </c>
      <c r="K7" s="123"/>
      <c r="M7" s="8">
        <v>2</v>
      </c>
      <c r="N7" s="124">
        <v>8.6</v>
      </c>
      <c r="O7" s="125"/>
      <c r="P7" s="2"/>
      <c r="R7" s="56" t="s">
        <v>1</v>
      </c>
      <c r="S7" s="72">
        <f>AVERAGE(J10,J67,J122)</f>
        <v>532.25</v>
      </c>
    </row>
    <row r="8" spans="1:19">
      <c r="A8" s="2"/>
      <c r="C8" s="9" t="s">
        <v>18</v>
      </c>
      <c r="D8" s="10"/>
      <c r="E8" s="10"/>
      <c r="F8" s="11">
        <v>960</v>
      </c>
      <c r="G8" s="12"/>
      <c r="H8" s="12"/>
      <c r="I8" s="12"/>
      <c r="J8" s="122">
        <f t="shared" ref="J8:J13" si="0">AVERAGE(F8:I8)</f>
        <v>960</v>
      </c>
      <c r="K8" s="123"/>
      <c r="M8" s="8">
        <v>3</v>
      </c>
      <c r="N8" s="124">
        <v>8.1</v>
      </c>
      <c r="O8" s="125"/>
      <c r="P8" s="2"/>
      <c r="R8" s="56" t="s">
        <v>2</v>
      </c>
      <c r="S8" s="73">
        <f>AVERAGE(J13,J70,J125)</f>
        <v>232.33333333333334</v>
      </c>
    </row>
    <row r="9" spans="1:19">
      <c r="A9" s="2"/>
      <c r="C9" s="9" t="s">
        <v>19</v>
      </c>
      <c r="D9" s="11">
        <v>62.77</v>
      </c>
      <c r="E9" s="11">
        <v>7.1</v>
      </c>
      <c r="F9" s="11">
        <v>1682</v>
      </c>
      <c r="G9" s="11">
        <v>1640</v>
      </c>
      <c r="H9" s="11">
        <v>1585</v>
      </c>
      <c r="I9" s="11">
        <v>1492</v>
      </c>
      <c r="J9" s="122">
        <f t="shared" si="0"/>
        <v>1599.75</v>
      </c>
      <c r="K9" s="123"/>
      <c r="M9" s="8">
        <v>4</v>
      </c>
      <c r="N9" s="124">
        <v>7.1</v>
      </c>
      <c r="O9" s="125"/>
      <c r="P9" s="2"/>
      <c r="R9" s="74" t="s">
        <v>20</v>
      </c>
      <c r="S9" s="75">
        <f>S6-S8</f>
        <v>1345.5</v>
      </c>
    </row>
    <row r="10" spans="1:19">
      <c r="A10" s="2"/>
      <c r="C10" s="9" t="s">
        <v>21</v>
      </c>
      <c r="D10" s="11">
        <v>59.74</v>
      </c>
      <c r="E10" s="11">
        <v>8.5</v>
      </c>
      <c r="F10" s="11">
        <v>564</v>
      </c>
      <c r="G10" s="11">
        <v>551</v>
      </c>
      <c r="H10" s="11">
        <v>525</v>
      </c>
      <c r="I10" s="11">
        <v>490</v>
      </c>
      <c r="J10" s="122">
        <f t="shared" si="0"/>
        <v>532.5</v>
      </c>
      <c r="K10" s="123"/>
      <c r="M10" s="8">
        <v>5</v>
      </c>
      <c r="N10" s="124">
        <v>8.5</v>
      </c>
      <c r="O10" s="125"/>
      <c r="P10" s="2"/>
      <c r="R10" s="74" t="s">
        <v>22</v>
      </c>
      <c r="S10" s="76">
        <f>S7-S8</f>
        <v>299.91666666666663</v>
      </c>
    </row>
    <row r="11" spans="1:19" ht="15.75" thickBot="1">
      <c r="A11" s="2"/>
      <c r="C11" s="9" t="s">
        <v>23</v>
      </c>
      <c r="D11" s="11"/>
      <c r="E11" s="11"/>
      <c r="F11" s="11">
        <v>386</v>
      </c>
      <c r="G11" s="63">
        <v>369</v>
      </c>
      <c r="H11" s="63">
        <v>329</v>
      </c>
      <c r="I11" s="63">
        <v>312</v>
      </c>
      <c r="J11" s="122">
        <f t="shared" si="0"/>
        <v>349</v>
      </c>
      <c r="K11" s="123"/>
      <c r="M11" s="13">
        <v>6</v>
      </c>
      <c r="N11" s="126">
        <v>8.1999999999999993</v>
      </c>
      <c r="O11" s="127"/>
      <c r="P11" s="2"/>
      <c r="R11" s="77" t="s">
        <v>24</v>
      </c>
      <c r="S11" s="78">
        <f>S9/S6</f>
        <v>0.85275166367381439</v>
      </c>
    </row>
    <row r="12" spans="1:19" ht="15.75" thickBot="1">
      <c r="A12" s="2"/>
      <c r="C12" s="9" t="s">
        <v>25</v>
      </c>
      <c r="D12" s="11"/>
      <c r="E12" s="11"/>
      <c r="F12" s="11">
        <v>331</v>
      </c>
      <c r="G12" s="63">
        <v>328</v>
      </c>
      <c r="H12" s="63">
        <v>285</v>
      </c>
      <c r="I12" s="63">
        <v>190</v>
      </c>
      <c r="J12" s="122">
        <f t="shared" si="0"/>
        <v>283.5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0.56348833568185375</v>
      </c>
    </row>
    <row r="13" spans="1:19" ht="15.75" thickBot="1">
      <c r="A13" s="2"/>
      <c r="C13" s="14" t="s">
        <v>29</v>
      </c>
      <c r="D13" s="15">
        <v>60.48</v>
      </c>
      <c r="E13" s="15">
        <v>7.7</v>
      </c>
      <c r="F13" s="15">
        <v>341</v>
      </c>
      <c r="G13" s="15">
        <v>335</v>
      </c>
      <c r="H13" s="15">
        <v>290</v>
      </c>
      <c r="I13" s="15">
        <v>198</v>
      </c>
      <c r="J13" s="128">
        <f t="shared" si="0"/>
        <v>291</v>
      </c>
      <c r="K13" s="129"/>
      <c r="M13" s="67" t="s">
        <v>30</v>
      </c>
      <c r="N13" s="65">
        <v>3.63</v>
      </c>
      <c r="O13" s="66">
        <v>5.23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7.73</v>
      </c>
      <c r="E16" s="11">
        <v>10.9</v>
      </c>
      <c r="F16" s="22">
        <v>1291</v>
      </c>
      <c r="G16" s="16"/>
      <c r="H16" s="23" t="s">
        <v>1</v>
      </c>
      <c r="I16" s="117">
        <v>5.38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67.05</v>
      </c>
      <c r="E17" s="11"/>
      <c r="F17" s="22">
        <v>389</v>
      </c>
      <c r="G17" s="16"/>
      <c r="H17" s="27" t="s">
        <v>2</v>
      </c>
      <c r="I17" s="119">
        <v>5.16</v>
      </c>
      <c r="J17" s="119"/>
      <c r="K17" s="120"/>
      <c r="M17" s="65">
        <v>6.9</v>
      </c>
      <c r="N17" s="28">
        <v>136</v>
      </c>
      <c r="O17" s="66">
        <v>0.02</v>
      </c>
      <c r="P17" s="2"/>
    </row>
    <row r="18" spans="1:16" ht="15.75" thickBot="1">
      <c r="A18" s="2"/>
      <c r="C18" s="21" t="s">
        <v>38</v>
      </c>
      <c r="D18" s="11">
        <v>70.81</v>
      </c>
      <c r="E18" s="11"/>
      <c r="F18" s="22">
        <v>387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/>
      <c r="E19" s="11"/>
      <c r="F19" s="22"/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62.74</v>
      </c>
      <c r="E20" s="11"/>
      <c r="F20" s="22">
        <v>384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5.8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70.489999999999995</v>
      </c>
      <c r="E21" s="11"/>
      <c r="F21" s="22">
        <v>2021</v>
      </c>
      <c r="G21" s="16"/>
      <c r="H21" s="109">
        <v>1</v>
      </c>
      <c r="I21" s="111">
        <v>559</v>
      </c>
      <c r="J21" s="111">
        <v>302</v>
      </c>
      <c r="K21" s="113">
        <f>((I21-J21)/I21)</f>
        <v>0.4597495527728086</v>
      </c>
      <c r="M21" s="13">
        <v>2</v>
      </c>
      <c r="N21" s="35">
        <v>5.9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74.849999999999994</v>
      </c>
      <c r="E22" s="11">
        <v>6.9</v>
      </c>
      <c r="F22" s="22">
        <v>696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679</v>
      </c>
      <c r="G23" s="16"/>
      <c r="H23" s="109">
        <v>5</v>
      </c>
      <c r="I23" s="111">
        <v>424</v>
      </c>
      <c r="J23" s="111">
        <v>310</v>
      </c>
      <c r="K23" s="113">
        <f>((I23-J23)/I23)</f>
        <v>0.26886792452830188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75.77</v>
      </c>
      <c r="E24" s="11">
        <v>6.5</v>
      </c>
      <c r="F24" s="22">
        <v>1320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0.66713548992030003</v>
      </c>
      <c r="P24" s="2"/>
    </row>
    <row r="25" spans="1:16" ht="15.75" thickBot="1">
      <c r="A25" s="2"/>
      <c r="C25" s="38" t="s">
        <v>54</v>
      </c>
      <c r="D25" s="15"/>
      <c r="E25" s="15"/>
      <c r="F25" s="39">
        <v>1303</v>
      </c>
      <c r="G25" s="16"/>
      <c r="M25" s="102" t="s">
        <v>55</v>
      </c>
      <c r="N25" s="103"/>
      <c r="O25" s="37">
        <f>(J10-J11)/J10</f>
        <v>0.34460093896713617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0.18767908309455589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-2.6455026455026454E-2</v>
      </c>
      <c r="P27" s="2"/>
    </row>
    <row r="28" spans="1:16" ht="15" customHeight="1">
      <c r="A28" s="2"/>
      <c r="B28" s="41"/>
      <c r="C28" s="45" t="s">
        <v>64</v>
      </c>
      <c r="D28" s="33">
        <v>91.1</v>
      </c>
      <c r="E28" s="33"/>
      <c r="F28" s="34"/>
      <c r="G28" s="46"/>
      <c r="H28" s="47" t="s">
        <v>90</v>
      </c>
      <c r="I28" s="33">
        <v>339</v>
      </c>
      <c r="J28" s="33">
        <v>261</v>
      </c>
      <c r="K28" s="34">
        <f>I28-J28</f>
        <v>78</v>
      </c>
      <c r="M28" s="107" t="s">
        <v>65</v>
      </c>
      <c r="N28" s="108"/>
      <c r="O28" s="70">
        <f>(J10-J13)/J10</f>
        <v>0.45352112676056339</v>
      </c>
      <c r="P28" s="2"/>
    </row>
    <row r="29" spans="1:16" ht="15.75" thickBot="1">
      <c r="A29" s="2"/>
      <c r="B29" s="41"/>
      <c r="C29" s="45" t="s">
        <v>66</v>
      </c>
      <c r="D29" s="33">
        <v>72.349999999999994</v>
      </c>
      <c r="E29" s="33">
        <v>67.86</v>
      </c>
      <c r="F29" s="34">
        <v>93.8</v>
      </c>
      <c r="G29" s="48">
        <v>5.2</v>
      </c>
      <c r="H29" s="65" t="s">
        <v>2</v>
      </c>
      <c r="I29" s="35">
        <v>219</v>
      </c>
      <c r="J29" s="35">
        <v>188</v>
      </c>
      <c r="K29" s="36">
        <f>I29-J29</f>
        <v>31</v>
      </c>
      <c r="L29" s="49"/>
      <c r="M29" s="97" t="s">
        <v>67</v>
      </c>
      <c r="N29" s="98"/>
      <c r="O29" s="71">
        <f>(J9-J13)/J9</f>
        <v>0.81809657759024845</v>
      </c>
      <c r="P29" s="2"/>
    </row>
    <row r="30" spans="1:16" ht="15" customHeight="1">
      <c r="A30" s="2"/>
      <c r="B30" s="41"/>
      <c r="C30" s="45" t="s">
        <v>68</v>
      </c>
      <c r="D30" s="33">
        <v>80.3</v>
      </c>
      <c r="E30" s="33">
        <v>64.7</v>
      </c>
      <c r="F30" s="34">
        <v>80.569999999999993</v>
      </c>
      <c r="P30" s="2"/>
    </row>
    <row r="31" spans="1:16" ht="15" customHeight="1">
      <c r="A31" s="2"/>
      <c r="B31" s="41"/>
      <c r="C31" s="45" t="s">
        <v>69</v>
      </c>
      <c r="D31" s="33">
        <v>77.400000000000006</v>
      </c>
      <c r="E31" s="33">
        <v>48.99</v>
      </c>
      <c r="F31" s="34">
        <v>63.3</v>
      </c>
      <c r="P31" s="2"/>
    </row>
    <row r="32" spans="1:16" ht="15.75" customHeight="1" thickBot="1">
      <c r="A32" s="2"/>
      <c r="B32" s="41"/>
      <c r="C32" s="50" t="s">
        <v>70</v>
      </c>
      <c r="D32" s="51">
        <v>52.9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91.25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 t="s">
        <v>199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 t="s">
        <v>200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 t="s">
        <v>201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202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203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182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3298</v>
      </c>
      <c r="G64" s="12"/>
      <c r="H64" s="12"/>
      <c r="I64" s="12"/>
      <c r="J64" s="122">
        <f>AVERAGE(F64:I64)</f>
        <v>3298</v>
      </c>
      <c r="K64" s="123"/>
      <c r="M64" s="8">
        <v>2</v>
      </c>
      <c r="N64" s="124">
        <v>8.6999999999999993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875</v>
      </c>
      <c r="G65" s="12"/>
      <c r="H65" s="12"/>
      <c r="I65" s="12"/>
      <c r="J65" s="122">
        <f t="shared" ref="J65:J70" si="1">AVERAGE(F65:I65)</f>
        <v>875</v>
      </c>
      <c r="K65" s="123"/>
      <c r="M65" s="8">
        <v>3</v>
      </c>
      <c r="N65" s="124">
        <v>8.1999999999999993</v>
      </c>
      <c r="O65" s="125"/>
      <c r="P65" s="2"/>
    </row>
    <row r="66" spans="1:16" ht="15" customHeight="1">
      <c r="A66" s="2"/>
      <c r="C66" s="9" t="s">
        <v>19</v>
      </c>
      <c r="D66" s="11">
        <v>64.06</v>
      </c>
      <c r="E66" s="11">
        <v>7.9</v>
      </c>
      <c r="F66" s="11">
        <v>1562</v>
      </c>
      <c r="G66" s="11">
        <v>1450</v>
      </c>
      <c r="H66" s="11">
        <v>1553</v>
      </c>
      <c r="I66" s="11">
        <v>1670</v>
      </c>
      <c r="J66" s="122">
        <f t="shared" si="1"/>
        <v>1558.75</v>
      </c>
      <c r="K66" s="123"/>
      <c r="M66" s="8">
        <v>4</v>
      </c>
      <c r="N66" s="124">
        <v>7.3</v>
      </c>
      <c r="O66" s="125"/>
      <c r="P66" s="2"/>
    </row>
    <row r="67" spans="1:16" ht="15" customHeight="1">
      <c r="A67" s="2"/>
      <c r="C67" s="9" t="s">
        <v>21</v>
      </c>
      <c r="D67" s="11">
        <v>62.2</v>
      </c>
      <c r="E67" s="11">
        <v>8</v>
      </c>
      <c r="F67" s="11">
        <v>526</v>
      </c>
      <c r="G67" s="11">
        <v>463</v>
      </c>
      <c r="H67" s="11">
        <v>557</v>
      </c>
      <c r="I67" s="11">
        <v>603</v>
      </c>
      <c r="J67" s="122">
        <f t="shared" si="1"/>
        <v>537.25</v>
      </c>
      <c r="K67" s="123"/>
      <c r="M67" s="8">
        <v>5</v>
      </c>
      <c r="N67" s="124">
        <v>8.4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310</v>
      </c>
      <c r="G68" s="63">
        <v>294</v>
      </c>
      <c r="H68" s="63">
        <v>303</v>
      </c>
      <c r="I68" s="63">
        <v>346</v>
      </c>
      <c r="J68" s="122">
        <f t="shared" si="1"/>
        <v>313.25</v>
      </c>
      <c r="K68" s="123"/>
      <c r="M68" s="13">
        <v>6</v>
      </c>
      <c r="N68" s="126">
        <v>8.1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198</v>
      </c>
      <c r="G69" s="63">
        <v>201</v>
      </c>
      <c r="H69" s="63">
        <v>187</v>
      </c>
      <c r="I69" s="63">
        <v>206</v>
      </c>
      <c r="J69" s="122">
        <f t="shared" si="1"/>
        <v>198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60.94</v>
      </c>
      <c r="E70" s="15">
        <v>8</v>
      </c>
      <c r="F70" s="15">
        <v>195</v>
      </c>
      <c r="G70" s="15">
        <v>197</v>
      </c>
      <c r="H70" s="15">
        <v>183</v>
      </c>
      <c r="I70" s="15">
        <v>198</v>
      </c>
      <c r="J70" s="128">
        <f t="shared" si="1"/>
        <v>193.25</v>
      </c>
      <c r="K70" s="129"/>
      <c r="M70" s="67" t="s">
        <v>30</v>
      </c>
      <c r="N70" s="65">
        <v>3.35</v>
      </c>
      <c r="O70" s="66">
        <v>4.95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19.54</v>
      </c>
      <c r="E73" s="11">
        <v>10.199999999999999</v>
      </c>
      <c r="F73" s="22">
        <v>1355</v>
      </c>
      <c r="G73" s="16"/>
      <c r="H73" s="23" t="s">
        <v>1</v>
      </c>
      <c r="I73" s="117">
        <v>5.45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67.349999999999994</v>
      </c>
      <c r="E74" s="11"/>
      <c r="F74" s="22">
        <v>206</v>
      </c>
      <c r="G74" s="16"/>
      <c r="H74" s="27" t="s">
        <v>2</v>
      </c>
      <c r="I74" s="119">
        <v>4.88</v>
      </c>
      <c r="J74" s="119"/>
      <c r="K74" s="120"/>
      <c r="M74" s="65">
        <v>7.1</v>
      </c>
      <c r="N74" s="28">
        <v>122</v>
      </c>
      <c r="O74" s="66">
        <v>0.05</v>
      </c>
      <c r="P74" s="2"/>
    </row>
    <row r="75" spans="1:16" ht="15" customHeight="1" thickBot="1">
      <c r="A75" s="2"/>
      <c r="C75" s="21" t="s">
        <v>38</v>
      </c>
      <c r="D75" s="11">
        <v>70.61</v>
      </c>
      <c r="E75" s="11"/>
      <c r="F75" s="22">
        <v>204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/>
      <c r="E76" s="11"/>
      <c r="F76" s="22"/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66.849999999999994</v>
      </c>
      <c r="E77" s="11"/>
      <c r="F77" s="22">
        <v>201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5.7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75.47</v>
      </c>
      <c r="E78" s="11"/>
      <c r="F78" s="22">
        <v>2088</v>
      </c>
      <c r="G78" s="16"/>
      <c r="H78" s="109"/>
      <c r="I78" s="111"/>
      <c r="J78" s="111"/>
      <c r="K78" s="113" t="e">
        <f>((I78-J78)/I78)</f>
        <v>#DIV/0!</v>
      </c>
      <c r="M78" s="13">
        <v>2</v>
      </c>
      <c r="N78" s="35">
        <v>5.8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75.14</v>
      </c>
      <c r="E79" s="11">
        <v>6.8</v>
      </c>
      <c r="F79" s="22">
        <v>666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636</v>
      </c>
      <c r="G80" s="16"/>
      <c r="H80" s="109">
        <v>6</v>
      </c>
      <c r="I80" s="111">
        <v>310</v>
      </c>
      <c r="J80" s="111">
        <v>174</v>
      </c>
      <c r="K80" s="113">
        <f>((I80-J80)/I80)</f>
        <v>0.43870967741935485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76.290000000000006</v>
      </c>
      <c r="E81" s="11">
        <v>6.5</v>
      </c>
      <c r="F81" s="22">
        <v>1275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0.65533279871692063</v>
      </c>
      <c r="P81" s="2"/>
    </row>
    <row r="82" spans="1:16" ht="15.75" thickBot="1">
      <c r="A82" s="2"/>
      <c r="C82" s="38" t="s">
        <v>54</v>
      </c>
      <c r="D82" s="15"/>
      <c r="E82" s="15"/>
      <c r="F82" s="39">
        <v>1248</v>
      </c>
      <c r="G82" s="16"/>
      <c r="M82" s="102" t="s">
        <v>55</v>
      </c>
      <c r="N82" s="103"/>
      <c r="O82" s="37">
        <f>(J67-J68)/J67</f>
        <v>0.41693811074918569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0.3679169992019154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2.3989898989898988E-2</v>
      </c>
      <c r="P84" s="2"/>
    </row>
    <row r="85" spans="1:16">
      <c r="A85" s="2"/>
      <c r="B85" s="41"/>
      <c r="C85" s="45" t="s">
        <v>64</v>
      </c>
      <c r="D85" s="33">
        <v>91.44</v>
      </c>
      <c r="E85" s="33"/>
      <c r="F85" s="34"/>
      <c r="G85" s="46"/>
      <c r="H85" s="47" t="s">
        <v>110</v>
      </c>
      <c r="I85" s="33">
        <v>536</v>
      </c>
      <c r="J85" s="33">
        <v>473</v>
      </c>
      <c r="K85" s="34">
        <f>I85-J85</f>
        <v>63</v>
      </c>
      <c r="M85" s="107" t="s">
        <v>65</v>
      </c>
      <c r="N85" s="108"/>
      <c r="O85" s="70">
        <f>(J67-J70)/J67</f>
        <v>0.64029781293624943</v>
      </c>
      <c r="P85" s="2"/>
    </row>
    <row r="86" spans="1:16" ht="15.75" thickBot="1">
      <c r="A86" s="2"/>
      <c r="B86" s="41"/>
      <c r="C86" s="45" t="s">
        <v>66</v>
      </c>
      <c r="D86" s="33">
        <v>72.849999999999994</v>
      </c>
      <c r="E86" s="33">
        <v>68</v>
      </c>
      <c r="F86" s="34">
        <v>93.35</v>
      </c>
      <c r="G86" s="48">
        <v>5.4</v>
      </c>
      <c r="H86" s="65" t="s">
        <v>111</v>
      </c>
      <c r="I86" s="35">
        <v>215</v>
      </c>
      <c r="J86" s="35">
        <v>181</v>
      </c>
      <c r="K86" s="34">
        <f>I86-J86</f>
        <v>34</v>
      </c>
      <c r="L86" s="49"/>
      <c r="M86" s="97" t="s">
        <v>67</v>
      </c>
      <c r="N86" s="98"/>
      <c r="O86" s="71">
        <f>(J66-J70)/J66</f>
        <v>0.87602245388933442</v>
      </c>
      <c r="P86" s="2"/>
    </row>
    <row r="87" spans="1:16" ht="15" customHeight="1">
      <c r="A87" s="2"/>
      <c r="B87" s="41"/>
      <c r="C87" s="45" t="s">
        <v>68</v>
      </c>
      <c r="D87" s="33">
        <v>79.95</v>
      </c>
      <c r="E87" s="33">
        <v>64.069999999999993</v>
      </c>
      <c r="F87" s="34">
        <v>80.150000000000006</v>
      </c>
      <c r="P87" s="2"/>
    </row>
    <row r="88" spans="1:16" ht="15" customHeight="1">
      <c r="A88" s="2"/>
      <c r="B88" s="41"/>
      <c r="C88" s="45" t="s">
        <v>69</v>
      </c>
      <c r="D88" s="33">
        <v>76.55</v>
      </c>
      <c r="E88" s="33">
        <v>48.54</v>
      </c>
      <c r="F88" s="34">
        <v>76.290000000000006</v>
      </c>
      <c r="P88" s="2"/>
    </row>
    <row r="89" spans="1:16" ht="15" customHeight="1" thickBot="1">
      <c r="A89" s="2"/>
      <c r="B89" s="41"/>
      <c r="C89" s="50" t="s">
        <v>70</v>
      </c>
      <c r="D89" s="51">
        <v>53.85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91.62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204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 t="s">
        <v>205</v>
      </c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206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207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208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 t="s">
        <v>209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 t="s">
        <v>210</v>
      </c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 t="s">
        <v>211</v>
      </c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 t="s">
        <v>212</v>
      </c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164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3215</v>
      </c>
      <c r="G119" s="12"/>
      <c r="H119" s="12"/>
      <c r="I119" s="12"/>
      <c r="J119" s="122">
        <f>AVERAGE(F119:I119)</f>
        <v>3215</v>
      </c>
      <c r="K119" s="123"/>
      <c r="M119" s="8">
        <v>2</v>
      </c>
      <c r="N119" s="124">
        <v>8.3000000000000007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875</v>
      </c>
      <c r="G120" s="12"/>
      <c r="H120" s="12"/>
      <c r="I120" s="12"/>
      <c r="J120" s="122">
        <f t="shared" ref="J120:J125" si="2">AVERAGE(F120:I120)</f>
        <v>875</v>
      </c>
      <c r="K120" s="123"/>
      <c r="M120" s="8">
        <v>3</v>
      </c>
      <c r="N120" s="124">
        <v>8.6999999999999993</v>
      </c>
      <c r="O120" s="125"/>
      <c r="P120" s="2"/>
    </row>
    <row r="121" spans="1:16">
      <c r="A121" s="2"/>
      <c r="C121" s="9" t="s">
        <v>19</v>
      </c>
      <c r="D121" s="11">
        <v>66.11</v>
      </c>
      <c r="E121" s="11">
        <v>7.3</v>
      </c>
      <c r="F121" s="11">
        <v>1631</v>
      </c>
      <c r="G121" s="11">
        <v>1542</v>
      </c>
      <c r="H121" s="11">
        <v>1558</v>
      </c>
      <c r="I121" s="11">
        <v>1569</v>
      </c>
      <c r="J121" s="122">
        <f t="shared" si="2"/>
        <v>1575</v>
      </c>
      <c r="K121" s="123"/>
      <c r="M121" s="8">
        <v>4</v>
      </c>
      <c r="N121" s="124">
        <v>7.5</v>
      </c>
      <c r="O121" s="125"/>
      <c r="P121" s="2"/>
    </row>
    <row r="122" spans="1:16">
      <c r="A122" s="2"/>
      <c r="C122" s="9" t="s">
        <v>21</v>
      </c>
      <c r="D122" s="11">
        <v>61.92</v>
      </c>
      <c r="E122" s="11">
        <v>7.7</v>
      </c>
      <c r="F122" s="11">
        <v>536</v>
      </c>
      <c r="G122" s="11">
        <v>525</v>
      </c>
      <c r="H122" s="11">
        <v>521</v>
      </c>
      <c r="I122" s="11">
        <v>526</v>
      </c>
      <c r="J122" s="122">
        <f t="shared" si="2"/>
        <v>527</v>
      </c>
      <c r="K122" s="123"/>
      <c r="M122" s="8">
        <v>5</v>
      </c>
      <c r="N122" s="124">
        <v>9.1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328</v>
      </c>
      <c r="G123" s="63">
        <v>319</v>
      </c>
      <c r="H123" s="63">
        <v>308</v>
      </c>
      <c r="I123" s="63">
        <v>334</v>
      </c>
      <c r="J123" s="122">
        <f t="shared" si="2"/>
        <v>322.25</v>
      </c>
      <c r="K123" s="123"/>
      <c r="M123" s="13">
        <v>6</v>
      </c>
      <c r="N123" s="126">
        <v>8.1999999999999993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194</v>
      </c>
      <c r="G124" s="63">
        <v>200</v>
      </c>
      <c r="H124" s="63">
        <v>215</v>
      </c>
      <c r="I124" s="63">
        <v>221</v>
      </c>
      <c r="J124" s="122">
        <f t="shared" si="2"/>
        <v>207.5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60.6</v>
      </c>
      <c r="E125" s="15">
        <v>7.7</v>
      </c>
      <c r="F125" s="15">
        <v>203</v>
      </c>
      <c r="G125" s="15">
        <v>207</v>
      </c>
      <c r="H125" s="15">
        <v>217</v>
      </c>
      <c r="I125" s="15">
        <v>224</v>
      </c>
      <c r="J125" s="128">
        <f t="shared" si="2"/>
        <v>212.75</v>
      </c>
      <c r="K125" s="129"/>
      <c r="M125" s="67" t="s">
        <v>30</v>
      </c>
      <c r="N125" s="65">
        <v>3.19</v>
      </c>
      <c r="O125" s="66">
        <v>5.47</v>
      </c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18.57</v>
      </c>
      <c r="E128" s="11">
        <v>10.6</v>
      </c>
      <c r="F128" s="22">
        <v>1327</v>
      </c>
      <c r="G128" s="16"/>
      <c r="H128" s="23" t="s">
        <v>1</v>
      </c>
      <c r="I128" s="117">
        <v>5.74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65.650000000000006</v>
      </c>
      <c r="E129" s="11"/>
      <c r="F129" s="22">
        <v>204</v>
      </c>
      <c r="G129" s="16"/>
      <c r="H129" s="27" t="s">
        <v>2</v>
      </c>
      <c r="I129" s="119">
        <v>5.41</v>
      </c>
      <c r="J129" s="119"/>
      <c r="K129" s="120"/>
      <c r="M129" s="65">
        <v>7.1</v>
      </c>
      <c r="N129" s="28">
        <v>156</v>
      </c>
      <c r="O129" s="66">
        <v>0.03</v>
      </c>
      <c r="P129" s="2"/>
    </row>
    <row r="130" spans="1:16" ht="15" customHeight="1" thickBot="1">
      <c r="A130" s="2"/>
      <c r="C130" s="21" t="s">
        <v>38</v>
      </c>
      <c r="D130" s="11">
        <v>72.12</v>
      </c>
      <c r="E130" s="11"/>
      <c r="F130" s="22">
        <v>205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/>
      <c r="E131" s="11"/>
      <c r="F131" s="22"/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68.69</v>
      </c>
      <c r="E132" s="11"/>
      <c r="F132" s="22">
        <v>199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5.8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73.55</v>
      </c>
      <c r="E133" s="11"/>
      <c r="F133" s="22">
        <v>1926</v>
      </c>
      <c r="G133" s="16"/>
      <c r="H133" s="109">
        <v>7</v>
      </c>
      <c r="I133" s="111">
        <v>337</v>
      </c>
      <c r="J133" s="111">
        <v>143</v>
      </c>
      <c r="K133" s="113">
        <f>((I133-J133)/I133)</f>
        <v>0.57566765578635015</v>
      </c>
      <c r="M133" s="13">
        <v>2</v>
      </c>
      <c r="N133" s="35">
        <v>5.8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76.81</v>
      </c>
      <c r="E134" s="11">
        <v>7.2</v>
      </c>
      <c r="F134" s="22">
        <v>626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580</v>
      </c>
      <c r="G135" s="16"/>
      <c r="H135" s="109"/>
      <c r="I135" s="111"/>
      <c r="J135" s="111"/>
      <c r="K135" s="113" t="e">
        <f>((I135-J135)/I135)</f>
        <v>#DIV/0!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76.56</v>
      </c>
      <c r="E136" s="11">
        <v>6.5</v>
      </c>
      <c r="F136" s="22">
        <v>1204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0.66539682539682543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1138</v>
      </c>
      <c r="G137" s="16"/>
      <c r="M137" s="102" t="s">
        <v>55</v>
      </c>
      <c r="N137" s="103"/>
      <c r="O137" s="37">
        <f>(J122-J123)/J122</f>
        <v>0.38851992409867175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0.35608999224204813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-2.5301204819277109E-2</v>
      </c>
      <c r="P139" s="2"/>
    </row>
    <row r="140" spans="1:16">
      <c r="A140" s="2"/>
      <c r="B140" s="41"/>
      <c r="C140" s="45" t="s">
        <v>64</v>
      </c>
      <c r="D140" s="33">
        <v>91.25</v>
      </c>
      <c r="E140" s="33"/>
      <c r="F140" s="34"/>
      <c r="G140" s="46"/>
      <c r="H140" s="47" t="s">
        <v>1</v>
      </c>
      <c r="I140" s="33">
        <v>347</v>
      </c>
      <c r="J140" s="33">
        <v>297</v>
      </c>
      <c r="K140" s="34">
        <f>I140-J140</f>
        <v>50</v>
      </c>
      <c r="M140" s="107" t="s">
        <v>65</v>
      </c>
      <c r="N140" s="108"/>
      <c r="O140" s="70">
        <f>(J122-J125)/J122</f>
        <v>0.59629981024667933</v>
      </c>
      <c r="P140" s="2"/>
    </row>
    <row r="141" spans="1:16" ht="15.75" thickBot="1">
      <c r="A141" s="2"/>
      <c r="B141" s="41"/>
      <c r="C141" s="45" t="s">
        <v>66</v>
      </c>
      <c r="D141" s="33">
        <v>72.150000000000006</v>
      </c>
      <c r="E141" s="33">
        <v>65.83</v>
      </c>
      <c r="F141" s="34">
        <v>91.24</v>
      </c>
      <c r="G141" s="48">
        <v>5.5</v>
      </c>
      <c r="H141" s="65" t="s">
        <v>2</v>
      </c>
      <c r="I141" s="35">
        <v>231</v>
      </c>
      <c r="J141" s="35">
        <v>212</v>
      </c>
      <c r="K141" s="34">
        <f>I141-J141</f>
        <v>19</v>
      </c>
      <c r="L141" s="49"/>
      <c r="M141" s="97" t="s">
        <v>67</v>
      </c>
      <c r="N141" s="98"/>
      <c r="O141" s="71">
        <f>(J121-J125)/J121</f>
        <v>0.86492063492063487</v>
      </c>
      <c r="P141" s="2"/>
    </row>
    <row r="142" spans="1:16" ht="15" customHeight="1">
      <c r="A142" s="2"/>
      <c r="B142" s="41"/>
      <c r="C142" s="45" t="s">
        <v>68</v>
      </c>
      <c r="D142" s="33">
        <v>79.25</v>
      </c>
      <c r="E142" s="33">
        <v>64.02</v>
      </c>
      <c r="F142" s="34">
        <v>80.78</v>
      </c>
      <c r="P142" s="2"/>
    </row>
    <row r="143" spans="1:16" ht="15" customHeight="1">
      <c r="A143" s="2"/>
      <c r="B143" s="41"/>
      <c r="C143" s="45" t="s">
        <v>69</v>
      </c>
      <c r="D143" s="33">
        <v>78.5</v>
      </c>
      <c r="E143" s="33">
        <v>50.52</v>
      </c>
      <c r="F143" s="34">
        <v>64.36</v>
      </c>
      <c r="P143" s="2"/>
    </row>
    <row r="144" spans="1:16" ht="15" customHeight="1" thickBot="1">
      <c r="A144" s="2"/>
      <c r="B144" s="41"/>
      <c r="C144" s="50" t="s">
        <v>70</v>
      </c>
      <c r="D144" s="51">
        <v>54.35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91.45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213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214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215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 t="s">
        <v>216</v>
      </c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 t="s">
        <v>217</v>
      </c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 t="s">
        <v>218</v>
      </c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 t="s">
        <v>119</v>
      </c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 t="s">
        <v>219</v>
      </c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 t="s">
        <v>220</v>
      </c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CF11-6B5C-4C43-B79A-ABCDA4F96F99}">
  <dimension ref="A1:S171"/>
  <sheetViews>
    <sheetView zoomScale="85" zoomScaleNormal="85" workbookViewId="0">
      <selection activeCell="I147" sqref="I147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198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1497</v>
      </c>
    </row>
    <row r="7" spans="1:19">
      <c r="A7" s="2"/>
      <c r="C7" s="9" t="s">
        <v>17</v>
      </c>
      <c r="D7" s="10"/>
      <c r="E7" s="10"/>
      <c r="F7" s="11">
        <v>3323</v>
      </c>
      <c r="G7" s="12"/>
      <c r="H7" s="12"/>
      <c r="I7" s="12"/>
      <c r="J7" s="122">
        <f>AVERAGE(F7:I7)</f>
        <v>3323</v>
      </c>
      <c r="K7" s="123"/>
      <c r="M7" s="8">
        <v>2</v>
      </c>
      <c r="N7" s="124">
        <v>8.9</v>
      </c>
      <c r="O7" s="125"/>
      <c r="P7" s="2"/>
      <c r="R7" s="56" t="s">
        <v>1</v>
      </c>
      <c r="S7" s="72">
        <f>AVERAGE(J10,J67,J122)</f>
        <v>521.33333333333337</v>
      </c>
    </row>
    <row r="8" spans="1:19">
      <c r="A8" s="2"/>
      <c r="C8" s="9" t="s">
        <v>18</v>
      </c>
      <c r="D8" s="10"/>
      <c r="E8" s="10"/>
      <c r="F8" s="11">
        <v>830</v>
      </c>
      <c r="G8" s="12"/>
      <c r="H8" s="12"/>
      <c r="I8" s="12"/>
      <c r="J8" s="122">
        <f t="shared" ref="J8:J13" si="0">AVERAGE(F8:I8)</f>
        <v>830</v>
      </c>
      <c r="K8" s="123"/>
      <c r="M8" s="8">
        <v>3</v>
      </c>
      <c r="N8" s="124">
        <v>8.5</v>
      </c>
      <c r="O8" s="125"/>
      <c r="P8" s="2"/>
      <c r="R8" s="56" t="s">
        <v>2</v>
      </c>
      <c r="S8" s="73">
        <f>AVERAGE(J13,J70,J125)</f>
        <v>208.58333333333334</v>
      </c>
    </row>
    <row r="9" spans="1:19">
      <c r="A9" s="2"/>
      <c r="C9" s="9" t="s">
        <v>19</v>
      </c>
      <c r="D9" s="11">
        <v>61.44</v>
      </c>
      <c r="E9" s="11">
        <v>6.7</v>
      </c>
      <c r="F9" s="11">
        <v>1466</v>
      </c>
      <c r="G9" s="11">
        <v>1430</v>
      </c>
      <c r="H9" s="11">
        <v>1583</v>
      </c>
      <c r="I9" s="11">
        <v>1717</v>
      </c>
      <c r="J9" s="122">
        <f t="shared" si="0"/>
        <v>1549</v>
      </c>
      <c r="K9" s="123"/>
      <c r="M9" s="8">
        <v>4</v>
      </c>
      <c r="N9" s="124">
        <v>7.9</v>
      </c>
      <c r="O9" s="125"/>
      <c r="P9" s="2"/>
      <c r="R9" s="74" t="s">
        <v>20</v>
      </c>
      <c r="S9" s="75">
        <f>S6-S8</f>
        <v>1288.4166666666667</v>
      </c>
    </row>
    <row r="10" spans="1:19">
      <c r="A10" s="2"/>
      <c r="C10" s="9" t="s">
        <v>21</v>
      </c>
      <c r="D10" s="11">
        <v>61.26</v>
      </c>
      <c r="E10" s="11">
        <v>7</v>
      </c>
      <c r="F10" s="11">
        <v>565</v>
      </c>
      <c r="G10" s="11">
        <v>531</v>
      </c>
      <c r="H10" s="11">
        <v>523</v>
      </c>
      <c r="I10" s="11">
        <v>510</v>
      </c>
      <c r="J10" s="122">
        <f t="shared" si="0"/>
        <v>532.25</v>
      </c>
      <c r="K10" s="123"/>
      <c r="M10" s="8">
        <v>5</v>
      </c>
      <c r="N10" s="124">
        <v>8.8000000000000007</v>
      </c>
      <c r="O10" s="125"/>
      <c r="P10" s="2"/>
      <c r="R10" s="74" t="s">
        <v>22</v>
      </c>
      <c r="S10" s="76">
        <f>S7-S8</f>
        <v>312.75</v>
      </c>
    </row>
    <row r="11" spans="1:19" ht="15.75" thickBot="1">
      <c r="A11" s="2"/>
      <c r="C11" s="9" t="s">
        <v>23</v>
      </c>
      <c r="D11" s="11"/>
      <c r="E11" s="11"/>
      <c r="F11" s="11">
        <v>343</v>
      </c>
      <c r="G11" s="63">
        <v>329</v>
      </c>
      <c r="H11" s="63">
        <v>338</v>
      </c>
      <c r="I11" s="63">
        <v>320</v>
      </c>
      <c r="J11" s="122">
        <f t="shared" si="0"/>
        <v>332.5</v>
      </c>
      <c r="K11" s="123"/>
      <c r="M11" s="13">
        <v>6</v>
      </c>
      <c r="N11" s="126">
        <v>7.9</v>
      </c>
      <c r="O11" s="127"/>
      <c r="P11" s="2"/>
      <c r="R11" s="77" t="s">
        <v>24</v>
      </c>
      <c r="S11" s="78">
        <f>S9/S6</f>
        <v>0.86066577599643734</v>
      </c>
    </row>
    <row r="12" spans="1:19" ht="15.75" thickBot="1">
      <c r="A12" s="2"/>
      <c r="C12" s="9" t="s">
        <v>25</v>
      </c>
      <c r="D12" s="11"/>
      <c r="E12" s="11"/>
      <c r="F12" s="11">
        <v>214</v>
      </c>
      <c r="G12" s="63">
        <v>210</v>
      </c>
      <c r="H12" s="63">
        <v>214</v>
      </c>
      <c r="I12" s="63">
        <v>220</v>
      </c>
      <c r="J12" s="122">
        <f t="shared" si="0"/>
        <v>214.5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0.59990409207161122</v>
      </c>
    </row>
    <row r="13" spans="1:19" ht="15.75" thickBot="1">
      <c r="A13" s="2"/>
      <c r="C13" s="14" t="s">
        <v>29</v>
      </c>
      <c r="D13" s="15">
        <v>60.17</v>
      </c>
      <c r="E13" s="15">
        <v>7.3</v>
      </c>
      <c r="F13" s="15">
        <v>221</v>
      </c>
      <c r="G13" s="15">
        <v>216</v>
      </c>
      <c r="H13" s="15">
        <v>220</v>
      </c>
      <c r="I13" s="15">
        <v>227</v>
      </c>
      <c r="J13" s="128">
        <f t="shared" si="0"/>
        <v>221</v>
      </c>
      <c r="K13" s="129"/>
      <c r="M13" s="67" t="s">
        <v>30</v>
      </c>
      <c r="N13" s="65">
        <v>3.65</v>
      </c>
      <c r="O13" s="66"/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18.86</v>
      </c>
      <c r="E16" s="11">
        <v>9.1999999999999993</v>
      </c>
      <c r="F16" s="22">
        <v>1131</v>
      </c>
      <c r="G16" s="16"/>
      <c r="H16" s="23" t="s">
        <v>1</v>
      </c>
      <c r="I16" s="117">
        <v>5.38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67.349999999999994</v>
      </c>
      <c r="E17" s="11"/>
      <c r="F17" s="22">
        <v>216</v>
      </c>
      <c r="G17" s="16"/>
      <c r="H17" s="27" t="s">
        <v>2</v>
      </c>
      <c r="I17" s="119">
        <v>5.16</v>
      </c>
      <c r="J17" s="119"/>
      <c r="K17" s="120"/>
      <c r="M17" s="65">
        <v>6.9</v>
      </c>
      <c r="N17" s="28">
        <v>140</v>
      </c>
      <c r="O17" s="66">
        <v>0.04</v>
      </c>
      <c r="P17" s="2"/>
    </row>
    <row r="18" spans="1:16" ht="15.75" thickBot="1">
      <c r="A18" s="2"/>
      <c r="C18" s="21" t="s">
        <v>38</v>
      </c>
      <c r="D18" s="11">
        <v>71.03</v>
      </c>
      <c r="E18" s="11"/>
      <c r="F18" s="22">
        <v>214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/>
      <c r="E19" s="11"/>
      <c r="F19" s="22"/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62.46</v>
      </c>
      <c r="E20" s="11"/>
      <c r="F20" s="22">
        <v>211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5.6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72.900000000000006</v>
      </c>
      <c r="E21" s="11"/>
      <c r="F21" s="22">
        <v>2012</v>
      </c>
      <c r="G21" s="16"/>
      <c r="H21" s="109">
        <v>3</v>
      </c>
      <c r="I21" s="111">
        <v>560</v>
      </c>
      <c r="J21" s="111">
        <v>314</v>
      </c>
      <c r="K21" s="113">
        <f>((I21-J21)/I21)</f>
        <v>0.43928571428571428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76.42</v>
      </c>
      <c r="E22" s="11">
        <v>6.9</v>
      </c>
      <c r="F22" s="22">
        <v>615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602</v>
      </c>
      <c r="G23" s="16"/>
      <c r="H23" s="109">
        <v>8</v>
      </c>
      <c r="I23" s="111">
        <v>398</v>
      </c>
      <c r="J23" s="111">
        <v>199</v>
      </c>
      <c r="K23" s="113">
        <f>((I23-J23)/I23)</f>
        <v>0.5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76.959999999999994</v>
      </c>
      <c r="E24" s="11">
        <v>6.4</v>
      </c>
      <c r="F24" s="22">
        <v>1198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0.65639122014202711</v>
      </c>
      <c r="P24" s="2"/>
    </row>
    <row r="25" spans="1:16" ht="15.75" thickBot="1">
      <c r="A25" s="2"/>
      <c r="C25" s="38" t="s">
        <v>54</v>
      </c>
      <c r="D25" s="15"/>
      <c r="E25" s="15"/>
      <c r="F25" s="39">
        <v>1180</v>
      </c>
      <c r="G25" s="16"/>
      <c r="M25" s="102" t="s">
        <v>55</v>
      </c>
      <c r="N25" s="103"/>
      <c r="O25" s="37">
        <f>(J10-J11)/J10</f>
        <v>0.37529356505401595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0.35488721804511281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-3.0303030303030304E-2</v>
      </c>
      <c r="P27" s="2"/>
    </row>
    <row r="28" spans="1:16" ht="15" customHeight="1">
      <c r="A28" s="2"/>
      <c r="B28" s="41"/>
      <c r="C28" s="45" t="s">
        <v>64</v>
      </c>
      <c r="D28" s="33">
        <v>91.1</v>
      </c>
      <c r="E28" s="33"/>
      <c r="F28" s="34"/>
      <c r="G28" s="46"/>
      <c r="H28" s="47" t="s">
        <v>90</v>
      </c>
      <c r="I28" s="33">
        <v>357</v>
      </c>
      <c r="J28" s="33">
        <v>282</v>
      </c>
      <c r="K28" s="34">
        <f>I28-J28</f>
        <v>75</v>
      </c>
      <c r="M28" s="107" t="s">
        <v>65</v>
      </c>
      <c r="N28" s="108"/>
      <c r="O28" s="70">
        <f>(J10-J13)/J10</f>
        <v>0.58478158759981214</v>
      </c>
      <c r="P28" s="2"/>
    </row>
    <row r="29" spans="1:16" ht="15.75" thickBot="1">
      <c r="A29" s="2"/>
      <c r="B29" s="41"/>
      <c r="C29" s="45" t="s">
        <v>66</v>
      </c>
      <c r="D29" s="33">
        <v>72.400000000000006</v>
      </c>
      <c r="E29" s="33">
        <v>66.62</v>
      </c>
      <c r="F29" s="34">
        <v>92.02</v>
      </c>
      <c r="G29" s="48">
        <v>5.6</v>
      </c>
      <c r="H29" s="65" t="s">
        <v>2</v>
      </c>
      <c r="I29" s="35">
        <v>203</v>
      </c>
      <c r="J29" s="35">
        <v>171</v>
      </c>
      <c r="K29" s="36">
        <f>I29-J29</f>
        <v>32</v>
      </c>
      <c r="L29" s="49"/>
      <c r="M29" s="97" t="s">
        <v>67</v>
      </c>
      <c r="N29" s="98"/>
      <c r="O29" s="71">
        <f>(J9-J13)/J9</f>
        <v>0.85732730794060685</v>
      </c>
      <c r="P29" s="2"/>
    </row>
    <row r="30" spans="1:16" ht="15" customHeight="1">
      <c r="A30" s="2"/>
      <c r="B30" s="41"/>
      <c r="C30" s="45" t="s">
        <v>68</v>
      </c>
      <c r="D30" s="33">
        <v>79.900000000000006</v>
      </c>
      <c r="E30" s="33">
        <v>64.38</v>
      </c>
      <c r="F30" s="34">
        <v>80.58</v>
      </c>
      <c r="P30" s="2"/>
    </row>
    <row r="31" spans="1:16" ht="15" customHeight="1">
      <c r="A31" s="2"/>
      <c r="B31" s="41"/>
      <c r="C31" s="45" t="s">
        <v>69</v>
      </c>
      <c r="D31" s="33">
        <v>77.849999999999994</v>
      </c>
      <c r="E31" s="33">
        <v>50.18</v>
      </c>
      <c r="F31" s="34">
        <v>64.459999999999994</v>
      </c>
      <c r="P31" s="2"/>
    </row>
    <row r="32" spans="1:16" ht="15.75" customHeight="1" thickBot="1">
      <c r="A32" s="2"/>
      <c r="B32" s="41"/>
      <c r="C32" s="50" t="s">
        <v>70</v>
      </c>
      <c r="D32" s="51">
        <v>53.1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91.15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 t="s">
        <v>221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 t="s">
        <v>222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 t="s">
        <v>223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224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225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226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182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3315</v>
      </c>
      <c r="G64" s="12"/>
      <c r="H64" s="12"/>
      <c r="I64" s="12"/>
      <c r="J64" s="122">
        <f>AVERAGE(F64:I64)</f>
        <v>3315</v>
      </c>
      <c r="K64" s="123"/>
      <c r="M64" s="8">
        <v>2</v>
      </c>
      <c r="N64" s="124">
        <v>8.6999999999999993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848</v>
      </c>
      <c r="G65" s="12"/>
      <c r="H65" s="12"/>
      <c r="I65" s="12"/>
      <c r="J65" s="122">
        <f t="shared" ref="J65:J70" si="1">AVERAGE(F65:I65)</f>
        <v>848</v>
      </c>
      <c r="K65" s="123"/>
      <c r="M65" s="8">
        <v>3</v>
      </c>
      <c r="N65" s="124">
        <v>8.4</v>
      </c>
      <c r="O65" s="125"/>
      <c r="P65" s="2"/>
    </row>
    <row r="66" spans="1:16" ht="15" customHeight="1">
      <c r="A66" s="2"/>
      <c r="C66" s="9" t="s">
        <v>19</v>
      </c>
      <c r="D66" s="11">
        <v>65.790000000000006</v>
      </c>
      <c r="E66" s="11">
        <v>7.8</v>
      </c>
      <c r="F66" s="11">
        <v>1500</v>
      </c>
      <c r="G66" s="11">
        <v>1435</v>
      </c>
      <c r="H66" s="11">
        <v>1474</v>
      </c>
      <c r="I66" s="11">
        <v>1520</v>
      </c>
      <c r="J66" s="122">
        <f t="shared" si="1"/>
        <v>1482.25</v>
      </c>
      <c r="K66" s="123"/>
      <c r="M66" s="8">
        <v>4</v>
      </c>
      <c r="N66" s="124">
        <v>7.8</v>
      </c>
      <c r="O66" s="125"/>
      <c r="P66" s="2"/>
    </row>
    <row r="67" spans="1:16" ht="15" customHeight="1">
      <c r="A67" s="2"/>
      <c r="C67" s="9" t="s">
        <v>21</v>
      </c>
      <c r="D67" s="11">
        <v>62.88</v>
      </c>
      <c r="E67" s="11">
        <v>7.6</v>
      </c>
      <c r="F67" s="11">
        <v>451</v>
      </c>
      <c r="G67" s="11">
        <v>509</v>
      </c>
      <c r="H67" s="11">
        <v>522</v>
      </c>
      <c r="I67" s="11">
        <v>546</v>
      </c>
      <c r="J67" s="122">
        <f t="shared" si="1"/>
        <v>507</v>
      </c>
      <c r="K67" s="123"/>
      <c r="M67" s="8">
        <v>5</v>
      </c>
      <c r="N67" s="124">
        <v>8.6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265</v>
      </c>
      <c r="G68" s="63">
        <v>310</v>
      </c>
      <c r="H68" s="63">
        <v>321</v>
      </c>
      <c r="I68" s="63">
        <v>306</v>
      </c>
      <c r="J68" s="122">
        <f t="shared" si="1"/>
        <v>300.5</v>
      </c>
      <c r="K68" s="123"/>
      <c r="M68" s="13">
        <v>6</v>
      </c>
      <c r="N68" s="126">
        <v>7.8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184</v>
      </c>
      <c r="G69" s="63">
        <v>185</v>
      </c>
      <c r="H69" s="63">
        <v>206</v>
      </c>
      <c r="I69" s="63">
        <v>213</v>
      </c>
      <c r="J69" s="122">
        <f t="shared" si="1"/>
        <v>197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61.73</v>
      </c>
      <c r="E70" s="15">
        <v>7.5</v>
      </c>
      <c r="F70" s="15">
        <v>182</v>
      </c>
      <c r="G70" s="15">
        <v>180</v>
      </c>
      <c r="H70" s="15">
        <v>204</v>
      </c>
      <c r="I70" s="15">
        <v>210</v>
      </c>
      <c r="J70" s="128">
        <f t="shared" si="1"/>
        <v>194</v>
      </c>
      <c r="K70" s="129"/>
      <c r="M70" s="67" t="s">
        <v>30</v>
      </c>
      <c r="N70" s="65">
        <v>2.75</v>
      </c>
      <c r="O70" s="66">
        <v>3.81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19.48</v>
      </c>
      <c r="E73" s="11">
        <v>10.8</v>
      </c>
      <c r="F73" s="22">
        <v>1398</v>
      </c>
      <c r="G73" s="16"/>
      <c r="H73" s="23" t="s">
        <v>1</v>
      </c>
      <c r="I73" s="117">
        <v>4.75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70.33</v>
      </c>
      <c r="E74" s="11"/>
      <c r="F74" s="22">
        <v>193</v>
      </c>
      <c r="G74" s="16"/>
      <c r="H74" s="27" t="s">
        <v>2</v>
      </c>
      <c r="I74" s="119">
        <v>4.21</v>
      </c>
      <c r="J74" s="119"/>
      <c r="K74" s="120"/>
      <c r="M74" s="65">
        <v>6.7</v>
      </c>
      <c r="N74" s="28">
        <v>103</v>
      </c>
      <c r="O74" s="66">
        <v>0.04</v>
      </c>
      <c r="P74" s="2"/>
    </row>
    <row r="75" spans="1:16" ht="15" customHeight="1" thickBot="1">
      <c r="A75" s="2"/>
      <c r="C75" s="21" t="s">
        <v>38</v>
      </c>
      <c r="D75" s="11">
        <v>73.48</v>
      </c>
      <c r="E75" s="11"/>
      <c r="F75" s="22">
        <v>190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/>
      <c r="E76" s="11"/>
      <c r="F76" s="22"/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66.98</v>
      </c>
      <c r="E77" s="11"/>
      <c r="F77" s="22">
        <v>187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5.6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76.27</v>
      </c>
      <c r="E78" s="11"/>
      <c r="F78" s="22">
        <v>2143</v>
      </c>
      <c r="G78" s="16"/>
      <c r="H78" s="109"/>
      <c r="I78" s="111"/>
      <c r="J78" s="111"/>
      <c r="K78" s="113" t="e">
        <f>((I78-J78)/I78)</f>
        <v>#DIV/0!</v>
      </c>
      <c r="M78" s="13">
        <v>2</v>
      </c>
      <c r="N78" s="35">
        <v>5.5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76.55</v>
      </c>
      <c r="E79" s="11">
        <v>6.8</v>
      </c>
      <c r="F79" s="22">
        <v>588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538</v>
      </c>
      <c r="G80" s="16"/>
      <c r="H80" s="109">
        <v>4</v>
      </c>
      <c r="I80" s="111">
        <v>578</v>
      </c>
      <c r="J80" s="111">
        <v>438</v>
      </c>
      <c r="K80" s="113">
        <f>((I80-J80)/I80)</f>
        <v>0.24221453287197231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77.25</v>
      </c>
      <c r="E81" s="11">
        <v>6.3</v>
      </c>
      <c r="F81" s="22">
        <v>1176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0.65795243717321639</v>
      </c>
      <c r="P81" s="2"/>
    </row>
    <row r="82" spans="1:16" ht="15.75" thickBot="1">
      <c r="A82" s="2"/>
      <c r="C82" s="38" t="s">
        <v>54</v>
      </c>
      <c r="D82" s="15"/>
      <c r="E82" s="15"/>
      <c r="F82" s="39">
        <v>1158</v>
      </c>
      <c r="G82" s="16"/>
      <c r="M82" s="102" t="s">
        <v>55</v>
      </c>
      <c r="N82" s="103"/>
      <c r="O82" s="37">
        <f>(J67-J68)/J67</f>
        <v>0.40729783037475348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0.34442595673876875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1.5228426395939087E-2</v>
      </c>
      <c r="P84" s="2"/>
    </row>
    <row r="85" spans="1:16">
      <c r="A85" s="2"/>
      <c r="B85" s="41"/>
      <c r="C85" s="45" t="s">
        <v>64</v>
      </c>
      <c r="D85" s="33">
        <v>91.44</v>
      </c>
      <c r="E85" s="33"/>
      <c r="F85" s="34"/>
      <c r="G85" s="46"/>
      <c r="H85" s="47" t="s">
        <v>90</v>
      </c>
      <c r="I85" s="33">
        <v>465</v>
      </c>
      <c r="J85" s="33">
        <v>418</v>
      </c>
      <c r="K85" s="34">
        <f>I85-J85</f>
        <v>47</v>
      </c>
      <c r="M85" s="107" t="s">
        <v>65</v>
      </c>
      <c r="N85" s="108"/>
      <c r="O85" s="70">
        <f>(J67-J70)/J67</f>
        <v>0.61735700197238663</v>
      </c>
      <c r="P85" s="2"/>
    </row>
    <row r="86" spans="1:16" ht="15.75" thickBot="1">
      <c r="A86" s="2"/>
      <c r="B86" s="41"/>
      <c r="C86" s="45" t="s">
        <v>66</v>
      </c>
      <c r="D86" s="33">
        <v>72.650000000000006</v>
      </c>
      <c r="E86" s="33">
        <v>67.81</v>
      </c>
      <c r="F86" s="34">
        <v>93.35</v>
      </c>
      <c r="G86" s="48">
        <v>5.2</v>
      </c>
      <c r="H86" s="65" t="s">
        <v>2</v>
      </c>
      <c r="I86" s="35">
        <v>194</v>
      </c>
      <c r="J86" s="35">
        <v>158</v>
      </c>
      <c r="K86" s="34">
        <f>I86-J86</f>
        <v>36</v>
      </c>
      <c r="L86" s="49"/>
      <c r="M86" s="97" t="s">
        <v>67</v>
      </c>
      <c r="N86" s="98"/>
      <c r="O86" s="71">
        <f>(J66-J70)/J66</f>
        <v>0.86911789509192106</v>
      </c>
      <c r="P86" s="2"/>
    </row>
    <row r="87" spans="1:16" ht="15" customHeight="1">
      <c r="A87" s="2"/>
      <c r="B87" s="41"/>
      <c r="C87" s="45" t="s">
        <v>68</v>
      </c>
      <c r="D87" s="33">
        <v>79.45</v>
      </c>
      <c r="E87" s="33">
        <v>64.12</v>
      </c>
      <c r="F87" s="34">
        <v>80.709999999999994</v>
      </c>
      <c r="P87" s="2"/>
    </row>
    <row r="88" spans="1:16" ht="15" customHeight="1">
      <c r="A88" s="2"/>
      <c r="B88" s="41"/>
      <c r="C88" s="45" t="s">
        <v>69</v>
      </c>
      <c r="D88" s="33">
        <v>76.849999999999994</v>
      </c>
      <c r="E88" s="33">
        <v>49.45</v>
      </c>
      <c r="F88" s="34">
        <v>64.349999999999994</v>
      </c>
      <c r="P88" s="2"/>
    </row>
    <row r="89" spans="1:16" ht="15" customHeight="1" thickBot="1">
      <c r="A89" s="2"/>
      <c r="B89" s="41"/>
      <c r="C89" s="50" t="s">
        <v>70</v>
      </c>
      <c r="D89" s="51">
        <v>54.31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91.66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227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 t="s">
        <v>228</v>
      </c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229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230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231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 t="s">
        <v>232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 t="s">
        <v>233</v>
      </c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 t="s">
        <v>234</v>
      </c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 t="s">
        <v>235</v>
      </c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 t="s">
        <v>236</v>
      </c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237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2811</v>
      </c>
      <c r="G119" s="12"/>
      <c r="H119" s="12"/>
      <c r="I119" s="12"/>
      <c r="J119" s="122">
        <f>AVERAGE(F119:I119)</f>
        <v>2811</v>
      </c>
      <c r="K119" s="123"/>
      <c r="M119" s="8">
        <v>2</v>
      </c>
      <c r="N119" s="124">
        <v>8.8000000000000007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812</v>
      </c>
      <c r="G120" s="12"/>
      <c r="H120" s="12"/>
      <c r="I120" s="12"/>
      <c r="J120" s="122">
        <f t="shared" ref="J120:J125" si="2">AVERAGE(F120:I120)</f>
        <v>812</v>
      </c>
      <c r="K120" s="123"/>
      <c r="M120" s="8">
        <v>3</v>
      </c>
      <c r="N120" s="124">
        <v>8.6</v>
      </c>
      <c r="O120" s="125"/>
      <c r="P120" s="2"/>
    </row>
    <row r="121" spans="1:16">
      <c r="A121" s="2"/>
      <c r="C121" s="9" t="s">
        <v>19</v>
      </c>
      <c r="D121" s="11">
        <v>65.209999999999994</v>
      </c>
      <c r="E121" s="11">
        <v>7.8</v>
      </c>
      <c r="F121" s="11">
        <v>1404</v>
      </c>
      <c r="G121" s="11">
        <v>1429</v>
      </c>
      <c r="H121" s="11">
        <v>1401</v>
      </c>
      <c r="I121" s="11">
        <v>1605</v>
      </c>
      <c r="J121" s="122">
        <f t="shared" si="2"/>
        <v>1459.75</v>
      </c>
      <c r="K121" s="123"/>
      <c r="M121" s="8">
        <v>4</v>
      </c>
      <c r="N121" s="124">
        <v>7.7</v>
      </c>
      <c r="O121" s="125"/>
      <c r="P121" s="2"/>
    </row>
    <row r="122" spans="1:16">
      <c r="A122" s="2"/>
      <c r="C122" s="9" t="s">
        <v>21</v>
      </c>
      <c r="D122" s="11">
        <v>62.07</v>
      </c>
      <c r="E122" s="11">
        <v>7.5</v>
      </c>
      <c r="F122" s="11">
        <v>539</v>
      </c>
      <c r="G122" s="11">
        <v>534</v>
      </c>
      <c r="H122" s="11">
        <v>529</v>
      </c>
      <c r="I122" s="11">
        <v>497</v>
      </c>
      <c r="J122" s="122">
        <f t="shared" si="2"/>
        <v>524.75</v>
      </c>
      <c r="K122" s="123"/>
      <c r="M122" s="8">
        <v>5</v>
      </c>
      <c r="N122" s="124">
        <v>8.9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366</v>
      </c>
      <c r="G123" s="63">
        <v>369</v>
      </c>
      <c r="H123" s="63">
        <v>360</v>
      </c>
      <c r="I123" s="63">
        <v>355</v>
      </c>
      <c r="J123" s="122">
        <f t="shared" si="2"/>
        <v>362.5</v>
      </c>
      <c r="K123" s="123"/>
      <c r="M123" s="13">
        <v>6</v>
      </c>
      <c r="N123" s="126">
        <v>7.5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229</v>
      </c>
      <c r="G124" s="63">
        <v>221</v>
      </c>
      <c r="H124" s="63">
        <v>201</v>
      </c>
      <c r="I124" s="63">
        <v>209</v>
      </c>
      <c r="J124" s="122">
        <f t="shared" si="2"/>
        <v>215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62.11</v>
      </c>
      <c r="E125" s="15">
        <v>7.3</v>
      </c>
      <c r="F125" s="15">
        <v>219</v>
      </c>
      <c r="G125" s="15">
        <v>215</v>
      </c>
      <c r="H125" s="15">
        <v>211</v>
      </c>
      <c r="I125" s="15">
        <v>198</v>
      </c>
      <c r="J125" s="128">
        <f t="shared" si="2"/>
        <v>210.75</v>
      </c>
      <c r="K125" s="129"/>
      <c r="M125" s="67" t="s">
        <v>30</v>
      </c>
      <c r="N125" s="65">
        <v>3.32</v>
      </c>
      <c r="O125" s="66">
        <v>4.97</v>
      </c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14.09</v>
      </c>
      <c r="E128" s="11">
        <v>8.1</v>
      </c>
      <c r="F128" s="22">
        <v>1077</v>
      </c>
      <c r="G128" s="16"/>
      <c r="H128" s="23" t="s">
        <v>1</v>
      </c>
      <c r="I128" s="117">
        <v>5.38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68.11</v>
      </c>
      <c r="E129" s="11"/>
      <c r="F129" s="22">
        <v>197</v>
      </c>
      <c r="G129" s="16"/>
      <c r="H129" s="27" t="s">
        <v>2</v>
      </c>
      <c r="I129" s="119">
        <v>4.37</v>
      </c>
      <c r="J129" s="119"/>
      <c r="K129" s="120"/>
      <c r="M129" s="65">
        <v>6.9</v>
      </c>
      <c r="N129" s="28">
        <v>149</v>
      </c>
      <c r="O129" s="66">
        <v>0.04</v>
      </c>
      <c r="P129" s="2"/>
    </row>
    <row r="130" spans="1:16" ht="15" customHeight="1" thickBot="1">
      <c r="A130" s="2"/>
      <c r="C130" s="21" t="s">
        <v>38</v>
      </c>
      <c r="D130" s="11">
        <v>66.19</v>
      </c>
      <c r="E130" s="11"/>
      <c r="F130" s="22">
        <v>201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/>
      <c r="E131" s="11"/>
      <c r="F131" s="22"/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65.87</v>
      </c>
      <c r="E132" s="11"/>
      <c r="F132" s="22">
        <v>217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5.4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75.06</v>
      </c>
      <c r="E133" s="11"/>
      <c r="F133" s="22">
        <v>2202</v>
      </c>
      <c r="G133" s="16"/>
      <c r="H133" s="109">
        <v>5</v>
      </c>
      <c r="I133" s="111">
        <v>309</v>
      </c>
      <c r="J133" s="111">
        <v>255</v>
      </c>
      <c r="K133" s="113">
        <f>((I133-J133)/I133)</f>
        <v>0.17475728155339806</v>
      </c>
      <c r="M133" s="13">
        <v>2</v>
      </c>
      <c r="N133" s="35">
        <v>5.3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76.010000000000005</v>
      </c>
      <c r="E134" s="11">
        <v>6.6</v>
      </c>
      <c r="F134" s="22">
        <v>576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555</v>
      </c>
      <c r="G135" s="16"/>
      <c r="H135" s="109"/>
      <c r="I135" s="111"/>
      <c r="J135" s="111"/>
      <c r="K135" s="113" t="e">
        <f>((I135-J135)/I135)</f>
        <v>#DIV/0!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77.33</v>
      </c>
      <c r="E136" s="11">
        <v>6.4</v>
      </c>
      <c r="F136" s="22">
        <v>1166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0.64052063709539309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1143</v>
      </c>
      <c r="G137" s="16"/>
      <c r="M137" s="102" t="s">
        <v>55</v>
      </c>
      <c r="N137" s="103"/>
      <c r="O137" s="37">
        <f>(J122-J123)/J122</f>
        <v>0.3091948546927108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0.40689655172413791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1.9767441860465116E-2</v>
      </c>
      <c r="P139" s="2"/>
    </row>
    <row r="140" spans="1:16">
      <c r="A140" s="2"/>
      <c r="B140" s="41"/>
      <c r="C140" s="45" t="s">
        <v>64</v>
      </c>
      <c r="D140" s="33">
        <v>91.09</v>
      </c>
      <c r="E140" s="33"/>
      <c r="F140" s="34"/>
      <c r="G140" s="46"/>
      <c r="H140" s="47" t="s">
        <v>90</v>
      </c>
      <c r="I140" s="33">
        <v>691</v>
      </c>
      <c r="J140" s="33">
        <v>609</v>
      </c>
      <c r="K140" s="34">
        <f>I140-J140</f>
        <v>82</v>
      </c>
      <c r="M140" s="107" t="s">
        <v>65</v>
      </c>
      <c r="N140" s="108"/>
      <c r="O140" s="70">
        <f>(J122-J125)/J122</f>
        <v>0.59838018103858981</v>
      </c>
      <c r="P140" s="2"/>
    </row>
    <row r="141" spans="1:16" ht="15.75" thickBot="1">
      <c r="A141" s="2"/>
      <c r="B141" s="41"/>
      <c r="C141" s="45" t="s">
        <v>66</v>
      </c>
      <c r="D141" s="33">
        <v>72.95</v>
      </c>
      <c r="E141" s="33">
        <v>68.650000000000006</v>
      </c>
      <c r="F141" s="34">
        <v>94.11</v>
      </c>
      <c r="G141" s="48">
        <v>5.4</v>
      </c>
      <c r="H141" s="65" t="s">
        <v>2</v>
      </c>
      <c r="I141" s="35">
        <v>244</v>
      </c>
      <c r="J141" s="35">
        <v>222</v>
      </c>
      <c r="K141" s="34">
        <f>I141-J141</f>
        <v>22</v>
      </c>
      <c r="L141" s="49"/>
      <c r="M141" s="97" t="s">
        <v>67</v>
      </c>
      <c r="N141" s="98"/>
      <c r="O141" s="71">
        <f>(J121-J125)/J121</f>
        <v>0.85562596334988872</v>
      </c>
      <c r="P141" s="2"/>
    </row>
    <row r="142" spans="1:16" ht="15" customHeight="1">
      <c r="A142" s="2"/>
      <c r="B142" s="41"/>
      <c r="C142" s="45" t="s">
        <v>68</v>
      </c>
      <c r="D142" s="33">
        <v>79.349999999999994</v>
      </c>
      <c r="E142" s="33">
        <v>63.51</v>
      </c>
      <c r="F142" s="34">
        <v>80.040000000000006</v>
      </c>
      <c r="P142" s="2"/>
    </row>
    <row r="143" spans="1:16" ht="15" customHeight="1">
      <c r="A143" s="2"/>
      <c r="B143" s="41"/>
      <c r="C143" s="45" t="s">
        <v>69</v>
      </c>
      <c r="D143" s="33">
        <v>75.05</v>
      </c>
      <c r="E143" s="33">
        <v>48.2</v>
      </c>
      <c r="F143" s="34">
        <v>64.23</v>
      </c>
      <c r="P143" s="2"/>
    </row>
    <row r="144" spans="1:16" ht="15" customHeight="1" thickBot="1">
      <c r="A144" s="2"/>
      <c r="B144" s="41"/>
      <c r="C144" s="50" t="s">
        <v>70</v>
      </c>
      <c r="D144" s="51">
        <v>57.44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90.94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238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239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240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241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 t="s">
        <v>242</v>
      </c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 t="s">
        <v>243</v>
      </c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1400-5561-41A6-9A69-860DD3CFFDE6}">
  <dimension ref="A1:S171"/>
  <sheetViews>
    <sheetView zoomScale="85" zoomScaleNormal="85" workbookViewId="0">
      <selection activeCell="S121" sqref="S121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198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1467.3333333333333</v>
      </c>
    </row>
    <row r="7" spans="1:19">
      <c r="A7" s="2"/>
      <c r="C7" s="9" t="s">
        <v>17</v>
      </c>
      <c r="D7" s="10"/>
      <c r="E7" s="10"/>
      <c r="F7" s="11">
        <v>3098</v>
      </c>
      <c r="G7" s="12"/>
      <c r="H7" s="12"/>
      <c r="I7" s="12"/>
      <c r="J7" s="122">
        <f>AVERAGE(F7:I7)</f>
        <v>3098</v>
      </c>
      <c r="K7" s="123"/>
      <c r="M7" s="8">
        <v>2</v>
      </c>
      <c r="N7" s="124">
        <v>8.8000000000000007</v>
      </c>
      <c r="O7" s="125"/>
      <c r="P7" s="2"/>
      <c r="R7" s="56" t="s">
        <v>1</v>
      </c>
      <c r="S7" s="72">
        <f>AVERAGE(J10,J67,J122)</f>
        <v>634.91666666666663</v>
      </c>
    </row>
    <row r="8" spans="1:19">
      <c r="A8" s="2"/>
      <c r="C8" s="9" t="s">
        <v>18</v>
      </c>
      <c r="D8" s="10"/>
      <c r="E8" s="10"/>
      <c r="F8" s="11">
        <v>865</v>
      </c>
      <c r="G8" s="12"/>
      <c r="H8" s="12"/>
      <c r="I8" s="12"/>
      <c r="J8" s="122">
        <f t="shared" ref="J8:J13" si="0">AVERAGE(F8:I8)</f>
        <v>865</v>
      </c>
      <c r="K8" s="123"/>
      <c r="M8" s="8">
        <v>3</v>
      </c>
      <c r="N8" s="124">
        <v>8.5</v>
      </c>
      <c r="O8" s="125"/>
      <c r="P8" s="2"/>
      <c r="R8" s="56" t="s">
        <v>2</v>
      </c>
      <c r="S8" s="73">
        <f>AVERAGE(J13,J70,J125)</f>
        <v>199.75</v>
      </c>
    </row>
    <row r="9" spans="1:19">
      <c r="A9" s="2"/>
      <c r="C9" s="9" t="s">
        <v>19</v>
      </c>
      <c r="D9" s="11">
        <v>61.26</v>
      </c>
      <c r="E9" s="11">
        <v>8.9</v>
      </c>
      <c r="F9" s="11">
        <v>1431</v>
      </c>
      <c r="G9" s="11">
        <v>1492</v>
      </c>
      <c r="H9" s="11">
        <v>1440</v>
      </c>
      <c r="I9" s="11">
        <v>1416</v>
      </c>
      <c r="J9" s="122">
        <f t="shared" si="0"/>
        <v>1444.75</v>
      </c>
      <c r="K9" s="123"/>
      <c r="M9" s="8">
        <v>4</v>
      </c>
      <c r="N9" s="124">
        <v>7.4</v>
      </c>
      <c r="O9" s="125"/>
      <c r="P9" s="2"/>
      <c r="R9" s="74" t="s">
        <v>20</v>
      </c>
      <c r="S9" s="75">
        <f>S6-S8</f>
        <v>1267.5833333333333</v>
      </c>
    </row>
    <row r="10" spans="1:19">
      <c r="A10" s="2"/>
      <c r="C10" s="9" t="s">
        <v>21</v>
      </c>
      <c r="D10" s="11">
        <v>63</v>
      </c>
      <c r="E10" s="11">
        <v>7.9</v>
      </c>
      <c r="F10" s="11">
        <v>755</v>
      </c>
      <c r="G10" s="11">
        <v>720</v>
      </c>
      <c r="H10" s="11">
        <v>689</v>
      </c>
      <c r="I10" s="11">
        <v>607</v>
      </c>
      <c r="J10" s="122">
        <f t="shared" si="0"/>
        <v>692.75</v>
      </c>
      <c r="K10" s="123"/>
      <c r="M10" s="8">
        <v>5</v>
      </c>
      <c r="N10" s="124">
        <v>9</v>
      </c>
      <c r="O10" s="125"/>
      <c r="P10" s="2"/>
      <c r="R10" s="74" t="s">
        <v>22</v>
      </c>
      <c r="S10" s="76">
        <f>S7-S8</f>
        <v>435.16666666666663</v>
      </c>
    </row>
    <row r="11" spans="1:19" ht="15.75" thickBot="1">
      <c r="A11" s="2"/>
      <c r="C11" s="9" t="s">
        <v>23</v>
      </c>
      <c r="D11" s="11"/>
      <c r="E11" s="11"/>
      <c r="F11" s="11">
        <v>449</v>
      </c>
      <c r="G11" s="63">
        <v>451</v>
      </c>
      <c r="H11" s="63">
        <v>419</v>
      </c>
      <c r="I11" s="63">
        <v>380</v>
      </c>
      <c r="J11" s="122">
        <f t="shared" si="0"/>
        <v>424.75</v>
      </c>
      <c r="K11" s="123"/>
      <c r="M11" s="13">
        <v>6</v>
      </c>
      <c r="N11" s="126">
        <v>7.9</v>
      </c>
      <c r="O11" s="127"/>
      <c r="P11" s="2"/>
      <c r="R11" s="77" t="s">
        <v>24</v>
      </c>
      <c r="S11" s="78">
        <f>S9/S6</f>
        <v>0.86386869604725125</v>
      </c>
    </row>
    <row r="12" spans="1:19" ht="15.75" thickBot="1">
      <c r="A12" s="2"/>
      <c r="C12" s="9" t="s">
        <v>25</v>
      </c>
      <c r="D12" s="11"/>
      <c r="E12" s="11"/>
      <c r="F12" s="11">
        <v>194</v>
      </c>
      <c r="G12" s="63">
        <v>198</v>
      </c>
      <c r="H12" s="63">
        <v>206</v>
      </c>
      <c r="I12" s="63">
        <v>216</v>
      </c>
      <c r="J12" s="122">
        <f t="shared" si="0"/>
        <v>203.5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0.68539178369864806</v>
      </c>
    </row>
    <row r="13" spans="1:19" ht="15.75" thickBot="1">
      <c r="A13" s="2"/>
      <c r="C13" s="14" t="s">
        <v>29</v>
      </c>
      <c r="D13" s="15">
        <v>61.48</v>
      </c>
      <c r="E13" s="15">
        <v>7.8</v>
      </c>
      <c r="F13" s="15">
        <v>201</v>
      </c>
      <c r="G13" s="15">
        <v>206</v>
      </c>
      <c r="H13" s="15">
        <v>214</v>
      </c>
      <c r="I13" s="15">
        <v>226</v>
      </c>
      <c r="J13" s="128">
        <f t="shared" si="0"/>
        <v>211.75</v>
      </c>
      <c r="K13" s="129"/>
      <c r="M13" s="67" t="s">
        <v>30</v>
      </c>
      <c r="N13" s="65">
        <v>3.45</v>
      </c>
      <c r="O13" s="66">
        <v>5.35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21.35</v>
      </c>
      <c r="E16" s="11">
        <v>9.9</v>
      </c>
      <c r="F16" s="22">
        <v>1021</v>
      </c>
      <c r="G16" s="16"/>
      <c r="H16" s="23" t="s">
        <v>1</v>
      </c>
      <c r="I16" s="117">
        <v>6.06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68.239999999999995</v>
      </c>
      <c r="E17" s="11"/>
      <c r="F17" s="22">
        <v>209</v>
      </c>
      <c r="G17" s="16"/>
      <c r="H17" s="27" t="s">
        <v>2</v>
      </c>
      <c r="I17" s="119">
        <v>5.72</v>
      </c>
      <c r="J17" s="119"/>
      <c r="K17" s="120"/>
      <c r="M17" s="65">
        <v>7</v>
      </c>
      <c r="N17" s="28">
        <v>151</v>
      </c>
      <c r="O17" s="66">
        <v>0.05</v>
      </c>
      <c r="P17" s="2"/>
    </row>
    <row r="18" spans="1:16" ht="15.75" thickBot="1">
      <c r="A18" s="2"/>
      <c r="C18" s="21" t="s">
        <v>38</v>
      </c>
      <c r="D18" s="11">
        <v>71.63</v>
      </c>
      <c r="E18" s="11"/>
      <c r="F18" s="22">
        <v>206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/>
      <c r="E19" s="11"/>
      <c r="F19" s="22"/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63.45</v>
      </c>
      <c r="E20" s="11"/>
      <c r="F20" s="22">
        <v>203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5.7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74.849999999999994</v>
      </c>
      <c r="E21" s="11"/>
      <c r="F21" s="22"/>
      <c r="G21" s="16"/>
      <c r="H21" s="109">
        <v>1</v>
      </c>
      <c r="I21" s="111">
        <v>749</v>
      </c>
      <c r="J21" s="111">
        <v>397</v>
      </c>
      <c r="K21" s="113">
        <f>((I21-J21)/I21)</f>
        <v>0.46995994659546059</v>
      </c>
      <c r="M21" s="13">
        <v>2</v>
      </c>
      <c r="N21" s="35">
        <v>5.9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75.790000000000006</v>
      </c>
      <c r="E22" s="11">
        <v>6.8</v>
      </c>
      <c r="F22" s="22">
        <v>597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579</v>
      </c>
      <c r="G23" s="16"/>
      <c r="H23" s="109"/>
      <c r="I23" s="111"/>
      <c r="J23" s="111"/>
      <c r="K23" s="113" t="e">
        <f>((I23-J23)/I23)</f>
        <v>#DIV/0!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76.87</v>
      </c>
      <c r="E24" s="11">
        <v>6.5</v>
      </c>
      <c r="F24" s="22">
        <v>1131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0.520505277729711</v>
      </c>
      <c r="P24" s="2"/>
    </row>
    <row r="25" spans="1:16" ht="15.75" thickBot="1">
      <c r="A25" s="2"/>
      <c r="C25" s="38" t="s">
        <v>54</v>
      </c>
      <c r="D25" s="15"/>
      <c r="E25" s="15"/>
      <c r="F25" s="39">
        <v>1112</v>
      </c>
      <c r="G25" s="16"/>
      <c r="M25" s="102" t="s">
        <v>55</v>
      </c>
      <c r="N25" s="103"/>
      <c r="O25" s="37">
        <f>(J10-J11)/J10</f>
        <v>0.38686394803320101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0.5208946439081813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-4.0540540540540543E-2</v>
      </c>
      <c r="P27" s="2"/>
    </row>
    <row r="28" spans="1:16" ht="15" customHeight="1">
      <c r="A28" s="2"/>
      <c r="B28" s="41"/>
      <c r="C28" s="45" t="s">
        <v>64</v>
      </c>
      <c r="D28" s="33">
        <v>91.2</v>
      </c>
      <c r="E28" s="33"/>
      <c r="F28" s="34"/>
      <c r="G28" s="46"/>
      <c r="H28" s="47" t="s">
        <v>90</v>
      </c>
      <c r="I28" s="33">
        <v>397</v>
      </c>
      <c r="J28" s="33">
        <v>299</v>
      </c>
      <c r="K28" s="34">
        <f>I28-J28</f>
        <v>98</v>
      </c>
      <c r="M28" s="107" t="s">
        <v>65</v>
      </c>
      <c r="N28" s="108"/>
      <c r="O28" s="70">
        <f>(J10-J13)/J10</f>
        <v>0.69433417538794662</v>
      </c>
      <c r="P28" s="2"/>
    </row>
    <row r="29" spans="1:16" ht="15.75" thickBot="1">
      <c r="A29" s="2"/>
      <c r="B29" s="41"/>
      <c r="C29" s="45" t="s">
        <v>66</v>
      </c>
      <c r="D29" s="33">
        <v>72.599999999999994</v>
      </c>
      <c r="E29" s="33">
        <v>68.099999999999994</v>
      </c>
      <c r="F29" s="34">
        <v>93.8</v>
      </c>
      <c r="G29" s="48">
        <v>5.3</v>
      </c>
      <c r="H29" s="65" t="s">
        <v>2</v>
      </c>
      <c r="I29" s="35">
        <v>193</v>
      </c>
      <c r="J29" s="35">
        <v>156</v>
      </c>
      <c r="K29" s="36">
        <f>I29-J29</f>
        <v>37</v>
      </c>
      <c r="L29" s="49"/>
      <c r="M29" s="97" t="s">
        <v>67</v>
      </c>
      <c r="N29" s="98"/>
      <c r="O29" s="71">
        <f>(J9-J13)/J9</f>
        <v>0.85343485032012456</v>
      </c>
      <c r="P29" s="2"/>
    </row>
    <row r="30" spans="1:16" ht="15" customHeight="1">
      <c r="A30" s="2"/>
      <c r="B30" s="41"/>
      <c r="C30" s="45" t="s">
        <v>68</v>
      </c>
      <c r="D30" s="33">
        <v>79.95</v>
      </c>
      <c r="E30" s="33">
        <v>63.87</v>
      </c>
      <c r="F30" s="34">
        <v>79.89</v>
      </c>
      <c r="P30" s="2"/>
    </row>
    <row r="31" spans="1:16" ht="15" customHeight="1">
      <c r="A31" s="2"/>
      <c r="B31" s="41"/>
      <c r="C31" s="45" t="s">
        <v>69</v>
      </c>
      <c r="D31" s="33">
        <v>76.900000000000006</v>
      </c>
      <c r="E31" s="33">
        <v>49.3</v>
      </c>
      <c r="F31" s="34">
        <v>64.11</v>
      </c>
      <c r="P31" s="2"/>
    </row>
    <row r="32" spans="1:16" ht="15.75" customHeight="1" thickBot="1">
      <c r="A32" s="2"/>
      <c r="B32" s="41"/>
      <c r="C32" s="50" t="s">
        <v>70</v>
      </c>
      <c r="D32" s="51">
        <v>52.85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91.2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 t="s">
        <v>244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 t="s">
        <v>245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 t="s">
        <v>246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247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248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249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3124</v>
      </c>
      <c r="G64" s="12"/>
      <c r="H64" s="12"/>
      <c r="I64" s="12"/>
      <c r="J64" s="122">
        <f>AVERAGE(F64:I64)</f>
        <v>3124</v>
      </c>
      <c r="K64" s="123"/>
      <c r="M64" s="8">
        <v>2</v>
      </c>
      <c r="N64" s="124">
        <v>8.4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826</v>
      </c>
      <c r="G65" s="12"/>
      <c r="H65" s="12"/>
      <c r="I65" s="12"/>
      <c r="J65" s="122">
        <f t="shared" ref="J65:J70" si="1">AVERAGE(F65:I65)</f>
        <v>826</v>
      </c>
      <c r="K65" s="123"/>
      <c r="M65" s="8">
        <v>3</v>
      </c>
      <c r="N65" s="124">
        <v>8.1</v>
      </c>
      <c r="O65" s="125"/>
      <c r="P65" s="2"/>
    </row>
    <row r="66" spans="1:16" ht="15" customHeight="1">
      <c r="A66" s="2"/>
      <c r="C66" s="9" t="s">
        <v>19</v>
      </c>
      <c r="D66" s="11">
        <v>59.38</v>
      </c>
      <c r="E66" s="11">
        <v>6.8</v>
      </c>
      <c r="F66" s="11">
        <v>1429</v>
      </c>
      <c r="G66" s="11">
        <v>1463</v>
      </c>
      <c r="H66" s="11">
        <v>1328</v>
      </c>
      <c r="I66" s="11">
        <v>1513</v>
      </c>
      <c r="J66" s="122">
        <f t="shared" si="1"/>
        <v>1433.25</v>
      </c>
      <c r="K66" s="123"/>
      <c r="M66" s="8">
        <v>4</v>
      </c>
      <c r="N66" s="124">
        <v>7.1</v>
      </c>
      <c r="O66" s="125"/>
      <c r="P66" s="2"/>
    </row>
    <row r="67" spans="1:16" ht="15" customHeight="1">
      <c r="A67" s="2"/>
      <c r="C67" s="9" t="s">
        <v>21</v>
      </c>
      <c r="D67" s="11">
        <v>59.98</v>
      </c>
      <c r="E67" s="11">
        <v>7.7</v>
      </c>
      <c r="F67" s="11">
        <v>588</v>
      </c>
      <c r="G67" s="11">
        <v>531</v>
      </c>
      <c r="H67" s="11">
        <v>597</v>
      </c>
      <c r="I67" s="11">
        <v>626</v>
      </c>
      <c r="J67" s="122">
        <f t="shared" si="1"/>
        <v>585.5</v>
      </c>
      <c r="K67" s="123"/>
      <c r="M67" s="8">
        <v>5</v>
      </c>
      <c r="N67" s="124">
        <v>9.1999999999999993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354</v>
      </c>
      <c r="G68" s="63">
        <v>298</v>
      </c>
      <c r="H68" s="63">
        <v>366</v>
      </c>
      <c r="I68" s="63">
        <v>394</v>
      </c>
      <c r="J68" s="122">
        <f t="shared" si="1"/>
        <v>353</v>
      </c>
      <c r="K68" s="123"/>
      <c r="M68" s="13">
        <v>6</v>
      </c>
      <c r="N68" s="126">
        <v>7.2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208</v>
      </c>
      <c r="G69" s="63">
        <v>189</v>
      </c>
      <c r="H69" s="63">
        <v>171</v>
      </c>
      <c r="I69" s="63">
        <v>170</v>
      </c>
      <c r="J69" s="122">
        <f t="shared" si="1"/>
        <v>184.5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61.66</v>
      </c>
      <c r="E70" s="15">
        <v>7.6</v>
      </c>
      <c r="F70" s="15">
        <v>211</v>
      </c>
      <c r="G70" s="15">
        <v>202</v>
      </c>
      <c r="H70" s="15">
        <v>186</v>
      </c>
      <c r="I70" s="15">
        <v>174</v>
      </c>
      <c r="J70" s="128">
        <f t="shared" si="1"/>
        <v>193.25</v>
      </c>
      <c r="K70" s="129"/>
      <c r="M70" s="67" t="s">
        <v>30</v>
      </c>
      <c r="N70" s="65">
        <v>3.17</v>
      </c>
      <c r="O70" s="66">
        <v>5.21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8.5399999999999991</v>
      </c>
      <c r="E73" s="11">
        <v>10.1</v>
      </c>
      <c r="F73" s="22">
        <v>1042</v>
      </c>
      <c r="G73" s="16"/>
      <c r="H73" s="23" t="s">
        <v>1</v>
      </c>
      <c r="I73" s="117">
        <v>5.66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67.03</v>
      </c>
      <c r="E74" s="11"/>
      <c r="F74" s="22">
        <v>205</v>
      </c>
      <c r="G74" s="16"/>
      <c r="H74" s="27" t="s">
        <v>2</v>
      </c>
      <c r="I74" s="119">
        <v>5.35</v>
      </c>
      <c r="J74" s="119"/>
      <c r="K74" s="120"/>
      <c r="M74" s="65">
        <v>7.1</v>
      </c>
      <c r="N74" s="28">
        <v>169</v>
      </c>
      <c r="O74" s="66">
        <v>0.04</v>
      </c>
      <c r="P74" s="2"/>
    </row>
    <row r="75" spans="1:16" ht="15" customHeight="1" thickBot="1">
      <c r="A75" s="2"/>
      <c r="C75" s="21" t="s">
        <v>38</v>
      </c>
      <c r="D75" s="11">
        <v>64.62</v>
      </c>
      <c r="E75" s="11"/>
      <c r="F75" s="22">
        <v>195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/>
      <c r="E76" s="11"/>
      <c r="F76" s="22"/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66.13</v>
      </c>
      <c r="E77" s="11"/>
      <c r="F77" s="22">
        <v>202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5.8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74.16</v>
      </c>
      <c r="E78" s="11"/>
      <c r="F78" s="22">
        <v>1799</v>
      </c>
      <c r="G78" s="16"/>
      <c r="H78" s="109">
        <v>2</v>
      </c>
      <c r="I78" s="111">
        <v>625</v>
      </c>
      <c r="J78" s="111">
        <v>493</v>
      </c>
      <c r="K78" s="113">
        <f>((I78-J78)/I78)</f>
        <v>0.2112</v>
      </c>
      <c r="M78" s="13">
        <v>2</v>
      </c>
      <c r="N78" s="35">
        <v>5.6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70.91</v>
      </c>
      <c r="E79" s="11">
        <v>7.2</v>
      </c>
      <c r="F79" s="22">
        <v>569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532</v>
      </c>
      <c r="G80" s="16"/>
      <c r="H80" s="109">
        <v>6</v>
      </c>
      <c r="I80" s="111">
        <v>329</v>
      </c>
      <c r="J80" s="111">
        <v>166</v>
      </c>
      <c r="K80" s="113">
        <f>((I80-J80)/I80)</f>
        <v>0.49544072948328266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76.23</v>
      </c>
      <c r="E81" s="11">
        <v>6.7</v>
      </c>
      <c r="F81" s="22">
        <v>1095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0.59148787720216289</v>
      </c>
      <c r="P81" s="2"/>
    </row>
    <row r="82" spans="1:16" ht="15.75" thickBot="1">
      <c r="A82" s="2"/>
      <c r="C82" s="38" t="s">
        <v>54</v>
      </c>
      <c r="D82" s="15"/>
      <c r="E82" s="15"/>
      <c r="F82" s="39">
        <v>1040</v>
      </c>
      <c r="G82" s="16"/>
      <c r="M82" s="102" t="s">
        <v>55</v>
      </c>
      <c r="N82" s="103"/>
      <c r="O82" s="37">
        <f>(J67-J68)/J67</f>
        <v>0.39709649871904357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0.47733711048158639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-4.7425474254742549E-2</v>
      </c>
      <c r="P84" s="2"/>
    </row>
    <row r="85" spans="1:16">
      <c r="A85" s="2"/>
      <c r="B85" s="41"/>
      <c r="C85" s="45" t="s">
        <v>64</v>
      </c>
      <c r="D85" s="33">
        <v>91.75</v>
      </c>
      <c r="E85" s="33"/>
      <c r="F85" s="34"/>
      <c r="G85" s="46"/>
      <c r="H85" s="47" t="s">
        <v>1</v>
      </c>
      <c r="I85" s="33">
        <v>352</v>
      </c>
      <c r="J85" s="33">
        <v>294</v>
      </c>
      <c r="K85" s="34">
        <f>I85-J85</f>
        <v>58</v>
      </c>
      <c r="M85" s="107" t="s">
        <v>65</v>
      </c>
      <c r="N85" s="108"/>
      <c r="O85" s="70">
        <f>(J67-J70)/J67</f>
        <v>0.66994022203245085</v>
      </c>
      <c r="P85" s="2"/>
    </row>
    <row r="86" spans="1:16" ht="15.75" thickBot="1">
      <c r="A86" s="2"/>
      <c r="B86" s="41"/>
      <c r="C86" s="45" t="s">
        <v>66</v>
      </c>
      <c r="D86" s="33">
        <v>72.5</v>
      </c>
      <c r="E86" s="33">
        <v>67.55</v>
      </c>
      <c r="F86" s="34">
        <v>93.17</v>
      </c>
      <c r="G86" s="48">
        <v>5.3</v>
      </c>
      <c r="H86" s="65" t="s">
        <v>2</v>
      </c>
      <c r="I86" s="35">
        <v>231</v>
      </c>
      <c r="J86" s="35">
        <v>217</v>
      </c>
      <c r="K86" s="34">
        <f>I86-J86</f>
        <v>14</v>
      </c>
      <c r="L86" s="49"/>
      <c r="M86" s="97" t="s">
        <v>67</v>
      </c>
      <c r="N86" s="98"/>
      <c r="O86" s="71">
        <f>(J66-J70)/J66</f>
        <v>0.86516657945229369</v>
      </c>
      <c r="P86" s="2"/>
    </row>
    <row r="87" spans="1:16" ht="15" customHeight="1">
      <c r="A87" s="2"/>
      <c r="B87" s="41"/>
      <c r="C87" s="45" t="s">
        <v>68</v>
      </c>
      <c r="D87" s="33">
        <v>79.349999999999994</v>
      </c>
      <c r="E87" s="33">
        <v>63.69</v>
      </c>
      <c r="F87" s="34">
        <v>80.260000000000005</v>
      </c>
      <c r="P87" s="2"/>
    </row>
    <row r="88" spans="1:16" ht="15" customHeight="1">
      <c r="A88" s="2"/>
      <c r="B88" s="41"/>
      <c r="C88" s="45" t="s">
        <v>69</v>
      </c>
      <c r="D88" s="33">
        <v>78.150000000000006</v>
      </c>
      <c r="E88" s="33">
        <v>50.45</v>
      </c>
      <c r="F88" s="34">
        <v>64.56</v>
      </c>
      <c r="P88" s="2"/>
    </row>
    <row r="89" spans="1:16" ht="15" customHeight="1" thickBot="1">
      <c r="A89" s="2"/>
      <c r="B89" s="41"/>
      <c r="C89" s="50" t="s">
        <v>70</v>
      </c>
      <c r="D89" s="51">
        <v>54.15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91.2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 t="s">
        <v>250</v>
      </c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251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252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 t="s">
        <v>137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 t="s">
        <v>253</v>
      </c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 t="s">
        <v>254</v>
      </c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237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2912</v>
      </c>
      <c r="G119" s="12"/>
      <c r="H119" s="12"/>
      <c r="I119" s="12"/>
      <c r="J119" s="122">
        <f>AVERAGE(F119:I119)</f>
        <v>2912</v>
      </c>
      <c r="K119" s="123"/>
      <c r="M119" s="8">
        <v>2</v>
      </c>
      <c r="N119" s="124">
        <v>8.4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799</v>
      </c>
      <c r="G120" s="12"/>
      <c r="H120" s="12"/>
      <c r="I120" s="12"/>
      <c r="J120" s="122">
        <f t="shared" ref="J120:J125" si="2">AVERAGE(F120:I120)</f>
        <v>799</v>
      </c>
      <c r="K120" s="123"/>
      <c r="M120" s="8">
        <v>3</v>
      </c>
      <c r="N120" s="124">
        <v>8.3000000000000007</v>
      </c>
      <c r="O120" s="125"/>
      <c r="P120" s="2"/>
    </row>
    <row r="121" spans="1:16">
      <c r="A121" s="2"/>
      <c r="C121" s="9" t="s">
        <v>19</v>
      </c>
      <c r="D121" s="11">
        <v>64.77</v>
      </c>
      <c r="E121" s="11">
        <v>7.3</v>
      </c>
      <c r="F121" s="11">
        <v>1591</v>
      </c>
      <c r="G121" s="11">
        <v>1580</v>
      </c>
      <c r="H121" s="11">
        <v>1533</v>
      </c>
      <c r="I121" s="11">
        <v>1392</v>
      </c>
      <c r="J121" s="122">
        <f t="shared" si="2"/>
        <v>1524</v>
      </c>
      <c r="K121" s="123"/>
      <c r="M121" s="8">
        <v>4</v>
      </c>
      <c r="N121" s="124">
        <v>7.3</v>
      </c>
      <c r="O121" s="125"/>
      <c r="P121" s="2"/>
    </row>
    <row r="122" spans="1:16">
      <c r="A122" s="2"/>
      <c r="C122" s="9" t="s">
        <v>21</v>
      </c>
      <c r="D122" s="11">
        <v>62.04</v>
      </c>
      <c r="E122" s="11">
        <v>7.6</v>
      </c>
      <c r="F122" s="11">
        <v>649</v>
      </c>
      <c r="G122" s="11">
        <v>655</v>
      </c>
      <c r="H122" s="11">
        <v>631</v>
      </c>
      <c r="I122" s="11">
        <v>571</v>
      </c>
      <c r="J122" s="122">
        <f t="shared" si="2"/>
        <v>626.5</v>
      </c>
      <c r="K122" s="123"/>
      <c r="M122" s="8">
        <v>5</v>
      </c>
      <c r="N122" s="124">
        <v>8.6999999999999993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555</v>
      </c>
      <c r="G123" s="63">
        <v>567</v>
      </c>
      <c r="H123" s="63">
        <v>559</v>
      </c>
      <c r="I123" s="63">
        <v>459</v>
      </c>
      <c r="J123" s="122">
        <f t="shared" si="2"/>
        <v>535</v>
      </c>
      <c r="K123" s="123"/>
      <c r="M123" s="13">
        <v>6</v>
      </c>
      <c r="N123" s="126">
        <v>7.2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191</v>
      </c>
      <c r="G124" s="63">
        <v>203</v>
      </c>
      <c r="H124" s="63">
        <v>188</v>
      </c>
      <c r="I124" s="63">
        <v>209</v>
      </c>
      <c r="J124" s="122">
        <f t="shared" si="2"/>
        <v>197.75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61.91</v>
      </c>
      <c r="E125" s="15">
        <v>7.1</v>
      </c>
      <c r="F125" s="15">
        <v>186</v>
      </c>
      <c r="G125" s="15">
        <v>193</v>
      </c>
      <c r="H125" s="15">
        <v>196</v>
      </c>
      <c r="I125" s="15">
        <v>202</v>
      </c>
      <c r="J125" s="128">
        <f t="shared" si="2"/>
        <v>194.25</v>
      </c>
      <c r="K125" s="129"/>
      <c r="M125" s="67" t="s">
        <v>30</v>
      </c>
      <c r="N125" s="65">
        <v>3.33</v>
      </c>
      <c r="O125" s="66">
        <v>4.91</v>
      </c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10.96</v>
      </c>
      <c r="E128" s="11">
        <v>9.1999999999999993</v>
      </c>
      <c r="F128" s="22">
        <v>1101</v>
      </c>
      <c r="G128" s="16"/>
      <c r="H128" s="23" t="s">
        <v>1</v>
      </c>
      <c r="I128" s="117">
        <v>5.38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69.12</v>
      </c>
      <c r="E129" s="11"/>
      <c r="F129" s="22">
        <v>199</v>
      </c>
      <c r="G129" s="16"/>
      <c r="H129" s="27" t="s">
        <v>2</v>
      </c>
      <c r="I129" s="119">
        <v>4.82</v>
      </c>
      <c r="J129" s="119"/>
      <c r="K129" s="120"/>
      <c r="M129" s="65">
        <v>6.8</v>
      </c>
      <c r="N129" s="28">
        <v>122</v>
      </c>
      <c r="O129" s="66">
        <v>0.04</v>
      </c>
      <c r="P129" s="2"/>
    </row>
    <row r="130" spans="1:16" ht="15" customHeight="1" thickBot="1">
      <c r="A130" s="2"/>
      <c r="C130" s="21" t="s">
        <v>38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>
        <v>66.12</v>
      </c>
      <c r="E131" s="11"/>
      <c r="F131" s="22">
        <v>189</v>
      </c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68.37</v>
      </c>
      <c r="E132" s="11"/>
      <c r="F132" s="22">
        <v>174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5.3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77.069999999999993</v>
      </c>
      <c r="E133" s="11"/>
      <c r="F133" s="22">
        <v>1849</v>
      </c>
      <c r="G133" s="16"/>
      <c r="H133" s="109">
        <v>7</v>
      </c>
      <c r="I133" s="111">
        <v>333</v>
      </c>
      <c r="J133" s="111">
        <v>140</v>
      </c>
      <c r="K133" s="113">
        <f>((I133-J133)/I133)</f>
        <v>0.57957957957957962</v>
      </c>
      <c r="M133" s="13">
        <v>2</v>
      </c>
      <c r="N133" s="35">
        <v>5.5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76.66</v>
      </c>
      <c r="E134" s="11">
        <v>6.8</v>
      </c>
      <c r="F134" s="22">
        <v>524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513</v>
      </c>
      <c r="G135" s="16"/>
      <c r="H135" s="109"/>
      <c r="I135" s="111"/>
      <c r="J135" s="111"/>
      <c r="K135" s="113" t="e">
        <f>((I135-J135)/I135)</f>
        <v>#DIV/0!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79.040000000000006</v>
      </c>
      <c r="E136" s="11">
        <v>6.5</v>
      </c>
      <c r="F136" s="22">
        <v>1005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0.58891076115485563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991</v>
      </c>
      <c r="G137" s="16"/>
      <c r="M137" s="102" t="s">
        <v>55</v>
      </c>
      <c r="N137" s="103"/>
      <c r="O137" s="37">
        <f>(J122-J123)/J122</f>
        <v>0.14604948124501196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0.63037383177570094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1.7699115044247787E-2</v>
      </c>
      <c r="P139" s="2"/>
    </row>
    <row r="140" spans="1:16">
      <c r="A140" s="2"/>
      <c r="B140" s="41"/>
      <c r="C140" s="45" t="s">
        <v>64</v>
      </c>
      <c r="D140" s="33">
        <v>91.17</v>
      </c>
      <c r="E140" s="33"/>
      <c r="F140" s="34"/>
      <c r="G140" s="46"/>
      <c r="H140" s="47" t="s">
        <v>1</v>
      </c>
      <c r="I140" s="33">
        <v>809</v>
      </c>
      <c r="J140" s="33">
        <v>723</v>
      </c>
      <c r="K140" s="34">
        <f>I140-J140</f>
        <v>86</v>
      </c>
      <c r="M140" s="107" t="s">
        <v>65</v>
      </c>
      <c r="N140" s="108"/>
      <c r="O140" s="70">
        <f>(J122-J125)/J122</f>
        <v>0.68994413407821231</v>
      </c>
      <c r="P140" s="2"/>
    </row>
    <row r="141" spans="1:16" ht="15.75" thickBot="1">
      <c r="A141" s="2"/>
      <c r="B141" s="41"/>
      <c r="C141" s="45" t="s">
        <v>66</v>
      </c>
      <c r="D141" s="33">
        <v>73.349999999999994</v>
      </c>
      <c r="E141" s="33">
        <v>68.78</v>
      </c>
      <c r="F141" s="34">
        <v>93.77</v>
      </c>
      <c r="G141" s="48">
        <v>5.8</v>
      </c>
      <c r="H141" s="65" t="s">
        <v>2</v>
      </c>
      <c r="I141" s="35">
        <v>207</v>
      </c>
      <c r="J141" s="35">
        <v>188</v>
      </c>
      <c r="K141" s="34">
        <f>I141-J141</f>
        <v>19</v>
      </c>
      <c r="L141" s="49"/>
      <c r="M141" s="97" t="s">
        <v>67</v>
      </c>
      <c r="N141" s="98"/>
      <c r="O141" s="71">
        <f>(J121-J125)/J121</f>
        <v>0.87253937007874016</v>
      </c>
      <c r="P141" s="2"/>
    </row>
    <row r="142" spans="1:16" ht="15" customHeight="1">
      <c r="A142" s="2"/>
      <c r="B142" s="41"/>
      <c r="C142" s="45" t="s">
        <v>68</v>
      </c>
      <c r="D142" s="33">
        <v>78.900000000000006</v>
      </c>
      <c r="E142" s="33">
        <v>63.93</v>
      </c>
      <c r="F142" s="34">
        <v>81.03</v>
      </c>
      <c r="P142" s="2"/>
    </row>
    <row r="143" spans="1:16" ht="15" customHeight="1">
      <c r="A143" s="2"/>
      <c r="B143" s="41"/>
      <c r="C143" s="45" t="s">
        <v>69</v>
      </c>
      <c r="D143" s="33">
        <v>74.45</v>
      </c>
      <c r="E143" s="33">
        <v>47.62</v>
      </c>
      <c r="F143" s="34">
        <v>63.97</v>
      </c>
      <c r="P143" s="2"/>
    </row>
    <row r="144" spans="1:16" ht="15" customHeight="1" thickBot="1">
      <c r="A144" s="2"/>
      <c r="B144" s="41"/>
      <c r="C144" s="50" t="s">
        <v>70</v>
      </c>
      <c r="D144" s="51">
        <v>58.4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90.97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255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256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257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258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 t="s">
        <v>259</v>
      </c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D2CB-C289-40DF-883B-709DA1A63C51}">
  <dimension ref="A1:S171"/>
  <sheetViews>
    <sheetView zoomScale="85" zoomScaleNormal="85" workbookViewId="0">
      <selection activeCell="R116" sqref="R116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260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1488.8333333333333</v>
      </c>
    </row>
    <row r="7" spans="1:19">
      <c r="A7" s="2"/>
      <c r="C7" s="9" t="s">
        <v>17</v>
      </c>
      <c r="D7" s="10"/>
      <c r="E7" s="10"/>
      <c r="F7" s="11">
        <v>2965</v>
      </c>
      <c r="G7" s="12"/>
      <c r="H7" s="12"/>
      <c r="I7" s="12"/>
      <c r="J7" s="122">
        <f>AVERAGE(F7:I7)</f>
        <v>2965</v>
      </c>
      <c r="K7" s="123"/>
      <c r="M7" s="8">
        <v>2</v>
      </c>
      <c r="N7" s="124">
        <v>8.5</v>
      </c>
      <c r="O7" s="125"/>
      <c r="P7" s="2"/>
      <c r="R7" s="56" t="s">
        <v>1</v>
      </c>
      <c r="S7" s="72">
        <f>AVERAGE(J10,J67,J122)</f>
        <v>564.58333333333337</v>
      </c>
    </row>
    <row r="8" spans="1:19">
      <c r="A8" s="2"/>
      <c r="C8" s="9" t="s">
        <v>18</v>
      </c>
      <c r="D8" s="10"/>
      <c r="E8" s="10"/>
      <c r="F8" s="11">
        <v>848</v>
      </c>
      <c r="G8" s="12"/>
      <c r="H8" s="12"/>
      <c r="I8" s="12"/>
      <c r="J8" s="122">
        <f t="shared" ref="J8:J13" si="0">AVERAGE(F8:I8)</f>
        <v>848</v>
      </c>
      <c r="K8" s="123"/>
      <c r="M8" s="8">
        <v>3</v>
      </c>
      <c r="N8" s="124">
        <v>8.4</v>
      </c>
      <c r="O8" s="125"/>
      <c r="P8" s="2"/>
      <c r="R8" s="56" t="s">
        <v>2</v>
      </c>
      <c r="S8" s="73">
        <f>AVERAGE(J13,J70,J125)</f>
        <v>222.83333333333334</v>
      </c>
    </row>
    <row r="9" spans="1:19">
      <c r="A9" s="2"/>
      <c r="C9" s="9" t="s">
        <v>19</v>
      </c>
      <c r="D9" s="11">
        <v>65.98</v>
      </c>
      <c r="E9" s="11">
        <v>8.9</v>
      </c>
      <c r="F9" s="11">
        <v>1491</v>
      </c>
      <c r="G9" s="11">
        <v>1597</v>
      </c>
      <c r="H9" s="11">
        <v>1374</v>
      </c>
      <c r="I9" s="11">
        <v>781</v>
      </c>
      <c r="J9" s="122">
        <f t="shared" si="0"/>
        <v>1310.75</v>
      </c>
      <c r="K9" s="123"/>
      <c r="M9" s="8">
        <v>4</v>
      </c>
      <c r="N9" s="124">
        <v>7.4</v>
      </c>
      <c r="O9" s="125"/>
      <c r="P9" s="2"/>
      <c r="R9" s="74" t="s">
        <v>20</v>
      </c>
      <c r="S9" s="75">
        <f>S6-S8</f>
        <v>1266</v>
      </c>
    </row>
    <row r="10" spans="1:19">
      <c r="A10" s="2"/>
      <c r="C10" s="9" t="s">
        <v>21</v>
      </c>
      <c r="D10" s="11">
        <v>63.98</v>
      </c>
      <c r="E10" s="11">
        <v>8.3000000000000007</v>
      </c>
      <c r="F10" s="11">
        <v>532</v>
      </c>
      <c r="G10" s="11">
        <v>472</v>
      </c>
      <c r="H10" s="11">
        <v>511</v>
      </c>
      <c r="I10" s="11">
        <v>473</v>
      </c>
      <c r="J10" s="122">
        <f t="shared" si="0"/>
        <v>497</v>
      </c>
      <c r="K10" s="123"/>
      <c r="M10" s="8">
        <v>5</v>
      </c>
      <c r="N10" s="124">
        <v>8.6999999999999993</v>
      </c>
      <c r="O10" s="125"/>
      <c r="P10" s="2"/>
      <c r="R10" s="74" t="s">
        <v>22</v>
      </c>
      <c r="S10" s="76">
        <f>S7-S8</f>
        <v>341.75</v>
      </c>
    </row>
    <row r="11" spans="1:19" ht="15.75" thickBot="1">
      <c r="A11" s="2"/>
      <c r="C11" s="9" t="s">
        <v>23</v>
      </c>
      <c r="D11" s="11"/>
      <c r="E11" s="11"/>
      <c r="F11" s="11">
        <v>309</v>
      </c>
      <c r="G11" s="63">
        <v>328</v>
      </c>
      <c r="H11" s="63">
        <v>335</v>
      </c>
      <c r="I11" s="63">
        <v>326</v>
      </c>
      <c r="J11" s="122">
        <f t="shared" si="0"/>
        <v>324.5</v>
      </c>
      <c r="K11" s="123"/>
      <c r="M11" s="13">
        <v>6</v>
      </c>
      <c r="N11" s="126">
        <v>7.4</v>
      </c>
      <c r="O11" s="127"/>
      <c r="P11" s="2"/>
      <c r="R11" s="77" t="s">
        <v>24</v>
      </c>
      <c r="S11" s="78">
        <f>S9/S6</f>
        <v>0.85033023620284343</v>
      </c>
    </row>
    <row r="12" spans="1:19" ht="15.75" thickBot="1">
      <c r="A12" s="2"/>
      <c r="C12" s="9" t="s">
        <v>25</v>
      </c>
      <c r="D12" s="11"/>
      <c r="E12" s="11"/>
      <c r="F12" s="11">
        <v>182</v>
      </c>
      <c r="G12" s="63">
        <v>191</v>
      </c>
      <c r="H12" s="63">
        <v>197</v>
      </c>
      <c r="I12" s="63">
        <v>216</v>
      </c>
      <c r="J12" s="122">
        <f t="shared" si="0"/>
        <v>196.5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0.60531365313653129</v>
      </c>
    </row>
    <row r="13" spans="1:19" ht="15.75" thickBot="1">
      <c r="A13" s="2"/>
      <c r="C13" s="14" t="s">
        <v>29</v>
      </c>
      <c r="D13" s="15">
        <v>60.93</v>
      </c>
      <c r="E13" s="15">
        <v>7.6</v>
      </c>
      <c r="F13" s="15">
        <v>166</v>
      </c>
      <c r="G13" s="15">
        <v>180</v>
      </c>
      <c r="H13" s="15">
        <v>192</v>
      </c>
      <c r="I13" s="15">
        <v>209</v>
      </c>
      <c r="J13" s="128">
        <f t="shared" si="0"/>
        <v>186.75</v>
      </c>
      <c r="K13" s="129"/>
      <c r="M13" s="67" t="s">
        <v>30</v>
      </c>
      <c r="N13" s="65">
        <v>3.15</v>
      </c>
      <c r="O13" s="66">
        <v>4.17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 t="s">
        <v>261</v>
      </c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20.56</v>
      </c>
      <c r="E16" s="11">
        <v>6.9</v>
      </c>
      <c r="F16" s="22">
        <v>1288</v>
      </c>
      <c r="G16" s="16"/>
      <c r="H16" s="23" t="s">
        <v>1</v>
      </c>
      <c r="I16" s="117">
        <v>4.88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67.430000000000007</v>
      </c>
      <c r="E17" s="11"/>
      <c r="F17" s="22">
        <v>187</v>
      </c>
      <c r="G17" s="16"/>
      <c r="H17" s="27" t="s">
        <v>2</v>
      </c>
      <c r="I17" s="119">
        <v>4.32</v>
      </c>
      <c r="J17" s="119"/>
      <c r="K17" s="120"/>
      <c r="M17" s="65">
        <v>6.8</v>
      </c>
      <c r="N17" s="28">
        <v>122</v>
      </c>
      <c r="O17" s="66">
        <v>0.04</v>
      </c>
      <c r="P17" s="2"/>
    </row>
    <row r="18" spans="1:16" ht="15.75" thickBot="1">
      <c r="A18" s="2"/>
      <c r="C18" s="21" t="s">
        <v>38</v>
      </c>
      <c r="D18" s="11">
        <v>71.510000000000005</v>
      </c>
      <c r="E18" s="11"/>
      <c r="F18" s="22">
        <v>185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/>
      <c r="E19" s="11"/>
      <c r="F19" s="22"/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69.75</v>
      </c>
      <c r="E20" s="11"/>
      <c r="F20" s="22">
        <v>183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5.7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79.010000000000005</v>
      </c>
      <c r="E21" s="11"/>
      <c r="F21" s="22">
        <v>1531</v>
      </c>
      <c r="G21" s="16"/>
      <c r="H21" s="109"/>
      <c r="I21" s="111"/>
      <c r="J21" s="111"/>
      <c r="K21" s="113" t="e">
        <f>((I21-J21)/I21)</f>
        <v>#DIV/0!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75.84</v>
      </c>
      <c r="E22" s="11">
        <v>6.7</v>
      </c>
      <c r="F22" s="22">
        <v>545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518</v>
      </c>
      <c r="G23" s="16"/>
      <c r="H23" s="109">
        <v>3</v>
      </c>
      <c r="I23" s="111">
        <v>528</v>
      </c>
      <c r="J23" s="111">
        <v>416</v>
      </c>
      <c r="K23" s="113">
        <f>((I23-J23)/I23)</f>
        <v>0.21212121212121213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77.349999999999994</v>
      </c>
      <c r="E24" s="11">
        <v>6.4</v>
      </c>
      <c r="F24" s="22">
        <v>1051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0.62082777036048065</v>
      </c>
      <c r="P24" s="2"/>
    </row>
    <row r="25" spans="1:16" ht="15.75" thickBot="1">
      <c r="A25" s="2"/>
      <c r="C25" s="38" t="s">
        <v>54</v>
      </c>
      <c r="D25" s="15"/>
      <c r="E25" s="15"/>
      <c r="F25" s="39">
        <v>1033</v>
      </c>
      <c r="G25" s="16"/>
      <c r="M25" s="102" t="s">
        <v>55</v>
      </c>
      <c r="N25" s="103"/>
      <c r="O25" s="37">
        <f>(J10-J11)/J10</f>
        <v>0.34708249496981891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0.39445300462249616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4.9618320610687022E-2</v>
      </c>
      <c r="P27" s="2"/>
    </row>
    <row r="28" spans="1:16" ht="15" customHeight="1">
      <c r="A28" s="2"/>
      <c r="B28" s="41"/>
      <c r="C28" s="45" t="s">
        <v>64</v>
      </c>
      <c r="D28" s="33">
        <v>91.35</v>
      </c>
      <c r="E28" s="33"/>
      <c r="F28" s="34"/>
      <c r="G28" s="46"/>
      <c r="H28" s="47" t="s">
        <v>90</v>
      </c>
      <c r="I28" s="33">
        <v>545</v>
      </c>
      <c r="J28" s="33">
        <v>498</v>
      </c>
      <c r="K28" s="34">
        <f>I28-J28</f>
        <v>47</v>
      </c>
      <c r="M28" s="107" t="s">
        <v>65</v>
      </c>
      <c r="N28" s="108"/>
      <c r="O28" s="70">
        <f>(J10-J13)/J10</f>
        <v>0.62424547283702214</v>
      </c>
      <c r="P28" s="2"/>
    </row>
    <row r="29" spans="1:16" ht="15.75" thickBot="1">
      <c r="A29" s="2"/>
      <c r="B29" s="41"/>
      <c r="C29" s="45" t="s">
        <v>66</v>
      </c>
      <c r="D29" s="33">
        <v>72.650000000000006</v>
      </c>
      <c r="E29" s="33">
        <v>67.86</v>
      </c>
      <c r="F29" s="34">
        <v>93.41</v>
      </c>
      <c r="G29" s="48">
        <v>5.3</v>
      </c>
      <c r="H29" s="65" t="s">
        <v>2</v>
      </c>
      <c r="I29" s="35">
        <v>188</v>
      </c>
      <c r="J29" s="35">
        <v>154</v>
      </c>
      <c r="K29" s="36">
        <f>I29-J29</f>
        <v>34</v>
      </c>
      <c r="L29" s="49"/>
      <c r="M29" s="97" t="s">
        <v>67</v>
      </c>
      <c r="N29" s="98"/>
      <c r="O29" s="71">
        <f>(J9-J13)/J9</f>
        <v>0.8575243181384703</v>
      </c>
      <c r="P29" s="2"/>
    </row>
    <row r="30" spans="1:16" ht="15" customHeight="1">
      <c r="A30" s="2"/>
      <c r="B30" s="41"/>
      <c r="C30" s="45" t="s">
        <v>68</v>
      </c>
      <c r="D30" s="33">
        <v>80.150000000000006</v>
      </c>
      <c r="E30" s="33">
        <v>64.27</v>
      </c>
      <c r="F30" s="34">
        <v>80.19</v>
      </c>
      <c r="P30" s="2"/>
    </row>
    <row r="31" spans="1:16" ht="15" customHeight="1">
      <c r="A31" s="2"/>
      <c r="B31" s="41"/>
      <c r="C31" s="45" t="s">
        <v>69</v>
      </c>
      <c r="D31" s="33">
        <v>78</v>
      </c>
      <c r="E31" s="33">
        <v>49.99</v>
      </c>
      <c r="F31" s="34">
        <v>64.099999999999994</v>
      </c>
      <c r="P31" s="2"/>
    </row>
    <row r="32" spans="1:16" ht="15.75" customHeight="1" thickBot="1">
      <c r="A32" s="2"/>
      <c r="B32" s="41"/>
      <c r="C32" s="50" t="s">
        <v>70</v>
      </c>
      <c r="D32" s="51">
        <v>54.29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91.38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 t="s">
        <v>262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 t="s">
        <v>263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 t="s">
        <v>264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265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266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267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 t="s">
        <v>268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 t="s">
        <v>269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249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3047</v>
      </c>
      <c r="G64" s="12"/>
      <c r="H64" s="12"/>
      <c r="I64" s="12"/>
      <c r="J64" s="122">
        <f>AVERAGE(F64:I64)</f>
        <v>3047</v>
      </c>
      <c r="K64" s="123"/>
      <c r="M64" s="8">
        <v>2</v>
      </c>
      <c r="N64" s="124">
        <v>8.1999999999999993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852</v>
      </c>
      <c r="G65" s="12"/>
      <c r="H65" s="12"/>
      <c r="I65" s="12"/>
      <c r="J65" s="122">
        <f t="shared" ref="J65:J70" si="1">AVERAGE(F65:I65)</f>
        <v>852</v>
      </c>
      <c r="K65" s="123"/>
      <c r="M65" s="8">
        <v>3</v>
      </c>
      <c r="N65" s="124">
        <v>8.1</v>
      </c>
      <c r="O65" s="125"/>
      <c r="P65" s="2"/>
    </row>
    <row r="66" spans="1:16" ht="15" customHeight="1">
      <c r="A66" s="2"/>
      <c r="C66" s="9" t="s">
        <v>19</v>
      </c>
      <c r="D66" s="11">
        <v>55.74</v>
      </c>
      <c r="E66" s="11">
        <v>9.4</v>
      </c>
      <c r="F66" s="11">
        <v>2066</v>
      </c>
      <c r="G66" s="11">
        <v>1592</v>
      </c>
      <c r="H66" s="11">
        <v>1646</v>
      </c>
      <c r="I66" s="11">
        <v>1675</v>
      </c>
      <c r="J66" s="122">
        <f t="shared" si="1"/>
        <v>1744.75</v>
      </c>
      <c r="K66" s="123"/>
      <c r="M66" s="8">
        <v>4</v>
      </c>
      <c r="N66" s="124">
        <v>7.1</v>
      </c>
      <c r="O66" s="125"/>
      <c r="P66" s="2"/>
    </row>
    <row r="67" spans="1:16" ht="15" customHeight="1">
      <c r="A67" s="2"/>
      <c r="C67" s="9" t="s">
        <v>21</v>
      </c>
      <c r="D67" s="11">
        <v>61.94</v>
      </c>
      <c r="E67" s="11">
        <v>8.4</v>
      </c>
      <c r="F67" s="11">
        <v>550</v>
      </c>
      <c r="G67" s="11">
        <v>523</v>
      </c>
      <c r="H67" s="11">
        <v>581</v>
      </c>
      <c r="I67" s="11">
        <v>664</v>
      </c>
      <c r="J67" s="122">
        <f t="shared" si="1"/>
        <v>579.5</v>
      </c>
      <c r="K67" s="123"/>
      <c r="M67" s="8">
        <v>5</v>
      </c>
      <c r="N67" s="124">
        <v>8.1999999999999993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356</v>
      </c>
      <c r="G68" s="63">
        <v>346</v>
      </c>
      <c r="H68" s="63">
        <v>368</v>
      </c>
      <c r="I68" s="63">
        <v>405</v>
      </c>
      <c r="J68" s="122">
        <f t="shared" si="1"/>
        <v>368.75</v>
      </c>
      <c r="K68" s="123"/>
      <c r="M68" s="13">
        <v>6</v>
      </c>
      <c r="N68" s="126">
        <v>8.1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221</v>
      </c>
      <c r="G69" s="63">
        <v>235</v>
      </c>
      <c r="H69" s="63">
        <v>272</v>
      </c>
      <c r="I69" s="63">
        <v>250</v>
      </c>
      <c r="J69" s="122">
        <f t="shared" si="1"/>
        <v>244.5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62.9</v>
      </c>
      <c r="E70" s="15">
        <v>7.4</v>
      </c>
      <c r="F70" s="15">
        <v>230</v>
      </c>
      <c r="G70" s="15">
        <v>224</v>
      </c>
      <c r="H70" s="15">
        <v>274</v>
      </c>
      <c r="I70" s="15">
        <v>259</v>
      </c>
      <c r="J70" s="128">
        <f t="shared" si="1"/>
        <v>246.75</v>
      </c>
      <c r="K70" s="129"/>
      <c r="M70" s="67" t="s">
        <v>30</v>
      </c>
      <c r="N70" s="65">
        <v>3.18</v>
      </c>
      <c r="O70" s="66"/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13.42</v>
      </c>
      <c r="E73" s="11">
        <v>11.5</v>
      </c>
      <c r="F73" s="22">
        <v>1859</v>
      </c>
      <c r="G73" s="16"/>
      <c r="H73" s="23" t="s">
        <v>1</v>
      </c>
      <c r="I73" s="117">
        <v>5.56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68.91</v>
      </c>
      <c r="E74" s="11"/>
      <c r="F74" s="22">
        <v>220</v>
      </c>
      <c r="G74" s="16"/>
      <c r="H74" s="27" t="s">
        <v>2</v>
      </c>
      <c r="I74" s="119">
        <v>5.23</v>
      </c>
      <c r="J74" s="119"/>
      <c r="K74" s="120"/>
      <c r="M74" s="65">
        <v>7.1</v>
      </c>
      <c r="N74" s="28">
        <v>140</v>
      </c>
      <c r="O74" s="66">
        <v>0.03</v>
      </c>
      <c r="P74" s="2"/>
    </row>
    <row r="75" spans="1:16" ht="15" customHeight="1" thickBot="1">
      <c r="A75" s="2"/>
      <c r="C75" s="21" t="s">
        <v>38</v>
      </c>
      <c r="D75" s="11">
        <v>64.84</v>
      </c>
      <c r="E75" s="11"/>
      <c r="F75" s="22">
        <v>223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/>
      <c r="E76" s="11"/>
      <c r="F76" s="22"/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66.62</v>
      </c>
      <c r="E77" s="11"/>
      <c r="F77" s="22">
        <v>224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5.7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77.64</v>
      </c>
      <c r="E78" s="11"/>
      <c r="F78" s="22">
        <v>1931</v>
      </c>
      <c r="G78" s="16"/>
      <c r="H78" s="109">
        <v>4</v>
      </c>
      <c r="I78" s="111">
        <v>507</v>
      </c>
      <c r="J78" s="111">
        <v>487</v>
      </c>
      <c r="K78" s="113">
        <f>((I78-J78)/I78)</f>
        <v>3.9447731755424063E-2</v>
      </c>
      <c r="M78" s="13">
        <v>2</v>
      </c>
      <c r="N78" s="35">
        <v>5.8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70.62</v>
      </c>
      <c r="E79" s="11">
        <v>7</v>
      </c>
      <c r="F79" s="22">
        <v>543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521</v>
      </c>
      <c r="G80" s="16"/>
      <c r="H80" s="109">
        <v>8</v>
      </c>
      <c r="I80" s="111">
        <v>342</v>
      </c>
      <c r="J80" s="111">
        <v>230</v>
      </c>
      <c r="K80" s="113">
        <f>((I80-J80)/I80)</f>
        <v>0.32748538011695905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75.66</v>
      </c>
      <c r="E81" s="11">
        <v>6.5</v>
      </c>
      <c r="F81" s="22">
        <v>1011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0.66786072503223959</v>
      </c>
      <c r="P81" s="2"/>
    </row>
    <row r="82" spans="1:16" ht="15.75" thickBot="1">
      <c r="A82" s="2"/>
      <c r="C82" s="38" t="s">
        <v>54</v>
      </c>
      <c r="D82" s="15"/>
      <c r="E82" s="15"/>
      <c r="F82" s="39">
        <v>989</v>
      </c>
      <c r="G82" s="16"/>
      <c r="M82" s="102" t="s">
        <v>55</v>
      </c>
      <c r="N82" s="103"/>
      <c r="O82" s="37">
        <f>(J67-J68)/J67</f>
        <v>0.36367558239861952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0.3369491525423729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-9.202453987730062E-3</v>
      </c>
      <c r="P84" s="2"/>
    </row>
    <row r="85" spans="1:16">
      <c r="A85" s="2"/>
      <c r="B85" s="41"/>
      <c r="C85" s="45" t="s">
        <v>64</v>
      </c>
      <c r="D85" s="33">
        <v>91.25</v>
      </c>
      <c r="E85" s="33"/>
      <c r="F85" s="34"/>
      <c r="G85" s="46"/>
      <c r="H85" s="47" t="s">
        <v>1</v>
      </c>
      <c r="I85" s="33">
        <v>345</v>
      </c>
      <c r="J85" s="33">
        <v>274</v>
      </c>
      <c r="K85" s="34">
        <f>I85-J85</f>
        <v>71</v>
      </c>
      <c r="M85" s="107" t="s">
        <v>65</v>
      </c>
      <c r="N85" s="108"/>
      <c r="O85" s="70">
        <f>(J67-J70)/J67</f>
        <v>0.5742018981880932</v>
      </c>
      <c r="P85" s="2"/>
    </row>
    <row r="86" spans="1:16" ht="15.75" thickBot="1">
      <c r="A86" s="2"/>
      <c r="B86" s="41"/>
      <c r="C86" s="45" t="s">
        <v>66</v>
      </c>
      <c r="D86" s="33">
        <v>73.05</v>
      </c>
      <c r="E86" s="33">
        <v>68.53</v>
      </c>
      <c r="F86" s="34">
        <v>93.82</v>
      </c>
      <c r="G86" s="48">
        <v>5.5</v>
      </c>
      <c r="H86" s="65" t="s">
        <v>2</v>
      </c>
      <c r="I86" s="35">
        <v>236</v>
      </c>
      <c r="J86" s="35">
        <v>224</v>
      </c>
      <c r="K86" s="34">
        <f>I86-J86</f>
        <v>12</v>
      </c>
      <c r="L86" s="49"/>
      <c r="M86" s="97" t="s">
        <v>67</v>
      </c>
      <c r="N86" s="98"/>
      <c r="O86" s="71">
        <f>(J66-J70)/J66</f>
        <v>0.85857572718154462</v>
      </c>
      <c r="P86" s="2"/>
    </row>
    <row r="87" spans="1:16" ht="15" customHeight="1">
      <c r="A87" s="2"/>
      <c r="B87" s="41"/>
      <c r="C87" s="45" t="s">
        <v>68</v>
      </c>
      <c r="D87" s="33">
        <v>79.5</v>
      </c>
      <c r="E87" s="33">
        <v>63.85</v>
      </c>
      <c r="F87" s="34">
        <v>80.319999999999993</v>
      </c>
      <c r="P87" s="2"/>
    </row>
    <row r="88" spans="1:16" ht="15" customHeight="1">
      <c r="A88" s="2"/>
      <c r="B88" s="41"/>
      <c r="C88" s="45" t="s">
        <v>69</v>
      </c>
      <c r="D88" s="33">
        <v>78.75</v>
      </c>
      <c r="E88" s="33">
        <v>50.61</v>
      </c>
      <c r="F88" s="34">
        <v>64.27</v>
      </c>
      <c r="P88" s="2"/>
    </row>
    <row r="89" spans="1:16" ht="15" customHeight="1" thickBot="1">
      <c r="A89" s="2"/>
      <c r="B89" s="41"/>
      <c r="C89" s="50" t="s">
        <v>70</v>
      </c>
      <c r="D89" s="51">
        <v>54.15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91.35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 t="s">
        <v>270</v>
      </c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271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167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 t="s">
        <v>172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 t="s">
        <v>272</v>
      </c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 t="s">
        <v>273</v>
      </c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237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2907</v>
      </c>
      <c r="G119" s="12"/>
      <c r="H119" s="12"/>
      <c r="I119" s="12"/>
      <c r="J119" s="122">
        <f>AVERAGE(F119:I119)</f>
        <v>2907</v>
      </c>
      <c r="K119" s="123"/>
      <c r="M119" s="8">
        <v>2</v>
      </c>
      <c r="N119" s="124">
        <v>8.3000000000000007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818</v>
      </c>
      <c r="G120" s="12"/>
      <c r="H120" s="12"/>
      <c r="I120" s="12"/>
      <c r="J120" s="122">
        <f t="shared" ref="J120:J125" si="2">AVERAGE(F120:I120)</f>
        <v>818</v>
      </c>
      <c r="K120" s="123"/>
      <c r="M120" s="8">
        <v>3</v>
      </c>
      <c r="N120" s="124">
        <v>8.1999999999999993</v>
      </c>
      <c r="O120" s="125"/>
      <c r="P120" s="2"/>
    </row>
    <row r="121" spans="1:16">
      <c r="A121" s="2"/>
      <c r="C121" s="9" t="s">
        <v>19</v>
      </c>
      <c r="D121" s="11">
        <v>61.17</v>
      </c>
      <c r="E121" s="11">
        <v>6.8</v>
      </c>
      <c r="F121" s="11">
        <v>1451</v>
      </c>
      <c r="G121" s="11">
        <v>1449</v>
      </c>
      <c r="H121" s="11">
        <v>1411</v>
      </c>
      <c r="I121" s="11">
        <v>1333</v>
      </c>
      <c r="J121" s="122">
        <f t="shared" si="2"/>
        <v>1411</v>
      </c>
      <c r="K121" s="123"/>
      <c r="M121" s="8">
        <v>4</v>
      </c>
      <c r="N121" s="124">
        <v>7.3</v>
      </c>
      <c r="O121" s="125"/>
      <c r="P121" s="2"/>
    </row>
    <row r="122" spans="1:16">
      <c r="A122" s="2"/>
      <c r="C122" s="9" t="s">
        <v>21</v>
      </c>
      <c r="D122" s="11">
        <v>59.01</v>
      </c>
      <c r="E122" s="11">
        <v>7.5</v>
      </c>
      <c r="F122" s="11">
        <v>659</v>
      </c>
      <c r="G122" s="11">
        <v>655</v>
      </c>
      <c r="H122" s="11">
        <v>644</v>
      </c>
      <c r="I122" s="11">
        <v>511</v>
      </c>
      <c r="J122" s="122">
        <f t="shared" si="2"/>
        <v>617.25</v>
      </c>
      <c r="K122" s="123"/>
      <c r="M122" s="8">
        <v>5</v>
      </c>
      <c r="N122" s="124">
        <v>8.6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465</v>
      </c>
      <c r="G123" s="63">
        <v>456</v>
      </c>
      <c r="H123" s="63">
        <v>449</v>
      </c>
      <c r="I123" s="63">
        <v>433</v>
      </c>
      <c r="J123" s="122">
        <f t="shared" si="2"/>
        <v>450.75</v>
      </c>
      <c r="K123" s="123"/>
      <c r="M123" s="13">
        <v>6</v>
      </c>
      <c r="N123" s="126">
        <v>7.3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266</v>
      </c>
      <c r="G124" s="63">
        <v>251</v>
      </c>
      <c r="H124" s="63">
        <v>219</v>
      </c>
      <c r="I124" s="63">
        <v>199</v>
      </c>
      <c r="J124" s="122">
        <f t="shared" si="2"/>
        <v>233.75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58.27</v>
      </c>
      <c r="E125" s="15">
        <v>7.1</v>
      </c>
      <c r="F125" s="15">
        <v>255</v>
      </c>
      <c r="G125" s="15">
        <v>245</v>
      </c>
      <c r="H125" s="15">
        <v>231</v>
      </c>
      <c r="I125" s="15">
        <v>209</v>
      </c>
      <c r="J125" s="128">
        <f t="shared" si="2"/>
        <v>235</v>
      </c>
      <c r="K125" s="129"/>
      <c r="M125" s="67" t="s">
        <v>30</v>
      </c>
      <c r="N125" s="65">
        <v>3.88</v>
      </c>
      <c r="O125" s="66">
        <v>4.41</v>
      </c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6.07</v>
      </c>
      <c r="E128" s="11">
        <v>10.8</v>
      </c>
      <c r="F128" s="22">
        <v>991</v>
      </c>
      <c r="G128" s="16"/>
      <c r="H128" s="23" t="s">
        <v>1</v>
      </c>
      <c r="I128" s="117">
        <v>5.15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66.03</v>
      </c>
      <c r="E129" s="11"/>
      <c r="F129" s="22">
        <v>222</v>
      </c>
      <c r="G129" s="16"/>
      <c r="H129" s="27" t="s">
        <v>2</v>
      </c>
      <c r="I129" s="119">
        <v>4.71</v>
      </c>
      <c r="J129" s="119"/>
      <c r="K129" s="120"/>
      <c r="M129" s="65">
        <v>7</v>
      </c>
      <c r="N129" s="28">
        <v>147</v>
      </c>
      <c r="O129" s="66">
        <v>0.04</v>
      </c>
      <c r="P129" s="2"/>
    </row>
    <row r="130" spans="1:16" ht="15" customHeight="1" thickBot="1">
      <c r="A130" s="2"/>
      <c r="C130" s="21" t="s">
        <v>38</v>
      </c>
      <c r="D130" s="11">
        <v>65.489999999999995</v>
      </c>
      <c r="E130" s="11"/>
      <c r="F130" s="22">
        <v>241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/>
      <c r="E131" s="11"/>
      <c r="F131" s="22"/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63.61</v>
      </c>
      <c r="E132" s="11"/>
      <c r="F132" s="22">
        <v>249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5.3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77.069999999999993</v>
      </c>
      <c r="E133" s="11"/>
      <c r="F133" s="22">
        <v>1889</v>
      </c>
      <c r="G133" s="16"/>
      <c r="H133" s="109">
        <v>12</v>
      </c>
      <c r="I133" s="111">
        <v>411</v>
      </c>
      <c r="J133" s="111">
        <v>177</v>
      </c>
      <c r="K133" s="113">
        <f>((I133-J133)/I133)</f>
        <v>0.56934306569343063</v>
      </c>
      <c r="M133" s="13">
        <v>2</v>
      </c>
      <c r="N133" s="35">
        <v>5.5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72.98</v>
      </c>
      <c r="E134" s="11">
        <v>6.6</v>
      </c>
      <c r="F134" s="22">
        <v>532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511</v>
      </c>
      <c r="G135" s="16"/>
      <c r="H135" s="109"/>
      <c r="I135" s="111"/>
      <c r="J135" s="111"/>
      <c r="K135" s="113" t="e">
        <f>((I135-J135)/I135)</f>
        <v>#DIV/0!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76.63</v>
      </c>
      <c r="E136" s="11">
        <v>6.4</v>
      </c>
      <c r="F136" s="22">
        <v>971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0.56254429482636426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960</v>
      </c>
      <c r="G137" s="16"/>
      <c r="M137" s="102" t="s">
        <v>55</v>
      </c>
      <c r="N137" s="103"/>
      <c r="O137" s="37">
        <f>(J122-J123)/J122</f>
        <v>0.26974483596597815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0.48141985579589575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-5.3475935828877002E-3</v>
      </c>
      <c r="P139" s="2"/>
    </row>
    <row r="140" spans="1:16">
      <c r="A140" s="2"/>
      <c r="B140" s="41"/>
      <c r="C140" s="45" t="s">
        <v>64</v>
      </c>
      <c r="D140" s="33">
        <v>91.18</v>
      </c>
      <c r="E140" s="33"/>
      <c r="F140" s="34"/>
      <c r="G140" s="46"/>
      <c r="H140" s="47" t="s">
        <v>1</v>
      </c>
      <c r="I140" s="33">
        <v>803</v>
      </c>
      <c r="J140" s="33">
        <v>719</v>
      </c>
      <c r="K140" s="34">
        <f>I140-J140</f>
        <v>84</v>
      </c>
      <c r="M140" s="107" t="s">
        <v>65</v>
      </c>
      <c r="N140" s="108"/>
      <c r="O140" s="70">
        <f>(J122-J125)/J122</f>
        <v>0.61927906034831914</v>
      </c>
      <c r="P140" s="2"/>
    </row>
    <row r="141" spans="1:16" ht="15.75" thickBot="1">
      <c r="A141" s="2"/>
      <c r="B141" s="41"/>
      <c r="C141" s="45" t="s">
        <v>66</v>
      </c>
      <c r="D141" s="33">
        <v>72.849999999999994</v>
      </c>
      <c r="E141" s="33">
        <v>67.86</v>
      </c>
      <c r="F141" s="34">
        <v>93.16</v>
      </c>
      <c r="G141" s="48">
        <v>5.7</v>
      </c>
      <c r="H141" s="65" t="s">
        <v>2</v>
      </c>
      <c r="I141" s="35">
        <v>279</v>
      </c>
      <c r="J141" s="35">
        <v>259</v>
      </c>
      <c r="K141" s="34">
        <f>I141-J141</f>
        <v>20</v>
      </c>
      <c r="L141" s="49"/>
      <c r="M141" s="97" t="s">
        <v>67</v>
      </c>
      <c r="N141" s="98"/>
      <c r="O141" s="71">
        <f>(J121-J125)/J121</f>
        <v>0.83345145287030475</v>
      </c>
      <c r="P141" s="2"/>
    </row>
    <row r="142" spans="1:16" ht="15" customHeight="1">
      <c r="A142" s="2"/>
      <c r="B142" s="41"/>
      <c r="C142" s="45" t="s">
        <v>68</v>
      </c>
      <c r="D142" s="33">
        <v>80.150000000000006</v>
      </c>
      <c r="E142" s="33">
        <v>64.930000000000007</v>
      </c>
      <c r="F142" s="34">
        <v>81.02</v>
      </c>
      <c r="P142" s="2"/>
    </row>
    <row r="143" spans="1:16" ht="15" customHeight="1">
      <c r="A143" s="2"/>
      <c r="B143" s="41"/>
      <c r="C143" s="45" t="s">
        <v>69</v>
      </c>
      <c r="D143" s="33">
        <v>77.05</v>
      </c>
      <c r="E143" s="33">
        <v>49.13</v>
      </c>
      <c r="F143" s="34">
        <v>63.77</v>
      </c>
      <c r="P143" s="2"/>
    </row>
    <row r="144" spans="1:16" ht="15" customHeight="1" thickBot="1">
      <c r="A144" s="2"/>
      <c r="B144" s="41"/>
      <c r="C144" s="50" t="s">
        <v>70</v>
      </c>
      <c r="D144" s="51">
        <v>54.49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90.96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274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98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275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276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 t="s">
        <v>277</v>
      </c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77EE-50E1-4909-8693-66B7E9271803}">
  <dimension ref="A1:S171"/>
  <sheetViews>
    <sheetView tabSelected="1" zoomScale="85" zoomScaleNormal="85" workbookViewId="0">
      <selection activeCell="N9" sqref="N9:O9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260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1399.25</v>
      </c>
    </row>
    <row r="7" spans="1:19">
      <c r="A7" s="2"/>
      <c r="C7" s="9" t="s">
        <v>17</v>
      </c>
      <c r="D7" s="10"/>
      <c r="E7" s="10"/>
      <c r="F7" s="11">
        <v>2945</v>
      </c>
      <c r="G7" s="12"/>
      <c r="H7" s="12"/>
      <c r="I7" s="12"/>
      <c r="J7" s="122">
        <f>AVERAGE(F7:I7)</f>
        <v>2945</v>
      </c>
      <c r="K7" s="123"/>
      <c r="M7" s="8">
        <v>2</v>
      </c>
      <c r="N7" s="124">
        <v>8.4</v>
      </c>
      <c r="O7" s="125"/>
      <c r="P7" s="2"/>
      <c r="R7" s="56" t="s">
        <v>1</v>
      </c>
      <c r="S7" s="72">
        <f>AVERAGE(J10,J67,J122)</f>
        <v>448.33333333333331</v>
      </c>
    </row>
    <row r="8" spans="1:19">
      <c r="A8" s="2"/>
      <c r="C8" s="9" t="s">
        <v>18</v>
      </c>
      <c r="D8" s="10"/>
      <c r="E8" s="10"/>
      <c r="F8" s="11">
        <v>851</v>
      </c>
      <c r="G8" s="12"/>
      <c r="H8" s="12"/>
      <c r="I8" s="12"/>
      <c r="J8" s="122">
        <f t="shared" ref="J8:J13" si="0">AVERAGE(F8:I8)</f>
        <v>851</v>
      </c>
      <c r="K8" s="123"/>
      <c r="M8" s="8">
        <v>3</v>
      </c>
      <c r="N8" s="124">
        <v>8.1999999999999993</v>
      </c>
      <c r="O8" s="125"/>
      <c r="P8" s="2"/>
      <c r="R8" s="56" t="s">
        <v>2</v>
      </c>
      <c r="S8" s="73">
        <f>AVERAGE(J13,J70,J125)</f>
        <v>191.66666666666666</v>
      </c>
    </row>
    <row r="9" spans="1:19">
      <c r="A9" s="2"/>
      <c r="C9" s="9" t="s">
        <v>19</v>
      </c>
      <c r="D9" s="11">
        <v>62.05</v>
      </c>
      <c r="E9" s="11">
        <v>8.6</v>
      </c>
      <c r="F9" s="11">
        <v>1368</v>
      </c>
      <c r="G9" s="11">
        <v>1535</v>
      </c>
      <c r="H9" s="11">
        <v>1561</v>
      </c>
      <c r="I9" s="11">
        <v>1490</v>
      </c>
      <c r="J9" s="122">
        <f t="shared" si="0"/>
        <v>1488.5</v>
      </c>
      <c r="K9" s="123"/>
      <c r="M9" s="8">
        <v>4</v>
      </c>
      <c r="N9" s="124">
        <v>7.4</v>
      </c>
      <c r="O9" s="125"/>
      <c r="P9" s="2"/>
      <c r="R9" s="74" t="s">
        <v>20</v>
      </c>
      <c r="S9" s="75">
        <f>S6-S8</f>
        <v>1207.5833333333333</v>
      </c>
    </row>
    <row r="10" spans="1:19">
      <c r="A10" s="2"/>
      <c r="C10" s="9" t="s">
        <v>21</v>
      </c>
      <c r="D10" s="11">
        <v>60.7</v>
      </c>
      <c r="E10" s="11">
        <v>7.3</v>
      </c>
      <c r="F10" s="11">
        <v>441</v>
      </c>
      <c r="G10" s="11">
        <v>479</v>
      </c>
      <c r="H10" s="11">
        <v>435</v>
      </c>
      <c r="I10" s="11">
        <v>389</v>
      </c>
      <c r="J10" s="122">
        <f t="shared" si="0"/>
        <v>436</v>
      </c>
      <c r="K10" s="123"/>
      <c r="M10" s="8">
        <v>5</v>
      </c>
      <c r="N10" s="124">
        <v>8.5</v>
      </c>
      <c r="O10" s="125"/>
      <c r="P10" s="2"/>
      <c r="R10" s="74" t="s">
        <v>22</v>
      </c>
      <c r="S10" s="76">
        <f>S7-S8</f>
        <v>256.66666666666663</v>
      </c>
    </row>
    <row r="11" spans="1:19" ht="15.75" thickBot="1">
      <c r="A11" s="2"/>
      <c r="C11" s="9" t="s">
        <v>23</v>
      </c>
      <c r="D11" s="11"/>
      <c r="E11" s="11"/>
      <c r="F11" s="11">
        <v>292</v>
      </c>
      <c r="G11" s="63">
        <v>303</v>
      </c>
      <c r="H11" s="63">
        <v>296</v>
      </c>
      <c r="I11" s="63">
        <v>229</v>
      </c>
      <c r="J11" s="122">
        <f t="shared" si="0"/>
        <v>280</v>
      </c>
      <c r="K11" s="123"/>
      <c r="M11" s="13">
        <v>6</v>
      </c>
      <c r="N11" s="126">
        <v>7.4</v>
      </c>
      <c r="O11" s="127"/>
      <c r="P11" s="2"/>
      <c r="R11" s="77" t="s">
        <v>24</v>
      </c>
      <c r="S11" s="78">
        <f>S9/S6</f>
        <v>0.86302185694717404</v>
      </c>
    </row>
    <row r="12" spans="1:19" ht="15.75" thickBot="1">
      <c r="A12" s="2"/>
      <c r="C12" s="9" t="s">
        <v>25</v>
      </c>
      <c r="D12" s="11"/>
      <c r="E12" s="11"/>
      <c r="F12" s="11">
        <v>201</v>
      </c>
      <c r="G12" s="63">
        <v>195</v>
      </c>
      <c r="H12" s="63">
        <v>200</v>
      </c>
      <c r="I12" s="63">
        <v>168</v>
      </c>
      <c r="J12" s="122">
        <f t="shared" si="0"/>
        <v>191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0.57249070631970256</v>
      </c>
    </row>
    <row r="13" spans="1:19" ht="15.75" thickBot="1">
      <c r="A13" s="2"/>
      <c r="C13" s="14" t="s">
        <v>29</v>
      </c>
      <c r="D13" s="15">
        <v>60.44</v>
      </c>
      <c r="E13" s="15">
        <v>7.2</v>
      </c>
      <c r="F13" s="15">
        <v>199</v>
      </c>
      <c r="G13" s="15">
        <v>191</v>
      </c>
      <c r="H13" s="15">
        <v>199</v>
      </c>
      <c r="I13" s="15">
        <v>170</v>
      </c>
      <c r="J13" s="128">
        <f t="shared" si="0"/>
        <v>189.75</v>
      </c>
      <c r="K13" s="129"/>
      <c r="M13" s="67" t="s">
        <v>30</v>
      </c>
      <c r="N13" s="65">
        <v>3.05</v>
      </c>
      <c r="O13" s="66">
        <v>4.53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12.93</v>
      </c>
      <c r="E16" s="11">
        <v>6.5</v>
      </c>
      <c r="F16" s="22">
        <v>1075</v>
      </c>
      <c r="G16" s="16"/>
      <c r="H16" s="23" t="s">
        <v>1</v>
      </c>
      <c r="I16" s="117">
        <v>4.8499999999999996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66.33</v>
      </c>
      <c r="E17" s="11"/>
      <c r="F17" s="22" t="s">
        <v>278</v>
      </c>
      <c r="G17" s="16"/>
      <c r="H17" s="27" t="s">
        <v>2</v>
      </c>
      <c r="I17" s="119">
        <v>4.25</v>
      </c>
      <c r="J17" s="119"/>
      <c r="K17" s="120"/>
      <c r="M17" s="65">
        <v>6.9</v>
      </c>
      <c r="N17" s="28">
        <v>113</v>
      </c>
      <c r="O17" s="66">
        <v>0.04</v>
      </c>
      <c r="P17" s="2"/>
    </row>
    <row r="18" spans="1:16" ht="15.75" thickBot="1">
      <c r="A18" s="2"/>
      <c r="C18" s="21" t="s">
        <v>38</v>
      </c>
      <c r="D18" s="11">
        <v>69.58</v>
      </c>
      <c r="E18" s="11"/>
      <c r="F18" s="22">
        <v>207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/>
      <c r="E19" s="11"/>
      <c r="F19" s="22"/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64.709999999999994</v>
      </c>
      <c r="E20" s="11"/>
      <c r="F20" s="22">
        <v>205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5.7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77.41</v>
      </c>
      <c r="E21" s="11"/>
      <c r="F21" s="22">
        <v>1735</v>
      </c>
      <c r="G21" s="16"/>
      <c r="H21" s="109"/>
      <c r="I21" s="111"/>
      <c r="J21" s="111"/>
      <c r="K21" s="113" t="e">
        <f>((I21-J21)/I21)</f>
        <v>#DIV/0!</v>
      </c>
      <c r="M21" s="13">
        <v>2</v>
      </c>
      <c r="N21" s="35">
        <v>5.8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74.55</v>
      </c>
      <c r="E22" s="11">
        <v>6.7</v>
      </c>
      <c r="F22" s="22">
        <v>568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532</v>
      </c>
      <c r="G23" s="16"/>
      <c r="H23" s="109">
        <v>5</v>
      </c>
      <c r="I23" s="111">
        <v>297</v>
      </c>
      <c r="J23" s="111">
        <v>264</v>
      </c>
      <c r="K23" s="113">
        <f>((I23-J23)/I23)</f>
        <v>0.1111111111111111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76.540000000000006</v>
      </c>
      <c r="E24" s="11">
        <v>6.3</v>
      </c>
      <c r="F24" s="22">
        <v>924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0.70708767215317436</v>
      </c>
      <c r="P24" s="2"/>
    </row>
    <row r="25" spans="1:16" ht="15.75" thickBot="1">
      <c r="A25" s="2"/>
      <c r="C25" s="38" t="s">
        <v>54</v>
      </c>
      <c r="D25" s="15"/>
      <c r="E25" s="15"/>
      <c r="F25" s="39">
        <v>888</v>
      </c>
      <c r="G25" s="16"/>
      <c r="M25" s="102" t="s">
        <v>55</v>
      </c>
      <c r="N25" s="103"/>
      <c r="O25" s="37">
        <f>(J10-J11)/J10</f>
        <v>0.3577981651376147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0.31785714285714284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6.5445026178010471E-3</v>
      </c>
      <c r="P27" s="2"/>
    </row>
    <row r="28" spans="1:16" ht="15" customHeight="1">
      <c r="A28" s="2"/>
      <c r="B28" s="41"/>
      <c r="C28" s="45" t="s">
        <v>64</v>
      </c>
      <c r="D28" s="33">
        <v>91.58</v>
      </c>
      <c r="E28" s="33"/>
      <c r="F28" s="34"/>
      <c r="G28" s="46"/>
      <c r="H28" s="47" t="s">
        <v>90</v>
      </c>
      <c r="I28" s="33">
        <v>454</v>
      </c>
      <c r="J28" s="33">
        <v>407</v>
      </c>
      <c r="K28" s="34">
        <f>I28-J28</f>
        <v>47</v>
      </c>
      <c r="M28" s="107" t="s">
        <v>65</v>
      </c>
      <c r="N28" s="108"/>
      <c r="O28" s="70">
        <f>(J10-J13)/J10</f>
        <v>0.56479357798165142</v>
      </c>
      <c r="P28" s="2"/>
    </row>
    <row r="29" spans="1:16" ht="15.75" thickBot="1">
      <c r="A29" s="2"/>
      <c r="B29" s="41"/>
      <c r="C29" s="45" t="s">
        <v>66</v>
      </c>
      <c r="D29" s="33">
        <v>72.849999999999994</v>
      </c>
      <c r="E29" s="33">
        <v>67.930000000000007</v>
      </c>
      <c r="F29" s="34">
        <v>93.25</v>
      </c>
      <c r="G29" s="48">
        <v>5.3</v>
      </c>
      <c r="H29" s="65" t="s">
        <v>2</v>
      </c>
      <c r="I29" s="35">
        <v>216</v>
      </c>
      <c r="J29" s="35">
        <v>188</v>
      </c>
      <c r="K29" s="36">
        <f>I29-J29</f>
        <v>28</v>
      </c>
      <c r="L29" s="49"/>
      <c r="M29" s="97" t="s">
        <v>67</v>
      </c>
      <c r="N29" s="98"/>
      <c r="O29" s="71">
        <f>(J9-J13)/J9</f>
        <v>0.87252267383271753</v>
      </c>
      <c r="P29" s="2"/>
    </row>
    <row r="30" spans="1:16" ht="15" customHeight="1">
      <c r="A30" s="2"/>
      <c r="B30" s="41"/>
      <c r="C30" s="45" t="s">
        <v>68</v>
      </c>
      <c r="D30" s="33">
        <v>79.849999999999994</v>
      </c>
      <c r="E30" s="33">
        <v>64.23</v>
      </c>
      <c r="F30" s="34">
        <v>80.45</v>
      </c>
      <c r="P30" s="2"/>
    </row>
    <row r="31" spans="1:16" ht="15" customHeight="1">
      <c r="A31" s="2"/>
      <c r="B31" s="41"/>
      <c r="C31" s="45" t="s">
        <v>69</v>
      </c>
      <c r="D31" s="33">
        <v>77.650000000000006</v>
      </c>
      <c r="E31" s="33">
        <v>49.96</v>
      </c>
      <c r="F31" s="34">
        <v>64.349999999999994</v>
      </c>
      <c r="P31" s="2"/>
    </row>
    <row r="32" spans="1:16" ht="15.75" customHeight="1" thickBot="1">
      <c r="A32" s="2"/>
      <c r="B32" s="41"/>
      <c r="C32" s="50" t="s">
        <v>70</v>
      </c>
      <c r="D32" s="51">
        <v>53.79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91.33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 t="s">
        <v>279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 t="s">
        <v>280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 t="s">
        <v>281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282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283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284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 t="s">
        <v>285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249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3002</v>
      </c>
      <c r="G64" s="12"/>
      <c r="H64" s="12"/>
      <c r="I64" s="12"/>
      <c r="J64" s="122">
        <f>AVERAGE(F64:I64)</f>
        <v>3002</v>
      </c>
      <c r="K64" s="123"/>
      <c r="M64" s="8">
        <v>2</v>
      </c>
      <c r="N64" s="124">
        <v>7.8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826</v>
      </c>
      <c r="G65" s="12"/>
      <c r="H65" s="12"/>
      <c r="I65" s="12"/>
      <c r="J65" s="122">
        <f t="shared" ref="J65:J70" si="1">AVERAGE(F65:I65)</f>
        <v>826</v>
      </c>
      <c r="K65" s="123"/>
      <c r="M65" s="8">
        <v>3</v>
      </c>
      <c r="N65" s="124">
        <v>8.1</v>
      </c>
      <c r="O65" s="125"/>
      <c r="P65" s="2"/>
    </row>
    <row r="66" spans="1:16" ht="15" customHeight="1">
      <c r="A66" s="2"/>
      <c r="C66" s="9" t="s">
        <v>19</v>
      </c>
      <c r="D66" s="11">
        <v>63.05</v>
      </c>
      <c r="E66" s="11">
        <v>6.6</v>
      </c>
      <c r="F66" s="11">
        <v>1452</v>
      </c>
      <c r="G66" s="11">
        <v>1140</v>
      </c>
      <c r="H66" s="11">
        <v>1310</v>
      </c>
      <c r="I66" s="11">
        <v>1363</v>
      </c>
      <c r="J66" s="122">
        <f t="shared" si="1"/>
        <v>1316.25</v>
      </c>
      <c r="K66" s="123"/>
      <c r="M66" s="8">
        <v>4</v>
      </c>
      <c r="N66" s="124">
        <v>7.4</v>
      </c>
      <c r="O66" s="125"/>
      <c r="P66" s="2"/>
    </row>
    <row r="67" spans="1:16" ht="15" customHeight="1">
      <c r="A67" s="2"/>
      <c r="C67" s="9" t="s">
        <v>21</v>
      </c>
      <c r="D67" s="11">
        <v>60.49</v>
      </c>
      <c r="E67" s="11">
        <v>7.1</v>
      </c>
      <c r="F67" s="11">
        <v>502</v>
      </c>
      <c r="G67" s="11">
        <v>487</v>
      </c>
      <c r="H67" s="11">
        <v>437</v>
      </c>
      <c r="I67" s="11">
        <v>442</v>
      </c>
      <c r="J67" s="122">
        <f t="shared" si="1"/>
        <v>467</v>
      </c>
      <c r="K67" s="123"/>
      <c r="M67" s="8">
        <v>5</v>
      </c>
      <c r="N67" s="124">
        <v>9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297</v>
      </c>
      <c r="G68" s="63">
        <v>289</v>
      </c>
      <c r="H68" s="63">
        <v>316</v>
      </c>
      <c r="I68" s="63">
        <v>316</v>
      </c>
      <c r="J68" s="122">
        <f t="shared" si="1"/>
        <v>304.5</v>
      </c>
      <c r="K68" s="123"/>
      <c r="M68" s="13">
        <v>6</v>
      </c>
      <c r="N68" s="126">
        <v>7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195</v>
      </c>
      <c r="G69" s="63">
        <v>211</v>
      </c>
      <c r="H69" s="63">
        <v>192</v>
      </c>
      <c r="I69" s="63">
        <v>178</v>
      </c>
      <c r="J69" s="122">
        <f t="shared" si="1"/>
        <v>194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59.92</v>
      </c>
      <c r="E70" s="15">
        <v>6.4</v>
      </c>
      <c r="F70" s="15">
        <v>205</v>
      </c>
      <c r="G70" s="15">
        <v>216</v>
      </c>
      <c r="H70" s="15">
        <v>201</v>
      </c>
      <c r="I70" s="15">
        <v>184</v>
      </c>
      <c r="J70" s="128">
        <f t="shared" si="1"/>
        <v>201.5</v>
      </c>
      <c r="K70" s="129"/>
      <c r="M70" s="67" t="s">
        <v>30</v>
      </c>
      <c r="N70" s="65">
        <v>3.49</v>
      </c>
      <c r="O70" s="66"/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22.03</v>
      </c>
      <c r="E73" s="11">
        <v>9.8000000000000007</v>
      </c>
      <c r="F73" s="22">
        <v>1328</v>
      </c>
      <c r="G73" s="16"/>
      <c r="H73" s="23" t="s">
        <v>1</v>
      </c>
      <c r="I73" s="117">
        <v>5.42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62.33</v>
      </c>
      <c r="E74" s="11"/>
      <c r="F74" s="22">
        <v>249</v>
      </c>
      <c r="G74" s="16"/>
      <c r="H74" s="27" t="s">
        <v>2</v>
      </c>
      <c r="I74" s="119">
        <v>5.1100000000000003</v>
      </c>
      <c r="J74" s="119"/>
      <c r="K74" s="120"/>
      <c r="M74" s="65">
        <v>6.9</v>
      </c>
      <c r="N74" s="28">
        <v>132</v>
      </c>
      <c r="O74" s="66">
        <v>0.03</v>
      </c>
      <c r="P74" s="2"/>
    </row>
    <row r="75" spans="1:16" ht="15" customHeight="1" thickBot="1">
      <c r="A75" s="2"/>
      <c r="C75" s="21" t="s">
        <v>38</v>
      </c>
      <c r="D75" s="11">
        <v>66.099999999999994</v>
      </c>
      <c r="E75" s="11"/>
      <c r="F75" s="22">
        <v>236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/>
      <c r="E76" s="11"/>
      <c r="F76" s="22"/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62.59</v>
      </c>
      <c r="E77" s="11"/>
      <c r="F77" s="22">
        <v>237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5.7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74.12</v>
      </c>
      <c r="E78" s="11"/>
      <c r="F78" s="22">
        <v>1610</v>
      </c>
      <c r="G78" s="16"/>
      <c r="H78" s="109"/>
      <c r="I78" s="111"/>
      <c r="J78" s="111"/>
      <c r="K78" s="113" t="e">
        <f>((I78-J78)/I78)</f>
        <v>#DIV/0!</v>
      </c>
      <c r="M78" s="13">
        <v>2</v>
      </c>
      <c r="N78" s="35">
        <v>5.6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70.59</v>
      </c>
      <c r="E79" s="11">
        <v>7.2</v>
      </c>
      <c r="F79" s="22">
        <v>522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492</v>
      </c>
      <c r="G80" s="16"/>
      <c r="H80" s="109"/>
      <c r="I80" s="111"/>
      <c r="J80" s="111"/>
      <c r="K80" s="113" t="e">
        <f>((I80-J80)/I80)</f>
        <v>#DIV/0!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74.73</v>
      </c>
      <c r="E81" s="11">
        <v>6.4</v>
      </c>
      <c r="F81" s="22">
        <v>842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0.64520417853751189</v>
      </c>
      <c r="P81" s="2"/>
    </row>
    <row r="82" spans="1:16" ht="15.75" thickBot="1">
      <c r="A82" s="2"/>
      <c r="C82" s="38" t="s">
        <v>54</v>
      </c>
      <c r="D82" s="15"/>
      <c r="E82" s="15"/>
      <c r="F82" s="39">
        <v>814</v>
      </c>
      <c r="G82" s="16"/>
      <c r="M82" s="102" t="s">
        <v>55</v>
      </c>
      <c r="N82" s="103"/>
      <c r="O82" s="37">
        <f>(J67-J68)/J67</f>
        <v>0.34796573875803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0.36288998357963875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-3.8659793814432991E-2</v>
      </c>
      <c r="P84" s="2"/>
    </row>
    <row r="85" spans="1:16">
      <c r="A85" s="2"/>
      <c r="B85" s="41"/>
      <c r="C85" s="45" t="s">
        <v>64</v>
      </c>
      <c r="D85" s="33">
        <v>91.25</v>
      </c>
      <c r="E85" s="33"/>
      <c r="F85" s="34"/>
      <c r="G85" s="46"/>
      <c r="H85" s="47" t="s">
        <v>1</v>
      </c>
      <c r="I85" s="33">
        <v>322</v>
      </c>
      <c r="J85" s="33">
        <v>258</v>
      </c>
      <c r="K85" s="34">
        <f>I85-J85</f>
        <v>64</v>
      </c>
      <c r="M85" s="107" t="s">
        <v>65</v>
      </c>
      <c r="N85" s="108"/>
      <c r="O85" s="70">
        <f>(J67-J70)/J67</f>
        <v>0.56852248394004279</v>
      </c>
      <c r="P85" s="2"/>
    </row>
    <row r="86" spans="1:16" ht="15.75" thickBot="1">
      <c r="A86" s="2"/>
      <c r="B86" s="41"/>
      <c r="C86" s="45" t="s">
        <v>66</v>
      </c>
      <c r="D86" s="33">
        <v>73.099999999999994</v>
      </c>
      <c r="E86" s="33">
        <v>68.540000000000006</v>
      </c>
      <c r="F86" s="34">
        <v>93.76</v>
      </c>
      <c r="G86" s="48">
        <v>5.3</v>
      </c>
      <c r="H86" s="65" t="s">
        <v>2</v>
      </c>
      <c r="I86" s="35">
        <v>256</v>
      </c>
      <c r="J86" s="35">
        <v>237</v>
      </c>
      <c r="K86" s="34">
        <f>I86-J86</f>
        <v>19</v>
      </c>
      <c r="L86" s="49"/>
      <c r="M86" s="97" t="s">
        <v>67</v>
      </c>
      <c r="N86" s="98"/>
      <c r="O86" s="71">
        <f>(J66-J70)/J66</f>
        <v>0.84691358024691354</v>
      </c>
      <c r="P86" s="2"/>
    </row>
    <row r="87" spans="1:16" ht="15" customHeight="1">
      <c r="A87" s="2"/>
      <c r="B87" s="41"/>
      <c r="C87" s="45" t="s">
        <v>68</v>
      </c>
      <c r="D87" s="33">
        <v>79.25</v>
      </c>
      <c r="E87" s="33">
        <v>63.69</v>
      </c>
      <c r="F87" s="34">
        <v>80.36</v>
      </c>
      <c r="P87" s="2"/>
    </row>
    <row r="88" spans="1:16" ht="15" customHeight="1">
      <c r="A88" s="2"/>
      <c r="B88" s="41"/>
      <c r="C88" s="45" t="s">
        <v>69</v>
      </c>
      <c r="D88" s="33">
        <v>78.45</v>
      </c>
      <c r="E88" s="33">
        <v>50.64</v>
      </c>
      <c r="F88" s="34">
        <v>64.55</v>
      </c>
      <c r="P88" s="2"/>
    </row>
    <row r="89" spans="1:16" ht="15" customHeight="1" thickBot="1">
      <c r="A89" s="2"/>
      <c r="B89" s="41"/>
      <c r="C89" s="50" t="s">
        <v>70</v>
      </c>
      <c r="D89" s="51">
        <v>55.15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91.1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 t="s">
        <v>286</v>
      </c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287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126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 t="s">
        <v>288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 t="s">
        <v>289</v>
      </c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 t="s">
        <v>290</v>
      </c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89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3185</v>
      </c>
      <c r="G119" s="12"/>
      <c r="H119" s="12"/>
      <c r="I119" s="12"/>
      <c r="J119" s="122">
        <f>AVERAGE(F119:I119)</f>
        <v>3185</v>
      </c>
      <c r="K119" s="123"/>
      <c r="M119" s="8">
        <v>2</v>
      </c>
      <c r="N119" s="124">
        <v>7.9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880</v>
      </c>
      <c r="G120" s="12"/>
      <c r="H120" s="12"/>
      <c r="I120" s="12"/>
      <c r="J120" s="122">
        <f t="shared" ref="J120:J125" si="2">AVERAGE(F120:I120)</f>
        <v>880</v>
      </c>
      <c r="K120" s="123"/>
      <c r="M120" s="8">
        <v>3</v>
      </c>
      <c r="N120" s="124">
        <v>8.1999999999999993</v>
      </c>
      <c r="O120" s="125"/>
      <c r="P120" s="2"/>
    </row>
    <row r="121" spans="1:16">
      <c r="A121" s="2"/>
      <c r="C121" s="9" t="s">
        <v>19</v>
      </c>
      <c r="D121" s="11">
        <v>64.11</v>
      </c>
      <c r="E121" s="11">
        <v>7.3</v>
      </c>
      <c r="F121" s="11">
        <v>1389</v>
      </c>
      <c r="G121" s="11">
        <v>1415</v>
      </c>
      <c r="H121" s="11">
        <v>1395</v>
      </c>
      <c r="I121" s="11">
        <v>1373</v>
      </c>
      <c r="J121" s="122">
        <f t="shared" si="2"/>
        <v>1393</v>
      </c>
      <c r="K121" s="123"/>
      <c r="M121" s="8">
        <v>4</v>
      </c>
      <c r="N121" s="124">
        <v>7.1</v>
      </c>
      <c r="O121" s="125"/>
      <c r="P121" s="2"/>
    </row>
    <row r="122" spans="1:16">
      <c r="A122" s="2"/>
      <c r="C122" s="9" t="s">
        <v>21</v>
      </c>
      <c r="D122" s="11">
        <v>61.83</v>
      </c>
      <c r="E122" s="11">
        <v>6.7</v>
      </c>
      <c r="F122" s="11">
        <v>445</v>
      </c>
      <c r="G122" s="11">
        <v>460</v>
      </c>
      <c r="H122" s="11">
        <v>439</v>
      </c>
      <c r="I122" s="11">
        <v>424</v>
      </c>
      <c r="J122" s="122">
        <f t="shared" si="2"/>
        <v>442</v>
      </c>
      <c r="K122" s="123"/>
      <c r="M122" s="8">
        <v>5</v>
      </c>
      <c r="N122" s="124">
        <v>8.4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298</v>
      </c>
      <c r="G123" s="63">
        <v>289</v>
      </c>
      <c r="H123" s="63">
        <v>280</v>
      </c>
      <c r="I123" s="63">
        <v>272</v>
      </c>
      <c r="J123" s="122">
        <f t="shared" si="2"/>
        <v>284.75</v>
      </c>
      <c r="K123" s="123"/>
      <c r="M123" s="13">
        <v>6</v>
      </c>
      <c r="N123" s="126">
        <v>6.9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178</v>
      </c>
      <c r="G124" s="63">
        <v>181</v>
      </c>
      <c r="H124" s="63">
        <v>177</v>
      </c>
      <c r="I124" s="63">
        <v>171</v>
      </c>
      <c r="J124" s="122">
        <f t="shared" si="2"/>
        <v>176.75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61.95</v>
      </c>
      <c r="E125" s="15">
        <v>7.4</v>
      </c>
      <c r="F125" s="15">
        <v>185</v>
      </c>
      <c r="G125" s="15">
        <v>189</v>
      </c>
      <c r="H125" s="15">
        <v>183</v>
      </c>
      <c r="I125" s="15">
        <v>178</v>
      </c>
      <c r="J125" s="128">
        <f t="shared" si="2"/>
        <v>183.75</v>
      </c>
      <c r="K125" s="129"/>
      <c r="M125" s="67" t="s">
        <v>30</v>
      </c>
      <c r="N125" s="65">
        <v>3.83</v>
      </c>
      <c r="O125" s="66"/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17.850000000000001</v>
      </c>
      <c r="E128" s="11">
        <v>9.9</v>
      </c>
      <c r="F128" s="22">
        <v>1121</v>
      </c>
      <c r="G128" s="16"/>
      <c r="H128" s="23" t="s">
        <v>1</v>
      </c>
      <c r="I128" s="117">
        <v>4.9400000000000004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67.53</v>
      </c>
      <c r="E129" s="11"/>
      <c r="F129" s="22">
        <v>205</v>
      </c>
      <c r="G129" s="16"/>
      <c r="H129" s="27" t="s">
        <v>2</v>
      </c>
      <c r="I129" s="119">
        <v>4.5999999999999996</v>
      </c>
      <c r="J129" s="119"/>
      <c r="K129" s="120"/>
      <c r="M129" s="65">
        <v>7</v>
      </c>
      <c r="N129" s="28">
        <v>136</v>
      </c>
      <c r="O129" s="66">
        <v>0.04</v>
      </c>
      <c r="P129" s="2"/>
    </row>
    <row r="130" spans="1:16" ht="15" customHeight="1" thickBot="1">
      <c r="A130" s="2"/>
      <c r="C130" s="21" t="s">
        <v>38</v>
      </c>
      <c r="D130" s="11">
        <v>70.8</v>
      </c>
      <c r="E130" s="11"/>
      <c r="F130" s="22">
        <v>202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/>
      <c r="E131" s="11"/>
      <c r="F131" s="22"/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65.67</v>
      </c>
      <c r="E132" s="11"/>
      <c r="F132" s="22">
        <v>200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5.5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74.84</v>
      </c>
      <c r="E133" s="11"/>
      <c r="F133" s="22">
        <v>1789</v>
      </c>
      <c r="G133" s="16"/>
      <c r="H133" s="109"/>
      <c r="I133" s="111"/>
      <c r="J133" s="111"/>
      <c r="K133" s="113" t="e">
        <f>((I133-J133)/I133)</f>
        <v>#DIV/0!</v>
      </c>
      <c r="M133" s="13">
        <v>2</v>
      </c>
      <c r="N133" s="35">
        <v>5.6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72.83</v>
      </c>
      <c r="E134" s="11">
        <v>7.1</v>
      </c>
      <c r="F134" s="22">
        <v>515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503</v>
      </c>
      <c r="G135" s="16"/>
      <c r="H135" s="109">
        <v>6</v>
      </c>
      <c r="I135" s="111">
        <v>343</v>
      </c>
      <c r="J135" s="111">
        <v>175</v>
      </c>
      <c r="K135" s="113">
        <f>((I135-J135)/I135)</f>
        <v>0.48979591836734693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75.37</v>
      </c>
      <c r="E136" s="11">
        <v>6.5</v>
      </c>
      <c r="F136" s="22">
        <v>865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0.68269921033740133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848</v>
      </c>
      <c r="G137" s="16"/>
      <c r="M137" s="102" t="s">
        <v>55</v>
      </c>
      <c r="N137" s="103"/>
      <c r="O137" s="37">
        <f>(J122-J123)/J122</f>
        <v>0.35576923076923078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0.37928007023705007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-3.9603960396039604E-2</v>
      </c>
      <c r="P139" s="2"/>
    </row>
    <row r="140" spans="1:16">
      <c r="A140" s="2"/>
      <c r="B140" s="41"/>
      <c r="C140" s="45" t="s">
        <v>64</v>
      </c>
      <c r="D140" s="33">
        <v>91.1</v>
      </c>
      <c r="E140" s="33"/>
      <c r="F140" s="34"/>
      <c r="G140" s="46"/>
      <c r="H140" s="47" t="s">
        <v>90</v>
      </c>
      <c r="I140" s="33">
        <v>305</v>
      </c>
      <c r="J140" s="33">
        <v>246</v>
      </c>
      <c r="K140" s="34">
        <f>I140-J140</f>
        <v>59</v>
      </c>
      <c r="M140" s="107" t="s">
        <v>65</v>
      </c>
      <c r="N140" s="108"/>
      <c r="O140" s="70">
        <f>(J122-J125)/J122</f>
        <v>0.58427601809954754</v>
      </c>
      <c r="P140" s="2"/>
    </row>
    <row r="141" spans="1:16" ht="15.75" thickBot="1">
      <c r="A141" s="2"/>
      <c r="B141" s="41"/>
      <c r="C141" s="45" t="s">
        <v>66</v>
      </c>
      <c r="D141" s="33">
        <v>72.400000000000006</v>
      </c>
      <c r="E141" s="33">
        <v>67.98</v>
      </c>
      <c r="F141" s="34">
        <v>93.9</v>
      </c>
      <c r="G141" s="48">
        <v>5.5</v>
      </c>
      <c r="H141" s="65" t="s">
        <v>2</v>
      </c>
      <c r="I141" s="35">
        <v>183</v>
      </c>
      <c r="J141" s="35">
        <v>153</v>
      </c>
      <c r="K141" s="34">
        <f>I141-J141</f>
        <v>30</v>
      </c>
      <c r="L141" s="49"/>
      <c r="M141" s="97" t="s">
        <v>67</v>
      </c>
      <c r="N141" s="98"/>
      <c r="O141" s="71">
        <f>(J121-J125)/J121</f>
        <v>0.86809045226130654</v>
      </c>
      <c r="P141" s="2"/>
    </row>
    <row r="142" spans="1:16" ht="15" customHeight="1">
      <c r="A142" s="2"/>
      <c r="B142" s="41"/>
      <c r="C142" s="45" t="s">
        <v>68</v>
      </c>
      <c r="D142" s="33">
        <v>79.8</v>
      </c>
      <c r="E142" s="33">
        <v>63.93</v>
      </c>
      <c r="F142" s="34">
        <v>80.11</v>
      </c>
      <c r="P142" s="2"/>
    </row>
    <row r="143" spans="1:16" ht="15" customHeight="1">
      <c r="A143" s="2"/>
      <c r="B143" s="41"/>
      <c r="C143" s="45" t="s">
        <v>69</v>
      </c>
      <c r="D143" s="33">
        <v>77.900000000000006</v>
      </c>
      <c r="E143" s="33">
        <v>50.4</v>
      </c>
      <c r="F143" s="34">
        <v>64.7</v>
      </c>
      <c r="P143" s="2"/>
    </row>
    <row r="144" spans="1:16" ht="15" customHeight="1" thickBot="1">
      <c r="A144" s="2"/>
      <c r="B144" s="41"/>
      <c r="C144" s="50" t="s">
        <v>70</v>
      </c>
      <c r="D144" s="51">
        <v>52.9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90.15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291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292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293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294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295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5C70-4339-4FE2-B270-0D80F5B52164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6471-44F7-4E78-BAFE-D0067AE09701}">
  <dimension ref="A1:S171"/>
  <sheetViews>
    <sheetView zoomScale="85" zoomScaleNormal="85" workbookViewId="0">
      <selection activeCell="A115" sqref="A115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260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1229.25</v>
      </c>
    </row>
    <row r="7" spans="1:19">
      <c r="A7" s="2"/>
      <c r="C7" s="9" t="s">
        <v>17</v>
      </c>
      <c r="D7" s="10"/>
      <c r="E7" s="10"/>
      <c r="F7" s="11">
        <v>776</v>
      </c>
      <c r="G7" s="12"/>
      <c r="H7" s="12"/>
      <c r="I7" s="12"/>
      <c r="J7" s="122">
        <f>AVERAGE(F7:I7)</f>
        <v>776</v>
      </c>
      <c r="K7" s="123"/>
      <c r="M7" s="8">
        <v>2</v>
      </c>
      <c r="N7" s="124">
        <v>8</v>
      </c>
      <c r="O7" s="125"/>
      <c r="P7" s="2"/>
      <c r="R7" s="56" t="s">
        <v>1</v>
      </c>
      <c r="S7" s="72">
        <f>AVERAGE(J10,J67,J122)</f>
        <v>359.33333333333331</v>
      </c>
    </row>
    <row r="8" spans="1:19">
      <c r="A8" s="2"/>
      <c r="C8" s="9" t="s">
        <v>18</v>
      </c>
      <c r="D8" s="10"/>
      <c r="E8" s="10"/>
      <c r="F8" s="11">
        <v>656</v>
      </c>
      <c r="G8" s="12"/>
      <c r="H8" s="12"/>
      <c r="I8" s="12"/>
      <c r="J8" s="122">
        <f t="shared" ref="J8:J13" si="0">AVERAGE(F8:I8)</f>
        <v>656</v>
      </c>
      <c r="K8" s="123"/>
      <c r="M8" s="8">
        <v>3</v>
      </c>
      <c r="N8" s="124">
        <v>8.1</v>
      </c>
      <c r="O8" s="125"/>
      <c r="P8" s="2"/>
      <c r="R8" s="56" t="s">
        <v>2</v>
      </c>
      <c r="S8" s="73">
        <f>AVERAGE(J13,J70,J125)</f>
        <v>155.66666666666666</v>
      </c>
    </row>
    <row r="9" spans="1:19">
      <c r="A9" s="2"/>
      <c r="C9" s="9" t="s">
        <v>19</v>
      </c>
      <c r="D9" s="11">
        <v>65.290000000000006</v>
      </c>
      <c r="E9" s="11">
        <v>8.1999999999999993</v>
      </c>
      <c r="F9" s="11">
        <v>1427</v>
      </c>
      <c r="G9" s="11">
        <v>1291</v>
      </c>
      <c r="H9" s="11">
        <v>1435</v>
      </c>
      <c r="I9" s="11">
        <v>1450</v>
      </c>
      <c r="J9" s="122">
        <f t="shared" si="0"/>
        <v>1400.75</v>
      </c>
      <c r="K9" s="123"/>
      <c r="M9" s="8">
        <v>4</v>
      </c>
      <c r="N9" s="124">
        <v>7.2</v>
      </c>
      <c r="O9" s="125"/>
      <c r="P9" s="2"/>
      <c r="R9" s="74" t="s">
        <v>20</v>
      </c>
      <c r="S9" s="75">
        <f>S6-S8</f>
        <v>1073.5833333333333</v>
      </c>
    </row>
    <row r="10" spans="1:19">
      <c r="A10" s="2"/>
      <c r="C10" s="9" t="s">
        <v>21</v>
      </c>
      <c r="D10" s="11">
        <v>60.77</v>
      </c>
      <c r="E10" s="11">
        <v>7.5</v>
      </c>
      <c r="F10" s="11">
        <v>360</v>
      </c>
      <c r="G10" s="11">
        <v>245</v>
      </c>
      <c r="H10" s="11">
        <v>311</v>
      </c>
      <c r="I10" s="11">
        <v>349</v>
      </c>
      <c r="J10" s="122">
        <f t="shared" si="0"/>
        <v>316.25</v>
      </c>
      <c r="K10" s="123"/>
      <c r="M10" s="8">
        <v>5</v>
      </c>
      <c r="N10" s="124">
        <v>8.4</v>
      </c>
      <c r="O10" s="125"/>
      <c r="P10" s="2"/>
      <c r="R10" s="74" t="s">
        <v>22</v>
      </c>
      <c r="S10" s="76">
        <f>S7-S8</f>
        <v>203.66666666666666</v>
      </c>
    </row>
    <row r="11" spans="1:19" ht="15.75" thickBot="1">
      <c r="A11" s="2"/>
      <c r="C11" s="9" t="s">
        <v>23</v>
      </c>
      <c r="D11" s="11"/>
      <c r="E11" s="11"/>
      <c r="F11" s="11">
        <v>221</v>
      </c>
      <c r="G11" s="63">
        <v>210</v>
      </c>
      <c r="H11" s="63">
        <v>203</v>
      </c>
      <c r="I11" s="63">
        <v>199</v>
      </c>
      <c r="J11" s="122">
        <f t="shared" si="0"/>
        <v>208.25</v>
      </c>
      <c r="K11" s="123"/>
      <c r="M11" s="13">
        <v>6</v>
      </c>
      <c r="N11" s="126">
        <v>7.1</v>
      </c>
      <c r="O11" s="127"/>
      <c r="P11" s="2"/>
      <c r="R11" s="77" t="s">
        <v>24</v>
      </c>
      <c r="S11" s="78">
        <f>S9/S6</f>
        <v>0.87336451765981959</v>
      </c>
    </row>
    <row r="12" spans="1:19" ht="15.75" thickBot="1">
      <c r="A12" s="2"/>
      <c r="C12" s="9" t="s">
        <v>25</v>
      </c>
      <c r="D12" s="11"/>
      <c r="E12" s="11"/>
      <c r="F12" s="11">
        <v>169</v>
      </c>
      <c r="G12" s="63">
        <v>177</v>
      </c>
      <c r="H12" s="63">
        <v>163</v>
      </c>
      <c r="I12" s="63">
        <v>156</v>
      </c>
      <c r="J12" s="122">
        <f t="shared" si="0"/>
        <v>166.25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0.56679035250463827</v>
      </c>
    </row>
    <row r="13" spans="1:19" ht="15.75" thickBot="1">
      <c r="A13" s="2"/>
      <c r="C13" s="14" t="s">
        <v>29</v>
      </c>
      <c r="D13" s="15">
        <v>62.54</v>
      </c>
      <c r="E13" s="15">
        <v>7</v>
      </c>
      <c r="F13" s="15">
        <v>167</v>
      </c>
      <c r="G13" s="15">
        <v>174</v>
      </c>
      <c r="H13" s="15">
        <v>169</v>
      </c>
      <c r="I13" s="15">
        <v>158</v>
      </c>
      <c r="J13" s="128">
        <f t="shared" si="0"/>
        <v>167</v>
      </c>
      <c r="K13" s="129"/>
      <c r="M13" s="67" t="s">
        <v>30</v>
      </c>
      <c r="N13" s="65">
        <v>2.95</v>
      </c>
      <c r="O13" s="66">
        <v>3.88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10.55</v>
      </c>
      <c r="E16" s="11">
        <v>10.4</v>
      </c>
      <c r="F16" s="22">
        <v>1152</v>
      </c>
      <c r="G16" s="16"/>
      <c r="H16" s="23" t="s">
        <v>1</v>
      </c>
      <c r="I16" s="117">
        <v>4.6500000000000004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68.31</v>
      </c>
      <c r="E17" s="11"/>
      <c r="F17" s="22">
        <v>178</v>
      </c>
      <c r="G17" s="16"/>
      <c r="H17" s="27" t="s">
        <v>2</v>
      </c>
      <c r="I17" s="119">
        <v>4.21</v>
      </c>
      <c r="J17" s="119"/>
      <c r="K17" s="120"/>
      <c r="M17" s="65">
        <v>6.8</v>
      </c>
      <c r="N17" s="28">
        <v>108</v>
      </c>
      <c r="O17" s="66">
        <v>0.04</v>
      </c>
      <c r="P17" s="2"/>
    </row>
    <row r="18" spans="1:16" ht="15.75" thickBot="1">
      <c r="A18" s="2"/>
      <c r="C18" s="21" t="s">
        <v>38</v>
      </c>
      <c r="D18" s="11">
        <v>69.709999999999994</v>
      </c>
      <c r="E18" s="11"/>
      <c r="F18" s="22">
        <v>175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/>
      <c r="E19" s="11"/>
      <c r="F19" s="22"/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69.44</v>
      </c>
      <c r="E20" s="11"/>
      <c r="F20" s="22">
        <v>173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5.7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71.459999999999994</v>
      </c>
      <c r="E21" s="11"/>
      <c r="F21" s="22">
        <v>2298</v>
      </c>
      <c r="G21" s="16"/>
      <c r="H21" s="109"/>
      <c r="I21" s="111"/>
      <c r="J21" s="111"/>
      <c r="K21" s="113" t="e">
        <f>((I21-J21)/I21)</f>
        <v>#DIV/0!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73.52</v>
      </c>
      <c r="E22" s="11">
        <v>6.9</v>
      </c>
      <c r="F22" s="22">
        <v>486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453</v>
      </c>
      <c r="G23" s="16"/>
      <c r="H23" s="109">
        <v>3</v>
      </c>
      <c r="I23" s="111">
        <v>406</v>
      </c>
      <c r="J23" s="111">
        <v>131</v>
      </c>
      <c r="K23" s="113">
        <f>((I23-J23)/I23)</f>
        <v>0.67733990147783252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75.91</v>
      </c>
      <c r="E24" s="11">
        <v>6.4</v>
      </c>
      <c r="F24" s="22">
        <v>855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0.77422809209352128</v>
      </c>
      <c r="P24" s="2"/>
    </row>
    <row r="25" spans="1:16" ht="15.75" thickBot="1">
      <c r="A25" s="2"/>
      <c r="C25" s="38" t="s">
        <v>54</v>
      </c>
      <c r="D25" s="15"/>
      <c r="E25" s="15"/>
      <c r="F25" s="39">
        <v>833</v>
      </c>
      <c r="G25" s="16"/>
      <c r="M25" s="102" t="s">
        <v>55</v>
      </c>
      <c r="N25" s="103"/>
      <c r="O25" s="37">
        <f>(J10-J11)/J10</f>
        <v>0.34150197628458501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0.20168067226890757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-4.5112781954887221E-3</v>
      </c>
      <c r="P27" s="2"/>
    </row>
    <row r="28" spans="1:16" ht="15" customHeight="1">
      <c r="A28" s="2"/>
      <c r="B28" s="41"/>
      <c r="C28" s="45" t="s">
        <v>64</v>
      </c>
      <c r="D28" s="33">
        <v>91.55</v>
      </c>
      <c r="E28" s="33"/>
      <c r="F28" s="34"/>
      <c r="G28" s="46"/>
      <c r="H28" s="47" t="s">
        <v>90</v>
      </c>
      <c r="I28" s="33">
        <v>376</v>
      </c>
      <c r="J28" s="33">
        <v>328</v>
      </c>
      <c r="K28" s="34">
        <f>I28-J28</f>
        <v>48</v>
      </c>
      <c r="M28" s="107" t="s">
        <v>65</v>
      </c>
      <c r="N28" s="108"/>
      <c r="O28" s="70">
        <f>(J10-J13)/J10</f>
        <v>0.47193675889328063</v>
      </c>
      <c r="P28" s="2"/>
    </row>
    <row r="29" spans="1:16" ht="15.75" thickBot="1">
      <c r="A29" s="2"/>
      <c r="B29" s="41"/>
      <c r="C29" s="45" t="s">
        <v>66</v>
      </c>
      <c r="D29" s="33">
        <v>72.75</v>
      </c>
      <c r="E29" s="33">
        <v>67.95</v>
      </c>
      <c r="F29" s="34">
        <v>93.41</v>
      </c>
      <c r="G29" s="48">
        <v>5.3</v>
      </c>
      <c r="H29" s="65" t="s">
        <v>2</v>
      </c>
      <c r="I29" s="35">
        <v>178</v>
      </c>
      <c r="J29" s="35">
        <v>152</v>
      </c>
      <c r="K29" s="36">
        <f>I29-J29</f>
        <v>26</v>
      </c>
      <c r="L29" s="49"/>
      <c r="M29" s="97" t="s">
        <v>67</v>
      </c>
      <c r="N29" s="98"/>
      <c r="O29" s="71">
        <f>(J9-J13)/J9</f>
        <v>0.88077815456005715</v>
      </c>
      <c r="P29" s="2"/>
    </row>
    <row r="30" spans="1:16" ht="15" customHeight="1">
      <c r="A30" s="2"/>
      <c r="B30" s="41"/>
      <c r="C30" s="45" t="s">
        <v>68</v>
      </c>
      <c r="D30" s="33">
        <v>80.75</v>
      </c>
      <c r="E30" s="33">
        <v>64.8</v>
      </c>
      <c r="F30" s="34">
        <v>80.25</v>
      </c>
      <c r="P30" s="2"/>
    </row>
    <row r="31" spans="1:16" ht="15" customHeight="1">
      <c r="A31" s="2"/>
      <c r="B31" s="41"/>
      <c r="C31" s="45" t="s">
        <v>69</v>
      </c>
      <c r="D31" s="33">
        <v>78.45</v>
      </c>
      <c r="E31" s="33">
        <v>50.48</v>
      </c>
      <c r="F31" s="34">
        <v>64.349999999999994</v>
      </c>
      <c r="P31" s="2"/>
    </row>
    <row r="32" spans="1:16" ht="15.75" customHeight="1" thickBot="1">
      <c r="A32" s="2"/>
      <c r="B32" s="41"/>
      <c r="C32" s="50" t="s">
        <v>70</v>
      </c>
      <c r="D32" s="51">
        <v>53.88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91.41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 t="s">
        <v>296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 t="s">
        <v>297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 t="s">
        <v>298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299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300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301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 t="s">
        <v>302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 t="s">
        <v>303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82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784</v>
      </c>
      <c r="G64" s="12"/>
      <c r="H64" s="12"/>
      <c r="I64" s="12"/>
      <c r="J64" s="122">
        <f>AVERAGE(F64:I64)</f>
        <v>784</v>
      </c>
      <c r="K64" s="123"/>
      <c r="M64" s="8">
        <v>2</v>
      </c>
      <c r="N64" s="124">
        <v>8.4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519</v>
      </c>
      <c r="G65" s="12"/>
      <c r="H65" s="12"/>
      <c r="I65" s="12"/>
      <c r="J65" s="122">
        <f t="shared" ref="J65:J70" si="1">AVERAGE(F65:I65)</f>
        <v>519</v>
      </c>
      <c r="K65" s="123"/>
      <c r="M65" s="8">
        <v>3</v>
      </c>
      <c r="N65" s="124">
        <v>8.6999999999999993</v>
      </c>
      <c r="O65" s="125"/>
      <c r="P65" s="2"/>
    </row>
    <row r="66" spans="1:16" ht="15" customHeight="1">
      <c r="A66" s="2"/>
      <c r="C66" s="9" t="s">
        <v>19</v>
      </c>
      <c r="D66" s="11">
        <v>63.51</v>
      </c>
      <c r="E66" s="11">
        <v>8.3000000000000007</v>
      </c>
      <c r="F66" s="11">
        <v>1102</v>
      </c>
      <c r="G66" s="11">
        <v>1223</v>
      </c>
      <c r="H66" s="11">
        <v>1143</v>
      </c>
      <c r="I66" s="11">
        <v>981</v>
      </c>
      <c r="J66" s="122">
        <f t="shared" si="1"/>
        <v>1112.25</v>
      </c>
      <c r="K66" s="123"/>
      <c r="M66" s="8">
        <v>4</v>
      </c>
      <c r="N66" s="124">
        <v>7.7</v>
      </c>
      <c r="O66" s="125"/>
      <c r="P66" s="2"/>
    </row>
    <row r="67" spans="1:16" ht="15" customHeight="1">
      <c r="A67" s="2"/>
      <c r="C67" s="9" t="s">
        <v>21</v>
      </c>
      <c r="D67" s="11">
        <v>60.71</v>
      </c>
      <c r="E67" s="11">
        <v>8.1</v>
      </c>
      <c r="F67" s="11">
        <v>409</v>
      </c>
      <c r="G67" s="11">
        <v>414</v>
      </c>
      <c r="H67" s="11">
        <v>397</v>
      </c>
      <c r="I67" s="11">
        <v>392</v>
      </c>
      <c r="J67" s="122">
        <f t="shared" si="1"/>
        <v>403</v>
      </c>
      <c r="K67" s="123"/>
      <c r="M67" s="8">
        <v>5</v>
      </c>
      <c r="N67" s="124">
        <v>8.8000000000000007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249</v>
      </c>
      <c r="G68" s="63">
        <v>259</v>
      </c>
      <c r="H68" s="63">
        <v>244</v>
      </c>
      <c r="I68" s="63">
        <v>240</v>
      </c>
      <c r="J68" s="122">
        <f t="shared" si="1"/>
        <v>248</v>
      </c>
      <c r="K68" s="123"/>
      <c r="M68" s="13">
        <v>6</v>
      </c>
      <c r="N68" s="126">
        <v>7.3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166</v>
      </c>
      <c r="G69" s="63">
        <v>174</v>
      </c>
      <c r="H69" s="63">
        <v>161</v>
      </c>
      <c r="I69" s="63">
        <v>162</v>
      </c>
      <c r="J69" s="122">
        <f t="shared" si="1"/>
        <v>165.75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60.24</v>
      </c>
      <c r="E70" s="15">
        <v>7.1</v>
      </c>
      <c r="F70" s="15">
        <v>162</v>
      </c>
      <c r="G70" s="15">
        <v>166</v>
      </c>
      <c r="H70" s="15">
        <v>155</v>
      </c>
      <c r="I70" s="15">
        <v>150</v>
      </c>
      <c r="J70" s="128">
        <f t="shared" si="1"/>
        <v>158.25</v>
      </c>
      <c r="K70" s="129"/>
      <c r="M70" s="67" t="s">
        <v>30</v>
      </c>
      <c r="N70" s="65">
        <v>2.76</v>
      </c>
      <c r="O70" s="66">
        <v>4.04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8.4700000000000006</v>
      </c>
      <c r="E73" s="11">
        <v>10.5</v>
      </c>
      <c r="F73" s="22">
        <v>1447</v>
      </c>
      <c r="G73" s="16"/>
      <c r="H73" s="23" t="s">
        <v>1</v>
      </c>
      <c r="I73" s="117">
        <v>5.15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66.91</v>
      </c>
      <c r="E74" s="11"/>
      <c r="F74" s="22">
        <v>170</v>
      </c>
      <c r="G74" s="16"/>
      <c r="H74" s="27" t="s">
        <v>2</v>
      </c>
      <c r="I74" s="119">
        <v>4.59</v>
      </c>
      <c r="J74" s="119"/>
      <c r="K74" s="120"/>
      <c r="M74" s="65">
        <v>6.9</v>
      </c>
      <c r="N74" s="28">
        <v>135</v>
      </c>
      <c r="O74" s="66">
        <v>0.04</v>
      </c>
      <c r="P74" s="2"/>
    </row>
    <row r="75" spans="1:16" ht="15" customHeight="1" thickBot="1">
      <c r="A75" s="2"/>
      <c r="C75" s="21" t="s">
        <v>38</v>
      </c>
      <c r="D75" s="11">
        <v>67.33</v>
      </c>
      <c r="E75" s="11"/>
      <c r="F75" s="22">
        <v>155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/>
      <c r="E76" s="11"/>
      <c r="F76" s="22"/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64.66</v>
      </c>
      <c r="E77" s="11"/>
      <c r="F77" s="22">
        <v>161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5.5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76.03</v>
      </c>
      <c r="E78" s="11"/>
      <c r="F78" s="22">
        <v>2117</v>
      </c>
      <c r="G78" s="16"/>
      <c r="H78" s="109">
        <v>7</v>
      </c>
      <c r="I78" s="111">
        <v>269</v>
      </c>
      <c r="J78" s="111">
        <v>136</v>
      </c>
      <c r="K78" s="113">
        <f>((I78-J78)/I78)</f>
        <v>0.49442379182156132</v>
      </c>
      <c r="M78" s="13">
        <v>2</v>
      </c>
      <c r="N78" s="35">
        <v>5.4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76.05</v>
      </c>
      <c r="E79" s="11">
        <v>6.2</v>
      </c>
      <c r="F79" s="22">
        <v>474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461</v>
      </c>
      <c r="G80" s="16"/>
      <c r="H80" s="109"/>
      <c r="I80" s="111"/>
      <c r="J80" s="111"/>
      <c r="K80" s="113" t="e">
        <f>((I80-J80)/I80)</f>
        <v>#DIV/0!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78.91</v>
      </c>
      <c r="E81" s="11">
        <v>6.1</v>
      </c>
      <c r="F81" s="22">
        <v>848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0.63767138682850077</v>
      </c>
      <c r="P81" s="2"/>
    </row>
    <row r="82" spans="1:16" ht="15.75" thickBot="1">
      <c r="A82" s="2"/>
      <c r="C82" s="38" t="s">
        <v>54</v>
      </c>
      <c r="D82" s="15"/>
      <c r="E82" s="15"/>
      <c r="F82" s="39">
        <v>809</v>
      </c>
      <c r="G82" s="16"/>
      <c r="M82" s="102" t="s">
        <v>55</v>
      </c>
      <c r="N82" s="103"/>
      <c r="O82" s="37">
        <f>(J67-J68)/J67</f>
        <v>0.38461538461538464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0.33165322580645162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4.5248868778280542E-2</v>
      </c>
      <c r="P84" s="2"/>
    </row>
    <row r="85" spans="1:16">
      <c r="A85" s="2"/>
      <c r="B85" s="41"/>
      <c r="C85" s="45" t="s">
        <v>64</v>
      </c>
      <c r="D85" s="33">
        <v>90.98</v>
      </c>
      <c r="E85" s="33"/>
      <c r="F85" s="34"/>
      <c r="G85" s="46"/>
      <c r="H85" s="47" t="s">
        <v>1</v>
      </c>
      <c r="I85" s="33">
        <v>601</v>
      </c>
      <c r="J85" s="33">
        <v>522</v>
      </c>
      <c r="K85" s="34">
        <f>I85-J85</f>
        <v>79</v>
      </c>
      <c r="M85" s="107" t="s">
        <v>65</v>
      </c>
      <c r="N85" s="108"/>
      <c r="O85" s="70">
        <f>(J67-J70)/J67</f>
        <v>0.60732009925558317</v>
      </c>
      <c r="P85" s="2"/>
    </row>
    <row r="86" spans="1:16" ht="15.75" thickBot="1">
      <c r="A86" s="2"/>
      <c r="B86" s="41"/>
      <c r="C86" s="45" t="s">
        <v>66</v>
      </c>
      <c r="D86" s="33">
        <v>72.900000000000006</v>
      </c>
      <c r="E86" s="33">
        <v>68.5</v>
      </c>
      <c r="F86" s="34">
        <v>93.97</v>
      </c>
      <c r="G86" s="48">
        <v>5.6</v>
      </c>
      <c r="H86" s="65" t="s">
        <v>2</v>
      </c>
      <c r="I86" s="35">
        <v>188</v>
      </c>
      <c r="J86" s="35">
        <v>165</v>
      </c>
      <c r="K86" s="34">
        <f>I86-J86</f>
        <v>23</v>
      </c>
      <c r="L86" s="49"/>
      <c r="M86" s="97" t="s">
        <v>67</v>
      </c>
      <c r="N86" s="98"/>
      <c r="O86" s="71">
        <f>(J66-J70)/J66</f>
        <v>0.85772083614295347</v>
      </c>
      <c r="P86" s="2"/>
    </row>
    <row r="87" spans="1:16" ht="15" customHeight="1">
      <c r="A87" s="2"/>
      <c r="B87" s="41"/>
      <c r="C87" s="45" t="s">
        <v>68</v>
      </c>
      <c r="D87" s="33">
        <v>79.150000000000006</v>
      </c>
      <c r="E87" s="33">
        <v>63.94</v>
      </c>
      <c r="F87" s="34">
        <v>80.97</v>
      </c>
      <c r="P87" s="2"/>
    </row>
    <row r="88" spans="1:16" ht="15" customHeight="1">
      <c r="A88" s="2"/>
      <c r="B88" s="41"/>
      <c r="C88" s="45" t="s">
        <v>69</v>
      </c>
      <c r="D88" s="33">
        <v>76.349999999999994</v>
      </c>
      <c r="E88" s="33">
        <v>48.58</v>
      </c>
      <c r="F88" s="34">
        <v>63.63</v>
      </c>
      <c r="P88" s="2"/>
    </row>
    <row r="89" spans="1:16" ht="15" customHeight="1" thickBot="1">
      <c r="A89" s="2"/>
      <c r="B89" s="41"/>
      <c r="C89" s="50" t="s">
        <v>70</v>
      </c>
      <c r="D89" s="51">
        <v>56.23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90.77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304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305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306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307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 t="s">
        <v>308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 t="s">
        <v>309</v>
      </c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89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799</v>
      </c>
      <c r="G119" s="12"/>
      <c r="H119" s="12"/>
      <c r="I119" s="12"/>
      <c r="J119" s="122">
        <f>AVERAGE(F119:I119)</f>
        <v>799</v>
      </c>
      <c r="K119" s="123"/>
      <c r="M119" s="8">
        <v>2</v>
      </c>
      <c r="N119" s="124">
        <v>8.1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565</v>
      </c>
      <c r="G120" s="12"/>
      <c r="H120" s="12"/>
      <c r="I120" s="12"/>
      <c r="J120" s="122">
        <f t="shared" ref="J120:J125" si="2">AVERAGE(F120:I120)</f>
        <v>565</v>
      </c>
      <c r="K120" s="123"/>
      <c r="M120" s="8">
        <v>3</v>
      </c>
      <c r="N120" s="124">
        <v>8.9</v>
      </c>
      <c r="O120" s="125"/>
      <c r="P120" s="2"/>
    </row>
    <row r="121" spans="1:16">
      <c r="A121" s="2"/>
      <c r="C121" s="9" t="s">
        <v>19</v>
      </c>
      <c r="D121" s="11">
        <v>65.59</v>
      </c>
      <c r="E121" s="11">
        <v>8.8000000000000007</v>
      </c>
      <c r="F121" s="11">
        <v>1156</v>
      </c>
      <c r="G121" s="11">
        <v>1131</v>
      </c>
      <c r="H121" s="11">
        <v>1176</v>
      </c>
      <c r="I121" s="11">
        <v>1236</v>
      </c>
      <c r="J121" s="122">
        <f t="shared" si="2"/>
        <v>1174.75</v>
      </c>
      <c r="K121" s="123"/>
      <c r="M121" s="8">
        <v>4</v>
      </c>
      <c r="N121" s="124">
        <v>7.9</v>
      </c>
      <c r="O121" s="125"/>
      <c r="P121" s="2"/>
    </row>
    <row r="122" spans="1:16">
      <c r="A122" s="2"/>
      <c r="C122" s="9" t="s">
        <v>21</v>
      </c>
      <c r="D122" s="11">
        <v>64.319999999999993</v>
      </c>
      <c r="E122" s="11">
        <v>8.1999999999999993</v>
      </c>
      <c r="F122" s="11">
        <v>359</v>
      </c>
      <c r="G122" s="11">
        <v>345</v>
      </c>
      <c r="H122" s="11">
        <v>360</v>
      </c>
      <c r="I122" s="11">
        <v>371</v>
      </c>
      <c r="J122" s="122">
        <f t="shared" si="2"/>
        <v>358.75</v>
      </c>
      <c r="K122" s="123"/>
      <c r="M122" s="8">
        <v>5</v>
      </c>
      <c r="N122" s="124">
        <v>9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219</v>
      </c>
      <c r="G123" s="63">
        <v>211</v>
      </c>
      <c r="H123" s="63">
        <v>220</v>
      </c>
      <c r="I123" s="63">
        <v>225</v>
      </c>
      <c r="J123" s="122">
        <f t="shared" si="2"/>
        <v>218.75</v>
      </c>
      <c r="K123" s="123"/>
      <c r="M123" s="13">
        <v>6</v>
      </c>
      <c r="N123" s="126">
        <v>7.4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135</v>
      </c>
      <c r="G124" s="63">
        <v>133</v>
      </c>
      <c r="H124" s="63">
        <v>136</v>
      </c>
      <c r="I124" s="63">
        <v>129</v>
      </c>
      <c r="J124" s="122">
        <f t="shared" si="2"/>
        <v>133.25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62.4</v>
      </c>
      <c r="E125" s="15">
        <v>8.3000000000000007</v>
      </c>
      <c r="F125" s="15">
        <v>143</v>
      </c>
      <c r="G125" s="15">
        <v>141</v>
      </c>
      <c r="H125" s="15">
        <v>144</v>
      </c>
      <c r="I125" s="15">
        <v>139</v>
      </c>
      <c r="J125" s="128">
        <f t="shared" si="2"/>
        <v>141.75</v>
      </c>
      <c r="K125" s="129"/>
      <c r="M125" s="67" t="s">
        <v>30</v>
      </c>
      <c r="N125" s="65">
        <v>3.23</v>
      </c>
      <c r="O125" s="66">
        <v>5.1100000000000003</v>
      </c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10.36</v>
      </c>
      <c r="E128" s="11">
        <v>10.8</v>
      </c>
      <c r="F128" s="22">
        <v>1130</v>
      </c>
      <c r="G128" s="16"/>
      <c r="H128" s="23" t="s">
        <v>1</v>
      </c>
      <c r="I128" s="117">
        <v>4.5999999999999996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67.59</v>
      </c>
      <c r="E129" s="11"/>
      <c r="F129" s="22">
        <v>165</v>
      </c>
      <c r="G129" s="16"/>
      <c r="H129" s="27" t="s">
        <v>2</v>
      </c>
      <c r="I129" s="119">
        <v>4.37</v>
      </c>
      <c r="J129" s="119"/>
      <c r="K129" s="120"/>
      <c r="M129" s="65">
        <v>6.8</v>
      </c>
      <c r="N129" s="28">
        <v>121</v>
      </c>
      <c r="O129" s="66">
        <v>0.02</v>
      </c>
      <c r="P129" s="2"/>
    </row>
    <row r="130" spans="1:16" ht="15" customHeight="1" thickBot="1">
      <c r="A130" s="2"/>
      <c r="C130" s="21" t="s">
        <v>38</v>
      </c>
      <c r="D130" s="11">
        <v>70.81</v>
      </c>
      <c r="E130" s="11"/>
      <c r="F130" s="22">
        <v>163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/>
      <c r="E131" s="11"/>
      <c r="F131" s="22"/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65.67</v>
      </c>
      <c r="E132" s="11"/>
      <c r="F132" s="22">
        <v>160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5.7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75.19</v>
      </c>
      <c r="E133" s="11"/>
      <c r="F133" s="22">
        <v>2030</v>
      </c>
      <c r="G133" s="16"/>
      <c r="H133" s="109">
        <v>8</v>
      </c>
      <c r="I133" s="111">
        <v>229</v>
      </c>
      <c r="J133" s="111">
        <v>144</v>
      </c>
      <c r="K133" s="113">
        <f>((I133-J133)/I133)</f>
        <v>0.37117903930131002</v>
      </c>
      <c r="M133" s="13">
        <v>2</v>
      </c>
      <c r="N133" s="35">
        <v>5.8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75.849999999999994</v>
      </c>
      <c r="E134" s="11">
        <v>6.5</v>
      </c>
      <c r="F134" s="22">
        <v>466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449</v>
      </c>
      <c r="G135" s="16"/>
      <c r="H135" s="109"/>
      <c r="I135" s="111"/>
      <c r="J135" s="111"/>
      <c r="K135" s="113" t="e">
        <f>((I135-J135)/I135)</f>
        <v>#DIV/0!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78.27</v>
      </c>
      <c r="E136" s="11">
        <v>6.3</v>
      </c>
      <c r="F136" s="22">
        <v>835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0.69461587571823791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819</v>
      </c>
      <c r="G137" s="16"/>
      <c r="M137" s="102" t="s">
        <v>55</v>
      </c>
      <c r="N137" s="103"/>
      <c r="O137" s="37">
        <f>(J122-J123)/J122</f>
        <v>0.3902439024390244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0.39085714285714285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-6.3789868667917443E-2</v>
      </c>
      <c r="P139" s="2"/>
    </row>
    <row r="140" spans="1:16">
      <c r="A140" s="2"/>
      <c r="B140" s="41"/>
      <c r="C140" s="45" t="s">
        <v>64</v>
      </c>
      <c r="D140" s="33">
        <v>91.15</v>
      </c>
      <c r="E140" s="33"/>
      <c r="F140" s="34"/>
      <c r="G140" s="46"/>
      <c r="H140" s="47" t="s">
        <v>90</v>
      </c>
      <c r="I140" s="33">
        <v>298</v>
      </c>
      <c r="J140" s="33">
        <v>216</v>
      </c>
      <c r="K140" s="34">
        <f>I140-J140</f>
        <v>82</v>
      </c>
      <c r="M140" s="107" t="s">
        <v>65</v>
      </c>
      <c r="N140" s="108"/>
      <c r="O140" s="70">
        <f>(J122-J125)/J122</f>
        <v>0.60487804878048779</v>
      </c>
      <c r="P140" s="2"/>
    </row>
    <row r="141" spans="1:16" ht="15.75" thickBot="1">
      <c r="A141" s="2"/>
      <c r="B141" s="41"/>
      <c r="C141" s="45" t="s">
        <v>66</v>
      </c>
      <c r="D141" s="33">
        <v>72.75</v>
      </c>
      <c r="E141" s="33">
        <v>68.52</v>
      </c>
      <c r="F141" s="34">
        <v>94.19</v>
      </c>
      <c r="G141" s="48">
        <v>5.4</v>
      </c>
      <c r="H141" s="65" t="s">
        <v>2</v>
      </c>
      <c r="I141" s="35">
        <v>181</v>
      </c>
      <c r="J141" s="35">
        <v>149</v>
      </c>
      <c r="K141" s="34">
        <f>I141-J141</f>
        <v>32</v>
      </c>
      <c r="L141" s="49"/>
      <c r="M141" s="97" t="s">
        <v>67</v>
      </c>
      <c r="N141" s="98"/>
      <c r="O141" s="71">
        <f>(J121-J125)/J121</f>
        <v>0.87933602894232821</v>
      </c>
      <c r="P141" s="2"/>
    </row>
    <row r="142" spans="1:16" ht="15" customHeight="1">
      <c r="A142" s="2"/>
      <c r="B142" s="41"/>
      <c r="C142" s="45" t="s">
        <v>68</v>
      </c>
      <c r="D142" s="33">
        <v>79.849999999999994</v>
      </c>
      <c r="E142" s="33">
        <v>64.48</v>
      </c>
      <c r="F142" s="34">
        <v>80.75</v>
      </c>
      <c r="P142" s="2"/>
    </row>
    <row r="143" spans="1:16" ht="15" customHeight="1">
      <c r="A143" s="2"/>
      <c r="B143" s="41"/>
      <c r="C143" s="45" t="s">
        <v>69</v>
      </c>
      <c r="D143" s="33">
        <v>77.150000000000006</v>
      </c>
      <c r="E143" s="33">
        <v>48.9</v>
      </c>
      <c r="F143" s="34">
        <v>63.38</v>
      </c>
      <c r="P143" s="2"/>
    </row>
    <row r="144" spans="1:16" ht="15" customHeight="1" thickBot="1">
      <c r="A144" s="2"/>
      <c r="B144" s="41"/>
      <c r="C144" s="50" t="s">
        <v>70</v>
      </c>
      <c r="D144" s="51">
        <v>52.9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91.3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310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311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312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313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144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 t="s">
        <v>314</v>
      </c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B684-C5D6-4AD4-A423-917D1CE13825}">
  <dimension ref="A1:S171"/>
  <sheetViews>
    <sheetView zoomScale="85" zoomScaleNormal="85" workbookViewId="0">
      <selection activeCell="A115" sqref="A115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7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1172.4166666666667</v>
      </c>
    </row>
    <row r="7" spans="1:19">
      <c r="A7" s="2"/>
      <c r="C7" s="9" t="s">
        <v>17</v>
      </c>
      <c r="D7" s="10"/>
      <c r="E7" s="10"/>
      <c r="F7" s="11">
        <v>775</v>
      </c>
      <c r="G7" s="12"/>
      <c r="H7" s="12"/>
      <c r="I7" s="12"/>
      <c r="J7" s="122">
        <f>AVERAGE(F7:I7)</f>
        <v>775</v>
      </c>
      <c r="K7" s="123"/>
      <c r="M7" s="8">
        <v>2</v>
      </c>
      <c r="N7" s="124">
        <v>8.6</v>
      </c>
      <c r="O7" s="125"/>
      <c r="P7" s="2"/>
      <c r="R7" s="56" t="s">
        <v>1</v>
      </c>
      <c r="S7" s="72">
        <f>AVERAGE(J10,J67,J122)</f>
        <v>461.33333333333331</v>
      </c>
    </row>
    <row r="8" spans="1:19">
      <c r="A8" s="2"/>
      <c r="C8" s="9" t="s">
        <v>18</v>
      </c>
      <c r="D8" s="10"/>
      <c r="E8" s="10"/>
      <c r="F8" s="11">
        <v>396</v>
      </c>
      <c r="G8" s="12"/>
      <c r="H8" s="12"/>
      <c r="I8" s="12"/>
      <c r="J8" s="122">
        <f t="shared" ref="J8:J13" si="0">AVERAGE(F8:I8)</f>
        <v>396</v>
      </c>
      <c r="K8" s="123"/>
      <c r="M8" s="8">
        <v>3</v>
      </c>
      <c r="N8" s="124">
        <v>8.6999999999999993</v>
      </c>
      <c r="O8" s="125"/>
      <c r="P8" s="2"/>
      <c r="R8" s="56" t="s">
        <v>2</v>
      </c>
      <c r="S8" s="73">
        <f>AVERAGE(J13,J70,J125)</f>
        <v>151.33333333333334</v>
      </c>
    </row>
    <row r="9" spans="1:19">
      <c r="A9" s="2"/>
      <c r="C9" s="9" t="s">
        <v>19</v>
      </c>
      <c r="D9" s="11">
        <v>61.74</v>
      </c>
      <c r="E9" s="11">
        <v>8.3000000000000007</v>
      </c>
      <c r="F9" s="11">
        <v>1148</v>
      </c>
      <c r="G9" s="11">
        <v>1226</v>
      </c>
      <c r="H9" s="11">
        <v>1094</v>
      </c>
      <c r="I9" s="11">
        <v>1220</v>
      </c>
      <c r="J9" s="122">
        <f t="shared" si="0"/>
        <v>1172</v>
      </c>
      <c r="K9" s="123"/>
      <c r="M9" s="8">
        <v>4</v>
      </c>
      <c r="N9" s="124">
        <v>7.6</v>
      </c>
      <c r="O9" s="125"/>
      <c r="P9" s="2"/>
      <c r="R9" s="74" t="s">
        <v>20</v>
      </c>
      <c r="S9" s="75">
        <f>S6-S8</f>
        <v>1021.0833333333334</v>
      </c>
    </row>
    <row r="10" spans="1:19">
      <c r="A10" s="2"/>
      <c r="C10" s="9" t="s">
        <v>21</v>
      </c>
      <c r="D10" s="11">
        <v>63.08</v>
      </c>
      <c r="E10" s="11">
        <v>8.4</v>
      </c>
      <c r="F10" s="11">
        <v>424</v>
      </c>
      <c r="G10" s="11">
        <v>378</v>
      </c>
      <c r="H10" s="11">
        <v>403</v>
      </c>
      <c r="I10" s="11">
        <v>398</v>
      </c>
      <c r="J10" s="122">
        <f t="shared" si="0"/>
        <v>400.75</v>
      </c>
      <c r="K10" s="123"/>
      <c r="M10" s="8">
        <v>5</v>
      </c>
      <c r="N10" s="124">
        <v>8.9</v>
      </c>
      <c r="O10" s="125"/>
      <c r="P10" s="2"/>
      <c r="R10" s="74" t="s">
        <v>22</v>
      </c>
      <c r="S10" s="76">
        <f>S7-S8</f>
        <v>310</v>
      </c>
    </row>
    <row r="11" spans="1:19" ht="15.75" thickBot="1">
      <c r="A11" s="2"/>
      <c r="C11" s="9" t="s">
        <v>23</v>
      </c>
      <c r="D11" s="11"/>
      <c r="E11" s="11"/>
      <c r="F11" s="11">
        <v>212</v>
      </c>
      <c r="G11" s="63">
        <v>214</v>
      </c>
      <c r="H11" s="63">
        <v>222</v>
      </c>
      <c r="I11" s="63">
        <v>217</v>
      </c>
      <c r="J11" s="122">
        <f t="shared" si="0"/>
        <v>216.25</v>
      </c>
      <c r="K11" s="123"/>
      <c r="M11" s="13">
        <v>6</v>
      </c>
      <c r="N11" s="126">
        <v>7.3</v>
      </c>
      <c r="O11" s="127"/>
      <c r="P11" s="2"/>
      <c r="R11" s="77" t="s">
        <v>24</v>
      </c>
      <c r="S11" s="78">
        <f>S9/S6</f>
        <v>0.87092188499537992</v>
      </c>
    </row>
    <row r="12" spans="1:19" ht="15.75" thickBot="1">
      <c r="A12" s="2"/>
      <c r="C12" s="9" t="s">
        <v>25</v>
      </c>
      <c r="D12" s="11"/>
      <c r="E12" s="11"/>
      <c r="F12" s="11">
        <v>132</v>
      </c>
      <c r="G12" s="63">
        <v>142</v>
      </c>
      <c r="H12" s="63">
        <v>125</v>
      </c>
      <c r="I12" s="63">
        <v>130</v>
      </c>
      <c r="J12" s="122">
        <f t="shared" si="0"/>
        <v>132.25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0.67196531791907521</v>
      </c>
    </row>
    <row r="13" spans="1:19" ht="15.75" thickBot="1">
      <c r="A13" s="2"/>
      <c r="C13" s="14" t="s">
        <v>29</v>
      </c>
      <c r="D13" s="15">
        <v>64.239999999999995</v>
      </c>
      <c r="E13" s="15">
        <v>7.3</v>
      </c>
      <c r="F13" s="15">
        <v>136</v>
      </c>
      <c r="G13" s="15">
        <v>146</v>
      </c>
      <c r="H13" s="15">
        <v>126</v>
      </c>
      <c r="I13" s="15">
        <v>132</v>
      </c>
      <c r="J13" s="128">
        <f t="shared" si="0"/>
        <v>135</v>
      </c>
      <c r="K13" s="129"/>
      <c r="M13" s="67" t="s">
        <v>30</v>
      </c>
      <c r="N13" s="65">
        <v>3.47</v>
      </c>
      <c r="O13" s="66"/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13.78</v>
      </c>
      <c r="E16" s="11">
        <v>10.5</v>
      </c>
      <c r="F16" s="22">
        <v>1026</v>
      </c>
      <c r="G16" s="16"/>
      <c r="H16" s="23" t="s">
        <v>1</v>
      </c>
      <c r="I16" s="117">
        <v>4.6900000000000004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70.28</v>
      </c>
      <c r="E17" s="11"/>
      <c r="F17" s="22">
        <v>142</v>
      </c>
      <c r="G17" s="16"/>
      <c r="H17" s="27" t="s">
        <v>2</v>
      </c>
      <c r="I17" s="119">
        <v>4.41</v>
      </c>
      <c r="J17" s="119"/>
      <c r="K17" s="120"/>
      <c r="M17" s="65">
        <v>6.9</v>
      </c>
      <c r="N17" s="28">
        <v>145</v>
      </c>
      <c r="O17" s="66">
        <v>0.03</v>
      </c>
      <c r="P17" s="2"/>
    </row>
    <row r="18" spans="1:16" ht="15.75" thickBot="1">
      <c r="A18" s="2"/>
      <c r="C18" s="21" t="s">
        <v>38</v>
      </c>
      <c r="D18" s="11">
        <v>66.97</v>
      </c>
      <c r="E18" s="11"/>
      <c r="F18" s="22">
        <v>136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/>
      <c r="E19" s="11"/>
      <c r="F19" s="22"/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66.19</v>
      </c>
      <c r="E20" s="11"/>
      <c r="F20" s="22">
        <v>139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5.7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70.12</v>
      </c>
      <c r="E21" s="11"/>
      <c r="F21" s="22">
        <v>2542</v>
      </c>
      <c r="G21" s="16"/>
      <c r="H21" s="109">
        <v>4</v>
      </c>
      <c r="I21" s="111">
        <v>420</v>
      </c>
      <c r="J21" s="111">
        <v>371</v>
      </c>
      <c r="K21" s="113">
        <f>((I21-J21)/I21)</f>
        <v>0.11666666666666667</v>
      </c>
      <c r="M21" s="13">
        <v>2</v>
      </c>
      <c r="N21" s="35">
        <v>5.8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74.650000000000006</v>
      </c>
      <c r="E22" s="11">
        <v>7</v>
      </c>
      <c r="F22" s="22">
        <v>441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419</v>
      </c>
      <c r="G23" s="16"/>
      <c r="H23" s="109">
        <v>12</v>
      </c>
      <c r="I23" s="111">
        <v>188</v>
      </c>
      <c r="J23" s="111">
        <v>91</v>
      </c>
      <c r="K23" s="113">
        <f>((I23-J23)/I23)</f>
        <v>0.51595744680851063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70.400000000000006</v>
      </c>
      <c r="E24" s="11">
        <v>6.4</v>
      </c>
      <c r="F24" s="22">
        <v>905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0.65806313993174059</v>
      </c>
      <c r="P24" s="2"/>
    </row>
    <row r="25" spans="1:16" ht="15.75" thickBot="1">
      <c r="A25" s="2"/>
      <c r="C25" s="38" t="s">
        <v>54</v>
      </c>
      <c r="D25" s="15"/>
      <c r="E25" s="15"/>
      <c r="F25" s="39">
        <v>890</v>
      </c>
      <c r="G25" s="16"/>
      <c r="M25" s="102" t="s">
        <v>55</v>
      </c>
      <c r="N25" s="103"/>
      <c r="O25" s="37">
        <f>(J10-J11)/J10</f>
        <v>0.46038677479725515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0.38843930635838148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-2.0793950850661626E-2</v>
      </c>
      <c r="P27" s="2"/>
    </row>
    <row r="28" spans="1:16" ht="15" customHeight="1">
      <c r="A28" s="2"/>
      <c r="B28" s="41"/>
      <c r="C28" s="45" t="s">
        <v>64</v>
      </c>
      <c r="D28" s="33">
        <v>91.25</v>
      </c>
      <c r="E28" s="33"/>
      <c r="F28" s="34"/>
      <c r="G28" s="46"/>
      <c r="H28" s="47" t="s">
        <v>90</v>
      </c>
      <c r="I28" s="33">
        <v>322</v>
      </c>
      <c r="J28" s="33">
        <v>264</v>
      </c>
      <c r="K28" s="34">
        <f>I28-J28</f>
        <v>58</v>
      </c>
      <c r="M28" s="107" t="s">
        <v>65</v>
      </c>
      <c r="N28" s="108"/>
      <c r="O28" s="70">
        <f>(J10-J13)/J10</f>
        <v>0.66313162819713034</v>
      </c>
      <c r="P28" s="2"/>
    </row>
    <row r="29" spans="1:16" ht="15.75" thickBot="1">
      <c r="A29" s="2"/>
      <c r="B29" s="41"/>
      <c r="C29" s="45" t="s">
        <v>66</v>
      </c>
      <c r="D29" s="33">
        <v>73.45</v>
      </c>
      <c r="E29" s="33">
        <v>69.59</v>
      </c>
      <c r="F29" s="34">
        <v>94.74</v>
      </c>
      <c r="G29" s="48">
        <v>5.2</v>
      </c>
      <c r="H29" s="65" t="s">
        <v>2</v>
      </c>
      <c r="I29" s="35">
        <v>215</v>
      </c>
      <c r="J29" s="35">
        <v>202</v>
      </c>
      <c r="K29" s="36">
        <f>I29-J29</f>
        <v>13</v>
      </c>
      <c r="L29" s="49"/>
      <c r="M29" s="97" t="s">
        <v>67</v>
      </c>
      <c r="N29" s="98"/>
      <c r="O29" s="71">
        <f>(J9-J13)/J9</f>
        <v>0.8848122866894198</v>
      </c>
      <c r="P29" s="2"/>
    </row>
    <row r="30" spans="1:16" ht="15" customHeight="1">
      <c r="A30" s="2"/>
      <c r="B30" s="41"/>
      <c r="C30" s="45" t="s">
        <v>68</v>
      </c>
      <c r="D30" s="33">
        <v>78.849999999999994</v>
      </c>
      <c r="E30" s="33">
        <v>62.95</v>
      </c>
      <c r="F30" s="34">
        <v>79.83</v>
      </c>
      <c r="P30" s="2"/>
    </row>
    <row r="31" spans="1:16" ht="15" customHeight="1">
      <c r="A31" s="2"/>
      <c r="B31" s="41"/>
      <c r="C31" s="45" t="s">
        <v>69</v>
      </c>
      <c r="D31" s="33">
        <v>76.7</v>
      </c>
      <c r="E31" s="33">
        <v>60.05</v>
      </c>
      <c r="F31" s="34">
        <v>65.25</v>
      </c>
      <c r="P31" s="2"/>
    </row>
    <row r="32" spans="1:16" ht="15.75" customHeight="1" thickBot="1">
      <c r="A32" s="2"/>
      <c r="B32" s="41"/>
      <c r="C32" s="50" t="s">
        <v>70</v>
      </c>
      <c r="D32" s="51">
        <v>53.1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91.35</v>
      </c>
      <c r="E33" s="33"/>
      <c r="F33" s="53"/>
      <c r="G33" s="54" t="s">
        <v>72</v>
      </c>
      <c r="K33" s="64" t="s">
        <v>315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 t="s">
        <v>316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317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318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319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 t="s">
        <v>320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 t="s">
        <v>321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 t="s">
        <v>322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 t="s">
        <v>323</v>
      </c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82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749</v>
      </c>
      <c r="G64" s="12"/>
      <c r="H64" s="12"/>
      <c r="I64" s="12"/>
      <c r="J64" s="122">
        <f>AVERAGE(F64:I64)</f>
        <v>749</v>
      </c>
      <c r="K64" s="123"/>
      <c r="M64" s="8">
        <v>2</v>
      </c>
      <c r="N64" s="124">
        <v>8.4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381</v>
      </c>
      <c r="G65" s="12"/>
      <c r="H65" s="12"/>
      <c r="I65" s="12"/>
      <c r="J65" s="122">
        <f t="shared" ref="J65:J70" si="1">AVERAGE(F65:I65)</f>
        <v>381</v>
      </c>
      <c r="K65" s="123"/>
      <c r="M65" s="8">
        <v>3</v>
      </c>
      <c r="N65" s="124">
        <v>8.6</v>
      </c>
      <c r="O65" s="125"/>
      <c r="P65" s="2"/>
    </row>
    <row r="66" spans="1:16" ht="15" customHeight="1">
      <c r="A66" s="2"/>
      <c r="C66" s="9" t="s">
        <v>19</v>
      </c>
      <c r="D66" s="11">
        <v>62.77</v>
      </c>
      <c r="E66" s="11">
        <v>7.5</v>
      </c>
      <c r="F66" s="11">
        <v>1166</v>
      </c>
      <c r="G66" s="11">
        <v>1179</v>
      </c>
      <c r="H66" s="11">
        <v>1191</v>
      </c>
      <c r="I66" s="11">
        <v>1122</v>
      </c>
      <c r="J66" s="122">
        <f t="shared" si="1"/>
        <v>1164.5</v>
      </c>
      <c r="K66" s="123"/>
      <c r="M66" s="8">
        <v>4</v>
      </c>
      <c r="N66" s="124">
        <v>7.6</v>
      </c>
      <c r="O66" s="125"/>
      <c r="P66" s="2"/>
    </row>
    <row r="67" spans="1:16" ht="15" customHeight="1">
      <c r="A67" s="2"/>
      <c r="C67" s="9" t="s">
        <v>21</v>
      </c>
      <c r="D67" s="11">
        <v>58.44</v>
      </c>
      <c r="E67" s="11">
        <v>7.6</v>
      </c>
      <c r="F67" s="11">
        <v>444</v>
      </c>
      <c r="G67" s="11">
        <v>448</v>
      </c>
      <c r="H67" s="11">
        <v>588</v>
      </c>
      <c r="I67" s="11">
        <v>573</v>
      </c>
      <c r="J67" s="122">
        <f t="shared" si="1"/>
        <v>513.25</v>
      </c>
      <c r="K67" s="123"/>
      <c r="M67" s="8">
        <v>5</v>
      </c>
      <c r="N67" s="124">
        <v>9.1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265</v>
      </c>
      <c r="G68" s="63">
        <v>274</v>
      </c>
      <c r="H68" s="63">
        <v>301</v>
      </c>
      <c r="I68" s="63">
        <v>324</v>
      </c>
      <c r="J68" s="122">
        <f t="shared" si="1"/>
        <v>291</v>
      </c>
      <c r="K68" s="123"/>
      <c r="M68" s="13">
        <v>6</v>
      </c>
      <c r="N68" s="126">
        <v>7.6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149</v>
      </c>
      <c r="G69" s="63">
        <v>159</v>
      </c>
      <c r="H69" s="63">
        <v>169</v>
      </c>
      <c r="I69" s="63">
        <v>174</v>
      </c>
      <c r="J69" s="122">
        <f t="shared" si="1"/>
        <v>162.75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58.51</v>
      </c>
      <c r="E70" s="15">
        <v>7.1</v>
      </c>
      <c r="F70" s="15">
        <v>144</v>
      </c>
      <c r="G70" s="15">
        <v>149</v>
      </c>
      <c r="H70" s="15">
        <v>158</v>
      </c>
      <c r="I70" s="15">
        <v>163</v>
      </c>
      <c r="J70" s="128">
        <f t="shared" si="1"/>
        <v>153.5</v>
      </c>
      <c r="K70" s="129"/>
      <c r="M70" s="67" t="s">
        <v>30</v>
      </c>
      <c r="N70" s="65">
        <v>2.79</v>
      </c>
      <c r="O70" s="66">
        <v>4.07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11.37</v>
      </c>
      <c r="E73" s="11">
        <v>10.7</v>
      </c>
      <c r="F73" s="22">
        <v>1489</v>
      </c>
      <c r="G73" s="16"/>
      <c r="H73" s="23" t="s">
        <v>1</v>
      </c>
      <c r="I73" s="117">
        <v>5.15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66.67</v>
      </c>
      <c r="E74" s="11"/>
      <c r="F74" s="22">
        <v>122</v>
      </c>
      <c r="G74" s="16"/>
      <c r="H74" s="27" t="s">
        <v>2</v>
      </c>
      <c r="I74" s="119">
        <v>4.59</v>
      </c>
      <c r="J74" s="119"/>
      <c r="K74" s="120"/>
      <c r="M74" s="65">
        <v>6.8</v>
      </c>
      <c r="N74" s="28">
        <v>154</v>
      </c>
      <c r="O74" s="66">
        <v>0.03</v>
      </c>
      <c r="P74" s="2"/>
    </row>
    <row r="75" spans="1:16" ht="15" customHeight="1" thickBot="1">
      <c r="A75" s="2"/>
      <c r="C75" s="21" t="s">
        <v>38</v>
      </c>
      <c r="D75" s="11">
        <v>65.09</v>
      </c>
      <c r="E75" s="11"/>
      <c r="F75" s="22">
        <v>145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/>
      <c r="E76" s="11"/>
      <c r="F76" s="22"/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70.14</v>
      </c>
      <c r="E77" s="11"/>
      <c r="F77" s="22">
        <v>132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5.7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79.44</v>
      </c>
      <c r="E78" s="11"/>
      <c r="F78" s="22">
        <v>1659</v>
      </c>
      <c r="G78" s="16"/>
      <c r="H78" s="109">
        <v>10</v>
      </c>
      <c r="I78" s="111">
        <v>546</v>
      </c>
      <c r="J78" s="111">
        <v>105</v>
      </c>
      <c r="K78" s="113">
        <f>((I78-J78)/I78)</f>
        <v>0.80769230769230771</v>
      </c>
      <c r="M78" s="13">
        <v>2</v>
      </c>
      <c r="N78" s="35">
        <v>5.4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76.61</v>
      </c>
      <c r="E79" s="11">
        <v>6.4</v>
      </c>
      <c r="F79" s="22">
        <v>409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397</v>
      </c>
      <c r="G80" s="16"/>
      <c r="H80" s="109"/>
      <c r="I80" s="111"/>
      <c r="J80" s="111"/>
      <c r="K80" s="113" t="e">
        <f>((I80-J80)/I80)</f>
        <v>#DIV/0!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77.94</v>
      </c>
      <c r="E81" s="11">
        <v>6.3</v>
      </c>
      <c r="F81" s="22">
        <v>888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0.55925289823958779</v>
      </c>
      <c r="P81" s="2"/>
    </row>
    <row r="82" spans="1:16" ht="15.75" thickBot="1">
      <c r="A82" s="2"/>
      <c r="C82" s="38" t="s">
        <v>54</v>
      </c>
      <c r="D82" s="15"/>
      <c r="E82" s="15"/>
      <c r="F82" s="39">
        <v>861</v>
      </c>
      <c r="G82" s="16"/>
      <c r="M82" s="102" t="s">
        <v>55</v>
      </c>
      <c r="N82" s="103"/>
      <c r="O82" s="37">
        <f>(J67-J68)/J67</f>
        <v>0.43302484169508038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0.44072164948453607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5.683563748079877E-2</v>
      </c>
      <c r="P84" s="2"/>
    </row>
    <row r="85" spans="1:16">
      <c r="A85" s="2"/>
      <c r="B85" s="41"/>
      <c r="C85" s="45" t="s">
        <v>64</v>
      </c>
      <c r="D85" s="33">
        <v>91.07</v>
      </c>
      <c r="E85" s="33"/>
      <c r="F85" s="34"/>
      <c r="G85" s="46"/>
      <c r="H85" s="47" t="s">
        <v>1</v>
      </c>
      <c r="I85" s="33">
        <v>601</v>
      </c>
      <c r="J85" s="33">
        <v>521</v>
      </c>
      <c r="K85" s="34">
        <f>I85-J85</f>
        <v>80</v>
      </c>
      <c r="M85" s="107" t="s">
        <v>65</v>
      </c>
      <c r="N85" s="108"/>
      <c r="O85" s="70">
        <f>(J67-J70)/J67</f>
        <v>0.70092547491475887</v>
      </c>
      <c r="P85" s="2"/>
    </row>
    <row r="86" spans="1:16" ht="15.75" thickBot="1">
      <c r="A86" s="2"/>
      <c r="B86" s="41"/>
      <c r="C86" s="45" t="s">
        <v>66</v>
      </c>
      <c r="D86" s="33">
        <v>73.150000000000006</v>
      </c>
      <c r="E86" s="33">
        <v>68.819999999999993</v>
      </c>
      <c r="F86" s="34">
        <v>94.09</v>
      </c>
      <c r="G86" s="48">
        <v>5.5</v>
      </c>
      <c r="H86" s="65" t="s">
        <v>2</v>
      </c>
      <c r="I86" s="35">
        <v>168</v>
      </c>
      <c r="J86" s="35">
        <v>144</v>
      </c>
      <c r="K86" s="34">
        <f>I86-J86</f>
        <v>24</v>
      </c>
      <c r="L86" s="49"/>
      <c r="M86" s="97" t="s">
        <v>67</v>
      </c>
      <c r="N86" s="98"/>
      <c r="O86" s="71">
        <f>(J66-J70)/J66</f>
        <v>0.86818376985830825</v>
      </c>
      <c r="P86" s="2"/>
    </row>
    <row r="87" spans="1:16" ht="15" customHeight="1">
      <c r="A87" s="2"/>
      <c r="B87" s="41"/>
      <c r="C87" s="45" t="s">
        <v>68</v>
      </c>
      <c r="D87" s="33">
        <v>79.95</v>
      </c>
      <c r="E87" s="33">
        <v>63.55</v>
      </c>
      <c r="F87" s="34">
        <v>79.489999999999995</v>
      </c>
      <c r="P87" s="2"/>
    </row>
    <row r="88" spans="1:16" ht="15" customHeight="1">
      <c r="A88" s="2"/>
      <c r="B88" s="41"/>
      <c r="C88" s="45" t="s">
        <v>69</v>
      </c>
      <c r="D88" s="33">
        <v>74.05</v>
      </c>
      <c r="E88" s="33">
        <v>47.88</v>
      </c>
      <c r="F88" s="34">
        <v>64.66</v>
      </c>
      <c r="P88" s="2"/>
    </row>
    <row r="89" spans="1:16" ht="15" customHeight="1" thickBot="1">
      <c r="A89" s="2"/>
      <c r="B89" s="41"/>
      <c r="C89" s="50" t="s">
        <v>70</v>
      </c>
      <c r="D89" s="51">
        <v>54.77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90.88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324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84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325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326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 t="s">
        <v>327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 t="s">
        <v>328</v>
      </c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89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767</v>
      </c>
      <c r="G119" s="12"/>
      <c r="H119" s="12"/>
      <c r="I119" s="12"/>
      <c r="J119" s="122">
        <f>AVERAGE(F119:I119)</f>
        <v>767</v>
      </c>
      <c r="K119" s="123"/>
      <c r="M119" s="8">
        <v>2</v>
      </c>
      <c r="N119" s="124">
        <v>8.1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430</v>
      </c>
      <c r="G120" s="12"/>
      <c r="H120" s="12"/>
      <c r="I120" s="12"/>
      <c r="J120" s="122">
        <f t="shared" ref="J120:J125" si="2">AVERAGE(F120:I120)</f>
        <v>430</v>
      </c>
      <c r="K120" s="123"/>
      <c r="M120" s="8">
        <v>3</v>
      </c>
      <c r="N120" s="124">
        <v>8</v>
      </c>
      <c r="O120" s="125"/>
      <c r="P120" s="2"/>
    </row>
    <row r="121" spans="1:16">
      <c r="A121" s="2"/>
      <c r="C121" s="9" t="s">
        <v>19</v>
      </c>
      <c r="D121" s="11">
        <v>58.84</v>
      </c>
      <c r="E121" s="11">
        <v>7.3</v>
      </c>
      <c r="F121" s="11">
        <v>1215</v>
      </c>
      <c r="G121" s="11">
        <v>1202</v>
      </c>
      <c r="H121" s="11">
        <v>1191</v>
      </c>
      <c r="I121" s="11">
        <v>1115</v>
      </c>
      <c r="J121" s="122">
        <f t="shared" si="2"/>
        <v>1180.75</v>
      </c>
      <c r="K121" s="123"/>
      <c r="M121" s="8">
        <v>4</v>
      </c>
      <c r="N121" s="124">
        <v>7.6</v>
      </c>
      <c r="O121" s="125"/>
      <c r="P121" s="2"/>
    </row>
    <row r="122" spans="1:16">
      <c r="A122" s="2"/>
      <c r="C122" s="9" t="s">
        <v>21</v>
      </c>
      <c r="D122" s="11">
        <v>52.56</v>
      </c>
      <c r="E122" s="11">
        <v>7.4</v>
      </c>
      <c r="F122" s="11">
        <v>498</v>
      </c>
      <c r="G122" s="11">
        <v>479</v>
      </c>
      <c r="H122" s="11">
        <v>458</v>
      </c>
      <c r="I122" s="11">
        <v>445</v>
      </c>
      <c r="J122" s="122">
        <f t="shared" si="2"/>
        <v>470</v>
      </c>
      <c r="K122" s="123"/>
      <c r="M122" s="8">
        <v>5</v>
      </c>
      <c r="N122" s="124">
        <v>8.6999999999999993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303</v>
      </c>
      <c r="G123" s="63">
        <v>291</v>
      </c>
      <c r="H123" s="63">
        <v>283</v>
      </c>
      <c r="I123" s="63">
        <v>267</v>
      </c>
      <c r="J123" s="122">
        <f t="shared" si="2"/>
        <v>286</v>
      </c>
      <c r="K123" s="123"/>
      <c r="M123" s="13">
        <v>6</v>
      </c>
      <c r="N123" s="126">
        <v>7.2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163</v>
      </c>
      <c r="G124" s="63">
        <v>160</v>
      </c>
      <c r="H124" s="63">
        <v>158</v>
      </c>
      <c r="I124" s="63">
        <v>153</v>
      </c>
      <c r="J124" s="122">
        <f t="shared" si="2"/>
        <v>158.5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54.41</v>
      </c>
      <c r="E125" s="15">
        <v>7.2</v>
      </c>
      <c r="F125" s="15">
        <v>173</v>
      </c>
      <c r="G125" s="15">
        <v>169</v>
      </c>
      <c r="H125" s="15">
        <v>163</v>
      </c>
      <c r="I125" s="15">
        <v>157</v>
      </c>
      <c r="J125" s="128">
        <f t="shared" si="2"/>
        <v>165.5</v>
      </c>
      <c r="K125" s="129"/>
      <c r="M125" s="67" t="s">
        <v>30</v>
      </c>
      <c r="N125" s="65">
        <v>3.11</v>
      </c>
      <c r="O125" s="66"/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12.23</v>
      </c>
      <c r="E128" s="11">
        <v>10.199999999999999</v>
      </c>
      <c r="F128" s="22">
        <v>1015</v>
      </c>
      <c r="G128" s="16"/>
      <c r="H128" s="23" t="s">
        <v>1</v>
      </c>
      <c r="I128" s="117">
        <v>4.9400000000000004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58.83</v>
      </c>
      <c r="E129" s="11"/>
      <c r="F129" s="22">
        <v>140</v>
      </c>
      <c r="G129" s="16"/>
      <c r="H129" s="27" t="s">
        <v>2</v>
      </c>
      <c r="I129" s="119">
        <v>4.5999999999999996</v>
      </c>
      <c r="J129" s="119"/>
      <c r="K129" s="120"/>
      <c r="M129" s="65">
        <v>6.9</v>
      </c>
      <c r="N129" s="28">
        <v>146</v>
      </c>
      <c r="O129" s="66">
        <v>0.05</v>
      </c>
      <c r="P129" s="2"/>
    </row>
    <row r="130" spans="1:16" ht="15" customHeight="1" thickBot="1">
      <c r="A130" s="2"/>
      <c r="C130" s="21" t="s">
        <v>38</v>
      </c>
      <c r="D130" s="11">
        <v>61.53</v>
      </c>
      <c r="E130" s="11"/>
      <c r="F130" s="22">
        <v>137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/>
      <c r="E131" s="11"/>
      <c r="F131" s="22"/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67.55</v>
      </c>
      <c r="E132" s="11"/>
      <c r="F132" s="22">
        <v>133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5.5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75.45</v>
      </c>
      <c r="E133" s="11"/>
      <c r="F133" s="22">
        <v>1798</v>
      </c>
      <c r="G133" s="16"/>
      <c r="H133" s="109">
        <v>1</v>
      </c>
      <c r="I133" s="111">
        <v>666</v>
      </c>
      <c r="J133" s="111">
        <v>157</v>
      </c>
      <c r="K133" s="113">
        <f>((I133-J133)/I133)</f>
        <v>0.7642642642642643</v>
      </c>
      <c r="M133" s="13">
        <v>2</v>
      </c>
      <c r="N133" s="35">
        <v>5.6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75.87</v>
      </c>
      <c r="E134" s="11">
        <v>6.7</v>
      </c>
      <c r="F134" s="22">
        <v>420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403</v>
      </c>
      <c r="G135" s="16"/>
      <c r="H135" s="109">
        <v>5</v>
      </c>
      <c r="I135" s="111">
        <v>367</v>
      </c>
      <c r="J135" s="111">
        <v>211</v>
      </c>
      <c r="K135" s="113">
        <f>((I135-J135)/I135)</f>
        <v>0.42506811989100818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76.86</v>
      </c>
      <c r="E136" s="11">
        <v>6.5</v>
      </c>
      <c r="F136" s="22">
        <v>879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0.60194791446114759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858</v>
      </c>
      <c r="G137" s="16"/>
      <c r="M137" s="102" t="s">
        <v>55</v>
      </c>
      <c r="N137" s="103"/>
      <c r="O137" s="37">
        <f>(J122-J123)/J122</f>
        <v>0.39148936170212767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0.44580419580419578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-4.4164037854889593E-2</v>
      </c>
      <c r="P139" s="2"/>
    </row>
    <row r="140" spans="1:16">
      <c r="A140" s="2"/>
      <c r="B140" s="41"/>
      <c r="C140" s="45" t="s">
        <v>64</v>
      </c>
      <c r="D140" s="33">
        <v>91.4</v>
      </c>
      <c r="E140" s="33"/>
      <c r="F140" s="34"/>
      <c r="G140" s="46"/>
      <c r="H140" s="47" t="s">
        <v>90</v>
      </c>
      <c r="I140" s="33">
        <v>304</v>
      </c>
      <c r="J140" s="33">
        <v>206</v>
      </c>
      <c r="K140" s="34">
        <f>I140-J140</f>
        <v>98</v>
      </c>
      <c r="M140" s="107" t="s">
        <v>65</v>
      </c>
      <c r="N140" s="108"/>
      <c r="O140" s="70">
        <f>(J122-J125)/J122</f>
        <v>0.64787234042553188</v>
      </c>
      <c r="P140" s="2"/>
    </row>
    <row r="141" spans="1:16" ht="15.75" thickBot="1">
      <c r="A141" s="2"/>
      <c r="B141" s="41"/>
      <c r="C141" s="45" t="s">
        <v>66</v>
      </c>
      <c r="D141" s="33">
        <v>72.849999999999994</v>
      </c>
      <c r="E141" s="33">
        <v>68.7</v>
      </c>
      <c r="F141" s="34">
        <v>94.3</v>
      </c>
      <c r="G141" s="48">
        <v>5.6</v>
      </c>
      <c r="H141" s="65" t="s">
        <v>2</v>
      </c>
      <c r="I141" s="35">
        <v>179</v>
      </c>
      <c r="J141" s="35">
        <v>158</v>
      </c>
      <c r="K141" s="34">
        <f>I141-J141</f>
        <v>21</v>
      </c>
      <c r="L141" s="49"/>
      <c r="M141" s="97" t="s">
        <v>67</v>
      </c>
      <c r="N141" s="98"/>
      <c r="O141" s="71">
        <f>(J121-J125)/J121</f>
        <v>0.85983485073046795</v>
      </c>
      <c r="P141" s="2"/>
    </row>
    <row r="142" spans="1:16" ht="15" customHeight="1">
      <c r="A142" s="2"/>
      <c r="B142" s="41"/>
      <c r="C142" s="45" t="s">
        <v>68</v>
      </c>
      <c r="D142" s="33">
        <v>79.2</v>
      </c>
      <c r="E142" s="33">
        <v>63.03</v>
      </c>
      <c r="F142" s="34">
        <v>79.58</v>
      </c>
      <c r="P142" s="2"/>
    </row>
    <row r="143" spans="1:16" ht="15" customHeight="1">
      <c r="A143" s="2"/>
      <c r="B143" s="41"/>
      <c r="C143" s="45" t="s">
        <v>69</v>
      </c>
      <c r="D143" s="33">
        <v>75.45</v>
      </c>
      <c r="E143" s="33">
        <v>48.7</v>
      </c>
      <c r="F143" s="34">
        <v>64.55</v>
      </c>
      <c r="P143" s="2"/>
    </row>
    <row r="144" spans="1:16" ht="15" customHeight="1" thickBot="1">
      <c r="A144" s="2"/>
      <c r="B144" s="41"/>
      <c r="C144" s="50" t="s">
        <v>70</v>
      </c>
      <c r="D144" s="51">
        <v>52.95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91.35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329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330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331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332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95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E820-12B8-42EE-8C52-FBD4E1ADAF1F}">
  <dimension ref="A1:S171"/>
  <sheetViews>
    <sheetView zoomScale="85" zoomScaleNormal="85" workbookViewId="0">
      <selection activeCell="S126" sqref="S126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7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1258</v>
      </c>
    </row>
    <row r="7" spans="1:19">
      <c r="A7" s="2"/>
      <c r="C7" s="9" t="s">
        <v>17</v>
      </c>
      <c r="D7" s="10"/>
      <c r="E7" s="10"/>
      <c r="F7" s="11">
        <v>782</v>
      </c>
      <c r="G7" s="12"/>
      <c r="H7" s="12"/>
      <c r="I7" s="12"/>
      <c r="J7" s="122">
        <f>AVERAGE(F7:I7)</f>
        <v>782</v>
      </c>
      <c r="K7" s="123"/>
      <c r="M7" s="8">
        <v>2</v>
      </c>
      <c r="N7" s="124">
        <v>8.4</v>
      </c>
      <c r="O7" s="125"/>
      <c r="P7" s="2"/>
      <c r="R7" s="56" t="s">
        <v>1</v>
      </c>
      <c r="S7" s="72">
        <f>AVERAGE(J10,J67,J122)</f>
        <v>646.5</v>
      </c>
    </row>
    <row r="8" spans="1:19">
      <c r="A8" s="2"/>
      <c r="C8" s="9" t="s">
        <v>18</v>
      </c>
      <c r="D8" s="10"/>
      <c r="E8" s="10"/>
      <c r="F8" s="11">
        <v>395</v>
      </c>
      <c r="G8" s="12"/>
      <c r="H8" s="12"/>
      <c r="I8" s="12"/>
      <c r="J8" s="122">
        <f t="shared" ref="J8:J13" si="0">AVERAGE(F8:I8)</f>
        <v>395</v>
      </c>
      <c r="K8" s="123"/>
      <c r="M8" s="8">
        <v>3</v>
      </c>
      <c r="N8" s="124">
        <v>8.1999999999999993</v>
      </c>
      <c r="O8" s="125"/>
      <c r="P8" s="2"/>
      <c r="R8" s="56" t="s">
        <v>2</v>
      </c>
      <c r="S8" s="73">
        <f>AVERAGE(J13,J70,J125)</f>
        <v>175.91666666666666</v>
      </c>
    </row>
    <row r="9" spans="1:19">
      <c r="A9" s="2"/>
      <c r="C9" s="9" t="s">
        <v>19</v>
      </c>
      <c r="D9" s="11">
        <v>59.67</v>
      </c>
      <c r="E9" s="11">
        <v>6.3</v>
      </c>
      <c r="F9" s="11">
        <v>1186</v>
      </c>
      <c r="G9" s="11">
        <v>1282</v>
      </c>
      <c r="H9" s="11">
        <v>1270</v>
      </c>
      <c r="I9" s="11">
        <v>1267</v>
      </c>
      <c r="J9" s="122">
        <f t="shared" si="0"/>
        <v>1251.25</v>
      </c>
      <c r="K9" s="123"/>
      <c r="M9" s="8">
        <v>4</v>
      </c>
      <c r="N9" s="124">
        <v>7.3</v>
      </c>
      <c r="O9" s="125"/>
      <c r="P9" s="2"/>
      <c r="R9" s="74" t="s">
        <v>20</v>
      </c>
      <c r="S9" s="75">
        <f>S6-S8</f>
        <v>1082.0833333333333</v>
      </c>
    </row>
    <row r="10" spans="1:19">
      <c r="A10" s="2"/>
      <c r="C10" s="9" t="s">
        <v>21</v>
      </c>
      <c r="D10" s="11">
        <v>56.68</v>
      </c>
      <c r="E10" s="11">
        <v>7.5</v>
      </c>
      <c r="F10" s="11">
        <v>494</v>
      </c>
      <c r="G10" s="11">
        <v>518</v>
      </c>
      <c r="H10" s="11">
        <v>481</v>
      </c>
      <c r="I10" s="11">
        <v>533</v>
      </c>
      <c r="J10" s="122">
        <f t="shared" si="0"/>
        <v>506.5</v>
      </c>
      <c r="K10" s="123"/>
      <c r="M10" s="8">
        <v>5</v>
      </c>
      <c r="N10" s="124">
        <v>8.8000000000000007</v>
      </c>
      <c r="O10" s="125"/>
      <c r="P10" s="2"/>
      <c r="R10" s="74" t="s">
        <v>22</v>
      </c>
      <c r="S10" s="76">
        <f>S7-S8</f>
        <v>470.58333333333337</v>
      </c>
    </row>
    <row r="11" spans="1:19" ht="15.75" thickBot="1">
      <c r="A11" s="2"/>
      <c r="C11" s="9" t="s">
        <v>23</v>
      </c>
      <c r="D11" s="11"/>
      <c r="E11" s="11"/>
      <c r="F11" s="11">
        <v>232</v>
      </c>
      <c r="G11" s="63">
        <v>251</v>
      </c>
      <c r="H11" s="63">
        <v>260</v>
      </c>
      <c r="I11" s="63">
        <v>187</v>
      </c>
      <c r="J11" s="122">
        <f t="shared" si="0"/>
        <v>232.5</v>
      </c>
      <c r="K11" s="123"/>
      <c r="M11" s="13">
        <v>6</v>
      </c>
      <c r="N11" s="126">
        <v>7.1</v>
      </c>
      <c r="O11" s="127"/>
      <c r="P11" s="2"/>
      <c r="R11" s="77" t="s">
        <v>24</v>
      </c>
      <c r="S11" s="78">
        <f>S9/S6</f>
        <v>0.86016163222045572</v>
      </c>
    </row>
    <row r="12" spans="1:19" ht="15.75" thickBot="1">
      <c r="A12" s="2"/>
      <c r="C12" s="9" t="s">
        <v>25</v>
      </c>
      <c r="D12" s="11"/>
      <c r="E12" s="11"/>
      <c r="F12" s="11">
        <v>142</v>
      </c>
      <c r="G12" s="63">
        <v>146</v>
      </c>
      <c r="H12" s="63">
        <v>131</v>
      </c>
      <c r="I12" s="63">
        <v>132</v>
      </c>
      <c r="J12" s="122">
        <f t="shared" si="0"/>
        <v>137.75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0.72789378705852026</v>
      </c>
    </row>
    <row r="13" spans="1:19" ht="15.75" thickBot="1">
      <c r="A13" s="2"/>
      <c r="C13" s="14" t="s">
        <v>29</v>
      </c>
      <c r="D13" s="15">
        <v>54.58</v>
      </c>
      <c r="E13" s="15">
        <v>7.1</v>
      </c>
      <c r="F13" s="15">
        <v>157</v>
      </c>
      <c r="G13" s="15">
        <v>150</v>
      </c>
      <c r="H13" s="15">
        <v>137</v>
      </c>
      <c r="I13" s="15">
        <v>136</v>
      </c>
      <c r="J13" s="128">
        <f t="shared" si="0"/>
        <v>145</v>
      </c>
      <c r="K13" s="129"/>
      <c r="M13" s="67" t="s">
        <v>30</v>
      </c>
      <c r="N13" s="65">
        <v>3.28</v>
      </c>
      <c r="O13" s="66"/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14.25</v>
      </c>
      <c r="E16" s="11">
        <v>9.6999999999999993</v>
      </c>
      <c r="F16" s="22">
        <v>1039</v>
      </c>
      <c r="G16" s="16"/>
      <c r="H16" s="23" t="s">
        <v>1</v>
      </c>
      <c r="I16" s="117">
        <v>5.16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59.3</v>
      </c>
      <c r="E17" s="11"/>
      <c r="F17" s="22">
        <v>158</v>
      </c>
      <c r="G17" s="16"/>
      <c r="H17" s="27" t="s">
        <v>2</v>
      </c>
      <c r="I17" s="119">
        <v>4.8600000000000003</v>
      </c>
      <c r="J17" s="119"/>
      <c r="K17" s="120"/>
      <c r="M17" s="65">
        <v>7</v>
      </c>
      <c r="N17" s="28">
        <v>156</v>
      </c>
      <c r="O17" s="66">
        <v>0.04</v>
      </c>
      <c r="P17" s="2"/>
    </row>
    <row r="18" spans="1:16" ht="15.75" thickBot="1">
      <c r="A18" s="2"/>
      <c r="C18" s="21" t="s">
        <v>38</v>
      </c>
      <c r="D18" s="11">
        <v>58.59</v>
      </c>
      <c r="E18" s="11"/>
      <c r="F18" s="22">
        <v>155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/>
      <c r="E19" s="11"/>
      <c r="F19" s="22"/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56.24</v>
      </c>
      <c r="E20" s="11"/>
      <c r="F20" s="22">
        <v>151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5.6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75.25</v>
      </c>
      <c r="E21" s="11"/>
      <c r="F21" s="22">
        <v>1759</v>
      </c>
      <c r="G21" s="16"/>
      <c r="H21" s="109">
        <v>6</v>
      </c>
      <c r="I21" s="111">
        <v>213</v>
      </c>
      <c r="J21" s="111">
        <v>114</v>
      </c>
      <c r="K21" s="113">
        <f>((I21-J21)/I21)</f>
        <v>0.46478873239436619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74.37</v>
      </c>
      <c r="E22" s="11">
        <v>6.6</v>
      </c>
      <c r="F22" s="22">
        <v>495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456</v>
      </c>
      <c r="G23" s="16"/>
      <c r="H23" s="109"/>
      <c r="I23" s="111"/>
      <c r="J23" s="111"/>
      <c r="K23" s="113" t="e">
        <f>((I23-J23)/I23)</f>
        <v>#DIV/0!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74.569999999999993</v>
      </c>
      <c r="E24" s="11">
        <v>6.3</v>
      </c>
      <c r="F24" s="22">
        <v>903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0.59520479520479519</v>
      </c>
      <c r="P24" s="2"/>
    </row>
    <row r="25" spans="1:16" ht="15.75" thickBot="1">
      <c r="A25" s="2"/>
      <c r="C25" s="38" t="s">
        <v>54</v>
      </c>
      <c r="D25" s="15"/>
      <c r="E25" s="15"/>
      <c r="F25" s="39">
        <v>871</v>
      </c>
      <c r="G25" s="16"/>
      <c r="M25" s="102" t="s">
        <v>55</v>
      </c>
      <c r="N25" s="103"/>
      <c r="O25" s="37">
        <f>(J10-J11)/J10</f>
        <v>0.54096742349457061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0.40752688172043011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-5.2631578947368418E-2</v>
      </c>
      <c r="P27" s="2"/>
    </row>
    <row r="28" spans="1:16" ht="15" customHeight="1">
      <c r="A28" s="2"/>
      <c r="B28" s="41"/>
      <c r="C28" s="45" t="s">
        <v>64</v>
      </c>
      <c r="D28" s="33">
        <v>91.2</v>
      </c>
      <c r="E28" s="33"/>
      <c r="F28" s="34"/>
      <c r="G28" s="46"/>
      <c r="H28" s="47" t="s">
        <v>90</v>
      </c>
      <c r="I28" s="33">
        <v>328</v>
      </c>
      <c r="J28" s="33">
        <v>274</v>
      </c>
      <c r="K28" s="34">
        <f>I28-J28</f>
        <v>54</v>
      </c>
      <c r="M28" s="107" t="s">
        <v>65</v>
      </c>
      <c r="N28" s="108"/>
      <c r="O28" s="70">
        <f>(J10-J13)/J10</f>
        <v>0.7137216189536032</v>
      </c>
      <c r="P28" s="2"/>
    </row>
    <row r="29" spans="1:16" ht="15.75" thickBot="1">
      <c r="A29" s="2"/>
      <c r="B29" s="41"/>
      <c r="C29" s="45" t="s">
        <v>66</v>
      </c>
      <c r="D29" s="33">
        <v>73.150000000000006</v>
      </c>
      <c r="E29" s="33">
        <v>69.23</v>
      </c>
      <c r="F29" s="34">
        <v>94.64</v>
      </c>
      <c r="G29" s="48">
        <v>5.5</v>
      </c>
      <c r="H29" s="65" t="s">
        <v>2</v>
      </c>
      <c r="I29" s="35">
        <v>197</v>
      </c>
      <c r="J29" s="35">
        <v>181</v>
      </c>
      <c r="K29" s="36">
        <f>I29-J29</f>
        <v>16</v>
      </c>
      <c r="L29" s="49"/>
      <c r="M29" s="97" t="s">
        <v>67</v>
      </c>
      <c r="N29" s="98"/>
      <c r="O29" s="71">
        <f>(J9-J13)/J9</f>
        <v>0.88411588411588415</v>
      </c>
      <c r="P29" s="2"/>
    </row>
    <row r="30" spans="1:16" ht="15" customHeight="1">
      <c r="A30" s="2"/>
      <c r="B30" s="41"/>
      <c r="C30" s="45" t="s">
        <v>68</v>
      </c>
      <c r="D30" s="33">
        <v>79.05</v>
      </c>
      <c r="E30" s="33">
        <v>62.78</v>
      </c>
      <c r="F30" s="34">
        <v>79.42</v>
      </c>
      <c r="P30" s="2"/>
    </row>
    <row r="31" spans="1:16" ht="15" customHeight="1">
      <c r="A31" s="2"/>
      <c r="B31" s="41"/>
      <c r="C31" s="45" t="s">
        <v>69</v>
      </c>
      <c r="D31" s="33">
        <v>78</v>
      </c>
      <c r="E31" s="33">
        <v>50.96</v>
      </c>
      <c r="F31" s="34">
        <v>65.34</v>
      </c>
      <c r="P31" s="2"/>
    </row>
    <row r="32" spans="1:16" ht="15.75" customHeight="1" thickBot="1">
      <c r="A32" s="2"/>
      <c r="B32" s="41"/>
      <c r="C32" s="50" t="s">
        <v>70</v>
      </c>
      <c r="D32" s="51">
        <v>54.15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91.5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 t="s">
        <v>333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334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119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335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 t="s">
        <v>336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 t="s">
        <v>337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82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889</v>
      </c>
      <c r="G64" s="12"/>
      <c r="H64" s="12"/>
      <c r="I64" s="12"/>
      <c r="J64" s="122">
        <f>AVERAGE(F64:I64)</f>
        <v>889</v>
      </c>
      <c r="K64" s="123"/>
      <c r="M64" s="8">
        <v>2</v>
      </c>
      <c r="N64" s="124">
        <v>8.3000000000000007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401</v>
      </c>
      <c r="G65" s="12"/>
      <c r="H65" s="12"/>
      <c r="I65" s="12"/>
      <c r="J65" s="122">
        <f t="shared" ref="J65:J70" si="1">AVERAGE(F65:I65)</f>
        <v>401</v>
      </c>
      <c r="K65" s="123"/>
      <c r="M65" s="8">
        <v>3</v>
      </c>
      <c r="N65" s="124">
        <v>8.1999999999999993</v>
      </c>
      <c r="O65" s="125"/>
      <c r="P65" s="2"/>
    </row>
    <row r="66" spans="1:16" ht="15" customHeight="1">
      <c r="A66" s="2"/>
      <c r="C66" s="9" t="s">
        <v>19</v>
      </c>
      <c r="D66" s="11">
        <v>62.81</v>
      </c>
      <c r="E66" s="11">
        <v>8.4</v>
      </c>
      <c r="F66" s="11">
        <v>1388</v>
      </c>
      <c r="G66" s="11">
        <v>1397</v>
      </c>
      <c r="H66" s="11">
        <v>1188</v>
      </c>
      <c r="I66" s="11">
        <v>1140</v>
      </c>
      <c r="J66" s="122">
        <f t="shared" si="1"/>
        <v>1278.25</v>
      </c>
      <c r="K66" s="123"/>
      <c r="M66" s="8">
        <v>4</v>
      </c>
      <c r="N66" s="124">
        <v>7.2</v>
      </c>
      <c r="O66" s="125"/>
      <c r="P66" s="2"/>
    </row>
    <row r="67" spans="1:16" ht="15" customHeight="1">
      <c r="A67" s="2"/>
      <c r="C67" s="9" t="s">
        <v>21</v>
      </c>
      <c r="D67" s="11">
        <v>58.01</v>
      </c>
      <c r="E67" s="11">
        <v>7.4</v>
      </c>
      <c r="F67" s="11">
        <v>688</v>
      </c>
      <c r="G67" s="11">
        <v>681</v>
      </c>
      <c r="H67" s="11">
        <v>689</v>
      </c>
      <c r="I67" s="11">
        <v>686</v>
      </c>
      <c r="J67" s="122">
        <f t="shared" si="1"/>
        <v>686</v>
      </c>
      <c r="K67" s="123"/>
      <c r="M67" s="8">
        <v>5</v>
      </c>
      <c r="N67" s="124">
        <v>8.8000000000000007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302</v>
      </c>
      <c r="G68" s="63">
        <v>323</v>
      </c>
      <c r="H68" s="63">
        <v>349</v>
      </c>
      <c r="I68" s="63">
        <v>353</v>
      </c>
      <c r="J68" s="122">
        <f t="shared" si="1"/>
        <v>331.75</v>
      </c>
      <c r="K68" s="123"/>
      <c r="M68" s="13">
        <v>6</v>
      </c>
      <c r="N68" s="126">
        <v>7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161</v>
      </c>
      <c r="G69" s="63">
        <v>179</v>
      </c>
      <c r="H69" s="63">
        <v>170</v>
      </c>
      <c r="I69" s="63">
        <v>198</v>
      </c>
      <c r="J69" s="122">
        <f t="shared" si="1"/>
        <v>177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57.84</v>
      </c>
      <c r="E70" s="15">
        <v>7</v>
      </c>
      <c r="F70" s="15">
        <v>154</v>
      </c>
      <c r="G70" s="15">
        <v>169</v>
      </c>
      <c r="H70" s="15">
        <v>178</v>
      </c>
      <c r="I70" s="15">
        <v>189</v>
      </c>
      <c r="J70" s="128">
        <f t="shared" si="1"/>
        <v>172.5</v>
      </c>
      <c r="K70" s="129"/>
      <c r="M70" s="67" t="s">
        <v>30</v>
      </c>
      <c r="N70" s="65">
        <v>3.33</v>
      </c>
      <c r="O70" s="66">
        <v>4.7699999999999996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6.79</v>
      </c>
      <c r="E73" s="11">
        <v>10.9</v>
      </c>
      <c r="F73" s="22">
        <v>1007</v>
      </c>
      <c r="G73" s="16"/>
      <c r="H73" s="23" t="s">
        <v>1</v>
      </c>
      <c r="I73" s="117">
        <v>5.04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62.69</v>
      </c>
      <c r="E74" s="11"/>
      <c r="F74" s="22">
        <v>121</v>
      </c>
      <c r="G74" s="16"/>
      <c r="H74" s="27" t="s">
        <v>2</v>
      </c>
      <c r="I74" s="119">
        <v>4.82</v>
      </c>
      <c r="J74" s="119"/>
      <c r="K74" s="120"/>
      <c r="M74" s="65">
        <v>6.9</v>
      </c>
      <c r="N74" s="28">
        <v>140</v>
      </c>
      <c r="O74" s="66">
        <v>0.03</v>
      </c>
      <c r="P74" s="2"/>
    </row>
    <row r="75" spans="1:16" ht="15" customHeight="1" thickBot="1">
      <c r="A75" s="2"/>
      <c r="C75" s="21" t="s">
        <v>38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>
        <v>60.02</v>
      </c>
      <c r="E76" s="11"/>
      <c r="F76" s="22">
        <v>151</v>
      </c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68.84</v>
      </c>
      <c r="E77" s="11"/>
      <c r="F77" s="22">
        <v>144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5.4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74.989999999999995</v>
      </c>
      <c r="E78" s="11"/>
      <c r="F78" s="22">
        <v>1883</v>
      </c>
      <c r="G78" s="16"/>
      <c r="H78" s="109">
        <v>7</v>
      </c>
      <c r="I78" s="111">
        <v>345</v>
      </c>
      <c r="J78" s="111">
        <v>144</v>
      </c>
      <c r="K78" s="113">
        <f>((I78-J78)/I78)</f>
        <v>0.58260869565217388</v>
      </c>
      <c r="M78" s="13">
        <v>2</v>
      </c>
      <c r="N78" s="35">
        <v>5.6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72.03</v>
      </c>
      <c r="E79" s="11">
        <v>6.8</v>
      </c>
      <c r="F79" s="22">
        <v>387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378</v>
      </c>
      <c r="G80" s="16"/>
      <c r="H80" s="109">
        <v>9</v>
      </c>
      <c r="I80" s="111">
        <v>755</v>
      </c>
      <c r="J80" s="111">
        <v>261</v>
      </c>
      <c r="K80" s="113">
        <f>((I80-J80)/I80)</f>
        <v>0.65430463576158937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75.59</v>
      </c>
      <c r="E81" s="11">
        <v>6.4</v>
      </c>
      <c r="F81" s="22">
        <v>877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0.46332876980246429</v>
      </c>
      <c r="P81" s="2"/>
    </row>
    <row r="82" spans="1:16" ht="15.75" thickBot="1">
      <c r="A82" s="2"/>
      <c r="C82" s="38" t="s">
        <v>54</v>
      </c>
      <c r="D82" s="15"/>
      <c r="E82" s="15"/>
      <c r="F82" s="39">
        <v>861</v>
      </c>
      <c r="G82" s="16"/>
      <c r="M82" s="102" t="s">
        <v>55</v>
      </c>
      <c r="N82" s="103"/>
      <c r="O82" s="37">
        <f>(J67-J68)/J67</f>
        <v>0.51639941690962099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0.46646571213262999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2.5423728813559324E-2</v>
      </c>
      <c r="P84" s="2"/>
    </row>
    <row r="85" spans="1:16">
      <c r="A85" s="2"/>
      <c r="B85" s="41"/>
      <c r="C85" s="45" t="s">
        <v>64</v>
      </c>
      <c r="D85" s="33">
        <v>90.88</v>
      </c>
      <c r="E85" s="33"/>
      <c r="F85" s="34"/>
      <c r="G85" s="46"/>
      <c r="H85" s="47" t="s">
        <v>1</v>
      </c>
      <c r="I85" s="33">
        <v>808</v>
      </c>
      <c r="J85" s="33">
        <v>722</v>
      </c>
      <c r="K85" s="34">
        <f>I85-J85</f>
        <v>86</v>
      </c>
      <c r="M85" s="107" t="s">
        <v>65</v>
      </c>
      <c r="N85" s="108"/>
      <c r="O85" s="70">
        <f>(J67-J70)/J67</f>
        <v>0.74854227405247808</v>
      </c>
      <c r="P85" s="2"/>
    </row>
    <row r="86" spans="1:16" ht="15.75" thickBot="1">
      <c r="A86" s="2"/>
      <c r="B86" s="41"/>
      <c r="C86" s="45" t="s">
        <v>66</v>
      </c>
      <c r="D86" s="33">
        <v>73.25</v>
      </c>
      <c r="E86" s="33">
        <v>68.78</v>
      </c>
      <c r="F86" s="34">
        <v>93.91</v>
      </c>
      <c r="G86" s="48">
        <v>6.4</v>
      </c>
      <c r="H86" s="65" t="s">
        <v>2</v>
      </c>
      <c r="I86" s="35">
        <v>171</v>
      </c>
      <c r="J86" s="35">
        <v>148</v>
      </c>
      <c r="K86" s="34">
        <f>I86-J86</f>
        <v>23</v>
      </c>
      <c r="L86" s="49"/>
      <c r="M86" s="97" t="s">
        <v>67</v>
      </c>
      <c r="N86" s="98"/>
      <c r="O86" s="71">
        <f>(J66-J70)/J66</f>
        <v>0.86504987287306867</v>
      </c>
      <c r="P86" s="2"/>
    </row>
    <row r="87" spans="1:16" ht="15" customHeight="1">
      <c r="A87" s="2"/>
      <c r="B87" s="41"/>
      <c r="C87" s="45" t="s">
        <v>68</v>
      </c>
      <c r="D87" s="33">
        <v>79.05</v>
      </c>
      <c r="E87" s="33">
        <v>63.05</v>
      </c>
      <c r="F87" s="34">
        <v>79.760000000000005</v>
      </c>
      <c r="P87" s="2"/>
    </row>
    <row r="88" spans="1:16" ht="15" customHeight="1">
      <c r="A88" s="2"/>
      <c r="B88" s="41"/>
      <c r="C88" s="45" t="s">
        <v>69</v>
      </c>
      <c r="D88" s="33">
        <v>76.55</v>
      </c>
      <c r="E88" s="33">
        <v>49.49</v>
      </c>
      <c r="F88" s="34">
        <v>64.66</v>
      </c>
      <c r="P88" s="2"/>
    </row>
    <row r="89" spans="1:16" ht="15" customHeight="1" thickBot="1">
      <c r="A89" s="2"/>
      <c r="B89" s="41"/>
      <c r="C89" s="50" t="s">
        <v>70</v>
      </c>
      <c r="D89" s="51">
        <v>56.76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91.11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338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339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340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341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 t="s">
        <v>342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108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845</v>
      </c>
      <c r="G119" s="12"/>
      <c r="H119" s="12"/>
      <c r="I119" s="12"/>
      <c r="J119" s="122">
        <f>AVERAGE(F119:I119)</f>
        <v>845</v>
      </c>
      <c r="K119" s="123"/>
      <c r="M119" s="8">
        <v>2</v>
      </c>
      <c r="N119" s="124">
        <v>8.4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452</v>
      </c>
      <c r="G120" s="12"/>
      <c r="H120" s="12"/>
      <c r="I120" s="12"/>
      <c r="J120" s="122">
        <f t="shared" ref="J120:J125" si="2">AVERAGE(F120:I120)</f>
        <v>452</v>
      </c>
      <c r="K120" s="123"/>
      <c r="M120" s="8">
        <v>3</v>
      </c>
      <c r="N120" s="124">
        <v>8.1</v>
      </c>
      <c r="O120" s="125"/>
      <c r="P120" s="2"/>
    </row>
    <row r="121" spans="1:16">
      <c r="A121" s="2"/>
      <c r="C121" s="9" t="s">
        <v>19</v>
      </c>
      <c r="D121" s="11">
        <v>62.06</v>
      </c>
      <c r="E121" s="11">
        <v>6.3</v>
      </c>
      <c r="F121" s="11">
        <v>1251</v>
      </c>
      <c r="G121" s="11">
        <v>1124</v>
      </c>
      <c r="H121" s="11">
        <v>1220</v>
      </c>
      <c r="I121" s="11">
        <v>1383</v>
      </c>
      <c r="J121" s="122">
        <f t="shared" si="2"/>
        <v>1244.5</v>
      </c>
      <c r="K121" s="123"/>
      <c r="M121" s="8">
        <v>4</v>
      </c>
      <c r="N121" s="124">
        <v>7.3</v>
      </c>
      <c r="O121" s="125"/>
      <c r="P121" s="2"/>
    </row>
    <row r="122" spans="1:16">
      <c r="A122" s="2"/>
      <c r="C122" s="9" t="s">
        <v>21</v>
      </c>
      <c r="D122" s="11">
        <v>59.73</v>
      </c>
      <c r="E122" s="11">
        <v>7.1</v>
      </c>
      <c r="F122" s="11">
        <v>799</v>
      </c>
      <c r="G122" s="11">
        <v>771</v>
      </c>
      <c r="H122" s="11">
        <v>668</v>
      </c>
      <c r="I122" s="11">
        <v>750</v>
      </c>
      <c r="J122" s="122">
        <f t="shared" si="2"/>
        <v>747</v>
      </c>
      <c r="K122" s="123"/>
      <c r="M122" s="8">
        <v>5</v>
      </c>
      <c r="N122" s="124">
        <v>8.6999999999999993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395</v>
      </c>
      <c r="G123" s="63">
        <v>388</v>
      </c>
      <c r="H123" s="63">
        <v>372</v>
      </c>
      <c r="I123" s="63">
        <v>377</v>
      </c>
      <c r="J123" s="122">
        <f t="shared" si="2"/>
        <v>383</v>
      </c>
      <c r="K123" s="123"/>
      <c r="M123" s="13">
        <v>6</v>
      </c>
      <c r="N123" s="126">
        <v>7.2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224</v>
      </c>
      <c r="G124" s="63">
        <v>223</v>
      </c>
      <c r="H124" s="63">
        <v>235</v>
      </c>
      <c r="I124" s="63">
        <v>222</v>
      </c>
      <c r="J124" s="122">
        <f t="shared" si="2"/>
        <v>226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59.5</v>
      </c>
      <c r="E125" s="15">
        <v>6.9</v>
      </c>
      <c r="F125" s="15">
        <v>207</v>
      </c>
      <c r="G125" s="15">
        <v>209</v>
      </c>
      <c r="H125" s="15">
        <v>205</v>
      </c>
      <c r="I125" s="15">
        <v>220</v>
      </c>
      <c r="J125" s="128">
        <f t="shared" si="2"/>
        <v>210.25</v>
      </c>
      <c r="K125" s="129"/>
      <c r="M125" s="67" t="s">
        <v>30</v>
      </c>
      <c r="N125" s="65">
        <v>3.15</v>
      </c>
      <c r="O125" s="66">
        <v>4.1399999999999997</v>
      </c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 t="s">
        <v>343</v>
      </c>
      <c r="E128" s="11" t="s">
        <v>344</v>
      </c>
      <c r="F128" s="22">
        <v>1044</v>
      </c>
      <c r="G128" s="16"/>
      <c r="H128" s="23" t="s">
        <v>1</v>
      </c>
      <c r="I128" s="117">
        <v>6.75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64.55</v>
      </c>
      <c r="E129" s="11"/>
      <c r="F129" s="22">
        <v>218</v>
      </c>
      <c r="G129" s="16"/>
      <c r="H129" s="27" t="s">
        <v>2</v>
      </c>
      <c r="I129" s="119">
        <v>4.58</v>
      </c>
      <c r="J129" s="119"/>
      <c r="K129" s="120"/>
      <c r="M129" s="65">
        <v>6.8</v>
      </c>
      <c r="N129" s="28">
        <v>115</v>
      </c>
      <c r="O129" s="66">
        <v>0.04</v>
      </c>
      <c r="P129" s="2"/>
    </row>
    <row r="130" spans="1:16" ht="15" customHeight="1" thickBot="1">
      <c r="A130" s="2"/>
      <c r="C130" s="21" t="s">
        <v>38</v>
      </c>
      <c r="D130" s="11">
        <v>69.37</v>
      </c>
      <c r="E130" s="11"/>
      <c r="F130" s="22">
        <v>215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/>
      <c r="E131" s="11"/>
      <c r="F131" s="22"/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70.58</v>
      </c>
      <c r="E132" s="11"/>
      <c r="F132" s="22">
        <v>211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5.5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72.510000000000005</v>
      </c>
      <c r="E133" s="11"/>
      <c r="F133" s="22">
        <v>1671</v>
      </c>
      <c r="G133" s="16"/>
      <c r="H133" s="109"/>
      <c r="I133" s="111"/>
      <c r="J133" s="111"/>
      <c r="K133" s="113" t="e">
        <f>((I133-J133)/I133)</f>
        <v>#DIV/0!</v>
      </c>
      <c r="M133" s="13">
        <v>2</v>
      </c>
      <c r="N133" s="35">
        <v>5.6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73.349999999999994</v>
      </c>
      <c r="E134" s="11">
        <v>6.7</v>
      </c>
      <c r="F134" s="22">
        <v>396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376</v>
      </c>
      <c r="G135" s="16"/>
      <c r="H135" s="109">
        <v>3</v>
      </c>
      <c r="I135" s="111">
        <v>665</v>
      </c>
      <c r="J135" s="111">
        <v>220</v>
      </c>
      <c r="K135" s="113">
        <f>((I135-J135)/I135)</f>
        <v>0.66917293233082709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75.81</v>
      </c>
      <c r="E136" s="11">
        <v>6.3</v>
      </c>
      <c r="F136" s="22">
        <v>854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0.3997589393330655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827</v>
      </c>
      <c r="G137" s="16"/>
      <c r="M137" s="102" t="s">
        <v>55</v>
      </c>
      <c r="N137" s="103"/>
      <c r="O137" s="37">
        <f>(J122-J123)/J122</f>
        <v>0.48728246318607765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0.40992167101827676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6.9690265486725661E-2</v>
      </c>
      <c r="P139" s="2"/>
    </row>
    <row r="140" spans="1:16">
      <c r="A140" s="2"/>
      <c r="B140" s="41"/>
      <c r="C140" s="45" t="s">
        <v>64</v>
      </c>
      <c r="D140" s="33">
        <v>91.25</v>
      </c>
      <c r="E140" s="33"/>
      <c r="F140" s="34"/>
      <c r="G140" s="46"/>
      <c r="H140" s="47" t="s">
        <v>110</v>
      </c>
      <c r="I140" s="33">
        <v>813</v>
      </c>
      <c r="J140" s="33">
        <v>752</v>
      </c>
      <c r="K140" s="34">
        <f>I140-J140</f>
        <v>61</v>
      </c>
      <c r="M140" s="107" t="s">
        <v>65</v>
      </c>
      <c r="N140" s="108"/>
      <c r="O140" s="70">
        <f>(J122-J125)/J122</f>
        <v>0.71854082998661317</v>
      </c>
      <c r="P140" s="2"/>
    </row>
    <row r="141" spans="1:16" ht="15.75" thickBot="1">
      <c r="A141" s="2"/>
      <c r="B141" s="41"/>
      <c r="C141" s="45" t="s">
        <v>66</v>
      </c>
      <c r="D141" s="33">
        <v>72.45</v>
      </c>
      <c r="E141" s="33">
        <v>68.64</v>
      </c>
      <c r="F141" s="34">
        <v>94.75</v>
      </c>
      <c r="G141" s="48">
        <v>5.4</v>
      </c>
      <c r="H141" s="65" t="s">
        <v>111</v>
      </c>
      <c r="I141" s="35">
        <v>221</v>
      </c>
      <c r="J141" s="35">
        <v>188</v>
      </c>
      <c r="K141" s="34">
        <f>I141-J141</f>
        <v>33</v>
      </c>
      <c r="L141" s="49"/>
      <c r="M141" s="97" t="s">
        <v>67</v>
      </c>
      <c r="N141" s="98"/>
      <c r="O141" s="71">
        <f>(J121-J125)/J121</f>
        <v>0.83105664925672962</v>
      </c>
      <c r="P141" s="2"/>
    </row>
    <row r="142" spans="1:16" ht="15" customHeight="1">
      <c r="A142" s="2"/>
      <c r="B142" s="41"/>
      <c r="C142" s="45" t="s">
        <v>68</v>
      </c>
      <c r="D142" s="33">
        <v>74.45</v>
      </c>
      <c r="E142" s="33">
        <v>63.25</v>
      </c>
      <c r="F142" s="34">
        <v>79.62</v>
      </c>
      <c r="P142" s="2"/>
    </row>
    <row r="143" spans="1:16" ht="15" customHeight="1">
      <c r="A143" s="2"/>
      <c r="B143" s="41"/>
      <c r="C143" s="45" t="s">
        <v>69</v>
      </c>
      <c r="D143" s="33">
        <v>76.349999999999994</v>
      </c>
      <c r="E143" s="33">
        <v>49.4</v>
      </c>
      <c r="F143" s="34" t="s">
        <v>345</v>
      </c>
      <c r="P143" s="2"/>
    </row>
    <row r="144" spans="1:16" ht="15" customHeight="1" thickBot="1">
      <c r="A144" s="2"/>
      <c r="B144" s="41"/>
      <c r="C144" s="50" t="s">
        <v>70</v>
      </c>
      <c r="D144" s="51">
        <v>53.61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91.33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346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347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348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349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350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15C2-9C86-4F72-B8FA-AB3A935FECCF}">
  <dimension ref="A1:S171"/>
  <sheetViews>
    <sheetView zoomScale="85" zoomScaleNormal="85" workbookViewId="0">
      <selection activeCell="A115" sqref="A115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7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1121</v>
      </c>
    </row>
    <row r="7" spans="1:19">
      <c r="A7" s="2"/>
      <c r="C7" s="9" t="s">
        <v>17</v>
      </c>
      <c r="D7" s="10"/>
      <c r="E7" s="10"/>
      <c r="F7" s="11">
        <v>811</v>
      </c>
      <c r="G7" s="12"/>
      <c r="H7" s="12"/>
      <c r="I7" s="12"/>
      <c r="J7" s="122">
        <f>AVERAGE(F7:I7)</f>
        <v>811</v>
      </c>
      <c r="K7" s="123"/>
      <c r="M7" s="8">
        <v>2</v>
      </c>
      <c r="N7" s="124">
        <v>8.5</v>
      </c>
      <c r="O7" s="125"/>
      <c r="P7" s="2"/>
      <c r="R7" s="56" t="s">
        <v>1</v>
      </c>
      <c r="S7" s="72">
        <f>AVERAGE(J10,J67,J122)</f>
        <v>526</v>
      </c>
    </row>
    <row r="8" spans="1:19">
      <c r="A8" s="2"/>
      <c r="C8" s="9" t="s">
        <v>18</v>
      </c>
      <c r="D8" s="10"/>
      <c r="E8" s="10"/>
      <c r="F8" s="11">
        <v>403</v>
      </c>
      <c r="G8" s="12"/>
      <c r="H8" s="12"/>
      <c r="I8" s="12"/>
      <c r="J8" s="122">
        <f t="shared" ref="J8:J13" si="0">AVERAGE(F8:I8)</f>
        <v>403</v>
      </c>
      <c r="K8" s="123"/>
      <c r="M8" s="8">
        <v>3</v>
      </c>
      <c r="N8" s="124">
        <v>8</v>
      </c>
      <c r="O8" s="125"/>
      <c r="P8" s="2"/>
      <c r="R8" s="56" t="s">
        <v>2</v>
      </c>
      <c r="S8" s="73">
        <f>AVERAGE(J13,J70,J125)</f>
        <v>198.41666666666666</v>
      </c>
    </row>
    <row r="9" spans="1:19">
      <c r="A9" s="2"/>
      <c r="C9" s="9" t="s">
        <v>19</v>
      </c>
      <c r="D9" s="11">
        <v>61.44</v>
      </c>
      <c r="E9" s="11">
        <v>6</v>
      </c>
      <c r="F9" s="11">
        <v>1242</v>
      </c>
      <c r="G9" s="11">
        <v>1204</v>
      </c>
      <c r="H9" s="11">
        <v>1187</v>
      </c>
      <c r="I9" s="11">
        <v>1048</v>
      </c>
      <c r="J9" s="122">
        <f t="shared" si="0"/>
        <v>1170.25</v>
      </c>
      <c r="K9" s="123"/>
      <c r="M9" s="8">
        <v>4</v>
      </c>
      <c r="N9" s="124">
        <v>7.5</v>
      </c>
      <c r="O9" s="125"/>
      <c r="P9" s="2"/>
      <c r="R9" s="74" t="s">
        <v>20</v>
      </c>
      <c r="S9" s="75">
        <f>S6-S8</f>
        <v>922.58333333333337</v>
      </c>
    </row>
    <row r="10" spans="1:19">
      <c r="A10" s="2"/>
      <c r="C10" s="9" t="s">
        <v>21</v>
      </c>
      <c r="D10" s="11">
        <v>59.82</v>
      </c>
      <c r="E10" s="11">
        <v>7.2</v>
      </c>
      <c r="F10" s="11">
        <v>672</v>
      </c>
      <c r="G10" s="11">
        <v>655</v>
      </c>
      <c r="H10" s="11">
        <v>612</v>
      </c>
      <c r="I10" s="11">
        <v>638</v>
      </c>
      <c r="J10" s="122">
        <f t="shared" si="0"/>
        <v>644.25</v>
      </c>
      <c r="K10" s="123"/>
      <c r="M10" s="8">
        <v>5</v>
      </c>
      <c r="N10" s="124">
        <v>8.1</v>
      </c>
      <c r="O10" s="125"/>
      <c r="P10" s="2"/>
      <c r="R10" s="74" t="s">
        <v>22</v>
      </c>
      <c r="S10" s="76">
        <f>S7-S8</f>
        <v>327.58333333333337</v>
      </c>
    </row>
    <row r="11" spans="1:19" ht="15.75" thickBot="1">
      <c r="A11" s="2"/>
      <c r="C11" s="9" t="s">
        <v>23</v>
      </c>
      <c r="D11" s="11"/>
      <c r="E11" s="11"/>
      <c r="F11" s="11">
        <v>330</v>
      </c>
      <c r="G11" s="63">
        <v>323</v>
      </c>
      <c r="H11" s="63">
        <v>387</v>
      </c>
      <c r="I11" s="63">
        <v>381</v>
      </c>
      <c r="J11" s="122">
        <f t="shared" si="0"/>
        <v>355.25</v>
      </c>
      <c r="K11" s="123"/>
      <c r="M11" s="13">
        <v>6</v>
      </c>
      <c r="N11" s="126">
        <v>7.2</v>
      </c>
      <c r="O11" s="127"/>
      <c r="P11" s="2"/>
      <c r="R11" s="77" t="s">
        <v>24</v>
      </c>
      <c r="S11" s="78">
        <f>S9/S6</f>
        <v>0.8230002973535534</v>
      </c>
    </row>
    <row r="12" spans="1:19" ht="15.75" thickBot="1">
      <c r="A12" s="2"/>
      <c r="C12" s="9" t="s">
        <v>25</v>
      </c>
      <c r="D12" s="11"/>
      <c r="E12" s="11"/>
      <c r="F12" s="11">
        <v>201</v>
      </c>
      <c r="G12" s="63">
        <v>221</v>
      </c>
      <c r="H12" s="63">
        <v>197</v>
      </c>
      <c r="I12" s="63">
        <v>229</v>
      </c>
      <c r="J12" s="122">
        <f t="shared" si="0"/>
        <v>212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0.62278200253485427</v>
      </c>
    </row>
    <row r="13" spans="1:19" ht="15.75" thickBot="1">
      <c r="A13" s="2"/>
      <c r="C13" s="14" t="s">
        <v>29</v>
      </c>
      <c r="D13" s="15">
        <v>59.69</v>
      </c>
      <c r="E13" s="15">
        <v>7</v>
      </c>
      <c r="F13" s="15">
        <v>220</v>
      </c>
      <c r="G13" s="15">
        <v>226</v>
      </c>
      <c r="H13" s="15">
        <v>200</v>
      </c>
      <c r="I13" s="15">
        <v>232</v>
      </c>
      <c r="J13" s="128">
        <f t="shared" si="0"/>
        <v>219.5</v>
      </c>
      <c r="K13" s="129"/>
      <c r="M13" s="67" t="s">
        <v>30</v>
      </c>
      <c r="N13" s="65">
        <v>3.45</v>
      </c>
      <c r="O13" s="66">
        <v>5.16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12.63</v>
      </c>
      <c r="E16" s="11">
        <v>9.9</v>
      </c>
      <c r="F16" s="22">
        <v>869</v>
      </c>
      <c r="G16" s="16"/>
      <c r="H16" s="23" t="s">
        <v>1</v>
      </c>
      <c r="I16" s="117">
        <v>6.93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68.14</v>
      </c>
      <c r="E17" s="11"/>
      <c r="F17" s="22">
        <v>222</v>
      </c>
      <c r="G17" s="16"/>
      <c r="H17" s="27" t="s">
        <v>2</v>
      </c>
      <c r="I17" s="119">
        <v>6.57</v>
      </c>
      <c r="J17" s="119"/>
      <c r="K17" s="120"/>
      <c r="M17" s="65">
        <v>7.1</v>
      </c>
      <c r="N17" s="28">
        <v>162</v>
      </c>
      <c r="O17" s="66">
        <v>0.04</v>
      </c>
      <c r="P17" s="2"/>
    </row>
    <row r="18" spans="1:16" ht="15.75" thickBot="1">
      <c r="A18" s="2"/>
      <c r="C18" s="21" t="s">
        <v>38</v>
      </c>
      <c r="D18" s="11">
        <v>70.38</v>
      </c>
      <c r="E18" s="11"/>
      <c r="F18" s="22">
        <v>219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/>
      <c r="E19" s="11"/>
      <c r="F19" s="22"/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68.42</v>
      </c>
      <c r="E20" s="11"/>
      <c r="F20" s="22">
        <v>211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5.6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72.44</v>
      </c>
      <c r="E21" s="11"/>
      <c r="F21" s="22">
        <v>1725</v>
      </c>
      <c r="G21" s="16"/>
      <c r="H21" s="109">
        <v>8</v>
      </c>
      <c r="I21" s="111">
        <v>314</v>
      </c>
      <c r="J21" s="111">
        <v>215</v>
      </c>
      <c r="K21" s="113">
        <f>((I21-J21)/I21)</f>
        <v>0.31528662420382164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75.260000000000005</v>
      </c>
      <c r="E22" s="11">
        <v>6.6</v>
      </c>
      <c r="F22" s="22">
        <v>402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374</v>
      </c>
      <c r="G23" s="16"/>
      <c r="H23" s="109"/>
      <c r="I23" s="111"/>
      <c r="J23" s="111"/>
      <c r="K23" s="113" t="e">
        <f>((I23-J23)/I23)</f>
        <v>#DIV/0!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75.319999999999993</v>
      </c>
      <c r="E24" s="11">
        <v>6.3</v>
      </c>
      <c r="F24" s="22">
        <v>871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0.44947660756248664</v>
      </c>
      <c r="P24" s="2"/>
    </row>
    <row r="25" spans="1:16" ht="15.75" thickBot="1">
      <c r="A25" s="2"/>
      <c r="C25" s="38" t="s">
        <v>54</v>
      </c>
      <c r="D25" s="15"/>
      <c r="E25" s="15"/>
      <c r="F25" s="39">
        <v>823</v>
      </c>
      <c r="G25" s="16"/>
      <c r="M25" s="102" t="s">
        <v>55</v>
      </c>
      <c r="N25" s="103"/>
      <c r="O25" s="37">
        <f>(J10-J11)/J10</f>
        <v>0.44858362436942179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0.40323715693173823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-3.5377358490566037E-2</v>
      </c>
      <c r="P27" s="2"/>
    </row>
    <row r="28" spans="1:16" ht="15" customHeight="1">
      <c r="A28" s="2"/>
      <c r="B28" s="41"/>
      <c r="C28" s="45" t="s">
        <v>64</v>
      </c>
      <c r="D28" s="33">
        <v>91.75</v>
      </c>
      <c r="E28" s="33"/>
      <c r="F28" s="34"/>
      <c r="G28" s="46"/>
      <c r="H28" s="47" t="s">
        <v>90</v>
      </c>
      <c r="I28" s="33">
        <v>402</v>
      </c>
      <c r="J28" s="33">
        <v>330</v>
      </c>
      <c r="K28" s="34">
        <f>I28-J28</f>
        <v>72</v>
      </c>
      <c r="M28" s="107" t="s">
        <v>65</v>
      </c>
      <c r="N28" s="108"/>
      <c r="O28" s="70">
        <f>(J10-J13)/J10</f>
        <v>0.65929375242530075</v>
      </c>
      <c r="P28" s="2"/>
    </row>
    <row r="29" spans="1:16" ht="15.75" thickBot="1">
      <c r="A29" s="2"/>
      <c r="B29" s="41"/>
      <c r="C29" s="45" t="s">
        <v>66</v>
      </c>
      <c r="D29" s="33">
        <v>73.25</v>
      </c>
      <c r="E29" s="33">
        <v>69.41</v>
      </c>
      <c r="F29" s="34">
        <v>94.76</v>
      </c>
      <c r="G29" s="48">
        <v>5.5</v>
      </c>
      <c r="H29" s="65" t="s">
        <v>2</v>
      </c>
      <c r="I29" s="35">
        <v>239</v>
      </c>
      <c r="J29" s="35">
        <v>224</v>
      </c>
      <c r="K29" s="36">
        <f>I29-J29</f>
        <v>15</v>
      </c>
      <c r="L29" s="49"/>
      <c r="M29" s="97" t="s">
        <v>67</v>
      </c>
      <c r="N29" s="98"/>
      <c r="O29" s="71">
        <f>(J9-J13)/J9</f>
        <v>0.81243324076052126</v>
      </c>
      <c r="P29" s="2"/>
    </row>
    <row r="30" spans="1:16" ht="15" customHeight="1">
      <c r="A30" s="2"/>
      <c r="B30" s="41"/>
      <c r="C30" s="45" t="s">
        <v>68</v>
      </c>
      <c r="D30" s="33">
        <v>79.45</v>
      </c>
      <c r="E30" s="33">
        <v>62.96</v>
      </c>
      <c r="F30" s="34">
        <v>79.25</v>
      </c>
      <c r="P30" s="2"/>
    </row>
    <row r="31" spans="1:16" ht="15" customHeight="1">
      <c r="A31" s="2"/>
      <c r="B31" s="41"/>
      <c r="C31" s="45" t="s">
        <v>69</v>
      </c>
      <c r="D31" s="33">
        <v>78</v>
      </c>
      <c r="E31" s="33">
        <v>51.1</v>
      </c>
      <c r="F31" s="34">
        <v>65.52</v>
      </c>
      <c r="P31" s="2"/>
    </row>
    <row r="32" spans="1:16" ht="15.75" customHeight="1" thickBot="1">
      <c r="A32" s="2"/>
      <c r="B32" s="41"/>
      <c r="C32" s="50" t="s">
        <v>70</v>
      </c>
      <c r="D32" s="51">
        <v>53.75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91.25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 t="s">
        <v>351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352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353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354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 t="s">
        <v>355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 t="s">
        <v>356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122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830</v>
      </c>
      <c r="G64" s="12"/>
      <c r="H64" s="12"/>
      <c r="I64" s="12"/>
      <c r="J64" s="122">
        <f>AVERAGE(F64:I64)</f>
        <v>830</v>
      </c>
      <c r="K64" s="123"/>
      <c r="M64" s="8">
        <v>2</v>
      </c>
      <c r="N64" s="124">
        <v>8.4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460</v>
      </c>
      <c r="G65" s="12"/>
      <c r="H65" s="12"/>
      <c r="I65" s="12"/>
      <c r="J65" s="122">
        <f t="shared" ref="J65:J70" si="1">AVERAGE(F65:I65)</f>
        <v>460</v>
      </c>
      <c r="K65" s="123"/>
      <c r="M65" s="8">
        <v>3</v>
      </c>
      <c r="N65" s="124">
        <v>8</v>
      </c>
      <c r="O65" s="125"/>
      <c r="P65" s="2"/>
    </row>
    <row r="66" spans="1:16" ht="15" customHeight="1">
      <c r="A66" s="2"/>
      <c r="C66" s="9" t="s">
        <v>19</v>
      </c>
      <c r="D66" s="11">
        <v>64.42</v>
      </c>
      <c r="E66" s="11">
        <v>6.3</v>
      </c>
      <c r="F66" s="11">
        <v>954</v>
      </c>
      <c r="G66" s="11">
        <v>998</v>
      </c>
      <c r="H66" s="11">
        <v>1039</v>
      </c>
      <c r="I66" s="11">
        <v>1100</v>
      </c>
      <c r="J66" s="122">
        <f t="shared" si="1"/>
        <v>1022.75</v>
      </c>
      <c r="K66" s="123"/>
      <c r="M66" s="8">
        <v>4</v>
      </c>
      <c r="N66" s="124">
        <v>7.2</v>
      </c>
      <c r="O66" s="125"/>
      <c r="P66" s="2"/>
    </row>
    <row r="67" spans="1:16" ht="15" customHeight="1">
      <c r="A67" s="2"/>
      <c r="C67" s="9" t="s">
        <v>21</v>
      </c>
      <c r="D67" s="11">
        <v>61.83</v>
      </c>
      <c r="E67" s="11">
        <v>7.5</v>
      </c>
      <c r="F67" s="11">
        <v>528</v>
      </c>
      <c r="G67" s="11">
        <v>549</v>
      </c>
      <c r="H67" s="11">
        <v>498</v>
      </c>
      <c r="I67" s="11">
        <v>397</v>
      </c>
      <c r="J67" s="122">
        <f t="shared" si="1"/>
        <v>493</v>
      </c>
      <c r="K67" s="123"/>
      <c r="M67" s="8">
        <v>5</v>
      </c>
      <c r="N67" s="124">
        <v>7.9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338</v>
      </c>
      <c r="G68" s="63">
        <v>353</v>
      </c>
      <c r="H68" s="63">
        <v>319</v>
      </c>
      <c r="I68" s="63">
        <v>292</v>
      </c>
      <c r="J68" s="122">
        <f t="shared" si="1"/>
        <v>325.5</v>
      </c>
      <c r="K68" s="123"/>
      <c r="M68" s="13">
        <v>6</v>
      </c>
      <c r="N68" s="126">
        <v>7.2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203</v>
      </c>
      <c r="G69" s="63">
        <v>206</v>
      </c>
      <c r="H69" s="63">
        <v>197</v>
      </c>
      <c r="I69" s="63">
        <v>186</v>
      </c>
      <c r="J69" s="122">
        <f t="shared" si="1"/>
        <v>198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61.26</v>
      </c>
      <c r="E70" s="15">
        <v>6.9</v>
      </c>
      <c r="F70" s="15">
        <v>210</v>
      </c>
      <c r="G70" s="15">
        <v>213</v>
      </c>
      <c r="H70" s="15">
        <v>205</v>
      </c>
      <c r="I70" s="15">
        <v>194</v>
      </c>
      <c r="J70" s="128">
        <f t="shared" si="1"/>
        <v>205.5</v>
      </c>
      <c r="K70" s="129"/>
      <c r="M70" s="67" t="s">
        <v>30</v>
      </c>
      <c r="N70" s="65">
        <v>3.78</v>
      </c>
      <c r="O70" s="66">
        <v>5.45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18.25</v>
      </c>
      <c r="E73" s="11">
        <v>9.8000000000000007</v>
      </c>
      <c r="F73" s="22">
        <v>1329</v>
      </c>
      <c r="G73" s="16"/>
      <c r="H73" s="23" t="s">
        <v>1</v>
      </c>
      <c r="I73" s="117">
        <v>5.16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68.06</v>
      </c>
      <c r="E74" s="11"/>
      <c r="F74" s="22">
        <v>219</v>
      </c>
      <c r="G74" s="16"/>
      <c r="H74" s="27" t="s">
        <v>2</v>
      </c>
      <c r="I74" s="119">
        <v>4.9400000000000004</v>
      </c>
      <c r="J74" s="119"/>
      <c r="K74" s="120"/>
      <c r="M74" s="65">
        <v>6.9</v>
      </c>
      <c r="N74" s="28">
        <v>136</v>
      </c>
      <c r="O74" s="66">
        <v>0.05</v>
      </c>
      <c r="P74" s="2"/>
    </row>
    <row r="75" spans="1:16" ht="15" customHeight="1" thickBot="1">
      <c r="A75" s="2"/>
      <c r="C75" s="21" t="s">
        <v>38</v>
      </c>
      <c r="D75" s="11">
        <v>73.81</v>
      </c>
      <c r="E75" s="11"/>
      <c r="F75" s="22">
        <v>217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/>
      <c r="E76" s="11"/>
      <c r="F76" s="22"/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70.8</v>
      </c>
      <c r="E77" s="11"/>
      <c r="F77" s="22">
        <v>212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5.3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74.150000000000006</v>
      </c>
      <c r="E78" s="11"/>
      <c r="F78" s="22">
        <v>1840</v>
      </c>
      <c r="G78" s="16"/>
      <c r="H78" s="109">
        <v>11</v>
      </c>
      <c r="I78" s="111">
        <v>531</v>
      </c>
      <c r="J78" s="111">
        <v>313</v>
      </c>
      <c r="K78" s="113">
        <f>((I78-J78)/I78)</f>
        <v>0.41054613935969869</v>
      </c>
      <c r="M78" s="13">
        <v>2</v>
      </c>
      <c r="N78" s="35">
        <v>5.5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74.89</v>
      </c>
      <c r="E79" s="11">
        <v>6.7</v>
      </c>
      <c r="F79" s="22">
        <v>411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396</v>
      </c>
      <c r="G80" s="16"/>
      <c r="H80" s="109">
        <v>12</v>
      </c>
      <c r="I80" s="111">
        <v>393</v>
      </c>
      <c r="J80" s="111">
        <v>200</v>
      </c>
      <c r="K80" s="113">
        <f>((I80-J80)/I80)</f>
        <v>0.4910941475826972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75.77</v>
      </c>
      <c r="E81" s="11">
        <v>6.4</v>
      </c>
      <c r="F81" s="22">
        <v>860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0.5179662674162796</v>
      </c>
      <c r="P81" s="2"/>
    </row>
    <row r="82" spans="1:16" ht="15.75" thickBot="1">
      <c r="A82" s="2"/>
      <c r="C82" s="38" t="s">
        <v>54</v>
      </c>
      <c r="D82" s="15"/>
      <c r="E82" s="15"/>
      <c r="F82" s="39">
        <v>838</v>
      </c>
      <c r="G82" s="16"/>
      <c r="M82" s="102" t="s">
        <v>55</v>
      </c>
      <c r="N82" s="103"/>
      <c r="O82" s="37">
        <f>(J67-J68)/J67</f>
        <v>0.33975659229208927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0.39170506912442399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-3.787878787878788E-2</v>
      </c>
      <c r="P84" s="2"/>
    </row>
    <row r="85" spans="1:16">
      <c r="A85" s="2"/>
      <c r="B85" s="41"/>
      <c r="C85" s="45" t="s">
        <v>64</v>
      </c>
      <c r="D85" s="33">
        <v>91.4</v>
      </c>
      <c r="E85" s="33"/>
      <c r="F85" s="34"/>
      <c r="G85" s="46"/>
      <c r="H85" s="47" t="s">
        <v>90</v>
      </c>
      <c r="I85" s="33">
        <v>319</v>
      </c>
      <c r="J85" s="33">
        <v>221</v>
      </c>
      <c r="K85" s="34">
        <f>I85-J85</f>
        <v>98</v>
      </c>
      <c r="M85" s="107" t="s">
        <v>65</v>
      </c>
      <c r="N85" s="108"/>
      <c r="O85" s="70">
        <f>(J67-J70)/J67</f>
        <v>0.58316430020283971</v>
      </c>
      <c r="P85" s="2"/>
    </row>
    <row r="86" spans="1:16" ht="15.75" thickBot="1">
      <c r="A86" s="2"/>
      <c r="B86" s="41"/>
      <c r="C86" s="45" t="s">
        <v>66</v>
      </c>
      <c r="D86" s="33">
        <v>72.8</v>
      </c>
      <c r="E86" s="33">
        <v>68.72</v>
      </c>
      <c r="F86" s="34">
        <v>94.4</v>
      </c>
      <c r="G86" s="48">
        <v>5.6</v>
      </c>
      <c r="H86" s="65" t="s">
        <v>2</v>
      </c>
      <c r="I86" s="35">
        <v>192</v>
      </c>
      <c r="J86" s="35">
        <v>161</v>
      </c>
      <c r="K86" s="34">
        <f>I86-J86</f>
        <v>31</v>
      </c>
      <c r="L86" s="49"/>
      <c r="M86" s="97" t="s">
        <v>67</v>
      </c>
      <c r="N86" s="98"/>
      <c r="O86" s="71">
        <f>(J66-J70)/J66</f>
        <v>0.79907113175262767</v>
      </c>
      <c r="P86" s="2"/>
    </row>
    <row r="87" spans="1:16" ht="15" customHeight="1">
      <c r="A87" s="2"/>
      <c r="B87" s="41"/>
      <c r="C87" s="45" t="s">
        <v>68</v>
      </c>
      <c r="D87" s="33">
        <v>80.2</v>
      </c>
      <c r="E87" s="33">
        <v>63.43</v>
      </c>
      <c r="F87" s="34">
        <v>79.09</v>
      </c>
      <c r="P87" s="2"/>
    </row>
    <row r="88" spans="1:16" ht="15" customHeight="1">
      <c r="A88" s="2"/>
      <c r="B88" s="41"/>
      <c r="C88" s="45" t="s">
        <v>69</v>
      </c>
      <c r="D88" s="33">
        <v>77.849999999999994</v>
      </c>
      <c r="E88" s="33">
        <v>51.15</v>
      </c>
      <c r="F88" s="34">
        <v>65.7</v>
      </c>
      <c r="P88" s="2"/>
    </row>
    <row r="89" spans="1:16" ht="15" customHeight="1" thickBot="1">
      <c r="A89" s="2"/>
      <c r="B89" s="41"/>
      <c r="C89" s="50" t="s">
        <v>70</v>
      </c>
      <c r="D89" s="51">
        <v>52.95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91.45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357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 t="s">
        <v>358</v>
      </c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359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95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360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 t="s">
        <v>361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108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868</v>
      </c>
      <c r="G119" s="12"/>
      <c r="H119" s="12"/>
      <c r="I119" s="12"/>
      <c r="J119" s="122">
        <f>AVERAGE(F119:I119)</f>
        <v>868</v>
      </c>
      <c r="K119" s="123"/>
      <c r="M119" s="8">
        <v>2</v>
      </c>
      <c r="N119" s="124">
        <v>8.5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484</v>
      </c>
      <c r="G120" s="12"/>
      <c r="H120" s="12"/>
      <c r="I120" s="12"/>
      <c r="J120" s="122">
        <f t="shared" ref="J120:J125" si="2">AVERAGE(F120:I120)</f>
        <v>484</v>
      </c>
      <c r="K120" s="123"/>
      <c r="M120" s="8">
        <v>3</v>
      </c>
      <c r="N120" s="124">
        <v>8.1</v>
      </c>
      <c r="O120" s="125"/>
      <c r="P120" s="2"/>
    </row>
    <row r="121" spans="1:16">
      <c r="A121" s="2"/>
      <c r="C121" s="9" t="s">
        <v>19</v>
      </c>
      <c r="D121" s="11">
        <v>59.59</v>
      </c>
      <c r="E121" s="11">
        <v>6.4</v>
      </c>
      <c r="F121" s="11">
        <v>1173</v>
      </c>
      <c r="G121" s="11">
        <v>1146</v>
      </c>
      <c r="H121" s="11">
        <v>1106</v>
      </c>
      <c r="I121" s="11">
        <v>1255</v>
      </c>
      <c r="J121" s="122">
        <f t="shared" si="2"/>
        <v>1170</v>
      </c>
      <c r="K121" s="123"/>
      <c r="M121" s="8">
        <v>4</v>
      </c>
      <c r="N121" s="124">
        <v>7.3</v>
      </c>
      <c r="O121" s="125"/>
      <c r="P121" s="2"/>
    </row>
    <row r="122" spans="1:16">
      <c r="A122" s="2"/>
      <c r="C122" s="9" t="s">
        <v>21</v>
      </c>
      <c r="D122" s="11">
        <v>58.81</v>
      </c>
      <c r="E122" s="11">
        <v>7.5</v>
      </c>
      <c r="F122" s="11">
        <v>446</v>
      </c>
      <c r="G122" s="11">
        <v>454</v>
      </c>
      <c r="H122" s="11">
        <v>424</v>
      </c>
      <c r="I122" s="11">
        <v>439</v>
      </c>
      <c r="J122" s="122">
        <f t="shared" si="2"/>
        <v>440.75</v>
      </c>
      <c r="K122" s="123"/>
      <c r="M122" s="8">
        <v>5</v>
      </c>
      <c r="N122" s="124">
        <v>7.8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283</v>
      </c>
      <c r="G123" s="63">
        <v>278</v>
      </c>
      <c r="H123" s="63">
        <v>272</v>
      </c>
      <c r="I123" s="63">
        <v>280</v>
      </c>
      <c r="J123" s="122">
        <f t="shared" si="2"/>
        <v>278.25</v>
      </c>
      <c r="K123" s="123"/>
      <c r="M123" s="13">
        <v>6</v>
      </c>
      <c r="N123" s="126">
        <v>7.3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186</v>
      </c>
      <c r="G124" s="63">
        <v>182</v>
      </c>
      <c r="H124" s="63">
        <v>181</v>
      </c>
      <c r="I124" s="63">
        <v>177</v>
      </c>
      <c r="J124" s="122">
        <f t="shared" si="2"/>
        <v>181.5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60.2</v>
      </c>
      <c r="E125" s="15">
        <v>7</v>
      </c>
      <c r="F125" s="15">
        <v>180</v>
      </c>
      <c r="G125" s="15">
        <v>171</v>
      </c>
      <c r="H125" s="15">
        <v>167</v>
      </c>
      <c r="I125" s="15">
        <v>163</v>
      </c>
      <c r="J125" s="128">
        <f t="shared" si="2"/>
        <v>170.25</v>
      </c>
      <c r="K125" s="129"/>
      <c r="M125" s="67" t="s">
        <v>30</v>
      </c>
      <c r="N125" s="65">
        <v>3.85</v>
      </c>
      <c r="O125" s="66">
        <v>4.95</v>
      </c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 t="s">
        <v>362</v>
      </c>
      <c r="E128" s="11">
        <v>7.1</v>
      </c>
      <c r="F128" s="22">
        <v>998</v>
      </c>
      <c r="G128" s="16"/>
      <c r="H128" s="23" t="s">
        <v>1</v>
      </c>
      <c r="I128" s="117">
        <v>4.74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67.05</v>
      </c>
      <c r="E129" s="11"/>
      <c r="F129" s="22">
        <v>191</v>
      </c>
      <c r="G129" s="16"/>
      <c r="H129" s="27" t="s">
        <v>2</v>
      </c>
      <c r="I129" s="119">
        <v>4.2300000000000004</v>
      </c>
      <c r="J129" s="119"/>
      <c r="K129" s="120"/>
      <c r="M129" s="65">
        <v>6.9</v>
      </c>
      <c r="N129" s="28">
        <v>118</v>
      </c>
      <c r="O129" s="66">
        <v>0.04</v>
      </c>
      <c r="P129" s="2"/>
    </row>
    <row r="130" spans="1:16" ht="15" customHeight="1" thickBot="1">
      <c r="A130" s="2"/>
      <c r="C130" s="21" t="s">
        <v>38</v>
      </c>
      <c r="D130" s="11">
        <v>71.19</v>
      </c>
      <c r="E130" s="11"/>
      <c r="F130" s="22">
        <v>188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/>
      <c r="E131" s="11"/>
      <c r="F131" s="22"/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67.28</v>
      </c>
      <c r="E132" s="11"/>
      <c r="F132" s="22">
        <v>185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5.6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72.88</v>
      </c>
      <c r="E133" s="11"/>
      <c r="F133" s="22">
        <v>1734</v>
      </c>
      <c r="G133" s="16"/>
      <c r="H133" s="109"/>
      <c r="I133" s="111"/>
      <c r="J133" s="111"/>
      <c r="K133" s="113" t="e">
        <f>((I133-J133)/I133)</f>
        <v>#DIV/0!</v>
      </c>
      <c r="M133" s="13">
        <v>2</v>
      </c>
      <c r="N133" s="35">
        <v>5.7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74.45</v>
      </c>
      <c r="E134" s="11">
        <v>6.8</v>
      </c>
      <c r="F134" s="22">
        <v>436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415</v>
      </c>
      <c r="G135" s="16"/>
      <c r="H135" s="109">
        <v>5</v>
      </c>
      <c r="I135" s="111">
        <v>280</v>
      </c>
      <c r="J135" s="111">
        <v>202</v>
      </c>
      <c r="K135" s="113">
        <f>((I135-J135)/I135)</f>
        <v>0.27857142857142858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76.040000000000006</v>
      </c>
      <c r="E136" s="11">
        <v>6.3</v>
      </c>
      <c r="F136" s="22">
        <v>851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0.6232905982905983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833</v>
      </c>
      <c r="G137" s="16"/>
      <c r="M137" s="102" t="s">
        <v>55</v>
      </c>
      <c r="N137" s="103"/>
      <c r="O137" s="37">
        <f>(J122-J123)/J122</f>
        <v>0.36868973340896199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0.34770889487870621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6.1983471074380167E-2</v>
      </c>
      <c r="P139" s="2"/>
    </row>
    <row r="140" spans="1:16">
      <c r="A140" s="2"/>
      <c r="B140" s="41"/>
      <c r="C140" s="45" t="s">
        <v>64</v>
      </c>
      <c r="D140" s="33">
        <v>91.27</v>
      </c>
      <c r="E140" s="33"/>
      <c r="F140" s="34"/>
      <c r="G140" s="46"/>
      <c r="H140" s="47" t="s">
        <v>111</v>
      </c>
      <c r="I140" s="33">
        <v>456</v>
      </c>
      <c r="J140" s="33">
        <v>408</v>
      </c>
      <c r="K140" s="34">
        <f>I140-J140</f>
        <v>48</v>
      </c>
      <c r="M140" s="107" t="s">
        <v>65</v>
      </c>
      <c r="N140" s="108"/>
      <c r="O140" s="70">
        <f>(J122-J125)/J122</f>
        <v>0.61372660238230292</v>
      </c>
      <c r="P140" s="2"/>
    </row>
    <row r="141" spans="1:16" ht="15.75" thickBot="1">
      <c r="A141" s="2"/>
      <c r="B141" s="41"/>
      <c r="C141" s="45" t="s">
        <v>66</v>
      </c>
      <c r="D141" s="33">
        <v>72.650000000000006</v>
      </c>
      <c r="E141" s="33">
        <v>68.8</v>
      </c>
      <c r="F141" s="34">
        <v>94.71</v>
      </c>
      <c r="G141" s="48">
        <v>5.4</v>
      </c>
      <c r="H141" s="65" t="s">
        <v>110</v>
      </c>
      <c r="I141" s="35">
        <v>194</v>
      </c>
      <c r="J141" s="35">
        <v>163</v>
      </c>
      <c r="K141" s="34">
        <f>I141-J141</f>
        <v>31</v>
      </c>
      <c r="L141" s="49"/>
      <c r="M141" s="97" t="s">
        <v>67</v>
      </c>
      <c r="N141" s="98"/>
      <c r="O141" s="71">
        <f>(J121-J125)/J121</f>
        <v>0.85448717948717945</v>
      </c>
      <c r="P141" s="2"/>
    </row>
    <row r="142" spans="1:16" ht="15" customHeight="1">
      <c r="A142" s="2"/>
      <c r="B142" s="41"/>
      <c r="C142" s="45" t="s">
        <v>68</v>
      </c>
      <c r="D142" s="33">
        <v>79.95</v>
      </c>
      <c r="E142" s="33">
        <v>63.44</v>
      </c>
      <c r="F142" s="34">
        <v>79.349999999999994</v>
      </c>
      <c r="P142" s="2"/>
    </row>
    <row r="143" spans="1:16" ht="15" customHeight="1">
      <c r="A143" s="2"/>
      <c r="B143" s="41"/>
      <c r="C143" s="45" t="s">
        <v>69</v>
      </c>
      <c r="D143" s="33">
        <v>76.349999999999994</v>
      </c>
      <c r="E143" s="33">
        <v>50.01</v>
      </c>
      <c r="F143" s="34">
        <v>65.510000000000005</v>
      </c>
      <c r="P143" s="2"/>
    </row>
    <row r="144" spans="1:16" ht="15" customHeight="1" thickBot="1">
      <c r="A144" s="2"/>
      <c r="B144" s="41"/>
      <c r="C144" s="50" t="s">
        <v>70</v>
      </c>
      <c r="D144" s="51">
        <v>54.17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1.46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363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364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365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366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367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C321-EC73-4FD8-BB15-C49AC058C403}">
  <dimension ref="A1:T171"/>
  <sheetViews>
    <sheetView zoomScale="85" zoomScaleNormal="85" workbookViewId="0">
      <selection activeCell="A115" sqref="A115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152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1235.1666666666667</v>
      </c>
    </row>
    <row r="7" spans="1:19">
      <c r="A7" s="2"/>
      <c r="C7" s="9" t="s">
        <v>17</v>
      </c>
      <c r="D7" s="10"/>
      <c r="E7" s="10"/>
      <c r="F7" s="11">
        <v>896</v>
      </c>
      <c r="G7" s="12"/>
      <c r="H7" s="12"/>
      <c r="I7" s="12"/>
      <c r="J7" s="122">
        <f>AVERAGE(F7:I7)</f>
        <v>896</v>
      </c>
      <c r="K7" s="123"/>
      <c r="M7" s="8">
        <v>2</v>
      </c>
      <c r="N7" s="124">
        <v>8.5</v>
      </c>
      <c r="O7" s="125"/>
      <c r="P7" s="2"/>
      <c r="R7" s="56" t="s">
        <v>1</v>
      </c>
      <c r="S7" s="72">
        <f>AVERAGE(J10,J67,J122)</f>
        <v>455.75</v>
      </c>
    </row>
    <row r="8" spans="1:19">
      <c r="A8" s="2"/>
      <c r="C8" s="9" t="s">
        <v>18</v>
      </c>
      <c r="D8" s="10"/>
      <c r="E8" s="10"/>
      <c r="F8" s="11">
        <v>495</v>
      </c>
      <c r="G8" s="12"/>
      <c r="H8" s="12"/>
      <c r="I8" s="12"/>
      <c r="J8" s="122">
        <f t="shared" ref="J8:J13" si="0">AVERAGE(F8:I8)</f>
        <v>495</v>
      </c>
      <c r="K8" s="123"/>
      <c r="M8" s="8">
        <v>3</v>
      </c>
      <c r="N8" s="124">
        <v>8.1</v>
      </c>
      <c r="O8" s="125"/>
      <c r="P8" s="2"/>
      <c r="R8" s="56" t="s">
        <v>2</v>
      </c>
      <c r="S8" s="73">
        <f>AVERAGE(J13,J70,J125)</f>
        <v>163.83333333333334</v>
      </c>
    </row>
    <row r="9" spans="1:19">
      <c r="A9" s="2"/>
      <c r="C9" s="9" t="s">
        <v>19</v>
      </c>
      <c r="D9" s="11">
        <v>57.93</v>
      </c>
      <c r="E9" s="11">
        <v>6</v>
      </c>
      <c r="F9" s="11">
        <v>1366</v>
      </c>
      <c r="G9" s="11">
        <v>1330</v>
      </c>
      <c r="H9" s="11">
        <v>1292</v>
      </c>
      <c r="I9" s="11">
        <v>1231</v>
      </c>
      <c r="J9" s="122">
        <f t="shared" si="0"/>
        <v>1304.75</v>
      </c>
      <c r="K9" s="123"/>
      <c r="M9" s="8">
        <v>4</v>
      </c>
      <c r="N9" s="124">
        <v>7.5</v>
      </c>
      <c r="O9" s="125"/>
      <c r="P9" s="2"/>
      <c r="R9" s="74" t="s">
        <v>20</v>
      </c>
      <c r="S9" s="75">
        <f>S6-S8</f>
        <v>1071.3333333333335</v>
      </c>
    </row>
    <row r="10" spans="1:19">
      <c r="A10" s="2"/>
      <c r="C10" s="9" t="s">
        <v>21</v>
      </c>
      <c r="D10" s="11">
        <v>56.16</v>
      </c>
      <c r="E10" s="11">
        <v>7.3</v>
      </c>
      <c r="F10" s="11">
        <v>459</v>
      </c>
      <c r="G10" s="11">
        <v>475</v>
      </c>
      <c r="H10" s="11">
        <v>441</v>
      </c>
      <c r="I10" s="11">
        <v>423</v>
      </c>
      <c r="J10" s="122">
        <f t="shared" si="0"/>
        <v>449.5</v>
      </c>
      <c r="K10" s="123"/>
      <c r="M10" s="8">
        <v>5</v>
      </c>
      <c r="N10" s="124">
        <v>8</v>
      </c>
      <c r="O10" s="125"/>
      <c r="P10" s="2"/>
      <c r="R10" s="74" t="s">
        <v>22</v>
      </c>
      <c r="S10" s="76">
        <f>S7-S8</f>
        <v>291.91666666666663</v>
      </c>
    </row>
    <row r="11" spans="1:19" ht="15.75" thickBot="1">
      <c r="A11" s="2"/>
      <c r="C11" s="9" t="s">
        <v>23</v>
      </c>
      <c r="D11" s="11"/>
      <c r="E11" s="11"/>
      <c r="F11" s="11">
        <v>254</v>
      </c>
      <c r="G11" s="63">
        <v>271</v>
      </c>
      <c r="H11" s="63">
        <v>245</v>
      </c>
      <c r="I11" s="63">
        <v>234</v>
      </c>
      <c r="J11" s="122">
        <f t="shared" si="0"/>
        <v>251</v>
      </c>
      <c r="K11" s="123"/>
      <c r="M11" s="13">
        <v>6</v>
      </c>
      <c r="N11" s="126">
        <v>7.3</v>
      </c>
      <c r="O11" s="127"/>
      <c r="P11" s="2"/>
      <c r="R11" s="77" t="s">
        <v>24</v>
      </c>
      <c r="S11" s="78">
        <f>S9/S6</f>
        <v>0.86735933072459859</v>
      </c>
    </row>
    <row r="12" spans="1:19" ht="15.75" thickBot="1">
      <c r="A12" s="2"/>
      <c r="C12" s="9" t="s">
        <v>25</v>
      </c>
      <c r="D12" s="11"/>
      <c r="E12" s="11"/>
      <c r="F12" s="11">
        <v>163</v>
      </c>
      <c r="G12" s="63">
        <v>166</v>
      </c>
      <c r="H12" s="63">
        <v>168</v>
      </c>
      <c r="I12" s="63">
        <v>171</v>
      </c>
      <c r="J12" s="122">
        <f t="shared" si="0"/>
        <v>167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0.64051929054671775</v>
      </c>
    </row>
    <row r="13" spans="1:19" ht="15.75" thickBot="1">
      <c r="A13" s="2"/>
      <c r="C13" s="14" t="s">
        <v>29</v>
      </c>
      <c r="D13" s="15">
        <v>59.28</v>
      </c>
      <c r="E13" s="15">
        <v>7.1</v>
      </c>
      <c r="F13" s="15">
        <v>169</v>
      </c>
      <c r="G13" s="15">
        <v>173</v>
      </c>
      <c r="H13" s="15">
        <v>175</v>
      </c>
      <c r="I13" s="15">
        <v>177</v>
      </c>
      <c r="J13" s="128">
        <f t="shared" si="0"/>
        <v>173.5</v>
      </c>
      <c r="K13" s="129"/>
      <c r="M13" s="67" t="s">
        <v>30</v>
      </c>
      <c r="N13" s="65">
        <v>3.32</v>
      </c>
      <c r="O13" s="66">
        <v>5.32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7.5</v>
      </c>
      <c r="E16" s="11">
        <v>9.8000000000000007</v>
      </c>
      <c r="F16" s="22">
        <v>1130</v>
      </c>
      <c r="G16" s="16"/>
      <c r="H16" s="23" t="s">
        <v>1</v>
      </c>
      <c r="I16" s="117">
        <v>4.82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64.81</v>
      </c>
      <c r="E17" s="11"/>
      <c r="F17" s="22">
        <v>183</v>
      </c>
      <c r="G17" s="16"/>
      <c r="H17" s="27" t="s">
        <v>2</v>
      </c>
      <c r="I17" s="119">
        <v>4.49</v>
      </c>
      <c r="J17" s="119"/>
      <c r="K17" s="120"/>
      <c r="M17" s="65">
        <v>6.8</v>
      </c>
      <c r="N17" s="28">
        <v>119</v>
      </c>
      <c r="O17" s="66">
        <v>0.02</v>
      </c>
      <c r="P17" s="2"/>
    </row>
    <row r="18" spans="1:16" ht="15.75" thickBot="1">
      <c r="A18" s="2"/>
      <c r="C18" s="21" t="s">
        <v>38</v>
      </c>
      <c r="D18" s="11">
        <v>63.06</v>
      </c>
      <c r="E18" s="11"/>
      <c r="F18" s="22">
        <v>181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/>
      <c r="E19" s="11"/>
      <c r="F19" s="22"/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73.69</v>
      </c>
      <c r="E20" s="11"/>
      <c r="F20" s="22">
        <v>178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5.8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73.83</v>
      </c>
      <c r="E21" s="11"/>
      <c r="F21" s="22">
        <v>1798</v>
      </c>
      <c r="G21" s="16"/>
      <c r="H21" s="109">
        <v>1</v>
      </c>
      <c r="I21" s="111">
        <v>456</v>
      </c>
      <c r="J21" s="111">
        <v>233</v>
      </c>
      <c r="K21" s="113">
        <f>((I21-J21)/I21)</f>
        <v>0.48903508771929827</v>
      </c>
      <c r="M21" s="13">
        <v>2</v>
      </c>
      <c r="N21" s="35">
        <v>5.9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77.25</v>
      </c>
      <c r="E22" s="11">
        <v>6.9</v>
      </c>
      <c r="F22" s="22">
        <v>429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414</v>
      </c>
      <c r="G23" s="16"/>
      <c r="H23" s="109">
        <v>6</v>
      </c>
      <c r="I23" s="111">
        <v>312</v>
      </c>
      <c r="J23" s="111">
        <v>156</v>
      </c>
      <c r="K23" s="113">
        <f>((I23-J23)/I23)</f>
        <v>0.5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76.5</v>
      </c>
      <c r="E24" s="11">
        <v>6.4</v>
      </c>
      <c r="F24" s="22">
        <v>845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0.65548955738647252</v>
      </c>
      <c r="P24" s="2"/>
    </row>
    <row r="25" spans="1:16" ht="15.75" thickBot="1">
      <c r="A25" s="2"/>
      <c r="C25" s="38" t="s">
        <v>54</v>
      </c>
      <c r="D25" s="15"/>
      <c r="E25" s="15"/>
      <c r="F25" s="39">
        <v>831</v>
      </c>
      <c r="G25" s="16"/>
      <c r="M25" s="102" t="s">
        <v>55</v>
      </c>
      <c r="N25" s="103"/>
      <c r="O25" s="37">
        <f>(J10-J11)/J10</f>
        <v>0.44160177975528364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0.33466135458167329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-3.8922155688622756E-2</v>
      </c>
      <c r="P27" s="2"/>
    </row>
    <row r="28" spans="1:16" ht="15" customHeight="1">
      <c r="A28" s="2"/>
      <c r="B28" s="41"/>
      <c r="C28" s="45" t="s">
        <v>64</v>
      </c>
      <c r="D28" s="33">
        <v>91.15</v>
      </c>
      <c r="E28" s="33"/>
      <c r="F28" s="34"/>
      <c r="G28" s="46"/>
      <c r="H28" s="47" t="s">
        <v>90</v>
      </c>
      <c r="I28" s="33">
        <v>298</v>
      </c>
      <c r="J28" s="33">
        <v>209</v>
      </c>
      <c r="K28" s="34">
        <f>I28-J28</f>
        <v>89</v>
      </c>
      <c r="M28" s="107" t="s">
        <v>65</v>
      </c>
      <c r="N28" s="108"/>
      <c r="O28" s="70">
        <f>(J10-J13)/J10</f>
        <v>0.61401557285873187</v>
      </c>
      <c r="P28" s="2"/>
    </row>
    <row r="29" spans="1:16" ht="15.75" thickBot="1">
      <c r="A29" s="2"/>
      <c r="B29" s="41"/>
      <c r="C29" s="45" t="s">
        <v>66</v>
      </c>
      <c r="D29" s="33">
        <v>72.75</v>
      </c>
      <c r="E29" s="33">
        <v>68.86</v>
      </c>
      <c r="F29" s="34">
        <v>94.65</v>
      </c>
      <c r="G29" s="48">
        <v>5.3</v>
      </c>
      <c r="H29" s="65" t="s">
        <v>2</v>
      </c>
      <c r="I29" s="35">
        <v>171</v>
      </c>
      <c r="J29" s="35">
        <v>139</v>
      </c>
      <c r="K29" s="36">
        <f>I29-J29</f>
        <v>32</v>
      </c>
      <c r="L29" s="49"/>
      <c r="M29" s="97" t="s">
        <v>67</v>
      </c>
      <c r="N29" s="98"/>
      <c r="O29" s="71">
        <f>(J9-J13)/J9</f>
        <v>0.86702433416363289</v>
      </c>
      <c r="P29" s="2"/>
    </row>
    <row r="30" spans="1:16" ht="15" customHeight="1">
      <c r="A30" s="2"/>
      <c r="B30" s="41"/>
      <c r="C30" s="45" t="s">
        <v>68</v>
      </c>
      <c r="D30" s="33">
        <v>80.349999999999994</v>
      </c>
      <c r="E30" s="33">
        <v>63.63</v>
      </c>
      <c r="F30" s="34">
        <v>79.19</v>
      </c>
      <c r="P30" s="2"/>
    </row>
    <row r="31" spans="1:16" ht="15" customHeight="1">
      <c r="A31" s="2"/>
      <c r="B31" s="41"/>
      <c r="C31" s="45" t="s">
        <v>69</v>
      </c>
      <c r="D31" s="33">
        <v>77.2</v>
      </c>
      <c r="E31" s="33">
        <v>50.45</v>
      </c>
      <c r="F31" s="34">
        <v>65.349999999999994</v>
      </c>
      <c r="P31" s="2"/>
    </row>
    <row r="32" spans="1:16" ht="15.75" customHeight="1" thickBot="1">
      <c r="A32" s="2"/>
      <c r="B32" s="41"/>
      <c r="C32" s="50" t="s">
        <v>70</v>
      </c>
      <c r="D32" s="51">
        <v>52.7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91.25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 t="s">
        <v>368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 t="s">
        <v>369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 t="s">
        <v>370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371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372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373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122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939</v>
      </c>
      <c r="G64" s="12"/>
      <c r="H64" s="12"/>
      <c r="I64" s="12"/>
      <c r="J64" s="122">
        <f>AVERAGE(F64:I64)</f>
        <v>939</v>
      </c>
      <c r="K64" s="123"/>
      <c r="M64" s="8">
        <v>2</v>
      </c>
      <c r="N64" s="124">
        <v>8.4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484</v>
      </c>
      <c r="G65" s="12"/>
      <c r="H65" s="12"/>
      <c r="I65" s="12"/>
      <c r="J65" s="122">
        <f t="shared" ref="J65:J70" si="1">AVERAGE(F65:I65)</f>
        <v>484</v>
      </c>
      <c r="K65" s="123"/>
      <c r="M65" s="8">
        <v>3</v>
      </c>
      <c r="N65" s="124">
        <v>8.3000000000000007</v>
      </c>
      <c r="O65" s="125"/>
      <c r="P65" s="2"/>
    </row>
    <row r="66" spans="1:16" ht="15" customHeight="1">
      <c r="A66" s="2"/>
      <c r="C66" s="9" t="s">
        <v>19</v>
      </c>
      <c r="D66" s="11">
        <v>57.68</v>
      </c>
      <c r="E66" s="11">
        <v>5.3</v>
      </c>
      <c r="F66" s="11">
        <v>1137</v>
      </c>
      <c r="G66" s="11">
        <v>1173</v>
      </c>
      <c r="H66" s="11">
        <v>1235</v>
      </c>
      <c r="I66" s="11">
        <v>1220</v>
      </c>
      <c r="J66" s="122">
        <f t="shared" si="1"/>
        <v>1191.25</v>
      </c>
      <c r="K66" s="123"/>
      <c r="M66" s="8">
        <v>4</v>
      </c>
      <c r="N66" s="124">
        <v>7.3</v>
      </c>
      <c r="O66" s="125"/>
      <c r="P66" s="2"/>
    </row>
    <row r="67" spans="1:16" ht="15" customHeight="1">
      <c r="A67" s="2"/>
      <c r="C67" s="9" t="s">
        <v>21</v>
      </c>
      <c r="D67" s="11">
        <v>54.55</v>
      </c>
      <c r="E67" s="11">
        <v>7.2</v>
      </c>
      <c r="F67" s="11">
        <v>455</v>
      </c>
      <c r="G67" s="11">
        <v>440</v>
      </c>
      <c r="H67" s="11">
        <v>516</v>
      </c>
      <c r="I67" s="11">
        <v>474</v>
      </c>
      <c r="J67" s="122">
        <f t="shared" si="1"/>
        <v>471.25</v>
      </c>
      <c r="K67" s="123"/>
      <c r="M67" s="8">
        <v>5</v>
      </c>
      <c r="N67" s="124">
        <v>8.1999999999999993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252</v>
      </c>
      <c r="G68" s="63">
        <v>239</v>
      </c>
      <c r="H68" s="63">
        <v>230</v>
      </c>
      <c r="I68" s="63">
        <v>254</v>
      </c>
      <c r="J68" s="122">
        <f t="shared" si="1"/>
        <v>243.75</v>
      </c>
      <c r="K68" s="123"/>
      <c r="M68" s="13">
        <v>6</v>
      </c>
      <c r="N68" s="126">
        <v>7.5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167</v>
      </c>
      <c r="G69" s="63">
        <v>164</v>
      </c>
      <c r="H69" s="63">
        <v>140</v>
      </c>
      <c r="I69" s="63">
        <v>149</v>
      </c>
      <c r="J69" s="122">
        <f t="shared" si="1"/>
        <v>155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55.61</v>
      </c>
      <c r="E70" s="15">
        <v>6.8</v>
      </c>
      <c r="F70" s="15">
        <v>173</v>
      </c>
      <c r="G70" s="15">
        <v>170</v>
      </c>
      <c r="H70" s="15">
        <v>146</v>
      </c>
      <c r="I70" s="15">
        <v>162</v>
      </c>
      <c r="J70" s="128">
        <f t="shared" si="1"/>
        <v>162.75</v>
      </c>
      <c r="K70" s="129"/>
      <c r="M70" s="67" t="s">
        <v>30</v>
      </c>
      <c r="N70" s="65">
        <v>3.13</v>
      </c>
      <c r="O70" s="66">
        <v>5.15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10.16</v>
      </c>
      <c r="E73" s="11">
        <v>9</v>
      </c>
      <c r="F73" s="22">
        <v>1091</v>
      </c>
      <c r="G73" s="16"/>
      <c r="H73" s="23" t="s">
        <v>1</v>
      </c>
      <c r="I73" s="117">
        <v>4.9400000000000004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62.94</v>
      </c>
      <c r="E74" s="11"/>
      <c r="F74" s="22">
        <v>182</v>
      </c>
      <c r="G74" s="16"/>
      <c r="H74" s="27" t="s">
        <v>2</v>
      </c>
      <c r="I74" s="119">
        <v>4.5999999999999996</v>
      </c>
      <c r="J74" s="119"/>
      <c r="K74" s="120"/>
      <c r="M74" s="65">
        <v>6.9</v>
      </c>
      <c r="N74" s="28">
        <v>117</v>
      </c>
      <c r="O74" s="66">
        <v>0.04</v>
      </c>
      <c r="P74" s="2"/>
    </row>
    <row r="75" spans="1:16" ht="15" customHeight="1" thickBot="1">
      <c r="A75" s="2"/>
      <c r="C75" s="21" t="s">
        <v>38</v>
      </c>
      <c r="D75" s="11">
        <v>68.86</v>
      </c>
      <c r="E75" s="11"/>
      <c r="F75" s="22">
        <v>179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/>
      <c r="E76" s="11"/>
      <c r="F76" s="22"/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68.58</v>
      </c>
      <c r="E77" s="11"/>
      <c r="F77" s="22">
        <v>176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5.6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74.25</v>
      </c>
      <c r="E78" s="11"/>
      <c r="F78" s="22">
        <v>1698</v>
      </c>
      <c r="G78" s="16"/>
      <c r="H78" s="109">
        <v>2</v>
      </c>
      <c r="I78" s="111">
        <v>451</v>
      </c>
      <c r="J78" s="111">
        <v>221</v>
      </c>
      <c r="K78" s="113">
        <f>((I78-J78)/I78)</f>
        <v>0.50997782705099781</v>
      </c>
      <c r="M78" s="13">
        <v>2</v>
      </c>
      <c r="N78" s="35">
        <v>5.7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76.97</v>
      </c>
      <c r="E79" s="11">
        <v>6.8</v>
      </c>
      <c r="F79" s="22">
        <v>419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407</v>
      </c>
      <c r="G80" s="16"/>
      <c r="H80" s="109"/>
      <c r="I80" s="111"/>
      <c r="J80" s="111"/>
      <c r="K80" s="113" t="e">
        <f>((I80-J80)/I80)</f>
        <v>#DIV/0!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76.36</v>
      </c>
      <c r="E81" s="11">
        <v>6.3</v>
      </c>
      <c r="F81" s="22">
        <v>840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0.60440713536201474</v>
      </c>
      <c r="P81" s="2"/>
    </row>
    <row r="82" spans="1:16" ht="15.75" thickBot="1">
      <c r="A82" s="2"/>
      <c r="C82" s="38" t="s">
        <v>54</v>
      </c>
      <c r="D82" s="15"/>
      <c r="E82" s="15"/>
      <c r="F82" s="39">
        <v>828</v>
      </c>
      <c r="G82" s="16"/>
      <c r="M82" s="102" t="s">
        <v>55</v>
      </c>
      <c r="N82" s="103"/>
      <c r="O82" s="37">
        <f>(J67-J68)/J67</f>
        <v>0.48275862068965519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0.36410256410256409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-0.05</v>
      </c>
      <c r="P84" s="2"/>
    </row>
    <row r="85" spans="1:16">
      <c r="A85" s="2"/>
      <c r="B85" s="41"/>
      <c r="C85" s="45" t="s">
        <v>64</v>
      </c>
      <c r="D85" s="33">
        <v>91.3</v>
      </c>
      <c r="E85" s="33"/>
      <c r="F85" s="34"/>
      <c r="G85" s="46"/>
      <c r="H85" s="47" t="s">
        <v>90</v>
      </c>
      <c r="I85" s="33">
        <v>305</v>
      </c>
      <c r="J85" s="33">
        <v>209</v>
      </c>
      <c r="K85" s="34">
        <f>I85-J85</f>
        <v>96</v>
      </c>
      <c r="M85" s="107" t="s">
        <v>65</v>
      </c>
      <c r="N85" s="108"/>
      <c r="O85" s="70">
        <f>(J67-J70)/J67</f>
        <v>0.65464190981432357</v>
      </c>
      <c r="P85" s="2"/>
    </row>
    <row r="86" spans="1:16" ht="15.75" thickBot="1">
      <c r="A86" s="2"/>
      <c r="B86" s="41"/>
      <c r="C86" s="45" t="s">
        <v>66</v>
      </c>
      <c r="D86" s="33">
        <v>72.900000000000006</v>
      </c>
      <c r="E86" s="33">
        <v>68.89</v>
      </c>
      <c r="F86" s="34">
        <v>94.5</v>
      </c>
      <c r="G86" s="48">
        <v>5.5</v>
      </c>
      <c r="H86" s="65" t="s">
        <v>2</v>
      </c>
      <c r="I86" s="35">
        <v>175</v>
      </c>
      <c r="J86" s="35">
        <v>145</v>
      </c>
      <c r="K86" s="34">
        <f>I86-J86</f>
        <v>30</v>
      </c>
      <c r="L86" s="49"/>
      <c r="M86" s="97" t="s">
        <v>67</v>
      </c>
      <c r="N86" s="98"/>
      <c r="O86" s="71">
        <f>(J66-J70)/J66</f>
        <v>0.86337880377754461</v>
      </c>
      <c r="P86" s="2"/>
    </row>
    <row r="87" spans="1:16" ht="15" customHeight="1">
      <c r="A87" s="2"/>
      <c r="B87" s="41"/>
      <c r="C87" s="45" t="s">
        <v>68</v>
      </c>
      <c r="D87" s="33">
        <v>79.900000000000006</v>
      </c>
      <c r="E87" s="33">
        <v>63.36</v>
      </c>
      <c r="F87" s="34">
        <v>79.3</v>
      </c>
      <c r="P87" s="2"/>
    </row>
    <row r="88" spans="1:16" ht="15" customHeight="1">
      <c r="A88" s="2"/>
      <c r="B88" s="41"/>
      <c r="C88" s="45" t="s">
        <v>69</v>
      </c>
      <c r="D88" s="33">
        <v>76.95</v>
      </c>
      <c r="E88" s="33">
        <v>50.35</v>
      </c>
      <c r="F88" s="34">
        <v>65.430000000000007</v>
      </c>
      <c r="P88" s="2"/>
    </row>
    <row r="89" spans="1:16" ht="15" customHeight="1" thickBot="1">
      <c r="A89" s="2"/>
      <c r="B89" s="41"/>
      <c r="C89" s="50" t="s">
        <v>70</v>
      </c>
      <c r="D89" s="51">
        <v>52.95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91.45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374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 t="s">
        <v>375</v>
      </c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376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377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378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108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898</v>
      </c>
      <c r="G119" s="12"/>
      <c r="H119" s="12"/>
      <c r="I119" s="12"/>
      <c r="J119" s="122">
        <f>AVERAGE(F119:I119)</f>
        <v>898</v>
      </c>
      <c r="K119" s="123"/>
      <c r="M119" s="8">
        <v>2</v>
      </c>
      <c r="N119" s="124">
        <v>8.5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472</v>
      </c>
      <c r="G120" s="12"/>
      <c r="H120" s="12"/>
      <c r="I120" s="12"/>
      <c r="J120" s="122">
        <f t="shared" ref="J120:J125" si="2">AVERAGE(F120:I120)</f>
        <v>472</v>
      </c>
      <c r="K120" s="123"/>
      <c r="M120" s="8">
        <v>3</v>
      </c>
      <c r="N120" s="124">
        <v>8.1999999999999993</v>
      </c>
      <c r="O120" s="125"/>
      <c r="P120" s="2"/>
    </row>
    <row r="121" spans="1:16">
      <c r="A121" s="2"/>
      <c r="C121" s="9" t="s">
        <v>19</v>
      </c>
      <c r="D121" s="11">
        <v>61.57</v>
      </c>
      <c r="E121" s="11">
        <v>6.5</v>
      </c>
      <c r="F121" s="11">
        <v>1342</v>
      </c>
      <c r="G121" s="11">
        <v>1159</v>
      </c>
      <c r="H121" s="11">
        <v>1135</v>
      </c>
      <c r="I121" s="11">
        <v>1202</v>
      </c>
      <c r="J121" s="122">
        <f t="shared" si="2"/>
        <v>1209.5</v>
      </c>
      <c r="K121" s="123"/>
      <c r="M121" s="8">
        <v>4</v>
      </c>
      <c r="N121" s="124">
        <v>7.3</v>
      </c>
      <c r="O121" s="125"/>
      <c r="P121" s="2"/>
    </row>
    <row r="122" spans="1:16">
      <c r="A122" s="2"/>
      <c r="C122" s="9" t="s">
        <v>21</v>
      </c>
      <c r="D122" s="11">
        <v>57.76</v>
      </c>
      <c r="E122" s="11">
        <v>7.5</v>
      </c>
      <c r="F122" s="11">
        <v>391</v>
      </c>
      <c r="G122" s="11">
        <v>470</v>
      </c>
      <c r="H122" s="11">
        <v>448</v>
      </c>
      <c r="I122" s="11">
        <v>477</v>
      </c>
      <c r="J122" s="122">
        <f t="shared" si="2"/>
        <v>446.5</v>
      </c>
      <c r="K122" s="123"/>
      <c r="M122" s="8">
        <v>5</v>
      </c>
      <c r="N122" s="124">
        <v>8.1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234</v>
      </c>
      <c r="G123" s="63">
        <v>230</v>
      </c>
      <c r="H123" s="63">
        <v>241</v>
      </c>
      <c r="I123" s="63">
        <v>228</v>
      </c>
      <c r="J123" s="122">
        <f t="shared" si="2"/>
        <v>233.25</v>
      </c>
      <c r="K123" s="123"/>
      <c r="M123" s="13">
        <v>6</v>
      </c>
      <c r="N123" s="126">
        <v>7.4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144</v>
      </c>
      <c r="G124" s="63">
        <v>142</v>
      </c>
      <c r="H124" s="63">
        <v>140</v>
      </c>
      <c r="I124" s="63">
        <v>137</v>
      </c>
      <c r="J124" s="122">
        <f t="shared" si="2"/>
        <v>140.75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57.66</v>
      </c>
      <c r="E125" s="15">
        <v>7.1</v>
      </c>
      <c r="F125" s="15">
        <v>160</v>
      </c>
      <c r="G125" s="15">
        <v>156</v>
      </c>
      <c r="H125" s="15">
        <v>152</v>
      </c>
      <c r="I125" s="15">
        <v>153</v>
      </c>
      <c r="J125" s="128">
        <f t="shared" si="2"/>
        <v>155.25</v>
      </c>
      <c r="K125" s="129"/>
      <c r="M125" s="67" t="s">
        <v>30</v>
      </c>
      <c r="N125" s="65">
        <v>3.51</v>
      </c>
      <c r="O125" s="66">
        <v>4.7300000000000004</v>
      </c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13.36</v>
      </c>
      <c r="E128" s="11">
        <v>9.6999999999999993</v>
      </c>
      <c r="F128" s="22">
        <v>1088</v>
      </c>
      <c r="G128" s="16"/>
      <c r="H128" s="23" t="s">
        <v>1</v>
      </c>
      <c r="I128" s="117">
        <v>4.42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20" ht="15.75" thickBot="1">
      <c r="A129" s="2"/>
      <c r="C129" s="21" t="s">
        <v>37</v>
      </c>
      <c r="D129" s="11">
        <v>64.709999999999994</v>
      </c>
      <c r="E129" s="11"/>
      <c r="F129" s="22">
        <v>172</v>
      </c>
      <c r="G129" s="16"/>
      <c r="H129" s="27" t="s">
        <v>2</v>
      </c>
      <c r="I129" s="119">
        <v>4.0599999999999996</v>
      </c>
      <c r="J129" s="119"/>
      <c r="K129" s="120"/>
      <c r="M129" s="65">
        <v>6.8</v>
      </c>
      <c r="N129" s="28">
        <v>106</v>
      </c>
      <c r="O129" s="66">
        <v>0.04</v>
      </c>
      <c r="P129" s="2"/>
    </row>
    <row r="130" spans="1:20" ht="15" customHeight="1" thickBot="1">
      <c r="A130" s="2"/>
      <c r="C130" s="21" t="s">
        <v>38</v>
      </c>
      <c r="D130" s="11">
        <v>66.48</v>
      </c>
      <c r="E130" s="11"/>
      <c r="F130" s="22">
        <v>169</v>
      </c>
      <c r="G130" s="16"/>
      <c r="H130" s="16"/>
      <c r="I130" s="16"/>
      <c r="J130" s="16"/>
      <c r="P130" s="2"/>
    </row>
    <row r="131" spans="1:20" ht="15" customHeight="1">
      <c r="A131" s="2"/>
      <c r="C131" s="21" t="s">
        <v>39</v>
      </c>
      <c r="D131" s="11"/>
      <c r="E131" s="11"/>
      <c r="F131" s="22"/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20">
      <c r="A132" s="2"/>
      <c r="C132" s="21" t="s">
        <v>43</v>
      </c>
      <c r="D132" s="11">
        <v>66.81</v>
      </c>
      <c r="E132" s="11"/>
      <c r="F132" s="22">
        <v>166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5.8</v>
      </c>
      <c r="O132" s="34">
        <v>100</v>
      </c>
      <c r="P132" s="2"/>
    </row>
    <row r="133" spans="1:20" ht="15.75" thickBot="1">
      <c r="A133" s="2"/>
      <c r="C133" s="21" t="s">
        <v>48</v>
      </c>
      <c r="D133" s="11">
        <v>73.41</v>
      </c>
      <c r="E133" s="11"/>
      <c r="F133" s="22">
        <v>1555</v>
      </c>
      <c r="G133" s="16"/>
      <c r="H133" s="109"/>
      <c r="I133" s="111"/>
      <c r="J133" s="111"/>
      <c r="K133" s="113" t="e">
        <f>((I133-J133)/I133)</f>
        <v>#DIV/0!</v>
      </c>
      <c r="M133" s="13">
        <v>2</v>
      </c>
      <c r="N133" s="35" t="s">
        <v>379</v>
      </c>
      <c r="O133" s="36">
        <v>100</v>
      </c>
      <c r="P133" s="2"/>
      <c r="T133" s="64" t="s">
        <v>380</v>
      </c>
    </row>
    <row r="134" spans="1:20" ht="15.75" thickBot="1">
      <c r="A134" s="2"/>
      <c r="C134" s="21" t="s">
        <v>49</v>
      </c>
      <c r="D134" s="11">
        <v>76.41</v>
      </c>
      <c r="E134" s="11">
        <v>6.7</v>
      </c>
      <c r="F134" s="22">
        <v>443</v>
      </c>
      <c r="G134" s="16"/>
      <c r="H134" s="109"/>
      <c r="I134" s="111"/>
      <c r="J134" s="111"/>
      <c r="K134" s="113"/>
      <c r="P134" s="2"/>
    </row>
    <row r="135" spans="1:20" ht="15" customHeight="1">
      <c r="A135" s="2"/>
      <c r="C135" s="21" t="s">
        <v>50</v>
      </c>
      <c r="D135" s="11"/>
      <c r="E135" s="11"/>
      <c r="F135" s="22">
        <v>421</v>
      </c>
      <c r="G135" s="16"/>
      <c r="H135" s="109">
        <v>3</v>
      </c>
      <c r="I135" s="111">
        <v>554</v>
      </c>
      <c r="J135" s="111">
        <v>468</v>
      </c>
      <c r="K135" s="113">
        <f>((I135-J135)/I135)</f>
        <v>0.1552346570397112</v>
      </c>
      <c r="M135" s="104" t="s">
        <v>51</v>
      </c>
      <c r="N135" s="105"/>
      <c r="O135" s="106"/>
      <c r="P135" s="2"/>
    </row>
    <row r="136" spans="1:20" ht="15.75" thickBot="1">
      <c r="A136" s="2"/>
      <c r="C136" s="21" t="s">
        <v>52</v>
      </c>
      <c r="D136" s="11">
        <v>77.27</v>
      </c>
      <c r="E136" s="11">
        <v>6.4</v>
      </c>
      <c r="F136" s="22">
        <v>852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0.63083918974782971</v>
      </c>
      <c r="P136" s="2"/>
    </row>
    <row r="137" spans="1:20" ht="15.75" thickBot="1">
      <c r="A137" s="2"/>
      <c r="C137" s="38" t="s">
        <v>54</v>
      </c>
      <c r="D137" s="15"/>
      <c r="E137" s="15"/>
      <c r="F137" s="39">
        <v>833</v>
      </c>
      <c r="G137" s="16"/>
      <c r="M137" s="102" t="s">
        <v>55</v>
      </c>
      <c r="N137" s="103"/>
      <c r="O137" s="37">
        <f>(J122-J123)/J122</f>
        <v>0.47760358342665171</v>
      </c>
      <c r="P137" s="2"/>
    </row>
    <row r="138" spans="1:20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0.39657020364415863</v>
      </c>
      <c r="P138" s="2"/>
    </row>
    <row r="139" spans="1:20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-0.10301953818827708</v>
      </c>
      <c r="P139" s="2"/>
    </row>
    <row r="140" spans="1:20">
      <c r="A140" s="2"/>
      <c r="B140" s="41"/>
      <c r="C140" s="45" t="s">
        <v>64</v>
      </c>
      <c r="D140" s="33">
        <v>91.44</v>
      </c>
      <c r="E140" s="33"/>
      <c r="F140" s="34"/>
      <c r="G140" s="46"/>
      <c r="H140" s="47" t="s">
        <v>111</v>
      </c>
      <c r="I140" s="33">
        <v>412</v>
      </c>
      <c r="J140" s="33">
        <v>371</v>
      </c>
      <c r="K140" s="34">
        <f>I140-J140</f>
        <v>41</v>
      </c>
      <c r="M140" s="107" t="s">
        <v>65</v>
      </c>
      <c r="N140" s="108"/>
      <c r="O140" s="70">
        <f>(J122-J125)/J122</f>
        <v>0.65229563269876822</v>
      </c>
      <c r="P140" s="2"/>
    </row>
    <row r="141" spans="1:20" ht="15.75" thickBot="1">
      <c r="A141" s="2"/>
      <c r="B141" s="41"/>
      <c r="C141" s="45" t="s">
        <v>66</v>
      </c>
      <c r="D141" s="33">
        <v>72.55</v>
      </c>
      <c r="E141" s="33">
        <v>68.45</v>
      </c>
      <c r="F141" s="34">
        <v>94.35</v>
      </c>
      <c r="G141" s="48">
        <v>5.3</v>
      </c>
      <c r="H141" s="65" t="s">
        <v>110</v>
      </c>
      <c r="I141" s="35">
        <v>172</v>
      </c>
      <c r="J141" s="35">
        <v>143</v>
      </c>
      <c r="K141" s="34">
        <f>I141-J141</f>
        <v>29</v>
      </c>
      <c r="L141" s="49"/>
      <c r="M141" s="97" t="s">
        <v>67</v>
      </c>
      <c r="N141" s="98"/>
      <c r="O141" s="71">
        <f>(J121-J125)/J121</f>
        <v>0.87164117403885899</v>
      </c>
      <c r="P141" s="2"/>
    </row>
    <row r="142" spans="1:20" ht="15" customHeight="1">
      <c r="A142" s="2"/>
      <c r="B142" s="41"/>
      <c r="C142" s="45" t="s">
        <v>68</v>
      </c>
      <c r="D142" s="33">
        <v>79.45</v>
      </c>
      <c r="E142" s="33">
        <v>63.22</v>
      </c>
      <c r="F142" s="34">
        <v>79.58</v>
      </c>
      <c r="P142" s="2"/>
    </row>
    <row r="143" spans="1:20" ht="15" customHeight="1">
      <c r="A143" s="2"/>
      <c r="B143" s="41"/>
      <c r="C143" s="45" t="s">
        <v>69</v>
      </c>
      <c r="D143" s="33">
        <v>76.650000000000006</v>
      </c>
      <c r="E143" s="33">
        <v>49.37</v>
      </c>
      <c r="F143" s="34">
        <v>64.42</v>
      </c>
      <c r="P143" s="2"/>
    </row>
    <row r="144" spans="1:20" ht="15" customHeight="1" thickBot="1">
      <c r="A144" s="2"/>
      <c r="B144" s="41"/>
      <c r="C144" s="50" t="s">
        <v>70</v>
      </c>
      <c r="D144" s="51">
        <v>43.75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91.52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381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382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383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384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385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ED404-63C7-4FDA-AA45-1D82B130BCDB}">
  <dimension ref="A1:S171"/>
  <sheetViews>
    <sheetView zoomScale="85" zoomScaleNormal="85" workbookViewId="0">
      <selection activeCell="S133" sqref="S133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152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1216.9166666666667</v>
      </c>
    </row>
    <row r="7" spans="1:19">
      <c r="A7" s="2"/>
      <c r="C7" s="9" t="s">
        <v>17</v>
      </c>
      <c r="D7" s="10"/>
      <c r="E7" s="10"/>
      <c r="F7" s="11">
        <v>920</v>
      </c>
      <c r="G7" s="12"/>
      <c r="H7" s="12"/>
      <c r="I7" s="12"/>
      <c r="J7" s="122">
        <f>AVERAGE(F7:I7)</f>
        <v>920</v>
      </c>
      <c r="K7" s="123"/>
      <c r="M7" s="8">
        <v>2</v>
      </c>
      <c r="N7" s="124">
        <v>9.4</v>
      </c>
      <c r="O7" s="125"/>
      <c r="P7" s="2"/>
      <c r="R7" s="56" t="s">
        <v>1</v>
      </c>
      <c r="S7" s="72">
        <f>AVERAGE(J10,J67,J122)</f>
        <v>509.91666666666669</v>
      </c>
    </row>
    <row r="8" spans="1:19">
      <c r="A8" s="2"/>
      <c r="C8" s="9" t="s">
        <v>18</v>
      </c>
      <c r="D8" s="10"/>
      <c r="E8" s="10"/>
      <c r="F8" s="11">
        <v>495</v>
      </c>
      <c r="G8" s="12"/>
      <c r="H8" s="12"/>
      <c r="I8" s="12"/>
      <c r="J8" s="122">
        <f t="shared" ref="J8:J13" si="0">AVERAGE(F8:I8)</f>
        <v>495</v>
      </c>
      <c r="K8" s="123"/>
      <c r="M8" s="8">
        <v>3</v>
      </c>
      <c r="N8" s="124">
        <v>8.1999999999999993</v>
      </c>
      <c r="O8" s="125"/>
      <c r="P8" s="2"/>
      <c r="R8" s="56" t="s">
        <v>2</v>
      </c>
      <c r="S8" s="73">
        <f>AVERAGE(J13,J70,J125)</f>
        <v>163.41666666666666</v>
      </c>
    </row>
    <row r="9" spans="1:19">
      <c r="A9" s="2"/>
      <c r="C9" s="9" t="s">
        <v>19</v>
      </c>
      <c r="D9" s="11">
        <v>58.98</v>
      </c>
      <c r="E9" s="11">
        <v>5.9</v>
      </c>
      <c r="F9" s="11">
        <v>1285</v>
      </c>
      <c r="G9" s="11">
        <v>1260</v>
      </c>
      <c r="H9" s="11">
        <v>1271</v>
      </c>
      <c r="I9" s="11">
        <v>1285</v>
      </c>
      <c r="J9" s="122">
        <f t="shared" si="0"/>
        <v>1275.25</v>
      </c>
      <c r="K9" s="123"/>
      <c r="M9" s="8">
        <v>4</v>
      </c>
      <c r="N9" s="124">
        <v>7.6</v>
      </c>
      <c r="O9" s="125"/>
      <c r="P9" s="2"/>
      <c r="R9" s="74" t="s">
        <v>20</v>
      </c>
      <c r="S9" s="75">
        <f>S6-S8</f>
        <v>1053.5</v>
      </c>
    </row>
    <row r="10" spans="1:19">
      <c r="A10" s="2"/>
      <c r="C10" s="9" t="s">
        <v>21</v>
      </c>
      <c r="D10" s="11">
        <v>58.14</v>
      </c>
      <c r="E10" s="11">
        <v>7.4</v>
      </c>
      <c r="F10" s="11">
        <v>374</v>
      </c>
      <c r="G10" s="11">
        <v>393</v>
      </c>
      <c r="H10" s="11">
        <v>405</v>
      </c>
      <c r="I10" s="11">
        <v>489</v>
      </c>
      <c r="J10" s="122">
        <f t="shared" si="0"/>
        <v>415.25</v>
      </c>
      <c r="K10" s="123"/>
      <c r="M10" s="8">
        <v>5</v>
      </c>
      <c r="N10" s="124">
        <v>8.5</v>
      </c>
      <c r="O10" s="125"/>
      <c r="P10" s="2"/>
      <c r="R10" s="74" t="s">
        <v>22</v>
      </c>
      <c r="S10" s="76">
        <f>S7-S8</f>
        <v>346.5</v>
      </c>
    </row>
    <row r="11" spans="1:19" ht="15.75" thickBot="1">
      <c r="A11" s="2"/>
      <c r="C11" s="9" t="s">
        <v>23</v>
      </c>
      <c r="D11" s="11"/>
      <c r="E11" s="11"/>
      <c r="F11" s="11">
        <v>212</v>
      </c>
      <c r="G11" s="63">
        <v>230</v>
      </c>
      <c r="H11" s="63">
        <v>241</v>
      </c>
      <c r="I11" s="63">
        <v>252</v>
      </c>
      <c r="J11" s="122">
        <f t="shared" si="0"/>
        <v>233.75</v>
      </c>
      <c r="K11" s="123"/>
      <c r="M11" s="13">
        <v>6</v>
      </c>
      <c r="N11" s="126">
        <v>7.5</v>
      </c>
      <c r="O11" s="127"/>
      <c r="P11" s="2"/>
      <c r="R11" s="77" t="s">
        <v>24</v>
      </c>
      <c r="S11" s="78">
        <f>S9/S6</f>
        <v>0.86571252482366634</v>
      </c>
    </row>
    <row r="12" spans="1:19" ht="15.75" thickBot="1">
      <c r="A12" s="2"/>
      <c r="C12" s="9" t="s">
        <v>25</v>
      </c>
      <c r="D12" s="11"/>
      <c r="E12" s="11"/>
      <c r="F12" s="11">
        <v>132</v>
      </c>
      <c r="G12" s="63">
        <v>134</v>
      </c>
      <c r="H12" s="63">
        <v>137</v>
      </c>
      <c r="I12" s="63">
        <v>128</v>
      </c>
      <c r="J12" s="122">
        <f t="shared" si="0"/>
        <v>132.75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0.6795227978427848</v>
      </c>
    </row>
    <row r="13" spans="1:19" ht="15.75" thickBot="1">
      <c r="A13" s="2"/>
      <c r="C13" s="14" t="s">
        <v>29</v>
      </c>
      <c r="D13" s="15">
        <v>59.36</v>
      </c>
      <c r="E13" s="15">
        <v>7</v>
      </c>
      <c r="F13" s="15">
        <v>137</v>
      </c>
      <c r="G13" s="15">
        <v>140</v>
      </c>
      <c r="H13" s="15">
        <v>143</v>
      </c>
      <c r="I13" s="15">
        <v>138</v>
      </c>
      <c r="J13" s="128">
        <f t="shared" si="0"/>
        <v>139.5</v>
      </c>
      <c r="K13" s="129"/>
      <c r="M13" s="67" t="s">
        <v>30</v>
      </c>
      <c r="N13" s="65">
        <v>3.23</v>
      </c>
      <c r="O13" s="66">
        <v>5.2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16.739999999999998</v>
      </c>
      <c r="E16" s="11">
        <v>10.3</v>
      </c>
      <c r="F16" s="22">
        <v>1021</v>
      </c>
      <c r="G16" s="16"/>
      <c r="H16" s="23" t="s">
        <v>1</v>
      </c>
      <c r="I16" s="117">
        <v>4.71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65.38</v>
      </c>
      <c r="E17" s="11"/>
      <c r="F17" s="22">
        <v>151</v>
      </c>
      <c r="G17" s="16"/>
      <c r="H17" s="27" t="s">
        <v>2</v>
      </c>
      <c r="I17" s="119">
        <v>4.37</v>
      </c>
      <c r="J17" s="119"/>
      <c r="K17" s="120"/>
      <c r="M17" s="65">
        <v>6.8</v>
      </c>
      <c r="N17" s="28">
        <v>129</v>
      </c>
      <c r="O17" s="66">
        <v>0.05</v>
      </c>
      <c r="P17" s="2"/>
    </row>
    <row r="18" spans="1:16" ht="15.75" thickBot="1">
      <c r="A18" s="2"/>
      <c r="C18" s="21" t="s">
        <v>38</v>
      </c>
      <c r="D18" s="11">
        <v>65.33</v>
      </c>
      <c r="E18" s="11"/>
      <c r="F18" s="22">
        <v>149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/>
      <c r="E19" s="11"/>
      <c r="F19" s="22"/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68.12</v>
      </c>
      <c r="E20" s="11"/>
      <c r="F20" s="22">
        <v>144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5.3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73.97</v>
      </c>
      <c r="E21" s="11"/>
      <c r="F21" s="22">
        <v>1512</v>
      </c>
      <c r="G21" s="16"/>
      <c r="H21" s="109">
        <v>10</v>
      </c>
      <c r="I21" s="111">
        <v>371</v>
      </c>
      <c r="J21" s="111">
        <v>123</v>
      </c>
      <c r="K21" s="113">
        <f>((I21-J21)/I21)</f>
        <v>0.66846361185983827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73</v>
      </c>
      <c r="E22" s="11">
        <v>6.9</v>
      </c>
      <c r="F22" s="22">
        <v>440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426</v>
      </c>
      <c r="G23" s="16"/>
      <c r="H23" s="109"/>
      <c r="I23" s="111"/>
      <c r="J23" s="111"/>
      <c r="K23" s="113" t="e">
        <f>((I23-J23)/I23)</f>
        <v>#DIV/0!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76.95</v>
      </c>
      <c r="E24" s="11">
        <v>6.2</v>
      </c>
      <c r="F24" s="22">
        <v>860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0.67437757302489709</v>
      </c>
      <c r="P24" s="2"/>
    </row>
    <row r="25" spans="1:16" ht="15.75" thickBot="1">
      <c r="A25" s="2"/>
      <c r="C25" s="38" t="s">
        <v>54</v>
      </c>
      <c r="D25" s="15"/>
      <c r="E25" s="15"/>
      <c r="F25" s="39">
        <v>838</v>
      </c>
      <c r="G25" s="16"/>
      <c r="M25" s="102" t="s">
        <v>55</v>
      </c>
      <c r="N25" s="103"/>
      <c r="O25" s="37">
        <f>(J10-J11)/J10</f>
        <v>0.4370860927152318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0.43208556149732619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-5.0847457627118647E-2</v>
      </c>
      <c r="P27" s="2"/>
    </row>
    <row r="28" spans="1:16" ht="15" customHeight="1">
      <c r="A28" s="2"/>
      <c r="B28" s="41"/>
      <c r="C28" s="45" t="s">
        <v>64</v>
      </c>
      <c r="D28" s="33">
        <v>91.25</v>
      </c>
      <c r="E28" s="33"/>
      <c r="F28" s="34"/>
      <c r="G28" s="46"/>
      <c r="H28" s="47" t="s">
        <v>90</v>
      </c>
      <c r="I28" s="33">
        <v>303</v>
      </c>
      <c r="J28" s="33">
        <v>224</v>
      </c>
      <c r="K28" s="34">
        <f>I28-J28</f>
        <v>79</v>
      </c>
      <c r="M28" s="107" t="s">
        <v>65</v>
      </c>
      <c r="N28" s="108"/>
      <c r="O28" s="70">
        <f>(J10-J13)/J10</f>
        <v>0.66405779650812768</v>
      </c>
      <c r="P28" s="2"/>
    </row>
    <row r="29" spans="1:16" ht="15.75" thickBot="1">
      <c r="A29" s="2"/>
      <c r="B29" s="41"/>
      <c r="C29" s="45" t="s">
        <v>66</v>
      </c>
      <c r="D29" s="33">
        <v>72.650000000000006</v>
      </c>
      <c r="E29" s="33">
        <v>68.650000000000006</v>
      </c>
      <c r="F29" s="34">
        <v>94.49</v>
      </c>
      <c r="G29" s="48">
        <v>5.4</v>
      </c>
      <c r="H29" s="65" t="s">
        <v>2</v>
      </c>
      <c r="I29" s="35">
        <v>165</v>
      </c>
      <c r="J29" s="35">
        <v>137</v>
      </c>
      <c r="K29" s="36">
        <f>I29-J29</f>
        <v>28</v>
      </c>
      <c r="L29" s="49"/>
      <c r="M29" s="97" t="s">
        <v>67</v>
      </c>
      <c r="N29" s="98"/>
      <c r="O29" s="71">
        <f>(J9-J13)/J9</f>
        <v>0.89060968437561261</v>
      </c>
      <c r="P29" s="2"/>
    </row>
    <row r="30" spans="1:16" ht="15" customHeight="1">
      <c r="A30" s="2"/>
      <c r="B30" s="41"/>
      <c r="C30" s="45" t="s">
        <v>68</v>
      </c>
      <c r="D30" s="33">
        <v>78.95</v>
      </c>
      <c r="E30" s="33">
        <v>62.9</v>
      </c>
      <c r="F30" s="34">
        <v>79.67</v>
      </c>
      <c r="P30" s="2"/>
    </row>
    <row r="31" spans="1:16" ht="15" customHeight="1">
      <c r="A31" s="2"/>
      <c r="B31" s="41"/>
      <c r="C31" s="45" t="s">
        <v>69</v>
      </c>
      <c r="D31" s="33">
        <v>76.900000000000006</v>
      </c>
      <c r="E31" s="33">
        <v>49.7</v>
      </c>
      <c r="F31" s="34">
        <v>64.63</v>
      </c>
      <c r="P31" s="2"/>
    </row>
    <row r="32" spans="1:16" ht="15.75" customHeight="1" thickBot="1">
      <c r="A32" s="2"/>
      <c r="B32" s="41"/>
      <c r="C32" s="50" t="s">
        <v>70</v>
      </c>
      <c r="D32" s="51">
        <v>53.15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91.35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 t="s">
        <v>386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 t="s">
        <v>387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 t="s">
        <v>313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388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389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390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122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903</v>
      </c>
      <c r="G64" s="12"/>
      <c r="H64" s="12"/>
      <c r="I64" s="12"/>
      <c r="J64" s="122">
        <f>AVERAGE(F64:I64)</f>
        <v>903</v>
      </c>
      <c r="K64" s="123"/>
      <c r="M64" s="8">
        <v>2</v>
      </c>
      <c r="N64" s="124">
        <v>8.1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475</v>
      </c>
      <c r="G65" s="12"/>
      <c r="H65" s="12"/>
      <c r="I65" s="12"/>
      <c r="J65" s="122">
        <f t="shared" ref="J65:J70" si="1">AVERAGE(F65:I65)</f>
        <v>475</v>
      </c>
      <c r="K65" s="123"/>
      <c r="M65" s="8">
        <v>3</v>
      </c>
      <c r="N65" s="124">
        <v>7.7</v>
      </c>
      <c r="O65" s="125"/>
      <c r="P65" s="2"/>
    </row>
    <row r="66" spans="1:16" ht="15" customHeight="1">
      <c r="A66" s="2"/>
      <c r="C66" s="9" t="s">
        <v>19</v>
      </c>
      <c r="D66" s="11">
        <v>59.75</v>
      </c>
      <c r="E66" s="11">
        <v>7.3</v>
      </c>
      <c r="F66" s="11">
        <v>1324</v>
      </c>
      <c r="G66" s="11">
        <v>1345</v>
      </c>
      <c r="H66" s="11">
        <v>1383</v>
      </c>
      <c r="I66" s="11">
        <v>1158</v>
      </c>
      <c r="J66" s="122">
        <f t="shared" si="1"/>
        <v>1302.5</v>
      </c>
      <c r="K66" s="123"/>
      <c r="M66" s="8">
        <v>4</v>
      </c>
      <c r="N66" s="124">
        <v>7.4</v>
      </c>
      <c r="O66" s="125"/>
      <c r="P66" s="2"/>
    </row>
    <row r="67" spans="1:16" ht="15" customHeight="1">
      <c r="A67" s="2"/>
      <c r="C67" s="9" t="s">
        <v>21</v>
      </c>
      <c r="D67" s="11">
        <v>56.26</v>
      </c>
      <c r="E67" s="11">
        <v>7.5</v>
      </c>
      <c r="F67" s="11">
        <v>506</v>
      </c>
      <c r="G67" s="11">
        <v>529</v>
      </c>
      <c r="H67" s="11">
        <v>545</v>
      </c>
      <c r="I67" s="11">
        <v>574</v>
      </c>
      <c r="J67" s="122">
        <f t="shared" si="1"/>
        <v>538.5</v>
      </c>
      <c r="K67" s="123"/>
      <c r="M67" s="8">
        <v>5</v>
      </c>
      <c r="N67" s="124">
        <v>8.3000000000000007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256</v>
      </c>
      <c r="G68" s="63">
        <v>275</v>
      </c>
      <c r="H68" s="63">
        <v>289</v>
      </c>
      <c r="I68" s="63">
        <v>310</v>
      </c>
      <c r="J68" s="122">
        <f t="shared" si="1"/>
        <v>282.5</v>
      </c>
      <c r="K68" s="123"/>
      <c r="M68" s="13">
        <v>6</v>
      </c>
      <c r="N68" s="126">
        <v>8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140</v>
      </c>
      <c r="G69" s="63">
        <v>144</v>
      </c>
      <c r="H69" s="63">
        <v>142</v>
      </c>
      <c r="I69" s="63">
        <v>168</v>
      </c>
      <c r="J69" s="122">
        <f t="shared" si="1"/>
        <v>148.5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55.56</v>
      </c>
      <c r="E70" s="15">
        <v>6.7</v>
      </c>
      <c r="F70" s="15">
        <v>149</v>
      </c>
      <c r="G70" s="15">
        <v>153</v>
      </c>
      <c r="H70" s="15">
        <v>151</v>
      </c>
      <c r="I70" s="15">
        <v>182</v>
      </c>
      <c r="J70" s="128">
        <f t="shared" si="1"/>
        <v>158.75</v>
      </c>
      <c r="K70" s="129"/>
      <c r="M70" s="67" t="s">
        <v>30</v>
      </c>
      <c r="N70" s="65">
        <v>2.98</v>
      </c>
      <c r="O70" s="66">
        <v>4.96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16.82</v>
      </c>
      <c r="E73" s="11">
        <v>10.4</v>
      </c>
      <c r="F73" s="22">
        <v>989</v>
      </c>
      <c r="G73" s="16"/>
      <c r="H73" s="23" t="s">
        <v>1</v>
      </c>
      <c r="I73" s="117">
        <v>5.05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61.96</v>
      </c>
      <c r="E74" s="11"/>
      <c r="F74" s="22">
        <v>165</v>
      </c>
      <c r="G74" s="16"/>
      <c r="H74" s="27" t="s">
        <v>2</v>
      </c>
      <c r="I74" s="119">
        <v>4.71</v>
      </c>
      <c r="J74" s="119"/>
      <c r="K74" s="120"/>
      <c r="M74" s="65">
        <v>6.9</v>
      </c>
      <c r="N74" s="28">
        <v>126</v>
      </c>
      <c r="O74" s="66">
        <v>0.03</v>
      </c>
      <c r="P74" s="2"/>
    </row>
    <row r="75" spans="1:16" ht="15" customHeight="1" thickBot="1">
      <c r="A75" s="2"/>
      <c r="C75" s="21" t="s">
        <v>38</v>
      </c>
      <c r="D75" s="11">
        <v>64.760000000000005</v>
      </c>
      <c r="E75" s="11"/>
      <c r="F75" s="22">
        <v>162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/>
      <c r="E76" s="11"/>
      <c r="F76" s="22"/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68.02</v>
      </c>
      <c r="E77" s="11"/>
      <c r="F77" s="22">
        <v>159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5.6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74.25</v>
      </c>
      <c r="E78" s="11"/>
      <c r="F78" s="22">
        <v>1615</v>
      </c>
      <c r="G78" s="16"/>
      <c r="H78" s="109">
        <v>4</v>
      </c>
      <c r="I78" s="111">
        <v>501</v>
      </c>
      <c r="J78" s="111">
        <v>226</v>
      </c>
      <c r="K78" s="113">
        <f>((I78-J78)/I78)</f>
        <v>0.5489021956087824</v>
      </c>
      <c r="M78" s="13">
        <v>2</v>
      </c>
      <c r="N78" s="35">
        <v>5.7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74.150000000000006</v>
      </c>
      <c r="E79" s="11">
        <v>6.8</v>
      </c>
      <c r="F79" s="22">
        <v>435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419</v>
      </c>
      <c r="G80" s="16"/>
      <c r="H80" s="109">
        <v>12</v>
      </c>
      <c r="I80" s="111">
        <v>305</v>
      </c>
      <c r="J80" s="111">
        <v>125</v>
      </c>
      <c r="K80" s="113">
        <f>((I80-J80)/I80)</f>
        <v>0.5901639344262295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76.760000000000005</v>
      </c>
      <c r="E81" s="11">
        <v>6.3</v>
      </c>
      <c r="F81" s="22">
        <v>855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0.58656429942418431</v>
      </c>
      <c r="P81" s="2"/>
    </row>
    <row r="82" spans="1:16" ht="15.75" thickBot="1">
      <c r="A82" s="2"/>
      <c r="C82" s="38" t="s">
        <v>54</v>
      </c>
      <c r="D82" s="15"/>
      <c r="E82" s="15"/>
      <c r="F82" s="39">
        <v>831</v>
      </c>
      <c r="G82" s="16"/>
      <c r="M82" s="102" t="s">
        <v>55</v>
      </c>
      <c r="N82" s="103"/>
      <c r="O82" s="37">
        <f>(J67-J68)/J67</f>
        <v>0.47539461467038069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0.4743362831858407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-6.9023569023569029E-2</v>
      </c>
      <c r="P84" s="2"/>
    </row>
    <row r="85" spans="1:16">
      <c r="A85" s="2"/>
      <c r="B85" s="41"/>
      <c r="C85" s="45" t="s">
        <v>64</v>
      </c>
      <c r="D85" s="33">
        <v>91.45</v>
      </c>
      <c r="E85" s="33"/>
      <c r="F85" s="34"/>
      <c r="G85" s="46"/>
      <c r="H85" s="47" t="s">
        <v>90</v>
      </c>
      <c r="I85" s="33">
        <v>307</v>
      </c>
      <c r="J85" s="33">
        <v>276</v>
      </c>
      <c r="K85" s="34">
        <f>I85-J85</f>
        <v>31</v>
      </c>
      <c r="M85" s="107" t="s">
        <v>65</v>
      </c>
      <c r="N85" s="108"/>
      <c r="O85" s="70">
        <f>(J67-J70)/J67</f>
        <v>0.70519962859795726</v>
      </c>
      <c r="P85" s="2"/>
    </row>
    <row r="86" spans="1:16" ht="15.75" thickBot="1">
      <c r="A86" s="2"/>
      <c r="B86" s="41"/>
      <c r="C86" s="45" t="s">
        <v>66</v>
      </c>
      <c r="D86" s="33">
        <v>72.900000000000006</v>
      </c>
      <c r="E86" s="33">
        <v>68.8</v>
      </c>
      <c r="F86" s="34">
        <v>94.38</v>
      </c>
      <c r="G86" s="48">
        <v>5.6</v>
      </c>
      <c r="H86" s="65" t="s">
        <v>2</v>
      </c>
      <c r="I86" s="35">
        <v>161</v>
      </c>
      <c r="J86" s="35">
        <v>140</v>
      </c>
      <c r="K86" s="34">
        <f>I86-J86</f>
        <v>21</v>
      </c>
      <c r="L86" s="49"/>
      <c r="M86" s="97" t="s">
        <v>67</v>
      </c>
      <c r="N86" s="98"/>
      <c r="O86" s="71">
        <f>(J66-J70)/J66</f>
        <v>0.87811900191938574</v>
      </c>
      <c r="P86" s="2"/>
    </row>
    <row r="87" spans="1:16" ht="15" customHeight="1">
      <c r="A87" s="2"/>
      <c r="B87" s="41"/>
      <c r="C87" s="45" t="s">
        <v>68</v>
      </c>
      <c r="D87" s="33">
        <v>78.3</v>
      </c>
      <c r="E87" s="33">
        <v>62.48</v>
      </c>
      <c r="F87" s="34">
        <v>79.8</v>
      </c>
      <c r="P87" s="2"/>
    </row>
    <row r="88" spans="1:16" ht="15" customHeight="1">
      <c r="A88" s="2"/>
      <c r="B88" s="41"/>
      <c r="C88" s="45" t="s">
        <v>69</v>
      </c>
      <c r="D88" s="33">
        <v>77.25</v>
      </c>
      <c r="E88" s="33">
        <v>49.86</v>
      </c>
      <c r="F88" s="34">
        <v>64.540000000000006</v>
      </c>
      <c r="P88" s="2"/>
    </row>
    <row r="89" spans="1:16" ht="15" customHeight="1" thickBot="1">
      <c r="A89" s="2"/>
      <c r="B89" s="41"/>
      <c r="C89" s="50" t="s">
        <v>70</v>
      </c>
      <c r="D89" s="51">
        <v>52.85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91.45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391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 t="s">
        <v>392</v>
      </c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393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377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394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164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925</v>
      </c>
      <c r="G119" s="12"/>
      <c r="H119" s="12"/>
      <c r="I119" s="12"/>
      <c r="J119" s="122">
        <f>AVERAGE(F119:I119)</f>
        <v>925</v>
      </c>
      <c r="K119" s="123"/>
      <c r="M119" s="8">
        <v>2</v>
      </c>
      <c r="N119" s="124">
        <v>8.3000000000000007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486</v>
      </c>
      <c r="G120" s="12"/>
      <c r="H120" s="12"/>
      <c r="I120" s="12"/>
      <c r="J120" s="122">
        <f t="shared" ref="J120:J125" si="2">AVERAGE(F120:I120)</f>
        <v>486</v>
      </c>
      <c r="K120" s="123"/>
      <c r="M120" s="8">
        <v>3</v>
      </c>
      <c r="N120" s="124">
        <v>7.6</v>
      </c>
      <c r="O120" s="125"/>
      <c r="P120" s="2"/>
    </row>
    <row r="121" spans="1:16">
      <c r="A121" s="2"/>
      <c r="C121" s="9" t="s">
        <v>19</v>
      </c>
      <c r="D121" s="11">
        <v>63.67</v>
      </c>
      <c r="E121" s="11">
        <v>7.6</v>
      </c>
      <c r="F121" s="11">
        <v>1074</v>
      </c>
      <c r="G121" s="11">
        <v>1057</v>
      </c>
      <c r="H121" s="11">
        <v>1142</v>
      </c>
      <c r="I121" s="11">
        <v>1019</v>
      </c>
      <c r="J121" s="122">
        <f t="shared" si="2"/>
        <v>1073</v>
      </c>
      <c r="K121" s="123"/>
      <c r="M121" s="8">
        <v>4</v>
      </c>
      <c r="N121" s="124">
        <v>7.5</v>
      </c>
      <c r="O121" s="125"/>
      <c r="P121" s="2"/>
    </row>
    <row r="122" spans="1:16">
      <c r="A122" s="2"/>
      <c r="C122" s="9" t="s">
        <v>21</v>
      </c>
      <c r="D122" s="11">
        <v>58.66</v>
      </c>
      <c r="E122" s="11" t="s">
        <v>395</v>
      </c>
      <c r="F122" s="11">
        <v>602</v>
      </c>
      <c r="G122" s="11">
        <v>604</v>
      </c>
      <c r="H122" s="11">
        <v>625</v>
      </c>
      <c r="I122" s="11">
        <v>473</v>
      </c>
      <c r="J122" s="122">
        <f t="shared" si="2"/>
        <v>576</v>
      </c>
      <c r="K122" s="123"/>
      <c r="M122" s="8">
        <v>5</v>
      </c>
      <c r="N122" s="124">
        <v>8.4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376</v>
      </c>
      <c r="G123" s="63">
        <v>370</v>
      </c>
      <c r="H123" s="63">
        <v>384</v>
      </c>
      <c r="I123" s="63">
        <v>365</v>
      </c>
      <c r="J123" s="122">
        <f t="shared" si="2"/>
        <v>373.75</v>
      </c>
      <c r="K123" s="123"/>
      <c r="M123" s="13">
        <v>6</v>
      </c>
      <c r="N123" s="126">
        <v>7.8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178</v>
      </c>
      <c r="G124" s="63">
        <v>191</v>
      </c>
      <c r="H124" s="63">
        <v>188</v>
      </c>
      <c r="I124" s="63">
        <v>178</v>
      </c>
      <c r="J124" s="122">
        <f t="shared" si="2"/>
        <v>183.75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58.34</v>
      </c>
      <c r="E125" s="15">
        <v>6.8</v>
      </c>
      <c r="F125" s="15">
        <v>186</v>
      </c>
      <c r="G125" s="15">
        <v>195</v>
      </c>
      <c r="H125" s="15">
        <v>192</v>
      </c>
      <c r="I125" s="15">
        <v>195</v>
      </c>
      <c r="J125" s="128">
        <f t="shared" si="2"/>
        <v>192</v>
      </c>
      <c r="K125" s="129"/>
      <c r="M125" s="67" t="s">
        <v>30</v>
      </c>
      <c r="N125" s="65">
        <v>3.45</v>
      </c>
      <c r="O125" s="66">
        <v>4.71</v>
      </c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5.75</v>
      </c>
      <c r="E128" s="11">
        <v>9.6</v>
      </c>
      <c r="F128" s="22">
        <v>979</v>
      </c>
      <c r="G128" s="16"/>
      <c r="H128" s="23" t="s">
        <v>1</v>
      </c>
      <c r="I128" s="117">
        <v>5.88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63.45</v>
      </c>
      <c r="E129" s="11"/>
      <c r="F129" s="22">
        <v>196</v>
      </c>
      <c r="G129" s="16"/>
      <c r="H129" s="27" t="s">
        <v>2</v>
      </c>
      <c r="I129" s="119">
        <v>4.68</v>
      </c>
      <c r="J129" s="119"/>
      <c r="K129" s="120"/>
      <c r="M129" s="65">
        <v>6.8</v>
      </c>
      <c r="N129" s="28">
        <v>110</v>
      </c>
      <c r="O129" s="66">
        <v>0.04</v>
      </c>
      <c r="P129" s="2"/>
    </row>
    <row r="130" spans="1:16" ht="15" customHeight="1" thickBot="1">
      <c r="A130" s="2"/>
      <c r="C130" s="21" t="s">
        <v>38</v>
      </c>
      <c r="D130" s="11">
        <v>66.78</v>
      </c>
      <c r="E130" s="11"/>
      <c r="F130" s="22">
        <v>194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/>
      <c r="E131" s="11"/>
      <c r="F131" s="22"/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69.91</v>
      </c>
      <c r="E132" s="11"/>
      <c r="F132" s="22">
        <v>191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5.7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72.61</v>
      </c>
      <c r="E133" s="11"/>
      <c r="F133" s="22">
        <v>1435</v>
      </c>
      <c r="G133" s="16"/>
      <c r="H133" s="109"/>
      <c r="I133" s="111"/>
      <c r="J133" s="111"/>
      <c r="K133" s="113" t="e">
        <f>((I133-J133)/I133)</f>
        <v>#DIV/0!</v>
      </c>
      <c r="M133" s="13">
        <v>2</v>
      </c>
      <c r="N133" s="35">
        <v>5.8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75.11</v>
      </c>
      <c r="E134" s="11">
        <v>6.8</v>
      </c>
      <c r="F134" s="22">
        <v>466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448</v>
      </c>
      <c r="G135" s="16"/>
      <c r="H135" s="109">
        <v>14</v>
      </c>
      <c r="I135" s="111">
        <v>367</v>
      </c>
      <c r="J135" s="111">
        <v>178</v>
      </c>
      <c r="K135" s="113">
        <f>((I135-J135)/I135)</f>
        <v>0.51498637602179842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76.41</v>
      </c>
      <c r="E136" s="11">
        <v>6.5</v>
      </c>
      <c r="F136" s="22">
        <v>817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0.46318732525629075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796</v>
      </c>
      <c r="G137" s="16"/>
      <c r="M137" s="102" t="s">
        <v>55</v>
      </c>
      <c r="N137" s="103"/>
      <c r="O137" s="37">
        <f>(J122-J123)/J122</f>
        <v>0.35112847222222221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0.50836120401337792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-4.4897959183673466E-2</v>
      </c>
      <c r="P139" s="2"/>
    </row>
    <row r="140" spans="1:16">
      <c r="A140" s="2"/>
      <c r="B140" s="41"/>
      <c r="C140" s="45" t="s">
        <v>64</v>
      </c>
      <c r="D140" s="33">
        <v>91.55</v>
      </c>
      <c r="E140" s="33"/>
      <c r="F140" s="34"/>
      <c r="G140" s="46"/>
      <c r="H140" s="47" t="s">
        <v>110</v>
      </c>
      <c r="I140" s="33">
        <v>621</v>
      </c>
      <c r="J140" s="33">
        <v>553</v>
      </c>
      <c r="K140" s="34">
        <f>I140-J140</f>
        <v>68</v>
      </c>
      <c r="M140" s="107" t="s">
        <v>65</v>
      </c>
      <c r="N140" s="108"/>
      <c r="O140" s="70">
        <f>(J122-J125)/J122</f>
        <v>0.66666666666666663</v>
      </c>
      <c r="P140" s="2"/>
    </row>
    <row r="141" spans="1:16" ht="15.75" thickBot="1">
      <c r="A141" s="2"/>
      <c r="B141" s="41"/>
      <c r="C141" s="45" t="s">
        <v>66</v>
      </c>
      <c r="D141" s="33">
        <v>72.75</v>
      </c>
      <c r="E141" s="33">
        <v>68.63</v>
      </c>
      <c r="F141" s="34">
        <v>94.35</v>
      </c>
      <c r="G141" s="48">
        <v>5.4</v>
      </c>
      <c r="H141" s="65" t="s">
        <v>111</v>
      </c>
      <c r="I141" s="35">
        <v>198</v>
      </c>
      <c r="J141" s="35">
        <v>165</v>
      </c>
      <c r="K141" s="34">
        <f>I141-J141</f>
        <v>33</v>
      </c>
      <c r="L141" s="49"/>
      <c r="M141" s="97" t="s">
        <v>67</v>
      </c>
      <c r="N141" s="98"/>
      <c r="O141" s="71">
        <f>(J121-J125)/J121</f>
        <v>0.82106244175209697</v>
      </c>
      <c r="P141" s="2"/>
    </row>
    <row r="142" spans="1:16" ht="15" customHeight="1">
      <c r="A142" s="2"/>
      <c r="B142" s="41"/>
      <c r="C142" s="45" t="s">
        <v>68</v>
      </c>
      <c r="D142" s="33">
        <v>79.45</v>
      </c>
      <c r="E142" s="33">
        <v>63.83</v>
      </c>
      <c r="F142" s="34">
        <v>80.349999999999994</v>
      </c>
      <c r="P142" s="2"/>
    </row>
    <row r="143" spans="1:16" ht="15" customHeight="1">
      <c r="A143" s="2"/>
      <c r="B143" s="41"/>
      <c r="C143" s="45" t="s">
        <v>69</v>
      </c>
      <c r="D143" s="33">
        <v>76.849999999999994</v>
      </c>
      <c r="E143" s="33">
        <v>49.5</v>
      </c>
      <c r="F143" s="34">
        <v>64.42</v>
      </c>
      <c r="P143" s="2"/>
    </row>
    <row r="144" spans="1:16" ht="15" customHeight="1" thickBot="1">
      <c r="A144" s="2"/>
      <c r="B144" s="41"/>
      <c r="C144" s="50" t="s">
        <v>70</v>
      </c>
      <c r="D144" s="51">
        <v>53.65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91.47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396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397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398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399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400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9194-75B3-4380-95E2-F6BBF9CF9427}">
  <dimension ref="A1:S171"/>
  <sheetViews>
    <sheetView zoomScale="85" zoomScaleNormal="85" workbookViewId="0">
      <selection activeCell="A115" sqref="A115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152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1084.0833333333333</v>
      </c>
    </row>
    <row r="7" spans="1:19">
      <c r="A7" s="2"/>
      <c r="C7" s="9" t="s">
        <v>17</v>
      </c>
      <c r="D7" s="10"/>
      <c r="E7" s="10"/>
      <c r="F7" s="11">
        <v>888</v>
      </c>
      <c r="G7" s="12"/>
      <c r="H7" s="12"/>
      <c r="I7" s="12"/>
      <c r="J7" s="122">
        <f>AVERAGE(F7:I7)</f>
        <v>888</v>
      </c>
      <c r="K7" s="123"/>
      <c r="M7" s="8">
        <v>2</v>
      </c>
      <c r="N7" s="124">
        <v>8.6</v>
      </c>
      <c r="O7" s="125"/>
      <c r="P7" s="2"/>
      <c r="R7" s="56" t="s">
        <v>1</v>
      </c>
      <c r="S7" s="72">
        <f>AVERAGE(J10,J67,J122)</f>
        <v>515</v>
      </c>
    </row>
    <row r="8" spans="1:19">
      <c r="A8" s="2"/>
      <c r="C8" s="9" t="s">
        <v>18</v>
      </c>
      <c r="D8" s="10"/>
      <c r="E8" s="10"/>
      <c r="F8" s="11">
        <v>449</v>
      </c>
      <c r="G8" s="12"/>
      <c r="H8" s="12"/>
      <c r="I8" s="12"/>
      <c r="J8" s="122">
        <f t="shared" ref="J8:J13" si="0">AVERAGE(F8:I8)</f>
        <v>449</v>
      </c>
      <c r="K8" s="123"/>
      <c r="M8" s="8">
        <v>3</v>
      </c>
      <c r="N8" s="124">
        <v>8.9</v>
      </c>
      <c r="O8" s="125"/>
      <c r="P8" s="2"/>
      <c r="R8" s="56" t="s">
        <v>2</v>
      </c>
      <c r="S8" s="73">
        <f>AVERAGE(J13,J70,J125)</f>
        <v>175.33333333333334</v>
      </c>
    </row>
    <row r="9" spans="1:19">
      <c r="A9" s="2"/>
      <c r="C9" s="9" t="s">
        <v>19</v>
      </c>
      <c r="D9" s="11">
        <v>61.07</v>
      </c>
      <c r="E9" s="11">
        <v>8.6999999999999993</v>
      </c>
      <c r="F9" s="11">
        <v>959</v>
      </c>
      <c r="G9" s="11">
        <v>977</v>
      </c>
      <c r="H9" s="11">
        <v>986</v>
      </c>
      <c r="I9" s="11">
        <v>989</v>
      </c>
      <c r="J9" s="122">
        <f t="shared" si="0"/>
        <v>977.75</v>
      </c>
      <c r="K9" s="123"/>
      <c r="M9" s="8">
        <v>4</v>
      </c>
      <c r="N9" s="124">
        <v>7.8</v>
      </c>
      <c r="O9" s="125"/>
      <c r="P9" s="2"/>
      <c r="R9" s="74" t="s">
        <v>20</v>
      </c>
      <c r="S9" s="75">
        <f>S6-S8</f>
        <v>908.74999999999989</v>
      </c>
    </row>
    <row r="10" spans="1:19">
      <c r="A10" s="2"/>
      <c r="C10" s="9" t="s">
        <v>21</v>
      </c>
      <c r="D10" s="11">
        <v>60.29</v>
      </c>
      <c r="E10" s="11">
        <v>8.4</v>
      </c>
      <c r="F10" s="11">
        <v>459</v>
      </c>
      <c r="G10" s="11">
        <v>467</v>
      </c>
      <c r="H10" s="11">
        <v>422</v>
      </c>
      <c r="I10" s="11">
        <v>459</v>
      </c>
      <c r="J10" s="122">
        <f t="shared" si="0"/>
        <v>451.75</v>
      </c>
      <c r="K10" s="123"/>
      <c r="M10" s="8">
        <v>5</v>
      </c>
      <c r="N10" s="124">
        <v>8.6999999999999993</v>
      </c>
      <c r="O10" s="125"/>
      <c r="P10" s="2"/>
      <c r="R10" s="74" t="s">
        <v>22</v>
      </c>
      <c r="S10" s="76">
        <f>S7-S8</f>
        <v>339.66666666666663</v>
      </c>
    </row>
    <row r="11" spans="1:19" ht="15.75" thickBot="1">
      <c r="A11" s="2"/>
      <c r="C11" s="9" t="s">
        <v>23</v>
      </c>
      <c r="D11" s="11"/>
      <c r="E11" s="11"/>
      <c r="F11" s="11">
        <v>333</v>
      </c>
      <c r="G11" s="63">
        <v>339</v>
      </c>
      <c r="H11" s="63">
        <v>332</v>
      </c>
      <c r="I11" s="63">
        <v>330</v>
      </c>
      <c r="J11" s="122">
        <f t="shared" si="0"/>
        <v>333.5</v>
      </c>
      <c r="K11" s="123"/>
      <c r="M11" s="13">
        <v>6</v>
      </c>
      <c r="N11" s="126">
        <v>8.4</v>
      </c>
      <c r="O11" s="127"/>
      <c r="P11" s="2"/>
      <c r="R11" s="77" t="s">
        <v>24</v>
      </c>
      <c r="S11" s="78">
        <f>S9/S6</f>
        <v>0.83826581597355676</v>
      </c>
    </row>
    <row r="12" spans="1:19" ht="15.75" thickBot="1">
      <c r="A12" s="2"/>
      <c r="C12" s="9" t="s">
        <v>25</v>
      </c>
      <c r="D12" s="11"/>
      <c r="E12" s="11"/>
      <c r="F12" s="11">
        <v>199</v>
      </c>
      <c r="G12" s="63">
        <v>189</v>
      </c>
      <c r="H12" s="63">
        <v>196</v>
      </c>
      <c r="I12" s="63">
        <v>179</v>
      </c>
      <c r="J12" s="122">
        <f t="shared" si="0"/>
        <v>190.75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0.65954692556634298</v>
      </c>
    </row>
    <row r="13" spans="1:19" ht="15.75" thickBot="1">
      <c r="A13" s="2"/>
      <c r="C13" s="14" t="s">
        <v>29</v>
      </c>
      <c r="D13" s="15">
        <v>60.01</v>
      </c>
      <c r="E13" s="15">
        <v>7.2</v>
      </c>
      <c r="F13" s="15">
        <v>193</v>
      </c>
      <c r="G13" s="15">
        <v>197</v>
      </c>
      <c r="H13" s="15">
        <v>188</v>
      </c>
      <c r="I13" s="15">
        <v>185</v>
      </c>
      <c r="J13" s="128">
        <f t="shared" si="0"/>
        <v>190.75</v>
      </c>
      <c r="K13" s="129"/>
      <c r="M13" s="67" t="s">
        <v>30</v>
      </c>
      <c r="N13" s="65">
        <v>4.4400000000000004</v>
      </c>
      <c r="O13" s="66">
        <v>4.97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12.34</v>
      </c>
      <c r="E16" s="11">
        <v>10.1</v>
      </c>
      <c r="F16" s="22">
        <v>1007</v>
      </c>
      <c r="G16" s="16"/>
      <c r="H16" s="23" t="s">
        <v>1</v>
      </c>
      <c r="I16" s="117">
        <v>5.15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65.22</v>
      </c>
      <c r="E17" s="11"/>
      <c r="F17" s="22">
        <v>191</v>
      </c>
      <c r="G17" s="16"/>
      <c r="H17" s="27" t="s">
        <v>2</v>
      </c>
      <c r="I17" s="119">
        <v>4.82</v>
      </c>
      <c r="J17" s="119"/>
      <c r="K17" s="120"/>
      <c r="M17" s="65">
        <v>6.8</v>
      </c>
      <c r="N17" s="28">
        <v>141</v>
      </c>
      <c r="O17" s="66">
        <v>0.04</v>
      </c>
      <c r="P17" s="2"/>
    </row>
    <row r="18" spans="1:16" ht="15.75" thickBot="1">
      <c r="A18" s="2"/>
      <c r="C18" s="21" t="s">
        <v>38</v>
      </c>
      <c r="D18" s="11">
        <v>67.06</v>
      </c>
      <c r="E18" s="11"/>
      <c r="F18" s="22">
        <v>177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/>
      <c r="E19" s="11"/>
      <c r="F19" s="22"/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69.77</v>
      </c>
      <c r="E20" s="11"/>
      <c r="F20" s="22">
        <v>182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5.4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77.040000000000006</v>
      </c>
      <c r="E21" s="11"/>
      <c r="F21" s="22">
        <v>1592</v>
      </c>
      <c r="G21" s="16"/>
      <c r="H21" s="109">
        <v>1</v>
      </c>
      <c r="I21" s="111">
        <v>488</v>
      </c>
      <c r="J21" s="111">
        <v>180</v>
      </c>
      <c r="K21" s="113">
        <f>((I21-J21)/I21)</f>
        <v>0.63114754098360659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76.12</v>
      </c>
      <c r="E22" s="11">
        <v>6.2</v>
      </c>
      <c r="F22" s="22">
        <v>488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478</v>
      </c>
      <c r="G23" s="16"/>
      <c r="H23" s="109">
        <v>5</v>
      </c>
      <c r="I23" s="111">
        <v>333</v>
      </c>
      <c r="J23" s="111">
        <v>191</v>
      </c>
      <c r="K23" s="113">
        <f>((I23-J23)/I23)</f>
        <v>0.42642642642642642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77.88</v>
      </c>
      <c r="E24" s="11">
        <v>6</v>
      </c>
      <c r="F24" s="22">
        <v>729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0.537969828688315</v>
      </c>
      <c r="P24" s="2"/>
    </row>
    <row r="25" spans="1:16" ht="15.75" thickBot="1">
      <c r="A25" s="2"/>
      <c r="C25" s="38" t="s">
        <v>54</v>
      </c>
      <c r="D25" s="15"/>
      <c r="E25" s="15"/>
      <c r="F25" s="39">
        <v>718</v>
      </c>
      <c r="G25" s="16"/>
      <c r="M25" s="102" t="s">
        <v>55</v>
      </c>
      <c r="N25" s="103"/>
      <c r="O25" s="37">
        <f>(J10-J11)/J10</f>
        <v>0.26175982291090205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0.42803598200899551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0</v>
      </c>
      <c r="P27" s="2"/>
    </row>
    <row r="28" spans="1:16" ht="15" customHeight="1">
      <c r="A28" s="2"/>
      <c r="B28" s="41"/>
      <c r="C28" s="45" t="s">
        <v>64</v>
      </c>
      <c r="D28" s="33">
        <v>90.77</v>
      </c>
      <c r="E28" s="33"/>
      <c r="F28" s="34"/>
      <c r="G28" s="46"/>
      <c r="H28" s="47" t="s">
        <v>90</v>
      </c>
      <c r="I28" s="33">
        <v>592</v>
      </c>
      <c r="J28" s="33">
        <v>522</v>
      </c>
      <c r="K28" s="34">
        <f>I28-J28</f>
        <v>70</v>
      </c>
      <c r="M28" s="107" t="s">
        <v>65</v>
      </c>
      <c r="N28" s="108"/>
      <c r="O28" s="70">
        <f>(J10-J13)/J10</f>
        <v>0.57775318206972881</v>
      </c>
      <c r="P28" s="2"/>
    </row>
    <row r="29" spans="1:16" ht="15.75" thickBot="1">
      <c r="A29" s="2"/>
      <c r="B29" s="41"/>
      <c r="C29" s="45" t="s">
        <v>66</v>
      </c>
      <c r="D29" s="33">
        <v>72.75</v>
      </c>
      <c r="E29" s="33">
        <v>68.05</v>
      </c>
      <c r="F29" s="34">
        <v>93.55</v>
      </c>
      <c r="G29" s="48">
        <v>6.5</v>
      </c>
      <c r="H29" s="65" t="s">
        <v>2</v>
      </c>
      <c r="I29" s="35">
        <v>211</v>
      </c>
      <c r="J29" s="35">
        <v>190</v>
      </c>
      <c r="K29" s="36">
        <f>I29-J29</f>
        <v>21</v>
      </c>
      <c r="L29" s="49"/>
      <c r="M29" s="97" t="s">
        <v>67</v>
      </c>
      <c r="N29" s="98"/>
      <c r="O29" s="71">
        <f>(J9-J13)/J9</f>
        <v>0.80490923037586293</v>
      </c>
      <c r="P29" s="2"/>
    </row>
    <row r="30" spans="1:16" ht="15" customHeight="1">
      <c r="A30" s="2"/>
      <c r="B30" s="41"/>
      <c r="C30" s="45" t="s">
        <v>68</v>
      </c>
      <c r="D30" s="33">
        <v>80.05</v>
      </c>
      <c r="E30" s="33">
        <v>63.96</v>
      </c>
      <c r="F30" s="34">
        <v>79.91</v>
      </c>
      <c r="P30" s="2"/>
    </row>
    <row r="31" spans="1:16" ht="15" customHeight="1">
      <c r="A31" s="2"/>
      <c r="B31" s="41"/>
      <c r="C31" s="45" t="s">
        <v>69</v>
      </c>
      <c r="D31" s="33">
        <v>76.75</v>
      </c>
      <c r="E31" s="33">
        <v>48.83</v>
      </c>
      <c r="F31" s="34">
        <v>63.63</v>
      </c>
      <c r="P31" s="2"/>
    </row>
    <row r="32" spans="1:16" ht="15.75" customHeight="1" thickBot="1">
      <c r="A32" s="2"/>
      <c r="B32" s="41"/>
      <c r="C32" s="50" t="s">
        <v>70</v>
      </c>
      <c r="D32" s="51">
        <v>55.56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90.94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 t="s">
        <v>401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 t="s">
        <v>402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340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403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404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 t="s">
        <v>405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182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1014</v>
      </c>
      <c r="G64" s="12"/>
      <c r="H64" s="12"/>
      <c r="I64" s="12"/>
      <c r="J64" s="122">
        <f>AVERAGE(F64:I64)</f>
        <v>1014</v>
      </c>
      <c r="K64" s="123"/>
      <c r="M64" s="8">
        <v>2</v>
      </c>
      <c r="N64" s="124">
        <v>8.6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451</v>
      </c>
      <c r="G65" s="12"/>
      <c r="H65" s="12"/>
      <c r="I65" s="12"/>
      <c r="J65" s="122">
        <f t="shared" ref="J65:J70" si="1">AVERAGE(F65:I65)</f>
        <v>451</v>
      </c>
      <c r="K65" s="123"/>
      <c r="M65" s="8">
        <v>3</v>
      </c>
      <c r="N65" s="124">
        <v>8.6999999999999993</v>
      </c>
      <c r="O65" s="125"/>
      <c r="P65" s="2"/>
    </row>
    <row r="66" spans="1:16" ht="15" customHeight="1">
      <c r="A66" s="2"/>
      <c r="C66" s="9" t="s">
        <v>19</v>
      </c>
      <c r="D66" s="11">
        <v>61.77</v>
      </c>
      <c r="E66" s="11">
        <v>8.5</v>
      </c>
      <c r="F66" s="11">
        <v>970</v>
      </c>
      <c r="G66" s="11">
        <v>987</v>
      </c>
      <c r="H66" s="11">
        <v>1022</v>
      </c>
      <c r="I66" s="11">
        <v>1318</v>
      </c>
      <c r="J66" s="122">
        <f t="shared" si="1"/>
        <v>1074.25</v>
      </c>
      <c r="K66" s="123"/>
      <c r="M66" s="8">
        <v>4</v>
      </c>
      <c r="N66" s="124">
        <v>7.4</v>
      </c>
      <c r="O66" s="125"/>
      <c r="P66" s="2"/>
    </row>
    <row r="67" spans="1:16" ht="15" customHeight="1">
      <c r="A67" s="2"/>
      <c r="C67" s="9" t="s">
        <v>21</v>
      </c>
      <c r="D67" s="11">
        <v>60.42</v>
      </c>
      <c r="E67" s="11">
        <v>7.8</v>
      </c>
      <c r="F67" s="11">
        <v>491</v>
      </c>
      <c r="G67" s="11">
        <v>501</v>
      </c>
      <c r="H67" s="11">
        <v>509</v>
      </c>
      <c r="I67" s="11">
        <v>525</v>
      </c>
      <c r="J67" s="122">
        <f t="shared" si="1"/>
        <v>506.5</v>
      </c>
      <c r="K67" s="123"/>
      <c r="M67" s="8">
        <v>5</v>
      </c>
      <c r="N67" s="124">
        <v>8.6999999999999993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349</v>
      </c>
      <c r="G68" s="63">
        <v>353</v>
      </c>
      <c r="H68" s="63">
        <v>348</v>
      </c>
      <c r="I68" s="63">
        <v>251</v>
      </c>
      <c r="J68" s="122">
        <f t="shared" si="1"/>
        <v>325.25</v>
      </c>
      <c r="K68" s="123"/>
      <c r="M68" s="13">
        <v>6</v>
      </c>
      <c r="N68" s="126">
        <v>8.4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141</v>
      </c>
      <c r="G69" s="63">
        <v>171</v>
      </c>
      <c r="H69" s="63">
        <v>157</v>
      </c>
      <c r="I69" s="63">
        <v>153</v>
      </c>
      <c r="J69" s="122">
        <f t="shared" si="1"/>
        <v>155.5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60.26</v>
      </c>
      <c r="E70" s="15">
        <v>7.3</v>
      </c>
      <c r="F70" s="15">
        <v>151</v>
      </c>
      <c r="G70" s="15">
        <v>162</v>
      </c>
      <c r="H70" s="15">
        <v>148</v>
      </c>
      <c r="I70" s="15">
        <v>161</v>
      </c>
      <c r="J70" s="128">
        <f t="shared" si="1"/>
        <v>155.5</v>
      </c>
      <c r="K70" s="129"/>
      <c r="M70" s="67" t="s">
        <v>30</v>
      </c>
      <c r="N70" s="65">
        <v>4.09</v>
      </c>
      <c r="O70" s="66">
        <v>5.1100000000000003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10.02</v>
      </c>
      <c r="E73" s="11">
        <v>10.9</v>
      </c>
      <c r="F73" s="22">
        <v>997</v>
      </c>
      <c r="G73" s="16"/>
      <c r="H73" s="23" t="s">
        <v>1</v>
      </c>
      <c r="I73" s="117">
        <v>5.27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66.41</v>
      </c>
      <c r="E74" s="11"/>
      <c r="F74" s="22">
        <v>179</v>
      </c>
      <c r="G74" s="16"/>
      <c r="H74" s="27" t="s">
        <v>2</v>
      </c>
      <c r="I74" s="119">
        <v>4.93</v>
      </c>
      <c r="J74" s="119"/>
      <c r="K74" s="120"/>
      <c r="M74" s="65">
        <v>6.9</v>
      </c>
      <c r="N74" s="28">
        <v>145</v>
      </c>
      <c r="O74" s="66">
        <v>0.04</v>
      </c>
      <c r="P74" s="2"/>
    </row>
    <row r="75" spans="1:16" ht="15" customHeight="1" thickBot="1">
      <c r="A75" s="2"/>
      <c r="C75" s="21" t="s">
        <v>38</v>
      </c>
      <c r="D75" s="11">
        <v>65.790000000000006</v>
      </c>
      <c r="E75" s="11"/>
      <c r="F75" s="22">
        <v>169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/>
      <c r="E76" s="11"/>
      <c r="F76" s="22"/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69.06</v>
      </c>
      <c r="E77" s="11"/>
      <c r="F77" s="22">
        <v>155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5.6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74.150000000000006</v>
      </c>
      <c r="E78" s="11"/>
      <c r="F78" s="22">
        <v>1622</v>
      </c>
      <c r="G78" s="16"/>
      <c r="H78" s="109">
        <v>6</v>
      </c>
      <c r="I78" s="111">
        <v>255</v>
      </c>
      <c r="J78" s="111">
        <v>202</v>
      </c>
      <c r="K78" s="113">
        <f>((I78-J78)/I78)</f>
        <v>0.20784313725490197</v>
      </c>
      <c r="M78" s="13">
        <v>2</v>
      </c>
      <c r="N78" s="35">
        <v>5.5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74.98</v>
      </c>
      <c r="E79" s="11">
        <v>6.6</v>
      </c>
      <c r="F79" s="22">
        <v>471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463</v>
      </c>
      <c r="G80" s="16"/>
      <c r="H80" s="109">
        <v>13</v>
      </c>
      <c r="I80" s="111">
        <v>259</v>
      </c>
      <c r="J80" s="111">
        <v>91</v>
      </c>
      <c r="K80" s="113">
        <f>((I80-J80)/I80)</f>
        <v>0.64864864864864868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76.91</v>
      </c>
      <c r="E81" s="11">
        <v>6.4</v>
      </c>
      <c r="F81" s="22">
        <v>708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0.52850826157784503</v>
      </c>
      <c r="P81" s="2"/>
    </row>
    <row r="82" spans="1:16" ht="15.75" thickBot="1">
      <c r="A82" s="2"/>
      <c r="C82" s="38" t="s">
        <v>54</v>
      </c>
      <c r="D82" s="15"/>
      <c r="E82" s="15"/>
      <c r="F82" s="39">
        <v>697</v>
      </c>
      <c r="G82" s="16"/>
      <c r="M82" s="102" t="s">
        <v>55</v>
      </c>
      <c r="N82" s="103"/>
      <c r="O82" s="37">
        <f>(J67-J68)/J67</f>
        <v>0.35784797630799603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0.52190622598001535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0</v>
      </c>
      <c r="P84" s="2"/>
    </row>
    <row r="85" spans="1:16">
      <c r="A85" s="2"/>
      <c r="B85" s="41"/>
      <c r="C85" s="45" t="s">
        <v>64</v>
      </c>
      <c r="D85" s="33">
        <v>91.12</v>
      </c>
      <c r="E85" s="33"/>
      <c r="F85" s="34"/>
      <c r="G85" s="46"/>
      <c r="H85" s="47" t="s">
        <v>1</v>
      </c>
      <c r="I85" s="33">
        <v>688</v>
      </c>
      <c r="J85" s="33">
        <v>605</v>
      </c>
      <c r="K85" s="34">
        <f>I85-J85</f>
        <v>83</v>
      </c>
      <c r="M85" s="107" t="s">
        <v>65</v>
      </c>
      <c r="N85" s="108"/>
      <c r="O85" s="70">
        <f>(J67-J70)/J67</f>
        <v>0.69299111549851922</v>
      </c>
      <c r="P85" s="2"/>
    </row>
    <row r="86" spans="1:16" ht="15.75" thickBot="1">
      <c r="A86" s="2"/>
      <c r="B86" s="41"/>
      <c r="C86" s="45" t="s">
        <v>66</v>
      </c>
      <c r="D86" s="33">
        <v>73.25</v>
      </c>
      <c r="E86" s="33">
        <v>69.05</v>
      </c>
      <c r="F86" s="34">
        <v>94.27</v>
      </c>
      <c r="G86" s="48">
        <v>6.6</v>
      </c>
      <c r="H86" s="65" t="s">
        <v>2</v>
      </c>
      <c r="I86" s="35">
        <v>177</v>
      </c>
      <c r="J86" s="35">
        <v>157</v>
      </c>
      <c r="K86" s="34">
        <f>I86-J86</f>
        <v>20</v>
      </c>
      <c r="L86" s="49"/>
      <c r="M86" s="97" t="s">
        <v>67</v>
      </c>
      <c r="N86" s="98"/>
      <c r="O86" s="71">
        <f>(J66-J70)/J66</f>
        <v>0.8552478473353502</v>
      </c>
      <c r="P86" s="2"/>
    </row>
    <row r="87" spans="1:16" ht="15" customHeight="1">
      <c r="A87" s="2"/>
      <c r="B87" s="41"/>
      <c r="C87" s="45" t="s">
        <v>68</v>
      </c>
      <c r="D87" s="33">
        <v>77.650000000000006</v>
      </c>
      <c r="E87" s="33">
        <v>61.99</v>
      </c>
      <c r="F87" s="34">
        <v>79.84</v>
      </c>
      <c r="P87" s="2"/>
    </row>
    <row r="88" spans="1:16" ht="15" customHeight="1">
      <c r="A88" s="2"/>
      <c r="B88" s="41"/>
      <c r="C88" s="45" t="s">
        <v>69</v>
      </c>
      <c r="D88" s="33">
        <v>75.8</v>
      </c>
      <c r="E88" s="33">
        <v>48.33</v>
      </c>
      <c r="F88" s="34">
        <v>63.77</v>
      </c>
      <c r="P88" s="2"/>
    </row>
    <row r="89" spans="1:16" ht="15" customHeight="1" thickBot="1">
      <c r="A89" s="2"/>
      <c r="B89" s="41"/>
      <c r="C89" s="50" t="s">
        <v>70</v>
      </c>
      <c r="D89" s="51">
        <v>57.11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90.79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406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407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408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409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 t="s">
        <v>410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9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9">
      <c r="A114" s="2"/>
      <c r="P114" s="3"/>
    </row>
    <row r="115" spans="1:19">
      <c r="A115" s="2" t="s">
        <v>86</v>
      </c>
      <c r="C115" s="4" t="s">
        <v>164</v>
      </c>
      <c r="D115" s="5"/>
      <c r="E115" s="5"/>
      <c r="P115" s="2"/>
    </row>
    <row r="116" spans="1:19" ht="15" customHeight="1" thickBot="1">
      <c r="A116" s="2"/>
      <c r="P116" s="2"/>
    </row>
    <row r="117" spans="1:19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9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9">
      <c r="A119" s="2"/>
      <c r="C119" s="9" t="s">
        <v>17</v>
      </c>
      <c r="D119" s="10"/>
      <c r="E119" s="10"/>
      <c r="F119" s="11">
        <v>975</v>
      </c>
      <c r="G119" s="12"/>
      <c r="H119" s="12"/>
      <c r="I119" s="12"/>
      <c r="J119" s="122">
        <f>AVERAGE(F119:I119)</f>
        <v>975</v>
      </c>
      <c r="K119" s="123"/>
      <c r="M119" s="8">
        <v>2</v>
      </c>
      <c r="N119" s="124">
        <v>8.8000000000000007</v>
      </c>
      <c r="O119" s="125"/>
      <c r="P119" s="2"/>
    </row>
    <row r="120" spans="1:19">
      <c r="A120" s="2"/>
      <c r="C120" s="9" t="s">
        <v>18</v>
      </c>
      <c r="D120" s="10"/>
      <c r="E120" s="10"/>
      <c r="F120" s="11">
        <v>515</v>
      </c>
      <c r="G120" s="12"/>
      <c r="H120" s="12"/>
      <c r="I120" s="12"/>
      <c r="J120" s="122">
        <f t="shared" ref="J120:J125" si="2">AVERAGE(F120:I120)</f>
        <v>515</v>
      </c>
      <c r="K120" s="123"/>
      <c r="M120" s="8">
        <v>3</v>
      </c>
      <c r="N120" s="124">
        <v>8.6</v>
      </c>
      <c r="O120" s="125"/>
      <c r="P120" s="2"/>
    </row>
    <row r="121" spans="1:19">
      <c r="A121" s="2"/>
      <c r="C121" s="9" t="s">
        <v>19</v>
      </c>
      <c r="D121" s="11">
        <v>64.33</v>
      </c>
      <c r="E121" s="11">
        <v>6.4</v>
      </c>
      <c r="F121" s="11">
        <v>1295</v>
      </c>
      <c r="G121" s="11">
        <v>1082</v>
      </c>
      <c r="H121" s="11">
        <v>1198</v>
      </c>
      <c r="I121" s="11">
        <v>1226</v>
      </c>
      <c r="J121" s="122">
        <f t="shared" si="2"/>
        <v>1200.25</v>
      </c>
      <c r="K121" s="123"/>
      <c r="M121" s="8">
        <v>4</v>
      </c>
      <c r="N121" s="124">
        <v>7.5</v>
      </c>
      <c r="O121" s="125"/>
      <c r="P121" s="2"/>
    </row>
    <row r="122" spans="1:19">
      <c r="A122" s="2"/>
      <c r="C122" s="9" t="s">
        <v>21</v>
      </c>
      <c r="D122" s="11">
        <v>62.09</v>
      </c>
      <c r="E122" s="11">
        <v>7.6</v>
      </c>
      <c r="F122" s="11">
        <v>523</v>
      </c>
      <c r="G122" s="11">
        <v>594</v>
      </c>
      <c r="H122" s="11">
        <v>583</v>
      </c>
      <c r="I122" s="11">
        <v>647</v>
      </c>
      <c r="J122" s="122">
        <f t="shared" si="2"/>
        <v>586.75</v>
      </c>
      <c r="K122" s="123"/>
      <c r="M122" s="8">
        <v>5</v>
      </c>
      <c r="N122" s="124">
        <v>8.6999999999999993</v>
      </c>
      <c r="O122" s="125"/>
      <c r="P122" s="2"/>
      <c r="S122" s="64" t="s">
        <v>86</v>
      </c>
    </row>
    <row r="123" spans="1:19" ht="15.75" thickBot="1">
      <c r="A123" s="2"/>
      <c r="C123" s="9" t="s">
        <v>23</v>
      </c>
      <c r="D123" s="11"/>
      <c r="E123" s="11"/>
      <c r="F123" s="11">
        <v>310</v>
      </c>
      <c r="G123" s="63">
        <v>326</v>
      </c>
      <c r="H123" s="63">
        <v>318</v>
      </c>
      <c r="I123" s="63">
        <v>367</v>
      </c>
      <c r="J123" s="122">
        <f t="shared" si="2"/>
        <v>330.25</v>
      </c>
      <c r="K123" s="123"/>
      <c r="M123" s="13">
        <v>6</v>
      </c>
      <c r="N123" s="126">
        <v>7.9</v>
      </c>
      <c r="O123" s="127"/>
      <c r="P123" s="2"/>
    </row>
    <row r="124" spans="1:19" ht="15.75" thickBot="1">
      <c r="A124" s="2"/>
      <c r="C124" s="9" t="s">
        <v>25</v>
      </c>
      <c r="D124" s="11"/>
      <c r="E124" s="11"/>
      <c r="F124" s="11">
        <v>151</v>
      </c>
      <c r="G124" s="63">
        <v>169</v>
      </c>
      <c r="H124" s="63">
        <v>175</v>
      </c>
      <c r="I124" s="63">
        <v>196</v>
      </c>
      <c r="J124" s="122">
        <f t="shared" si="2"/>
        <v>172.75</v>
      </c>
      <c r="K124" s="123"/>
      <c r="N124" s="68" t="s">
        <v>26</v>
      </c>
      <c r="O124" s="69" t="s">
        <v>27</v>
      </c>
      <c r="P124" s="2"/>
    </row>
    <row r="125" spans="1:19" ht="15.75" thickBot="1">
      <c r="A125" s="2"/>
      <c r="C125" s="14" t="s">
        <v>29</v>
      </c>
      <c r="D125" s="15">
        <v>61.43</v>
      </c>
      <c r="E125" s="15">
        <v>7.2</v>
      </c>
      <c r="F125" s="15">
        <v>156</v>
      </c>
      <c r="G125" s="15">
        <v>171</v>
      </c>
      <c r="H125" s="15">
        <v>178</v>
      </c>
      <c r="I125" s="15">
        <v>214</v>
      </c>
      <c r="J125" s="128">
        <f t="shared" si="2"/>
        <v>179.75</v>
      </c>
      <c r="K125" s="129"/>
      <c r="M125" s="67" t="s">
        <v>30</v>
      </c>
      <c r="N125" s="65">
        <v>3.95</v>
      </c>
      <c r="O125" s="66">
        <v>4.6100000000000003</v>
      </c>
      <c r="P125" s="2"/>
    </row>
    <row r="126" spans="1:19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9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9">
      <c r="A128" s="2"/>
      <c r="C128" s="21" t="s">
        <v>34</v>
      </c>
      <c r="D128" s="11">
        <v>29.23</v>
      </c>
      <c r="E128" s="11">
        <v>9</v>
      </c>
      <c r="F128" s="22">
        <v>1165</v>
      </c>
      <c r="G128" s="16"/>
      <c r="H128" s="23" t="s">
        <v>1</v>
      </c>
      <c r="I128" s="117">
        <v>4.9800000000000004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67.38</v>
      </c>
      <c r="E129" s="11"/>
      <c r="F129" s="22">
        <v>167</v>
      </c>
      <c r="G129" s="16"/>
      <c r="H129" s="27" t="s">
        <v>2</v>
      </c>
      <c r="I129" s="119">
        <v>4.2699999999999996</v>
      </c>
      <c r="J129" s="119"/>
      <c r="K129" s="120"/>
      <c r="M129" s="65">
        <v>7</v>
      </c>
      <c r="N129" s="28">
        <v>135</v>
      </c>
      <c r="O129" s="66">
        <v>0.04</v>
      </c>
      <c r="P129" s="2"/>
    </row>
    <row r="130" spans="1:16" ht="15" customHeight="1" thickBot="1">
      <c r="A130" s="2"/>
      <c r="C130" s="21" t="s">
        <v>38</v>
      </c>
      <c r="D130" s="11">
        <v>67.92</v>
      </c>
      <c r="E130" s="11"/>
      <c r="F130" s="22">
        <v>165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/>
      <c r="E131" s="11"/>
      <c r="F131" s="22"/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71.25</v>
      </c>
      <c r="E132" s="11"/>
      <c r="F132" s="22">
        <v>162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5.8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79.790000000000006</v>
      </c>
      <c r="E133" s="11"/>
      <c r="F133" s="22">
        <v>1471</v>
      </c>
      <c r="G133" s="16"/>
      <c r="H133" s="109"/>
      <c r="I133" s="111"/>
      <c r="J133" s="111"/>
      <c r="K133" s="113" t="e">
        <f>((I133-J133)/I133)</f>
        <v>#DIV/0!</v>
      </c>
      <c r="M133" s="13">
        <v>2</v>
      </c>
      <c r="N133" s="35">
        <v>5.7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74.66</v>
      </c>
      <c r="E134" s="11">
        <v>6.7</v>
      </c>
      <c r="F134" s="22">
        <v>448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411</v>
      </c>
      <c r="G135" s="16"/>
      <c r="H135" s="109">
        <v>13</v>
      </c>
      <c r="I135" s="111">
        <v>319</v>
      </c>
      <c r="J135" s="111">
        <v>148</v>
      </c>
      <c r="K135" s="113">
        <f>((I135-J135)/I135)</f>
        <v>0.53605015673981193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76.290000000000006</v>
      </c>
      <c r="E136" s="11">
        <v>6.2</v>
      </c>
      <c r="F136" s="22">
        <v>735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0.51114351176838158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715</v>
      </c>
      <c r="G137" s="16"/>
      <c r="M137" s="102" t="s">
        <v>55</v>
      </c>
      <c r="N137" s="103"/>
      <c r="O137" s="37">
        <f>(J122-J123)/J122</f>
        <v>0.4371538133787814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0.47691143073429221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-4.0520984081041968E-2</v>
      </c>
      <c r="P139" s="2"/>
    </row>
    <row r="140" spans="1:16">
      <c r="A140" s="2"/>
      <c r="B140" s="41"/>
      <c r="C140" s="45" t="s">
        <v>64</v>
      </c>
      <c r="D140" s="33">
        <v>91.48</v>
      </c>
      <c r="E140" s="33"/>
      <c r="F140" s="34"/>
      <c r="G140" s="46"/>
      <c r="H140" s="47" t="s">
        <v>110</v>
      </c>
      <c r="I140" s="33">
        <v>535</v>
      </c>
      <c r="J140" s="33">
        <v>488</v>
      </c>
      <c r="K140" s="34">
        <f>I140-J140</f>
        <v>47</v>
      </c>
      <c r="M140" s="107" t="s">
        <v>65</v>
      </c>
      <c r="N140" s="108"/>
      <c r="O140" s="70">
        <f>(J122-J125)/J122</f>
        <v>0.69365146996165317</v>
      </c>
      <c r="P140" s="2"/>
    </row>
    <row r="141" spans="1:16" ht="15.75" thickBot="1">
      <c r="A141" s="2"/>
      <c r="B141" s="41"/>
      <c r="C141" s="45" t="s">
        <v>66</v>
      </c>
      <c r="D141" s="33">
        <v>72.349999999999994</v>
      </c>
      <c r="E141" s="33">
        <v>68.59</v>
      </c>
      <c r="F141" s="34">
        <v>94.81</v>
      </c>
      <c r="G141" s="48">
        <v>5.3</v>
      </c>
      <c r="H141" s="65" t="s">
        <v>111</v>
      </c>
      <c r="I141" s="35">
        <v>168</v>
      </c>
      <c r="J141" s="35">
        <v>133</v>
      </c>
      <c r="K141" s="34">
        <f>I141-J141</f>
        <v>35</v>
      </c>
      <c r="L141" s="49"/>
      <c r="M141" s="97" t="s">
        <v>67</v>
      </c>
      <c r="N141" s="98"/>
      <c r="O141" s="71">
        <f>(J121-J125)/J121</f>
        <v>0.85023953343053527</v>
      </c>
      <c r="P141" s="2"/>
    </row>
    <row r="142" spans="1:16" ht="15" customHeight="1">
      <c r="A142" s="2"/>
      <c r="B142" s="41"/>
      <c r="C142" s="45" t="s">
        <v>68</v>
      </c>
      <c r="D142" s="33">
        <v>79.05</v>
      </c>
      <c r="E142" s="33">
        <v>63.83</v>
      </c>
      <c r="F142" s="34">
        <v>80.75</v>
      </c>
      <c r="P142" s="2"/>
    </row>
    <row r="143" spans="1:16" ht="15" customHeight="1">
      <c r="A143" s="2"/>
      <c r="B143" s="41"/>
      <c r="C143" s="45" t="s">
        <v>69</v>
      </c>
      <c r="D143" s="33">
        <v>76.45</v>
      </c>
      <c r="E143" s="33">
        <v>48.43</v>
      </c>
      <c r="F143" s="34">
        <v>63.35</v>
      </c>
      <c r="P143" s="2"/>
    </row>
    <row r="144" spans="1:16" ht="15" customHeight="1" thickBot="1">
      <c r="A144" s="2"/>
      <c r="B144" s="41"/>
      <c r="C144" s="50" t="s">
        <v>70</v>
      </c>
      <c r="D144" s="51">
        <v>53.88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91.48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411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412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413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414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415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5B0C-9A69-4B66-B957-9E3AC9198812}">
  <dimension ref="A1:S171"/>
  <sheetViews>
    <sheetView zoomScale="85" zoomScaleNormal="85" workbookViewId="0">
      <selection activeCell="T128" sqref="T128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198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1280.4166666666667</v>
      </c>
    </row>
    <row r="7" spans="1:19">
      <c r="A7" s="2"/>
      <c r="C7" s="9" t="s">
        <v>17</v>
      </c>
      <c r="D7" s="10"/>
      <c r="E7" s="10"/>
      <c r="F7" s="11">
        <v>998</v>
      </c>
      <c r="G7" s="12"/>
      <c r="H7" s="12"/>
      <c r="I7" s="12"/>
      <c r="J7" s="122">
        <f>AVERAGE(F7:I7)</f>
        <v>998</v>
      </c>
      <c r="K7" s="123"/>
      <c r="M7" s="8">
        <v>2</v>
      </c>
      <c r="N7" s="124">
        <v>8.4</v>
      </c>
      <c r="O7" s="125"/>
      <c r="P7" s="2"/>
      <c r="R7" s="56" t="s">
        <v>1</v>
      </c>
      <c r="S7" s="72">
        <f>AVERAGE(J10,J67,J122)</f>
        <v>610</v>
      </c>
    </row>
    <row r="8" spans="1:19">
      <c r="A8" s="2"/>
      <c r="C8" s="9" t="s">
        <v>18</v>
      </c>
      <c r="D8" s="10"/>
      <c r="E8" s="10"/>
      <c r="F8" s="11">
        <v>550</v>
      </c>
      <c r="G8" s="12"/>
      <c r="H8" s="12"/>
      <c r="I8" s="12"/>
      <c r="J8" s="122">
        <f t="shared" ref="J8:J13" si="0">AVERAGE(F8:I8)</f>
        <v>550</v>
      </c>
      <c r="K8" s="123"/>
      <c r="M8" s="8">
        <v>3</v>
      </c>
      <c r="N8" s="124">
        <v>8.5</v>
      </c>
      <c r="O8" s="125"/>
      <c r="P8" s="2"/>
      <c r="R8" s="56" t="s">
        <v>2</v>
      </c>
      <c r="S8" s="73">
        <f>AVERAGE(J13,J70,J125)</f>
        <v>215.91666666666666</v>
      </c>
    </row>
    <row r="9" spans="1:19">
      <c r="A9" s="2"/>
      <c r="C9" s="9" t="s">
        <v>19</v>
      </c>
      <c r="D9" s="11">
        <v>64.069999999999993</v>
      </c>
      <c r="E9" s="11">
        <v>6.9</v>
      </c>
      <c r="F9" s="11">
        <v>1199</v>
      </c>
      <c r="G9" s="11">
        <v>1177</v>
      </c>
      <c r="H9" s="11">
        <v>1145</v>
      </c>
      <c r="I9" s="11">
        <v>1128</v>
      </c>
      <c r="J9" s="122">
        <f t="shared" si="0"/>
        <v>1162.25</v>
      </c>
      <c r="K9" s="123"/>
      <c r="M9" s="8">
        <v>4</v>
      </c>
      <c r="N9" s="124">
        <v>7.5</v>
      </c>
      <c r="O9" s="125"/>
      <c r="P9" s="2"/>
      <c r="R9" s="74" t="s">
        <v>20</v>
      </c>
      <c r="S9" s="75">
        <f>S6-S8</f>
        <v>1064.5</v>
      </c>
    </row>
    <row r="10" spans="1:19">
      <c r="A10" s="2"/>
      <c r="C10" s="9" t="s">
        <v>21</v>
      </c>
      <c r="D10" s="11">
        <v>60.74</v>
      </c>
      <c r="E10" s="11">
        <v>7.1</v>
      </c>
      <c r="F10" s="11">
        <v>635</v>
      </c>
      <c r="G10" s="11">
        <v>626</v>
      </c>
      <c r="H10" s="11">
        <v>540</v>
      </c>
      <c r="I10" s="11">
        <v>460</v>
      </c>
      <c r="J10" s="122">
        <f t="shared" si="0"/>
        <v>565.25</v>
      </c>
      <c r="K10" s="123"/>
      <c r="M10" s="8">
        <v>5</v>
      </c>
      <c r="N10" s="124">
        <v>8.9</v>
      </c>
      <c r="O10" s="125"/>
      <c r="P10" s="2"/>
      <c r="R10" s="74" t="s">
        <v>22</v>
      </c>
      <c r="S10" s="76">
        <f>S7-S8</f>
        <v>394.08333333333337</v>
      </c>
    </row>
    <row r="11" spans="1:19" ht="15.75" thickBot="1">
      <c r="A11" s="2"/>
      <c r="C11" s="9" t="s">
        <v>23</v>
      </c>
      <c r="D11" s="11"/>
      <c r="E11" s="11"/>
      <c r="F11" s="11">
        <v>342</v>
      </c>
      <c r="G11" s="63">
        <v>331</v>
      </c>
      <c r="H11" s="63">
        <v>311</v>
      </c>
      <c r="I11" s="63">
        <v>284</v>
      </c>
      <c r="J11" s="122">
        <f t="shared" si="0"/>
        <v>317</v>
      </c>
      <c r="K11" s="123"/>
      <c r="M11" s="13">
        <v>6</v>
      </c>
      <c r="N11" s="126">
        <v>8.4</v>
      </c>
      <c r="O11" s="127"/>
      <c r="P11" s="2"/>
      <c r="R11" s="77" t="s">
        <v>24</v>
      </c>
      <c r="S11" s="78">
        <f>S9/S6</f>
        <v>0.83136999674585088</v>
      </c>
    </row>
    <row r="12" spans="1:19" ht="15.75" thickBot="1">
      <c r="A12" s="2"/>
      <c r="C12" s="9" t="s">
        <v>25</v>
      </c>
      <c r="D12" s="11"/>
      <c r="E12" s="11"/>
      <c r="F12" s="11">
        <v>190</v>
      </c>
      <c r="G12" s="63">
        <v>189</v>
      </c>
      <c r="H12" s="63">
        <v>191</v>
      </c>
      <c r="I12" s="63">
        <v>186</v>
      </c>
      <c r="J12" s="122">
        <f t="shared" si="0"/>
        <v>189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0.64603825136612025</v>
      </c>
    </row>
    <row r="13" spans="1:19" ht="15.75" thickBot="1">
      <c r="A13" s="2"/>
      <c r="C13" s="14" t="s">
        <v>29</v>
      </c>
      <c r="D13" s="15">
        <v>61.36</v>
      </c>
      <c r="E13" s="15">
        <v>7</v>
      </c>
      <c r="F13" s="15">
        <v>198</v>
      </c>
      <c r="G13" s="15">
        <v>196</v>
      </c>
      <c r="H13" s="15">
        <v>197</v>
      </c>
      <c r="I13" s="15">
        <v>194</v>
      </c>
      <c r="J13" s="128">
        <f t="shared" si="0"/>
        <v>196.25</v>
      </c>
      <c r="K13" s="129"/>
      <c r="M13" s="67" t="s">
        <v>30</v>
      </c>
      <c r="N13" s="65">
        <v>3.35</v>
      </c>
      <c r="O13" s="66">
        <v>5.4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8.59</v>
      </c>
      <c r="E16" s="11">
        <v>8.5</v>
      </c>
      <c r="F16" s="22">
        <v>1089</v>
      </c>
      <c r="G16" s="16"/>
      <c r="H16" s="23" t="s">
        <v>1</v>
      </c>
      <c r="I16" s="117">
        <v>5.49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66.78</v>
      </c>
      <c r="E17" s="11"/>
      <c r="F17" s="22">
        <v>205</v>
      </c>
      <c r="G17" s="16"/>
      <c r="H17" s="27" t="s">
        <v>2</v>
      </c>
      <c r="I17" s="119">
        <v>5.16</v>
      </c>
      <c r="J17" s="119"/>
      <c r="K17" s="120"/>
      <c r="M17" s="65">
        <v>6.8</v>
      </c>
      <c r="N17" s="28">
        <v>144</v>
      </c>
      <c r="O17" s="66">
        <v>0.03</v>
      </c>
      <c r="P17" s="2"/>
    </row>
    <row r="18" spans="1:16" ht="15.75" thickBot="1">
      <c r="A18" s="2"/>
      <c r="C18" s="21" t="s">
        <v>38</v>
      </c>
      <c r="D18" s="11">
        <v>66.959999999999994</v>
      </c>
      <c r="E18" s="11"/>
      <c r="F18" s="22">
        <v>203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/>
      <c r="E19" s="11"/>
      <c r="F19" s="22"/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68.239999999999995</v>
      </c>
      <c r="E20" s="11"/>
      <c r="F20" s="22">
        <v>200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5.5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75.45</v>
      </c>
      <c r="E21" s="11"/>
      <c r="F21" s="22">
        <v>1580</v>
      </c>
      <c r="G21" s="16"/>
      <c r="H21" s="109">
        <v>3</v>
      </c>
      <c r="I21" s="111">
        <v>629</v>
      </c>
      <c r="J21" s="111">
        <v>308</v>
      </c>
      <c r="K21" s="113">
        <f>((I21-J21)/I21)</f>
        <v>0.51033386327503971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75.12</v>
      </c>
      <c r="E22" s="11">
        <v>6.8</v>
      </c>
      <c r="F22" s="22">
        <v>464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449</v>
      </c>
      <c r="G23" s="16"/>
      <c r="H23" s="109">
        <v>7</v>
      </c>
      <c r="I23" s="111">
        <v>388</v>
      </c>
      <c r="J23" s="111">
        <v>175</v>
      </c>
      <c r="K23" s="113">
        <f>((I23-J23)/I23)</f>
        <v>0.5489690721649485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76.849999999999994</v>
      </c>
      <c r="E24" s="11">
        <v>6.3</v>
      </c>
      <c r="F24" s="22">
        <v>760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0.51365885136588518</v>
      </c>
      <c r="P24" s="2"/>
    </row>
    <row r="25" spans="1:16" ht="15.75" thickBot="1">
      <c r="A25" s="2"/>
      <c r="C25" s="38" t="s">
        <v>54</v>
      </c>
      <c r="D25" s="15"/>
      <c r="E25" s="15"/>
      <c r="F25" s="39">
        <v>747</v>
      </c>
      <c r="G25" s="16"/>
      <c r="M25" s="102" t="s">
        <v>55</v>
      </c>
      <c r="N25" s="103"/>
      <c r="O25" s="37">
        <f>(J10-J11)/J10</f>
        <v>0.43918620079610793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0.40378548895899052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-3.8359788359788358E-2</v>
      </c>
      <c r="P27" s="2"/>
    </row>
    <row r="28" spans="1:16" ht="15" customHeight="1">
      <c r="A28" s="2"/>
      <c r="B28" s="41"/>
      <c r="C28" s="45" t="s">
        <v>64</v>
      </c>
      <c r="D28" s="33">
        <v>91.3</v>
      </c>
      <c r="E28" s="33"/>
      <c r="F28" s="34"/>
      <c r="G28" s="46"/>
      <c r="H28" s="47" t="s">
        <v>90</v>
      </c>
      <c r="I28" s="33">
        <v>363</v>
      </c>
      <c r="J28" s="33">
        <v>330</v>
      </c>
      <c r="K28" s="34">
        <f>I28-J28</f>
        <v>33</v>
      </c>
      <c r="M28" s="107" t="s">
        <v>65</v>
      </c>
      <c r="N28" s="108"/>
      <c r="O28" s="70">
        <f>(J10-J13)/J10</f>
        <v>0.65280849181777978</v>
      </c>
      <c r="P28" s="2"/>
    </row>
    <row r="29" spans="1:16" ht="15.75" thickBot="1">
      <c r="A29" s="2"/>
      <c r="B29" s="41"/>
      <c r="C29" s="45" t="s">
        <v>66</v>
      </c>
      <c r="D29" s="33">
        <v>72.650000000000006</v>
      </c>
      <c r="E29" s="33">
        <v>68.58</v>
      </c>
      <c r="F29" s="34">
        <v>94.4</v>
      </c>
      <c r="G29" s="48">
        <v>5.4</v>
      </c>
      <c r="H29" s="65" t="s">
        <v>2</v>
      </c>
      <c r="I29" s="35">
        <v>189</v>
      </c>
      <c r="J29" s="35">
        <v>161</v>
      </c>
      <c r="K29" s="36">
        <f>I29-J29</f>
        <v>28</v>
      </c>
      <c r="L29" s="49"/>
      <c r="M29" s="97" t="s">
        <v>67</v>
      </c>
      <c r="N29" s="98"/>
      <c r="O29" s="71">
        <f>(J9-J13)/J9</f>
        <v>0.83114648311464834</v>
      </c>
      <c r="P29" s="2"/>
    </row>
    <row r="30" spans="1:16" ht="15" customHeight="1">
      <c r="A30" s="2"/>
      <c r="B30" s="41"/>
      <c r="C30" s="45" t="s">
        <v>68</v>
      </c>
      <c r="D30" s="33">
        <v>79.8</v>
      </c>
      <c r="E30" s="33">
        <v>64.239999999999995</v>
      </c>
      <c r="F30" s="34">
        <v>80.5</v>
      </c>
      <c r="P30" s="2"/>
    </row>
    <row r="31" spans="1:16" ht="15" customHeight="1">
      <c r="A31" s="2"/>
      <c r="B31" s="41"/>
      <c r="C31" s="45" t="s">
        <v>69</v>
      </c>
      <c r="D31" s="33">
        <v>77.150000000000006</v>
      </c>
      <c r="E31" s="33">
        <v>48.8</v>
      </c>
      <c r="F31" s="34">
        <v>63.25</v>
      </c>
      <c r="P31" s="2"/>
    </row>
    <row r="32" spans="1:16" ht="15.75" customHeight="1" thickBot="1">
      <c r="A32" s="2"/>
      <c r="B32" s="41"/>
      <c r="C32" s="50" t="s">
        <v>70</v>
      </c>
      <c r="D32" s="51">
        <v>53.25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91.3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 t="s">
        <v>416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 t="s">
        <v>417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 t="s">
        <v>418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419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420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182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976</v>
      </c>
      <c r="G64" s="12"/>
      <c r="H64" s="12"/>
      <c r="I64" s="12"/>
      <c r="J64" s="122">
        <f>AVERAGE(F64:I64)</f>
        <v>976</v>
      </c>
      <c r="K64" s="123"/>
      <c r="M64" s="8">
        <v>2</v>
      </c>
      <c r="N64" s="124">
        <v>8.5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535</v>
      </c>
      <c r="G65" s="12"/>
      <c r="H65" s="12"/>
      <c r="I65" s="12"/>
      <c r="J65" s="122">
        <f t="shared" ref="J65:J70" si="1">AVERAGE(F65:I65)</f>
        <v>535</v>
      </c>
      <c r="K65" s="123"/>
      <c r="M65" s="8">
        <v>3</v>
      </c>
      <c r="N65" s="124">
        <v>8.4</v>
      </c>
      <c r="O65" s="125"/>
      <c r="P65" s="2"/>
    </row>
    <row r="66" spans="1:16" ht="15" customHeight="1">
      <c r="A66" s="2"/>
      <c r="C66" s="9" t="s">
        <v>19</v>
      </c>
      <c r="D66" s="11">
        <v>63.89</v>
      </c>
      <c r="E66" s="11">
        <v>7.1</v>
      </c>
      <c r="F66" s="11">
        <v>1363</v>
      </c>
      <c r="G66" s="11">
        <v>1291</v>
      </c>
      <c r="H66" s="11">
        <v>1391</v>
      </c>
      <c r="I66" s="11">
        <v>1455</v>
      </c>
      <c r="J66" s="122">
        <f t="shared" si="1"/>
        <v>1375</v>
      </c>
      <c r="K66" s="123"/>
      <c r="M66" s="8">
        <v>4</v>
      </c>
      <c r="N66" s="124">
        <v>7.6</v>
      </c>
      <c r="O66" s="125"/>
      <c r="P66" s="2"/>
    </row>
    <row r="67" spans="1:16" ht="15" customHeight="1">
      <c r="A67" s="2"/>
      <c r="C67" s="9" t="s">
        <v>21</v>
      </c>
      <c r="D67" s="11">
        <v>61.5</v>
      </c>
      <c r="E67" s="11">
        <v>7.3</v>
      </c>
      <c r="F67" s="11">
        <v>559</v>
      </c>
      <c r="G67" s="11">
        <v>582</v>
      </c>
      <c r="H67" s="11">
        <v>649</v>
      </c>
      <c r="I67" s="11">
        <v>675</v>
      </c>
      <c r="J67" s="122">
        <f t="shared" si="1"/>
        <v>616.25</v>
      </c>
      <c r="K67" s="123"/>
      <c r="M67" s="8">
        <v>5</v>
      </c>
      <c r="N67" s="124">
        <v>8.8000000000000007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325</v>
      </c>
      <c r="G68" s="63">
        <v>342</v>
      </c>
      <c r="H68" s="63">
        <v>366</v>
      </c>
      <c r="I68" s="63">
        <v>358</v>
      </c>
      <c r="J68" s="122">
        <f t="shared" si="1"/>
        <v>347.75</v>
      </c>
      <c r="K68" s="123"/>
      <c r="M68" s="13">
        <v>6</v>
      </c>
      <c r="N68" s="126">
        <v>7.6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182</v>
      </c>
      <c r="G69" s="63">
        <v>191</v>
      </c>
      <c r="H69" s="63">
        <v>210</v>
      </c>
      <c r="I69" s="63">
        <v>218</v>
      </c>
      <c r="J69" s="122">
        <f t="shared" si="1"/>
        <v>200.25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59.56</v>
      </c>
      <c r="E70" s="15">
        <v>7</v>
      </c>
      <c r="F70" s="15">
        <v>198</v>
      </c>
      <c r="G70" s="15">
        <v>202</v>
      </c>
      <c r="H70" s="15">
        <v>215</v>
      </c>
      <c r="I70" s="15">
        <v>225</v>
      </c>
      <c r="J70" s="128">
        <f t="shared" si="1"/>
        <v>210</v>
      </c>
      <c r="K70" s="129"/>
      <c r="M70" s="67" t="s">
        <v>30</v>
      </c>
      <c r="N70" s="65">
        <v>3.95</v>
      </c>
      <c r="O70" s="66">
        <v>4.8499999999999996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21.57</v>
      </c>
      <c r="E73" s="11">
        <v>10.4</v>
      </c>
      <c r="F73" s="22">
        <v>1277</v>
      </c>
      <c r="G73" s="16"/>
      <c r="H73" s="23" t="s">
        <v>1</v>
      </c>
      <c r="I73" s="117">
        <v>5.25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67.3</v>
      </c>
      <c r="E74" s="11"/>
      <c r="F74" s="22">
        <v>218</v>
      </c>
      <c r="G74" s="16"/>
      <c r="H74" s="27" t="s">
        <v>2</v>
      </c>
      <c r="I74" s="119">
        <v>4.82</v>
      </c>
      <c r="J74" s="119"/>
      <c r="K74" s="120"/>
      <c r="M74" s="65">
        <v>7</v>
      </c>
      <c r="N74" s="28">
        <v>117</v>
      </c>
      <c r="O74" s="66">
        <v>0.04</v>
      </c>
      <c r="P74" s="2"/>
    </row>
    <row r="75" spans="1:16" ht="15" customHeight="1" thickBot="1">
      <c r="A75" s="2"/>
      <c r="C75" s="21" t="s">
        <v>38</v>
      </c>
      <c r="D75" s="11">
        <v>65.16</v>
      </c>
      <c r="E75" s="11"/>
      <c r="F75" s="22">
        <v>216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/>
      <c r="E76" s="11"/>
      <c r="F76" s="22"/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72.790000000000006</v>
      </c>
      <c r="E77" s="11"/>
      <c r="F77" s="22">
        <v>213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5.6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76.36</v>
      </c>
      <c r="E78" s="11"/>
      <c r="F78" s="22">
        <v>1514</v>
      </c>
      <c r="G78" s="16"/>
      <c r="H78" s="109"/>
      <c r="I78" s="111"/>
      <c r="J78" s="111"/>
      <c r="K78" s="113" t="e">
        <f>((I78-J78)/I78)</f>
        <v>#DIV/0!</v>
      </c>
      <c r="M78" s="13">
        <v>2</v>
      </c>
      <c r="N78" s="35">
        <v>5.7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73.849999999999994</v>
      </c>
      <c r="E79" s="11">
        <v>6.3</v>
      </c>
      <c r="F79" s="22">
        <v>405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388</v>
      </c>
      <c r="G80" s="16"/>
      <c r="H80" s="109">
        <v>10</v>
      </c>
      <c r="I80" s="111">
        <v>570</v>
      </c>
      <c r="J80" s="111">
        <v>133</v>
      </c>
      <c r="K80" s="113">
        <f>((I80-J80)/I80)</f>
        <v>0.76666666666666672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74.260000000000005</v>
      </c>
      <c r="E81" s="11">
        <v>6.4</v>
      </c>
      <c r="F81" s="22">
        <v>810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0.55181818181818176</v>
      </c>
      <c r="P81" s="2"/>
    </row>
    <row r="82" spans="1:16" ht="15.75" thickBot="1">
      <c r="A82" s="2"/>
      <c r="C82" s="38" t="s">
        <v>54</v>
      </c>
      <c r="D82" s="15"/>
      <c r="E82" s="15"/>
      <c r="F82" s="39">
        <v>784</v>
      </c>
      <c r="G82" s="16"/>
      <c r="M82" s="102" t="s">
        <v>55</v>
      </c>
      <c r="N82" s="103"/>
      <c r="O82" s="37">
        <f>(J67-J68)/J67</f>
        <v>0.43569979716024343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0.4241552839683681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-4.8689138576779027E-2</v>
      </c>
      <c r="P84" s="2"/>
    </row>
    <row r="85" spans="1:16">
      <c r="A85" s="2"/>
      <c r="B85" s="41"/>
      <c r="C85" s="45" t="s">
        <v>64</v>
      </c>
      <c r="D85" s="33">
        <v>91.27</v>
      </c>
      <c r="E85" s="33"/>
      <c r="F85" s="34"/>
      <c r="G85" s="46"/>
      <c r="H85" s="47" t="s">
        <v>110</v>
      </c>
      <c r="I85" s="33">
        <v>570</v>
      </c>
      <c r="J85" s="33">
        <v>513</v>
      </c>
      <c r="K85" s="34">
        <f>I85-J85</f>
        <v>57</v>
      </c>
      <c r="M85" s="107" t="s">
        <v>65</v>
      </c>
      <c r="N85" s="108"/>
      <c r="O85" s="70">
        <f>(J67-J70)/J67</f>
        <v>0.65922920892494929</v>
      </c>
      <c r="P85" s="2"/>
    </row>
    <row r="86" spans="1:16" ht="15.75" thickBot="1">
      <c r="A86" s="2"/>
      <c r="B86" s="41"/>
      <c r="C86" s="45" t="s">
        <v>66</v>
      </c>
      <c r="D86" s="33">
        <v>72.150000000000006</v>
      </c>
      <c r="E86" s="33">
        <v>68.41</v>
      </c>
      <c r="F86" s="34">
        <v>94.83</v>
      </c>
      <c r="G86" s="48">
        <v>5.4</v>
      </c>
      <c r="H86" s="65" t="s">
        <v>111</v>
      </c>
      <c r="I86" s="35">
        <v>214</v>
      </c>
      <c r="J86" s="35">
        <v>175</v>
      </c>
      <c r="K86" s="34">
        <f>I86-J86</f>
        <v>39</v>
      </c>
      <c r="L86" s="49"/>
      <c r="M86" s="97" t="s">
        <v>67</v>
      </c>
      <c r="N86" s="98"/>
      <c r="O86" s="71">
        <f>(J66-J70)/J66</f>
        <v>0.84727272727272729</v>
      </c>
      <c r="P86" s="2"/>
    </row>
    <row r="87" spans="1:16" ht="15" customHeight="1">
      <c r="A87" s="2"/>
      <c r="B87" s="41"/>
      <c r="C87" s="45" t="s">
        <v>68</v>
      </c>
      <c r="D87" s="33">
        <v>78.650000000000006</v>
      </c>
      <c r="E87" s="33">
        <v>63.25</v>
      </c>
      <c r="F87" s="34">
        <v>80.42</v>
      </c>
      <c r="P87" s="2"/>
    </row>
    <row r="88" spans="1:16" ht="15" customHeight="1">
      <c r="A88" s="2"/>
      <c r="B88" s="41"/>
      <c r="C88" s="45" t="s">
        <v>69</v>
      </c>
      <c r="D88" s="33">
        <v>76.55</v>
      </c>
      <c r="E88" s="33">
        <v>48.46</v>
      </c>
      <c r="F88" s="34">
        <v>63.31</v>
      </c>
      <c r="P88" s="2"/>
    </row>
    <row r="89" spans="1:16" ht="15" customHeight="1" thickBot="1">
      <c r="A89" s="2"/>
      <c r="B89" s="41"/>
      <c r="C89" s="50" t="s">
        <v>70</v>
      </c>
      <c r="D89" s="51">
        <v>53.88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91.44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421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 t="s">
        <v>422</v>
      </c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423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424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425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 t="s">
        <v>426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 t="s">
        <v>427</v>
      </c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164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956</v>
      </c>
      <c r="G119" s="12"/>
      <c r="H119" s="12"/>
      <c r="I119" s="12"/>
      <c r="J119" s="122">
        <f>AVERAGE(F119:I119)</f>
        <v>956</v>
      </c>
      <c r="K119" s="123"/>
      <c r="M119" s="8">
        <v>2</v>
      </c>
      <c r="N119" s="124">
        <v>8.1999999999999993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479</v>
      </c>
      <c r="G120" s="12"/>
      <c r="H120" s="12"/>
      <c r="I120" s="12"/>
      <c r="J120" s="122">
        <f t="shared" ref="J120:J125" si="2">AVERAGE(F120:I120)</f>
        <v>479</v>
      </c>
      <c r="K120" s="123"/>
      <c r="M120" s="8">
        <v>3</v>
      </c>
      <c r="N120" s="124">
        <v>8.4</v>
      </c>
      <c r="O120" s="125"/>
      <c r="P120" s="2"/>
    </row>
    <row r="121" spans="1:16">
      <c r="A121" s="2"/>
      <c r="C121" s="9" t="s">
        <v>19</v>
      </c>
      <c r="D121" s="11">
        <v>66.650000000000006</v>
      </c>
      <c r="E121" s="11">
        <v>5.8</v>
      </c>
      <c r="F121" s="11">
        <v>1403</v>
      </c>
      <c r="G121" s="11">
        <v>1348</v>
      </c>
      <c r="H121" s="11">
        <v>1272</v>
      </c>
      <c r="I121" s="11">
        <v>1193</v>
      </c>
      <c r="J121" s="122">
        <f t="shared" si="2"/>
        <v>1304</v>
      </c>
      <c r="K121" s="123"/>
      <c r="M121" s="8">
        <v>4</v>
      </c>
      <c r="N121" s="124">
        <v>7</v>
      </c>
      <c r="O121" s="125"/>
      <c r="P121" s="2"/>
    </row>
    <row r="122" spans="1:16">
      <c r="A122" s="2"/>
      <c r="C122" s="9" t="s">
        <v>21</v>
      </c>
      <c r="D122" s="11">
        <v>63.75</v>
      </c>
      <c r="E122" s="11">
        <v>7.6</v>
      </c>
      <c r="F122" s="11">
        <v>692</v>
      </c>
      <c r="G122" s="11">
        <v>750</v>
      </c>
      <c r="H122" s="11">
        <v>684</v>
      </c>
      <c r="I122" s="11">
        <v>468</v>
      </c>
      <c r="J122" s="122">
        <f t="shared" si="2"/>
        <v>648.5</v>
      </c>
      <c r="K122" s="123"/>
      <c r="M122" s="8">
        <v>5</v>
      </c>
      <c r="N122" s="124">
        <v>8.6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376</v>
      </c>
      <c r="G123" s="63">
        <v>420</v>
      </c>
      <c r="H123" s="63">
        <v>396</v>
      </c>
      <c r="I123" s="63">
        <v>325</v>
      </c>
      <c r="J123" s="122">
        <f t="shared" si="2"/>
        <v>379.25</v>
      </c>
      <c r="K123" s="123"/>
      <c r="M123" s="13">
        <v>6</v>
      </c>
      <c r="N123" s="126">
        <v>8.1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226</v>
      </c>
      <c r="G124" s="63">
        <v>224</v>
      </c>
      <c r="H124" s="63">
        <v>242</v>
      </c>
      <c r="I124" s="63">
        <v>251</v>
      </c>
      <c r="J124" s="122">
        <f t="shared" si="2"/>
        <v>235.75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64.349999999999994</v>
      </c>
      <c r="E125" s="15">
        <v>6.9</v>
      </c>
      <c r="F125" s="15">
        <v>229</v>
      </c>
      <c r="G125" s="15">
        <v>232</v>
      </c>
      <c r="H125" s="15">
        <v>249</v>
      </c>
      <c r="I125" s="15">
        <v>256</v>
      </c>
      <c r="J125" s="128">
        <f t="shared" si="2"/>
        <v>241.5</v>
      </c>
      <c r="K125" s="129"/>
      <c r="M125" s="67" t="s">
        <v>30</v>
      </c>
      <c r="N125" s="65">
        <v>3.51</v>
      </c>
      <c r="O125" s="66"/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23.59</v>
      </c>
      <c r="E128" s="11">
        <v>9</v>
      </c>
      <c r="F128" s="22">
        <v>1237</v>
      </c>
      <c r="G128" s="16"/>
      <c r="H128" s="23" t="s">
        <v>1</v>
      </c>
      <c r="I128" s="117">
        <v>6.56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68.16</v>
      </c>
      <c r="E129" s="11"/>
      <c r="F129" s="22">
        <v>229</v>
      </c>
      <c r="G129" s="16"/>
      <c r="H129" s="27" t="s">
        <v>2</v>
      </c>
      <c r="I129" s="119">
        <v>6.27</v>
      </c>
      <c r="J129" s="119"/>
      <c r="K129" s="120"/>
      <c r="M129" s="65">
        <v>7</v>
      </c>
      <c r="N129" s="28">
        <v>96</v>
      </c>
      <c r="O129" s="66">
        <v>0.04</v>
      </c>
      <c r="P129" s="2"/>
    </row>
    <row r="130" spans="1:16" ht="15" customHeight="1" thickBot="1">
      <c r="A130" s="2"/>
      <c r="C130" s="21" t="s">
        <v>38</v>
      </c>
      <c r="D130" s="11">
        <v>70.180000000000007</v>
      </c>
      <c r="E130" s="11"/>
      <c r="F130" s="22">
        <v>221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/>
      <c r="E131" s="11"/>
      <c r="F131" s="22"/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69.94</v>
      </c>
      <c r="E132" s="11"/>
      <c r="F132" s="22">
        <v>225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5.7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75.63</v>
      </c>
      <c r="E133" s="11"/>
      <c r="F133" s="22">
        <v>1692</v>
      </c>
      <c r="G133" s="16"/>
      <c r="H133" s="109"/>
      <c r="I133" s="111"/>
      <c r="J133" s="111"/>
      <c r="K133" s="113" t="e">
        <f>((I133-J133)/I133)</f>
        <v>#DIV/0!</v>
      </c>
      <c r="M133" s="13">
        <v>2</v>
      </c>
      <c r="N133" s="35">
        <v>5.8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74.56</v>
      </c>
      <c r="E134" s="11">
        <v>6.5</v>
      </c>
      <c r="F134" s="22">
        <v>401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378</v>
      </c>
      <c r="G135" s="16"/>
      <c r="H135" s="109"/>
      <c r="I135" s="111"/>
      <c r="J135" s="111"/>
      <c r="K135" s="113" t="e">
        <f>((I135-J135)/I135)</f>
        <v>#DIV/0!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74.22</v>
      </c>
      <c r="E136" s="11">
        <v>6.2</v>
      </c>
      <c r="F136" s="22">
        <v>796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0.50268404907975461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765</v>
      </c>
      <c r="G137" s="16"/>
      <c r="M137" s="102" t="s">
        <v>55</v>
      </c>
      <c r="N137" s="103"/>
      <c r="O137" s="37">
        <f>(J122-J123)/J122</f>
        <v>0.41518889745566695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0.3783783783783784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-2.4390243902439025E-2</v>
      </c>
      <c r="P139" s="2"/>
    </row>
    <row r="140" spans="1:16">
      <c r="A140" s="2"/>
      <c r="B140" s="41"/>
      <c r="C140" s="45" t="s">
        <v>64</v>
      </c>
      <c r="D140" s="33">
        <v>91.25</v>
      </c>
      <c r="E140" s="33"/>
      <c r="F140" s="34"/>
      <c r="G140" s="46"/>
      <c r="H140" s="47" t="s">
        <v>1</v>
      </c>
      <c r="I140" s="33">
        <v>421</v>
      </c>
      <c r="J140" s="33">
        <v>359</v>
      </c>
      <c r="K140" s="34">
        <f>I140-J140</f>
        <v>62</v>
      </c>
      <c r="M140" s="107" t="s">
        <v>65</v>
      </c>
      <c r="N140" s="108"/>
      <c r="O140" s="70">
        <f>(J122-J125)/J122</f>
        <v>0.6276021588280648</v>
      </c>
      <c r="P140" s="2"/>
    </row>
    <row r="141" spans="1:16" ht="15.75" thickBot="1">
      <c r="A141" s="2"/>
      <c r="B141" s="41"/>
      <c r="C141" s="45" t="s">
        <v>66</v>
      </c>
      <c r="D141" s="33">
        <v>73.2</v>
      </c>
      <c r="E141" s="33">
        <v>69.33</v>
      </c>
      <c r="F141" s="34">
        <v>94.71</v>
      </c>
      <c r="G141" s="48">
        <v>5.4</v>
      </c>
      <c r="H141" s="65" t="s">
        <v>2</v>
      </c>
      <c r="I141" s="35">
        <v>259</v>
      </c>
      <c r="J141" s="35">
        <v>241</v>
      </c>
      <c r="K141" s="34">
        <f>I141-J141</f>
        <v>18</v>
      </c>
      <c r="L141" s="49"/>
      <c r="M141" s="97" t="s">
        <v>67</v>
      </c>
      <c r="N141" s="98"/>
      <c r="O141" s="71">
        <f>(J121-J125)/J121</f>
        <v>0.81480061349693256</v>
      </c>
      <c r="P141" s="2"/>
    </row>
    <row r="142" spans="1:16" ht="15" customHeight="1">
      <c r="A142" s="2"/>
      <c r="B142" s="41"/>
      <c r="C142" s="45" t="s">
        <v>68</v>
      </c>
      <c r="D142" s="33">
        <v>78.45</v>
      </c>
      <c r="E142" s="33">
        <v>62.96</v>
      </c>
      <c r="F142" s="34">
        <v>80.260000000000005</v>
      </c>
      <c r="P142" s="2"/>
    </row>
    <row r="143" spans="1:16" ht="15" customHeight="1">
      <c r="A143" s="2"/>
      <c r="B143" s="41"/>
      <c r="C143" s="45" t="s">
        <v>69</v>
      </c>
      <c r="D143" s="33">
        <v>78.05</v>
      </c>
      <c r="E143" s="33">
        <v>50.05</v>
      </c>
      <c r="F143" s="34">
        <v>64.13</v>
      </c>
      <c r="P143" s="2"/>
    </row>
    <row r="144" spans="1:16" ht="15" customHeight="1" thickBot="1">
      <c r="A144" s="2"/>
      <c r="B144" s="41"/>
      <c r="C144" s="50" t="s">
        <v>70</v>
      </c>
      <c r="D144" s="51">
        <v>54.35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91.35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428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429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430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 t="s">
        <v>431</v>
      </c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 t="s">
        <v>432</v>
      </c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 t="s">
        <v>433</v>
      </c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4328-C720-4580-8629-8D60E083DBEC}">
  <dimension ref="A1:S171"/>
  <sheetViews>
    <sheetView zoomScale="85" zoomScaleNormal="85" workbookViewId="0">
      <selection activeCell="R120" sqref="R120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198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1400.3333333333333</v>
      </c>
    </row>
    <row r="7" spans="1:19">
      <c r="A7" s="2"/>
      <c r="C7" s="9" t="s">
        <v>17</v>
      </c>
      <c r="D7" s="10"/>
      <c r="E7" s="10"/>
      <c r="F7" s="11">
        <v>988</v>
      </c>
      <c r="G7" s="12"/>
      <c r="H7" s="12"/>
      <c r="I7" s="12"/>
      <c r="J7" s="122">
        <f>AVERAGE(F7:I7)</f>
        <v>988</v>
      </c>
      <c r="K7" s="123"/>
      <c r="M7" s="8">
        <v>2</v>
      </c>
      <c r="N7" s="124">
        <v>8.3000000000000007</v>
      </c>
      <c r="O7" s="125"/>
      <c r="P7" s="2"/>
      <c r="R7" s="56" t="s">
        <v>1</v>
      </c>
      <c r="S7" s="72">
        <f>AVERAGE(J10,J67,J122)</f>
        <v>559.83333333333337</v>
      </c>
    </row>
    <row r="8" spans="1:19">
      <c r="A8" s="2"/>
      <c r="C8" s="9" t="s">
        <v>18</v>
      </c>
      <c r="D8" s="10"/>
      <c r="E8" s="10"/>
      <c r="F8" s="11">
        <v>562</v>
      </c>
      <c r="G8" s="12"/>
      <c r="H8" s="12"/>
      <c r="I8" s="12"/>
      <c r="J8" s="122">
        <f t="shared" ref="J8:J13" si="0">AVERAGE(F8:I8)</f>
        <v>562</v>
      </c>
      <c r="K8" s="123"/>
      <c r="M8" s="8">
        <v>3</v>
      </c>
      <c r="N8" s="124">
        <v>8.5</v>
      </c>
      <c r="O8" s="125"/>
      <c r="P8" s="2"/>
      <c r="R8" s="56" t="s">
        <v>2</v>
      </c>
      <c r="S8" s="73">
        <f>AVERAGE(J13,J70,J125)</f>
        <v>222.5</v>
      </c>
    </row>
    <row r="9" spans="1:19">
      <c r="A9" s="2"/>
      <c r="C9" s="9" t="s">
        <v>19</v>
      </c>
      <c r="D9" s="11">
        <v>63.61</v>
      </c>
      <c r="E9" s="11">
        <v>6.3</v>
      </c>
      <c r="F9" s="11">
        <v>1188</v>
      </c>
      <c r="G9" s="11">
        <v>1364</v>
      </c>
      <c r="H9" s="11">
        <v>1289</v>
      </c>
      <c r="I9" s="11">
        <v>1470</v>
      </c>
      <c r="J9" s="122">
        <f t="shared" si="0"/>
        <v>1327.75</v>
      </c>
      <c r="K9" s="123"/>
      <c r="M9" s="8">
        <v>4</v>
      </c>
      <c r="N9" s="124">
        <v>7.2</v>
      </c>
      <c r="O9" s="125"/>
      <c r="P9" s="2"/>
      <c r="R9" s="74" t="s">
        <v>20</v>
      </c>
      <c r="S9" s="75">
        <f>S6-S8</f>
        <v>1177.8333333333333</v>
      </c>
    </row>
    <row r="10" spans="1:19">
      <c r="A10" s="2"/>
      <c r="C10" s="9" t="s">
        <v>21</v>
      </c>
      <c r="D10" s="11">
        <v>62.52</v>
      </c>
      <c r="E10" s="11">
        <v>7.2</v>
      </c>
      <c r="F10" s="11">
        <v>471</v>
      </c>
      <c r="G10" s="11">
        <v>472</v>
      </c>
      <c r="H10" s="11">
        <v>566</v>
      </c>
      <c r="I10" s="11">
        <v>500</v>
      </c>
      <c r="J10" s="122">
        <f t="shared" si="0"/>
        <v>502.25</v>
      </c>
      <c r="K10" s="123"/>
      <c r="M10" s="8">
        <v>5</v>
      </c>
      <c r="N10" s="124">
        <v>8.6999999999999993</v>
      </c>
      <c r="O10" s="125"/>
      <c r="P10" s="2"/>
      <c r="R10" s="74" t="s">
        <v>22</v>
      </c>
      <c r="S10" s="76">
        <f>S7-S8</f>
        <v>337.33333333333337</v>
      </c>
    </row>
    <row r="11" spans="1:19" ht="15.75" thickBot="1">
      <c r="A11" s="2"/>
      <c r="C11" s="9" t="s">
        <v>23</v>
      </c>
      <c r="D11" s="11"/>
      <c r="E11" s="11"/>
      <c r="F11" s="11">
        <v>310</v>
      </c>
      <c r="G11" s="63">
        <v>336</v>
      </c>
      <c r="H11" s="63">
        <v>325</v>
      </c>
      <c r="I11" s="63">
        <v>323</v>
      </c>
      <c r="J11" s="122">
        <f t="shared" si="0"/>
        <v>323.5</v>
      </c>
      <c r="K11" s="123"/>
      <c r="M11" s="13">
        <v>6</v>
      </c>
      <c r="N11" s="126">
        <v>8.1</v>
      </c>
      <c r="O11" s="127"/>
      <c r="P11" s="2"/>
      <c r="R11" s="77" t="s">
        <v>24</v>
      </c>
      <c r="S11" s="78">
        <f>S9/S6</f>
        <v>0.84110925970007144</v>
      </c>
    </row>
    <row r="12" spans="1:19" ht="15.75" thickBot="1">
      <c r="A12" s="2"/>
      <c r="C12" s="9" t="s">
        <v>25</v>
      </c>
      <c r="D12" s="11"/>
      <c r="E12" s="11"/>
      <c r="F12" s="11">
        <v>209</v>
      </c>
      <c r="G12" s="63">
        <v>209</v>
      </c>
      <c r="H12" s="63">
        <v>209</v>
      </c>
      <c r="I12" s="63">
        <v>240</v>
      </c>
      <c r="J12" s="122">
        <f t="shared" si="0"/>
        <v>216.75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0.60256028579934506</v>
      </c>
    </row>
    <row r="13" spans="1:19" ht="15.75" thickBot="1">
      <c r="A13" s="2"/>
      <c r="C13" s="14" t="s">
        <v>29</v>
      </c>
      <c r="D13" s="15">
        <v>63.68</v>
      </c>
      <c r="E13" s="15">
        <v>6.8</v>
      </c>
      <c r="F13" s="15">
        <v>244</v>
      </c>
      <c r="G13" s="15">
        <v>253</v>
      </c>
      <c r="H13" s="15">
        <v>220</v>
      </c>
      <c r="I13" s="15">
        <v>302</v>
      </c>
      <c r="J13" s="128">
        <f t="shared" si="0"/>
        <v>254.75</v>
      </c>
      <c r="K13" s="129"/>
      <c r="M13" s="67" t="s">
        <v>30</v>
      </c>
      <c r="N13" s="65">
        <v>4.04</v>
      </c>
      <c r="O13" s="66">
        <v>4.95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10.38</v>
      </c>
      <c r="E16" s="11">
        <v>10.3</v>
      </c>
      <c r="F16" s="22">
        <v>1094</v>
      </c>
      <c r="G16" s="16"/>
      <c r="H16" s="23" t="s">
        <v>1</v>
      </c>
      <c r="I16" s="117">
        <v>4.96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67.75</v>
      </c>
      <c r="E17" s="11"/>
      <c r="F17" s="22">
        <v>256</v>
      </c>
      <c r="G17" s="16"/>
      <c r="H17" s="27" t="s">
        <v>2</v>
      </c>
      <c r="I17" s="119">
        <v>4.45</v>
      </c>
      <c r="J17" s="119"/>
      <c r="K17" s="120"/>
      <c r="M17" s="65">
        <v>6.8</v>
      </c>
      <c r="N17" s="28">
        <v>125</v>
      </c>
      <c r="O17" s="66">
        <v>0.04</v>
      </c>
      <c r="P17" s="2"/>
    </row>
    <row r="18" spans="1:16" ht="15.75" thickBot="1">
      <c r="A18" s="2"/>
      <c r="C18" s="21" t="s">
        <v>38</v>
      </c>
      <c r="D18" s="11">
        <v>69.33</v>
      </c>
      <c r="E18" s="11"/>
      <c r="F18" s="22">
        <v>253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/>
      <c r="E19" s="11"/>
      <c r="F19" s="22"/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79.75</v>
      </c>
      <c r="E20" s="11"/>
      <c r="F20" s="22">
        <v>250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5.7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77.41</v>
      </c>
      <c r="E21" s="11"/>
      <c r="F21" s="22">
        <v>1577</v>
      </c>
      <c r="G21" s="16"/>
      <c r="H21" s="109"/>
      <c r="I21" s="111"/>
      <c r="J21" s="111"/>
      <c r="K21" s="113" t="e">
        <f>((I21-J21)/I21)</f>
        <v>#DIV/0!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73.680000000000007</v>
      </c>
      <c r="E22" s="11">
        <v>6.4</v>
      </c>
      <c r="F22" s="22">
        <v>423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404</v>
      </c>
      <c r="G23" s="16"/>
      <c r="H23" s="109"/>
      <c r="I23" s="111"/>
      <c r="J23" s="111"/>
      <c r="K23" s="113" t="e">
        <f>((I23-J23)/I23)</f>
        <v>#DIV/0!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77.650000000000006</v>
      </c>
      <c r="E24" s="11">
        <v>6.3</v>
      </c>
      <c r="F24" s="22">
        <v>835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0.62172848804368297</v>
      </c>
      <c r="P24" s="2"/>
    </row>
    <row r="25" spans="1:16" ht="15.75" thickBot="1">
      <c r="A25" s="2"/>
      <c r="C25" s="38" t="s">
        <v>54</v>
      </c>
      <c r="D25" s="15"/>
      <c r="E25" s="15"/>
      <c r="F25" s="39">
        <v>792</v>
      </c>
      <c r="G25" s="16"/>
      <c r="M25" s="102" t="s">
        <v>55</v>
      </c>
      <c r="N25" s="103"/>
      <c r="O25" s="37">
        <f>(J10-J11)/J10</f>
        <v>0.35589845694375311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0.32998454404945904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-0.17531718569780855</v>
      </c>
      <c r="P27" s="2"/>
    </row>
    <row r="28" spans="1:16" ht="15" customHeight="1">
      <c r="A28" s="2"/>
      <c r="B28" s="41"/>
      <c r="C28" s="45" t="s">
        <v>64</v>
      </c>
      <c r="D28" s="33">
        <v>91.71</v>
      </c>
      <c r="E28" s="33"/>
      <c r="F28" s="34"/>
      <c r="G28" s="46"/>
      <c r="H28" s="47" t="s">
        <v>90</v>
      </c>
      <c r="I28" s="33">
        <v>484</v>
      </c>
      <c r="J28" s="33">
        <v>428</v>
      </c>
      <c r="K28" s="34">
        <f>I28-J28</f>
        <v>56</v>
      </c>
      <c r="M28" s="107" t="s">
        <v>65</v>
      </c>
      <c r="N28" s="108"/>
      <c r="O28" s="70">
        <f>(J10-J13)/J10</f>
        <v>0.4927824788451966</v>
      </c>
      <c r="P28" s="2"/>
    </row>
    <row r="29" spans="1:16" ht="15.75" thickBot="1">
      <c r="A29" s="2"/>
      <c r="B29" s="41"/>
      <c r="C29" s="45" t="s">
        <v>66</v>
      </c>
      <c r="D29" s="33">
        <v>72.349999999999994</v>
      </c>
      <c r="E29" s="33">
        <v>68.59</v>
      </c>
      <c r="F29" s="34">
        <v>94.81</v>
      </c>
      <c r="G29" s="48">
        <v>6.6</v>
      </c>
      <c r="H29" s="65" t="s">
        <v>2</v>
      </c>
      <c r="I29" s="35">
        <v>256</v>
      </c>
      <c r="J29" s="35">
        <v>221</v>
      </c>
      <c r="K29" s="36">
        <f>I29-J29</f>
        <v>35</v>
      </c>
      <c r="L29" s="49"/>
      <c r="M29" s="97" t="s">
        <v>67</v>
      </c>
      <c r="N29" s="98"/>
      <c r="O29" s="71">
        <f>(J9-J13)/J9</f>
        <v>0.80813406138203725</v>
      </c>
      <c r="P29" s="2"/>
    </row>
    <row r="30" spans="1:16" ht="15" customHeight="1">
      <c r="A30" s="2"/>
      <c r="B30" s="41"/>
      <c r="C30" s="45" t="s">
        <v>68</v>
      </c>
      <c r="D30" s="33">
        <v>79.349999999999994</v>
      </c>
      <c r="E30" s="33">
        <v>64.069999999999993</v>
      </c>
      <c r="F30" s="34">
        <v>80.150000000000006</v>
      </c>
      <c r="P30" s="2"/>
    </row>
    <row r="31" spans="1:16" ht="15" customHeight="1">
      <c r="A31" s="2"/>
      <c r="B31" s="41"/>
      <c r="C31" s="45" t="s">
        <v>69</v>
      </c>
      <c r="D31" s="33">
        <v>77.650000000000006</v>
      </c>
      <c r="E31" s="33">
        <v>49.28</v>
      </c>
      <c r="F31" s="34">
        <v>63.47</v>
      </c>
      <c r="P31" s="2"/>
    </row>
    <row r="32" spans="1:16" ht="15.75" customHeight="1" thickBot="1">
      <c r="A32" s="2"/>
      <c r="B32" s="41"/>
      <c r="C32" s="50" t="s">
        <v>70</v>
      </c>
      <c r="D32" s="51">
        <v>54.08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91.37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 t="s">
        <v>434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 t="s">
        <v>435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 t="s">
        <v>436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437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182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990</v>
      </c>
      <c r="G64" s="12"/>
      <c r="H64" s="12"/>
      <c r="I64" s="12"/>
      <c r="J64" s="122">
        <f>AVERAGE(F64:I64)</f>
        <v>990</v>
      </c>
      <c r="K64" s="123"/>
      <c r="M64" s="8">
        <v>2</v>
      </c>
      <c r="N64" s="124">
        <v>8.4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577</v>
      </c>
      <c r="G65" s="12"/>
      <c r="H65" s="12"/>
      <c r="I65" s="12"/>
      <c r="J65" s="122">
        <f t="shared" ref="J65:J70" si="1">AVERAGE(F65:I65)</f>
        <v>577</v>
      </c>
      <c r="K65" s="123"/>
      <c r="M65" s="8">
        <v>3</v>
      </c>
      <c r="N65" s="124">
        <v>8.5</v>
      </c>
      <c r="O65" s="125"/>
      <c r="P65" s="2"/>
    </row>
    <row r="66" spans="1:16" ht="15" customHeight="1">
      <c r="A66" s="2"/>
      <c r="C66" s="9" t="s">
        <v>19</v>
      </c>
      <c r="D66" s="11">
        <v>65.66</v>
      </c>
      <c r="E66" s="11">
        <v>5.7</v>
      </c>
      <c r="F66" s="11">
        <v>1386</v>
      </c>
      <c r="G66" s="11">
        <v>1396</v>
      </c>
      <c r="H66" s="11">
        <v>1289</v>
      </c>
      <c r="I66" s="11">
        <v>1471</v>
      </c>
      <c r="J66" s="122">
        <f t="shared" si="1"/>
        <v>1385.5</v>
      </c>
      <c r="K66" s="123"/>
      <c r="M66" s="8">
        <v>4</v>
      </c>
      <c r="N66" s="124">
        <v>7.3</v>
      </c>
      <c r="O66" s="125"/>
      <c r="P66" s="2"/>
    </row>
    <row r="67" spans="1:16" ht="15" customHeight="1">
      <c r="A67" s="2"/>
      <c r="C67" s="9" t="s">
        <v>21</v>
      </c>
      <c r="D67" s="11">
        <v>61.88</v>
      </c>
      <c r="E67" s="11">
        <v>5.7</v>
      </c>
      <c r="F67" s="11">
        <v>526</v>
      </c>
      <c r="G67" s="11">
        <v>519</v>
      </c>
      <c r="H67" s="11">
        <v>655</v>
      </c>
      <c r="I67" s="11">
        <v>589</v>
      </c>
      <c r="J67" s="122">
        <f t="shared" si="1"/>
        <v>572.25</v>
      </c>
      <c r="K67" s="123"/>
      <c r="M67" s="8">
        <v>5</v>
      </c>
      <c r="N67" s="124">
        <v>8.6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272</v>
      </c>
      <c r="G68" s="63">
        <v>255</v>
      </c>
      <c r="H68" s="63">
        <v>278</v>
      </c>
      <c r="I68" s="63">
        <v>290</v>
      </c>
      <c r="J68" s="122">
        <f t="shared" si="1"/>
        <v>273.75</v>
      </c>
      <c r="K68" s="123"/>
      <c r="M68" s="13">
        <v>6</v>
      </c>
      <c r="N68" s="126">
        <v>8.1999999999999993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191</v>
      </c>
      <c r="G69" s="63">
        <v>177</v>
      </c>
      <c r="H69" s="63">
        <v>194</v>
      </c>
      <c r="I69" s="63">
        <v>183</v>
      </c>
      <c r="J69" s="122">
        <f t="shared" si="1"/>
        <v>186.25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58.28</v>
      </c>
      <c r="E70" s="15">
        <v>6.9</v>
      </c>
      <c r="F70" s="15">
        <v>238</v>
      </c>
      <c r="G70" s="15">
        <v>202</v>
      </c>
      <c r="H70" s="15">
        <v>199</v>
      </c>
      <c r="I70" s="15">
        <v>190</v>
      </c>
      <c r="J70" s="128">
        <f t="shared" si="1"/>
        <v>207.25</v>
      </c>
      <c r="K70" s="129"/>
      <c r="M70" s="67" t="s">
        <v>30</v>
      </c>
      <c r="N70" s="65">
        <v>3.97</v>
      </c>
      <c r="O70" s="66" t="s">
        <v>438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13.87</v>
      </c>
      <c r="E73" s="11">
        <v>7.1</v>
      </c>
      <c r="F73" s="22">
        <v>1188</v>
      </c>
      <c r="G73" s="16"/>
      <c r="H73" s="23" t="s">
        <v>1</v>
      </c>
      <c r="I73" s="117">
        <v>5.51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65.77</v>
      </c>
      <c r="E74" s="11"/>
      <c r="F74" s="22">
        <v>248</v>
      </c>
      <c r="G74" s="16"/>
      <c r="H74" s="27" t="s">
        <v>2</v>
      </c>
      <c r="I74" s="119">
        <v>4.8899999999999997</v>
      </c>
      <c r="J74" s="119"/>
      <c r="K74" s="120"/>
      <c r="M74" s="65">
        <v>6.5</v>
      </c>
      <c r="N74" s="28">
        <v>122</v>
      </c>
      <c r="O74" s="66">
        <v>0.04</v>
      </c>
      <c r="P74" s="2"/>
    </row>
    <row r="75" spans="1:16" ht="15" customHeight="1" thickBot="1">
      <c r="A75" s="2"/>
      <c r="C75" s="21" t="s">
        <v>38</v>
      </c>
      <c r="D75" s="11">
        <v>66.84</v>
      </c>
      <c r="E75" s="11"/>
      <c r="F75" s="22">
        <v>245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/>
      <c r="E76" s="11"/>
      <c r="F76" s="22"/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67.98</v>
      </c>
      <c r="E77" s="11"/>
      <c r="F77" s="22">
        <v>242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5.5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75.209999999999994</v>
      </c>
      <c r="E78" s="11"/>
      <c r="F78" s="22">
        <v>1485</v>
      </c>
      <c r="G78" s="16"/>
      <c r="H78" s="109"/>
      <c r="I78" s="111"/>
      <c r="J78" s="111"/>
      <c r="K78" s="113" t="e">
        <f>((I78-J78)/I78)</f>
        <v>#DIV/0!</v>
      </c>
      <c r="M78" s="13">
        <v>2</v>
      </c>
      <c r="N78" s="35">
        <v>5.6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73.88</v>
      </c>
      <c r="E79" s="11">
        <v>6.4</v>
      </c>
      <c r="F79" s="22">
        <v>396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377</v>
      </c>
      <c r="G80" s="16"/>
      <c r="H80" s="109"/>
      <c r="I80" s="111"/>
      <c r="J80" s="111"/>
      <c r="K80" s="113" t="e">
        <f>((I80-J80)/I80)</f>
        <v>#DIV/0!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74.97</v>
      </c>
      <c r="E81" s="11">
        <v>6.2</v>
      </c>
      <c r="F81" s="22">
        <v>788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0.58697221219776252</v>
      </c>
      <c r="P81" s="2"/>
    </row>
    <row r="82" spans="1:16" ht="15.75" thickBot="1">
      <c r="A82" s="2"/>
      <c r="C82" s="38" t="s">
        <v>54</v>
      </c>
      <c r="D82" s="15"/>
      <c r="E82" s="15"/>
      <c r="F82" s="39">
        <v>765</v>
      </c>
      <c r="G82" s="16"/>
      <c r="M82" s="102" t="s">
        <v>55</v>
      </c>
      <c r="N82" s="103"/>
      <c r="O82" s="37">
        <f>(J67-J68)/J67</f>
        <v>0.52162516382699864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0.31963470319634701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-0.11275167785234899</v>
      </c>
      <c r="P84" s="2"/>
    </row>
    <row r="85" spans="1:16">
      <c r="A85" s="2"/>
      <c r="B85" s="41"/>
      <c r="C85" s="45" t="s">
        <v>64</v>
      </c>
      <c r="D85" s="33" t="s">
        <v>439</v>
      </c>
      <c r="E85" s="33"/>
      <c r="F85" s="34"/>
      <c r="G85" s="46"/>
      <c r="H85" s="47" t="s">
        <v>1</v>
      </c>
      <c r="I85" s="33">
        <v>540</v>
      </c>
      <c r="J85" s="33">
        <v>481</v>
      </c>
      <c r="K85" s="34">
        <f>I85-J85</f>
        <v>59</v>
      </c>
      <c r="M85" s="107" t="s">
        <v>65</v>
      </c>
      <c r="N85" s="108"/>
      <c r="O85" s="70">
        <f>(J67-J70)/J67</f>
        <v>0.63783311489733507</v>
      </c>
      <c r="P85" s="2"/>
    </row>
    <row r="86" spans="1:16" ht="15.75" thickBot="1">
      <c r="A86" s="2"/>
      <c r="B86" s="41"/>
      <c r="C86" s="45" t="s">
        <v>66</v>
      </c>
      <c r="D86" s="33">
        <v>72.650000000000006</v>
      </c>
      <c r="E86" s="33">
        <v>68.52</v>
      </c>
      <c r="F86" s="34">
        <v>94.32</v>
      </c>
      <c r="G86" s="48">
        <v>5.3</v>
      </c>
      <c r="H86" s="65" t="s">
        <v>2</v>
      </c>
      <c r="I86" s="35">
        <v>250</v>
      </c>
      <c r="J86" s="35">
        <v>211</v>
      </c>
      <c r="K86" s="34">
        <f>I86-J86</f>
        <v>39</v>
      </c>
      <c r="L86" s="49"/>
      <c r="M86" s="97" t="s">
        <v>67</v>
      </c>
      <c r="N86" s="98"/>
      <c r="O86" s="71">
        <f>(J66-J70)/J66</f>
        <v>0.8504150126308192</v>
      </c>
      <c r="P86" s="2"/>
    </row>
    <row r="87" spans="1:16" ht="15" customHeight="1">
      <c r="A87" s="2"/>
      <c r="B87" s="41"/>
      <c r="C87" s="45" t="s">
        <v>68</v>
      </c>
      <c r="D87" s="33">
        <v>79.25</v>
      </c>
      <c r="E87" s="33">
        <v>63.91</v>
      </c>
      <c r="F87" s="34">
        <v>80.650000000000006</v>
      </c>
      <c r="P87" s="2"/>
    </row>
    <row r="88" spans="1:16" ht="15" customHeight="1">
      <c r="A88" s="2"/>
      <c r="B88" s="41"/>
      <c r="C88" s="45" t="s">
        <v>69</v>
      </c>
      <c r="D88" s="33">
        <v>77.150000000000006</v>
      </c>
      <c r="E88" s="33">
        <v>49.02</v>
      </c>
      <c r="F88" s="34">
        <v>63.55</v>
      </c>
      <c r="P88" s="2"/>
    </row>
    <row r="89" spans="1:16" ht="15" customHeight="1" thickBot="1">
      <c r="A89" s="2"/>
      <c r="B89" s="41"/>
      <c r="C89" s="50" t="s">
        <v>70</v>
      </c>
      <c r="D89" s="51">
        <v>53.83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91.66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440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 t="s">
        <v>441</v>
      </c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442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443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444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237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1012</v>
      </c>
      <c r="G119" s="12"/>
      <c r="H119" s="12"/>
      <c r="I119" s="12"/>
      <c r="J119" s="122">
        <f>AVERAGE(F119:I119)</f>
        <v>1012</v>
      </c>
      <c r="K119" s="123"/>
      <c r="M119" s="8">
        <v>2</v>
      </c>
      <c r="N119" s="124">
        <v>8.4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523</v>
      </c>
      <c r="G120" s="12"/>
      <c r="H120" s="12"/>
      <c r="I120" s="12"/>
      <c r="J120" s="122">
        <f t="shared" ref="J120:J125" si="2">AVERAGE(F120:I120)</f>
        <v>523</v>
      </c>
      <c r="K120" s="123"/>
      <c r="M120" s="8">
        <v>3</v>
      </c>
      <c r="N120" s="124">
        <v>8.5</v>
      </c>
      <c r="O120" s="125"/>
      <c r="P120" s="2"/>
    </row>
    <row r="121" spans="1:16">
      <c r="A121" s="2"/>
      <c r="C121" s="9" t="s">
        <v>19</v>
      </c>
      <c r="D121" s="11">
        <v>66.069999999999993</v>
      </c>
      <c r="E121" s="11">
        <v>5.9</v>
      </c>
      <c r="F121" s="11">
        <v>1549</v>
      </c>
      <c r="G121" s="11">
        <v>1541</v>
      </c>
      <c r="H121" s="11">
        <v>1491</v>
      </c>
      <c r="I121" s="11">
        <v>1370</v>
      </c>
      <c r="J121" s="122">
        <f t="shared" si="2"/>
        <v>1487.75</v>
      </c>
      <c r="K121" s="123"/>
      <c r="M121" s="8">
        <v>4</v>
      </c>
      <c r="N121" s="124">
        <v>7.7</v>
      </c>
      <c r="O121" s="125"/>
      <c r="P121" s="2"/>
    </row>
    <row r="122" spans="1:16">
      <c r="A122" s="2"/>
      <c r="C122" s="9" t="s">
        <v>21</v>
      </c>
      <c r="D122" s="11">
        <v>62.21</v>
      </c>
      <c r="E122" s="11">
        <v>7.2</v>
      </c>
      <c r="F122" s="11">
        <v>601</v>
      </c>
      <c r="G122" s="11">
        <v>588</v>
      </c>
      <c r="H122" s="11">
        <v>590</v>
      </c>
      <c r="I122" s="11">
        <v>641</v>
      </c>
      <c r="J122" s="122">
        <f t="shared" si="2"/>
        <v>605</v>
      </c>
      <c r="K122" s="123"/>
      <c r="M122" s="8">
        <v>5</v>
      </c>
      <c r="N122" s="124">
        <v>8.9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288</v>
      </c>
      <c r="G123" s="63">
        <v>297</v>
      </c>
      <c r="H123" s="63">
        <v>333</v>
      </c>
      <c r="I123" s="63">
        <v>382</v>
      </c>
      <c r="J123" s="122">
        <f t="shared" si="2"/>
        <v>325</v>
      </c>
      <c r="K123" s="123"/>
      <c r="M123" s="13">
        <v>6</v>
      </c>
      <c r="N123" s="126">
        <v>8.4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199</v>
      </c>
      <c r="G124" s="63">
        <v>208</v>
      </c>
      <c r="H124" s="63">
        <v>214</v>
      </c>
      <c r="I124" s="63">
        <v>229</v>
      </c>
      <c r="J124" s="122">
        <f t="shared" si="2"/>
        <v>212.5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61.71</v>
      </c>
      <c r="E125" s="15">
        <v>6.8</v>
      </c>
      <c r="F125" s="15">
        <v>194</v>
      </c>
      <c r="G125" s="15">
        <v>199</v>
      </c>
      <c r="H125" s="15">
        <v>208</v>
      </c>
      <c r="I125" s="15">
        <v>221</v>
      </c>
      <c r="J125" s="128">
        <f t="shared" si="2"/>
        <v>205.5</v>
      </c>
      <c r="K125" s="129"/>
      <c r="M125" s="67" t="s">
        <v>30</v>
      </c>
      <c r="N125" s="65">
        <v>4.07</v>
      </c>
      <c r="O125" s="66">
        <v>5.12</v>
      </c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14.18</v>
      </c>
      <c r="E128" s="11">
        <v>9.9</v>
      </c>
      <c r="F128" s="22">
        <v>1104</v>
      </c>
      <c r="G128" s="16"/>
      <c r="H128" s="23" t="s">
        <v>1</v>
      </c>
      <c r="I128" s="117">
        <v>5.38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64.66</v>
      </c>
      <c r="E129" s="11"/>
      <c r="F129" s="22">
        <v>206</v>
      </c>
      <c r="G129" s="16"/>
      <c r="H129" s="27" t="s">
        <v>2</v>
      </c>
      <c r="I129" s="119">
        <v>4.71</v>
      </c>
      <c r="J129" s="119"/>
      <c r="K129" s="120"/>
      <c r="M129" s="65">
        <v>6.8</v>
      </c>
      <c r="N129" s="28">
        <v>138</v>
      </c>
      <c r="O129" s="66">
        <v>0.04</v>
      </c>
      <c r="P129" s="2"/>
    </row>
    <row r="130" spans="1:16" ht="15" customHeight="1" thickBot="1">
      <c r="A130" s="2"/>
      <c r="C130" s="21" t="s">
        <v>38</v>
      </c>
      <c r="D130" s="11">
        <v>63.89</v>
      </c>
      <c r="E130" s="11"/>
      <c r="F130" s="22">
        <v>214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/>
      <c r="E131" s="11"/>
      <c r="F131" s="22"/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69.010000000000005</v>
      </c>
      <c r="E132" s="11"/>
      <c r="F132" s="22">
        <v>199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5.7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77.14</v>
      </c>
      <c r="E133" s="11"/>
      <c r="F133" s="22">
        <v>1606</v>
      </c>
      <c r="G133" s="16"/>
      <c r="H133" s="109">
        <v>4</v>
      </c>
      <c r="I133" s="111">
        <v>844</v>
      </c>
      <c r="J133" s="111">
        <v>530</v>
      </c>
      <c r="K133" s="113">
        <f>((I133-J133)/I133)</f>
        <v>0.37203791469194314</v>
      </c>
      <c r="M133" s="13">
        <v>2</v>
      </c>
      <c r="N133" s="35">
        <v>5.6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75.77</v>
      </c>
      <c r="E134" s="11">
        <v>6.2</v>
      </c>
      <c r="F134" s="22">
        <v>387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396</v>
      </c>
      <c r="G135" s="16"/>
      <c r="H135" s="109">
        <v>8</v>
      </c>
      <c r="I135" s="111">
        <v>377</v>
      </c>
      <c r="J135" s="111">
        <v>188</v>
      </c>
      <c r="K135" s="113">
        <f>((I135-J135)/I135)</f>
        <v>0.50132625994694957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77.98</v>
      </c>
      <c r="E136" s="11">
        <v>6</v>
      </c>
      <c r="F136" s="22">
        <v>791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0.59334565619223656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787</v>
      </c>
      <c r="G137" s="16"/>
      <c r="M137" s="102" t="s">
        <v>55</v>
      </c>
      <c r="N137" s="103"/>
      <c r="O137" s="37">
        <f>(J122-J123)/J122</f>
        <v>0.46280991735537191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0.34615384615384615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3.2941176470588238E-2</v>
      </c>
      <c r="P139" s="2"/>
    </row>
    <row r="140" spans="1:16">
      <c r="A140" s="2"/>
      <c r="B140" s="41"/>
      <c r="C140" s="45" t="s">
        <v>64</v>
      </c>
      <c r="D140" s="33">
        <v>90.96</v>
      </c>
      <c r="E140" s="33"/>
      <c r="F140" s="34"/>
      <c r="G140" s="46"/>
      <c r="H140" s="47" t="s">
        <v>1</v>
      </c>
      <c r="I140" s="33">
        <v>788</v>
      </c>
      <c r="J140" s="33">
        <v>704</v>
      </c>
      <c r="K140" s="34">
        <v>84</v>
      </c>
      <c r="M140" s="107" t="s">
        <v>65</v>
      </c>
      <c r="N140" s="108"/>
      <c r="O140" s="70">
        <f>(J122-J125)/J122</f>
        <v>0.66033057851239674</v>
      </c>
      <c r="P140" s="2"/>
    </row>
    <row r="141" spans="1:16" ht="15.75" thickBot="1">
      <c r="A141" s="2"/>
      <c r="B141" s="41"/>
      <c r="C141" s="45" t="s">
        <v>66</v>
      </c>
      <c r="D141" s="33">
        <v>72.75</v>
      </c>
      <c r="E141" s="33">
        <v>67.92</v>
      </c>
      <c r="F141" s="34">
        <v>93.37</v>
      </c>
      <c r="G141" s="48">
        <v>6.5</v>
      </c>
      <c r="H141" s="65" t="s">
        <v>2</v>
      </c>
      <c r="I141" s="35">
        <v>211</v>
      </c>
      <c r="J141" s="35">
        <v>190</v>
      </c>
      <c r="K141" s="34">
        <v>21</v>
      </c>
      <c r="L141" s="49"/>
      <c r="M141" s="97" t="s">
        <v>67</v>
      </c>
      <c r="N141" s="98"/>
      <c r="O141" s="71">
        <f>(J121-J125)/J121</f>
        <v>0.86187195429339603</v>
      </c>
      <c r="P141" s="2"/>
    </row>
    <row r="142" spans="1:16" ht="15" customHeight="1">
      <c r="A142" s="2"/>
      <c r="B142" s="41"/>
      <c r="C142" s="45" t="s">
        <v>68</v>
      </c>
      <c r="D142" s="33">
        <v>79.650000000000006</v>
      </c>
      <c r="E142" s="33">
        <v>64.069999999999993</v>
      </c>
      <c r="F142" s="34">
        <v>80.44</v>
      </c>
      <c r="P142" s="2"/>
    </row>
    <row r="143" spans="1:16" ht="15" customHeight="1">
      <c r="A143" s="2"/>
      <c r="B143" s="41"/>
      <c r="C143" s="45" t="s">
        <v>69</v>
      </c>
      <c r="D143" s="33">
        <v>74.45</v>
      </c>
      <c r="E143" s="33">
        <v>46.97</v>
      </c>
      <c r="F143" s="34">
        <v>63.09</v>
      </c>
      <c r="P143" s="2"/>
    </row>
    <row r="144" spans="1:16" ht="15" customHeight="1" thickBot="1">
      <c r="A144" s="2"/>
      <c r="B144" s="41"/>
      <c r="C144" s="50" t="s">
        <v>70</v>
      </c>
      <c r="D144" s="51">
        <v>56.43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91.14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445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446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447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448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 t="s">
        <v>449</v>
      </c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F48B-83A5-4488-9AD3-079176769341}">
  <dimension ref="A1:S171"/>
  <sheetViews>
    <sheetView zoomScale="85" zoomScaleNormal="85" workbookViewId="0">
      <selection activeCell="Q120" sqref="Q120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198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1246.25</v>
      </c>
    </row>
    <row r="7" spans="1:19">
      <c r="A7" s="2"/>
      <c r="C7" s="9" t="s">
        <v>17</v>
      </c>
      <c r="D7" s="10"/>
      <c r="E7" s="10"/>
      <c r="F7" s="11">
        <v>1200</v>
      </c>
      <c r="G7" s="12"/>
      <c r="H7" s="12"/>
      <c r="I7" s="12"/>
      <c r="J7" s="122">
        <f>AVERAGE(F7:I7)</f>
        <v>1200</v>
      </c>
      <c r="K7" s="123"/>
      <c r="M7" s="8">
        <v>2</v>
      </c>
      <c r="N7" s="124">
        <v>8.1999999999999993</v>
      </c>
      <c r="O7" s="125"/>
      <c r="P7" s="2"/>
      <c r="R7" s="56" t="s">
        <v>1</v>
      </c>
      <c r="S7" s="72">
        <f>AVERAGE(J10,J67,J122)</f>
        <v>614.5</v>
      </c>
    </row>
    <row r="8" spans="1:19">
      <c r="A8" s="2"/>
      <c r="C8" s="9" t="s">
        <v>18</v>
      </c>
      <c r="D8" s="10"/>
      <c r="E8" s="10"/>
      <c r="F8" s="11">
        <v>524</v>
      </c>
      <c r="G8" s="12"/>
      <c r="H8" s="12"/>
      <c r="I8" s="12"/>
      <c r="J8" s="122">
        <f t="shared" ref="J8:J13" si="0">AVERAGE(F8:I8)</f>
        <v>524</v>
      </c>
      <c r="K8" s="123"/>
      <c r="M8" s="8">
        <v>3</v>
      </c>
      <c r="N8" s="124">
        <v>8.4</v>
      </c>
      <c r="O8" s="125"/>
      <c r="P8" s="2"/>
      <c r="R8" s="56" t="s">
        <v>2</v>
      </c>
      <c r="S8" s="73">
        <f>AVERAGE(J13,J70,J125)</f>
        <v>222.25</v>
      </c>
    </row>
    <row r="9" spans="1:19">
      <c r="A9" s="2"/>
      <c r="C9" s="9" t="s">
        <v>19</v>
      </c>
      <c r="D9" s="11">
        <v>60.11</v>
      </c>
      <c r="E9" s="11">
        <v>8.1999999999999993</v>
      </c>
      <c r="F9" s="11">
        <v>1335</v>
      </c>
      <c r="G9" s="11">
        <v>1286</v>
      </c>
      <c r="H9" s="11">
        <v>1218</v>
      </c>
      <c r="I9" s="11">
        <v>1205</v>
      </c>
      <c r="J9" s="122">
        <f t="shared" si="0"/>
        <v>1261</v>
      </c>
      <c r="K9" s="123"/>
      <c r="M9" s="8">
        <v>4</v>
      </c>
      <c r="N9" s="124">
        <v>7.7</v>
      </c>
      <c r="O9" s="125"/>
      <c r="P9" s="2"/>
      <c r="R9" s="74" t="s">
        <v>20</v>
      </c>
      <c r="S9" s="75">
        <f>S6-S8</f>
        <v>1024</v>
      </c>
    </row>
    <row r="10" spans="1:19">
      <c r="A10" s="2"/>
      <c r="C10" s="9" t="s">
        <v>21</v>
      </c>
      <c r="D10" s="11">
        <v>58.46</v>
      </c>
      <c r="E10" s="11">
        <v>5.6</v>
      </c>
      <c r="F10" s="11">
        <v>597</v>
      </c>
      <c r="G10" s="11">
        <v>659</v>
      </c>
      <c r="H10" s="11">
        <v>579</v>
      </c>
      <c r="I10" s="11">
        <v>596</v>
      </c>
      <c r="J10" s="122">
        <f t="shared" si="0"/>
        <v>607.75</v>
      </c>
      <c r="K10" s="123"/>
      <c r="M10" s="8">
        <v>5</v>
      </c>
      <c r="N10" s="124">
        <v>8.6</v>
      </c>
      <c r="O10" s="125"/>
      <c r="P10" s="2"/>
      <c r="R10" s="74" t="s">
        <v>22</v>
      </c>
      <c r="S10" s="76">
        <f>S7-S8</f>
        <v>392.25</v>
      </c>
    </row>
    <row r="11" spans="1:19" ht="15.75" thickBot="1">
      <c r="A11" s="2"/>
      <c r="C11" s="9" t="s">
        <v>23</v>
      </c>
      <c r="D11" s="11"/>
      <c r="E11" s="11"/>
      <c r="F11" s="11">
        <v>373</v>
      </c>
      <c r="G11" s="63">
        <v>395</v>
      </c>
      <c r="H11" s="63">
        <v>388</v>
      </c>
      <c r="I11" s="63">
        <v>381</v>
      </c>
      <c r="J11" s="122">
        <f t="shared" si="0"/>
        <v>384.25</v>
      </c>
      <c r="K11" s="123"/>
      <c r="M11" s="13">
        <v>6</v>
      </c>
      <c r="N11" s="126">
        <v>8.3000000000000007</v>
      </c>
      <c r="O11" s="127"/>
      <c r="P11" s="2"/>
      <c r="R11" s="77" t="s">
        <v>24</v>
      </c>
      <c r="S11" s="78">
        <f>S9/S6</f>
        <v>0.82166499498495482</v>
      </c>
    </row>
    <row r="12" spans="1:19" ht="15.75" thickBot="1">
      <c r="A12" s="2"/>
      <c r="C12" s="9" t="s">
        <v>25</v>
      </c>
      <c r="D12" s="11"/>
      <c r="E12" s="11"/>
      <c r="F12" s="11">
        <v>202</v>
      </c>
      <c r="G12" s="63">
        <v>215</v>
      </c>
      <c r="H12" s="63">
        <v>228</v>
      </c>
      <c r="I12" s="63">
        <v>211</v>
      </c>
      <c r="J12" s="122">
        <f t="shared" si="0"/>
        <v>214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0.63832384052074853</v>
      </c>
    </row>
    <row r="13" spans="1:19" ht="15.75" thickBot="1">
      <c r="A13" s="2"/>
      <c r="C13" s="14" t="s">
        <v>29</v>
      </c>
      <c r="D13" s="15">
        <v>58.44</v>
      </c>
      <c r="E13" s="15">
        <v>6.9</v>
      </c>
      <c r="F13" s="15">
        <v>229</v>
      </c>
      <c r="G13" s="15">
        <v>222</v>
      </c>
      <c r="H13" s="15">
        <v>230</v>
      </c>
      <c r="I13" s="15">
        <v>217</v>
      </c>
      <c r="J13" s="128">
        <f t="shared" si="0"/>
        <v>224.5</v>
      </c>
      <c r="K13" s="129"/>
      <c r="M13" s="67" t="s">
        <v>30</v>
      </c>
      <c r="N13" s="65">
        <v>3.85</v>
      </c>
      <c r="O13" s="66"/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19.510000000000002</v>
      </c>
      <c r="E16" s="11">
        <v>9.6</v>
      </c>
      <c r="F16" s="22">
        <v>1342</v>
      </c>
      <c r="G16" s="16"/>
      <c r="H16" s="23" t="s">
        <v>1</v>
      </c>
      <c r="I16" s="117">
        <v>6.09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65.47</v>
      </c>
      <c r="E17" s="11"/>
      <c r="F17" s="22">
        <v>249</v>
      </c>
      <c r="G17" s="16"/>
      <c r="H17" s="27" t="s">
        <v>2</v>
      </c>
      <c r="I17" s="119">
        <v>5.76</v>
      </c>
      <c r="J17" s="119"/>
      <c r="K17" s="120"/>
      <c r="M17" s="65">
        <v>6.9</v>
      </c>
      <c r="N17" s="28">
        <v>129</v>
      </c>
      <c r="O17" s="66">
        <v>0.04</v>
      </c>
      <c r="P17" s="2"/>
    </row>
    <row r="18" spans="1:16" ht="15.75" thickBot="1">
      <c r="A18" s="2"/>
      <c r="C18" s="21" t="s">
        <v>38</v>
      </c>
      <c r="D18" s="11">
        <v>64.819999999999993</v>
      </c>
      <c r="E18" s="11"/>
      <c r="F18" s="22">
        <v>233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/>
      <c r="E19" s="11"/>
      <c r="F19" s="22"/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65.83</v>
      </c>
      <c r="E20" s="11"/>
      <c r="F20" s="22">
        <v>235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5.8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76.37</v>
      </c>
      <c r="E21" s="11"/>
      <c r="F21" s="22">
        <v>1542</v>
      </c>
      <c r="G21" s="16"/>
      <c r="H21" s="109">
        <v>11</v>
      </c>
      <c r="I21" s="111">
        <v>597</v>
      </c>
      <c r="J21" s="111">
        <v>490</v>
      </c>
      <c r="K21" s="113">
        <f>((I21-J21)/I21)</f>
        <v>0.17922948073701842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78.61</v>
      </c>
      <c r="E22" s="11">
        <v>6.5</v>
      </c>
      <c r="F22" s="22">
        <v>499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491</v>
      </c>
      <c r="G23" s="16"/>
      <c r="H23" s="109"/>
      <c r="I23" s="111"/>
      <c r="J23" s="111"/>
      <c r="K23" s="113" t="e">
        <f>((I23-J23)/I23)</f>
        <v>#DIV/0!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76.430000000000007</v>
      </c>
      <c r="E24" s="11">
        <v>6.2</v>
      </c>
      <c r="F24" s="22">
        <v>1054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0.51804123711340211</v>
      </c>
      <c r="P24" s="2"/>
    </row>
    <row r="25" spans="1:16" ht="15.75" thickBot="1">
      <c r="A25" s="2"/>
      <c r="C25" s="38" t="s">
        <v>54</v>
      </c>
      <c r="D25" s="15"/>
      <c r="E25" s="15"/>
      <c r="F25" s="39">
        <v>997</v>
      </c>
      <c r="G25" s="16"/>
      <c r="M25" s="102" t="s">
        <v>55</v>
      </c>
      <c r="N25" s="103"/>
      <c r="O25" s="37">
        <f>(J10-J11)/J10</f>
        <v>0.36774989716166184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0.44307091737150295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-4.9065420560747662E-2</v>
      </c>
      <c r="P27" s="2"/>
    </row>
    <row r="28" spans="1:16" ht="15" customHeight="1">
      <c r="A28" s="2"/>
      <c r="B28" s="41"/>
      <c r="C28" s="45" t="s">
        <v>64</v>
      </c>
      <c r="D28" s="33">
        <v>91.25</v>
      </c>
      <c r="E28" s="33"/>
      <c r="F28" s="34"/>
      <c r="G28" s="46"/>
      <c r="H28" s="47" t="s">
        <v>90</v>
      </c>
      <c r="I28" s="33">
        <v>356</v>
      </c>
      <c r="J28" s="33">
        <v>294</v>
      </c>
      <c r="K28" s="34">
        <f>I28-J28</f>
        <v>62</v>
      </c>
      <c r="M28" s="107" t="s">
        <v>65</v>
      </c>
      <c r="N28" s="108"/>
      <c r="O28" s="70">
        <f>(J10-J13)/J10</f>
        <v>0.63060468942821879</v>
      </c>
      <c r="P28" s="2"/>
    </row>
    <row r="29" spans="1:16" ht="15.75" thickBot="1">
      <c r="A29" s="2"/>
      <c r="B29" s="41"/>
      <c r="C29" s="45" t="s">
        <v>66</v>
      </c>
      <c r="D29" s="33">
        <v>73.45</v>
      </c>
      <c r="E29" s="33">
        <v>69.47</v>
      </c>
      <c r="F29" s="34">
        <v>94.58</v>
      </c>
      <c r="G29" s="48">
        <v>5.2</v>
      </c>
      <c r="H29" s="65" t="s">
        <v>2</v>
      </c>
      <c r="I29" s="35">
        <v>239</v>
      </c>
      <c r="J29" s="35">
        <v>220</v>
      </c>
      <c r="K29" s="36">
        <f>I29-J29</f>
        <v>19</v>
      </c>
      <c r="L29" s="49"/>
      <c r="M29" s="97" t="s">
        <v>67</v>
      </c>
      <c r="N29" s="98"/>
      <c r="O29" s="71">
        <f>(J9-J13)/J9</f>
        <v>0.82196669310071369</v>
      </c>
      <c r="P29" s="2"/>
    </row>
    <row r="30" spans="1:16" ht="15" customHeight="1">
      <c r="A30" s="2"/>
      <c r="B30" s="41"/>
      <c r="C30" s="45" t="s">
        <v>68</v>
      </c>
      <c r="D30" s="33">
        <v>78.5</v>
      </c>
      <c r="E30" s="33">
        <v>63.2</v>
      </c>
      <c r="F30" s="34">
        <v>80.510000000000005</v>
      </c>
      <c r="P30" s="2"/>
    </row>
    <row r="31" spans="1:16" ht="15" customHeight="1">
      <c r="A31" s="2"/>
      <c r="B31" s="41"/>
      <c r="C31" s="45" t="s">
        <v>69</v>
      </c>
      <c r="D31" s="33">
        <v>78.150000000000006</v>
      </c>
      <c r="E31" s="33">
        <v>50.06</v>
      </c>
      <c r="F31" s="34">
        <v>64.05</v>
      </c>
      <c r="P31" s="2"/>
    </row>
    <row r="32" spans="1:16" ht="15.75" customHeight="1" thickBot="1">
      <c r="A32" s="2"/>
      <c r="B32" s="41"/>
      <c r="C32" s="50" t="s">
        <v>70</v>
      </c>
      <c r="D32" s="51">
        <v>54.35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91.1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 t="s">
        <v>450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451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452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453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 t="s">
        <v>454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249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1142</v>
      </c>
      <c r="G64" s="12"/>
      <c r="H64" s="12"/>
      <c r="I64" s="12"/>
      <c r="J64" s="122">
        <f>AVERAGE(F64:I64)</f>
        <v>1142</v>
      </c>
      <c r="K64" s="123"/>
      <c r="M64" s="8">
        <v>2</v>
      </c>
      <c r="N64" s="124">
        <v>8.1999999999999993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508</v>
      </c>
      <c r="G65" s="12"/>
      <c r="H65" s="12"/>
      <c r="I65" s="12"/>
      <c r="J65" s="122">
        <f t="shared" ref="J65:J70" si="1">AVERAGE(F65:I65)</f>
        <v>508</v>
      </c>
      <c r="K65" s="123"/>
      <c r="M65" s="8">
        <v>3</v>
      </c>
      <c r="N65" s="124">
        <v>8.6</v>
      </c>
      <c r="O65" s="125"/>
      <c r="P65" s="2"/>
    </row>
    <row r="66" spans="1:16" ht="15" customHeight="1">
      <c r="A66" s="2"/>
      <c r="C66" s="9" t="s">
        <v>19</v>
      </c>
      <c r="D66" s="11">
        <v>63.86</v>
      </c>
      <c r="E66" s="11">
        <v>6</v>
      </c>
      <c r="F66" s="11">
        <v>1262</v>
      </c>
      <c r="G66" s="11">
        <v>1296</v>
      </c>
      <c r="H66" s="11">
        <v>1119</v>
      </c>
      <c r="I66" s="11">
        <v>1249</v>
      </c>
      <c r="J66" s="122">
        <f t="shared" si="1"/>
        <v>1231.5</v>
      </c>
      <c r="K66" s="123"/>
      <c r="M66" s="8">
        <v>4</v>
      </c>
      <c r="N66" s="124">
        <v>7.6</v>
      </c>
      <c r="O66" s="125"/>
      <c r="P66" s="2"/>
    </row>
    <row r="67" spans="1:16" ht="15" customHeight="1">
      <c r="A67" s="2"/>
      <c r="C67" s="9" t="s">
        <v>21</v>
      </c>
      <c r="D67" s="11">
        <v>59.97</v>
      </c>
      <c r="E67" s="11">
        <v>7.9</v>
      </c>
      <c r="F67" s="11">
        <v>596</v>
      </c>
      <c r="G67" s="11">
        <v>610</v>
      </c>
      <c r="H67" s="11">
        <v>615</v>
      </c>
      <c r="I67" s="11">
        <v>634</v>
      </c>
      <c r="J67" s="122">
        <f t="shared" si="1"/>
        <v>613.75</v>
      </c>
      <c r="K67" s="123"/>
      <c r="M67" s="8">
        <v>5</v>
      </c>
      <c r="N67" s="124">
        <v>8.1999999999999993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376</v>
      </c>
      <c r="G68" s="63">
        <v>370</v>
      </c>
      <c r="H68" s="63">
        <v>384</v>
      </c>
      <c r="I68" s="63">
        <v>341</v>
      </c>
      <c r="J68" s="122">
        <f t="shared" si="1"/>
        <v>367.75</v>
      </c>
      <c r="K68" s="123"/>
      <c r="M68" s="13">
        <v>6</v>
      </c>
      <c r="N68" s="126">
        <v>8.3000000000000007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183</v>
      </c>
      <c r="G69" s="63">
        <v>200</v>
      </c>
      <c r="H69" s="63">
        <v>210</v>
      </c>
      <c r="I69" s="63">
        <v>229</v>
      </c>
      <c r="J69" s="122">
        <f t="shared" si="1"/>
        <v>205.5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58.02</v>
      </c>
      <c r="E70" s="15">
        <v>6.8</v>
      </c>
      <c r="F70" s="15">
        <v>199</v>
      </c>
      <c r="G70" s="15">
        <v>209</v>
      </c>
      <c r="H70" s="15">
        <v>211</v>
      </c>
      <c r="I70" s="15">
        <v>222</v>
      </c>
      <c r="J70" s="128">
        <f t="shared" si="1"/>
        <v>210.25</v>
      </c>
      <c r="K70" s="129"/>
      <c r="M70" s="67" t="s">
        <v>30</v>
      </c>
      <c r="N70" s="65">
        <v>3.58</v>
      </c>
      <c r="O70" s="66">
        <v>5.12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9.57</v>
      </c>
      <c r="E73" s="11">
        <v>10.5</v>
      </c>
      <c r="F73" s="22">
        <v>911</v>
      </c>
      <c r="G73" s="16"/>
      <c r="H73" s="23" t="s">
        <v>1</v>
      </c>
      <c r="I73" s="117">
        <v>6.23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62.39</v>
      </c>
      <c r="E74" s="11"/>
      <c r="F74" s="22">
        <v>214</v>
      </c>
      <c r="G74" s="16"/>
      <c r="H74" s="27" t="s">
        <v>2</v>
      </c>
      <c r="I74" s="119">
        <v>5.93</v>
      </c>
      <c r="J74" s="119"/>
      <c r="K74" s="120"/>
      <c r="M74" s="65">
        <v>6.9</v>
      </c>
      <c r="N74" s="28">
        <v>114</v>
      </c>
      <c r="O74" s="66">
        <v>0.03</v>
      </c>
      <c r="P74" s="2"/>
    </row>
    <row r="75" spans="1:16" ht="15" customHeight="1" thickBot="1">
      <c r="A75" s="2"/>
      <c r="C75" s="21" t="s">
        <v>38</v>
      </c>
      <c r="D75" s="11">
        <v>64.84</v>
      </c>
      <c r="E75" s="11"/>
      <c r="F75" s="22">
        <v>219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/>
      <c r="E76" s="11"/>
      <c r="F76" s="22"/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62.35</v>
      </c>
      <c r="E77" s="11"/>
      <c r="F77" s="22">
        <v>211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5.6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76.12</v>
      </c>
      <c r="E78" s="11"/>
      <c r="F78" s="22">
        <v>1482</v>
      </c>
      <c r="G78" s="16"/>
      <c r="H78" s="109">
        <v>5</v>
      </c>
      <c r="I78" s="111">
        <v>363</v>
      </c>
      <c r="J78" s="111">
        <v>245</v>
      </c>
      <c r="K78" s="113">
        <f>((I78-J78)/I78)</f>
        <v>0.32506887052341599</v>
      </c>
      <c r="M78" s="13">
        <v>2</v>
      </c>
      <c r="N78" s="35">
        <v>5.5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78.239999999999995</v>
      </c>
      <c r="E79" s="11">
        <v>6.6</v>
      </c>
      <c r="F79" s="22">
        <v>477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451</v>
      </c>
      <c r="G80" s="16"/>
      <c r="H80" s="109"/>
      <c r="I80" s="111"/>
      <c r="J80" s="111"/>
      <c r="K80" s="113" t="e">
        <f>((I80-J80)/I80)</f>
        <v>#DIV/0!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77.36</v>
      </c>
      <c r="E81" s="11">
        <v>6.4</v>
      </c>
      <c r="F81" s="22">
        <v>953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0.501624035728786</v>
      </c>
      <c r="P81" s="2"/>
    </row>
    <row r="82" spans="1:16" ht="15.75" thickBot="1">
      <c r="A82" s="2"/>
      <c r="C82" s="38" t="s">
        <v>54</v>
      </c>
      <c r="D82" s="15"/>
      <c r="E82" s="15"/>
      <c r="F82" s="39">
        <v>906</v>
      </c>
      <c r="G82" s="16"/>
      <c r="M82" s="102" t="s">
        <v>55</v>
      </c>
      <c r="N82" s="103"/>
      <c r="O82" s="37">
        <f>(J67-J68)/J67</f>
        <v>0.40081466395112014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0.44119646498980286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-2.3114355231143552E-2</v>
      </c>
      <c r="P84" s="2"/>
    </row>
    <row r="85" spans="1:16">
      <c r="A85" s="2"/>
      <c r="B85" s="41"/>
      <c r="C85" s="45" t="s">
        <v>64</v>
      </c>
      <c r="D85" s="33">
        <v>91.55</v>
      </c>
      <c r="E85" s="33"/>
      <c r="F85" s="34"/>
      <c r="G85" s="46"/>
      <c r="H85" s="47" t="s">
        <v>1</v>
      </c>
      <c r="I85" s="33">
        <v>358</v>
      </c>
      <c r="J85" s="33">
        <v>299</v>
      </c>
      <c r="K85" s="34">
        <f>I85-J85</f>
        <v>59</v>
      </c>
      <c r="M85" s="107" t="s">
        <v>65</v>
      </c>
      <c r="N85" s="108"/>
      <c r="O85" s="70">
        <f>(J67-J70)/J67</f>
        <v>0.65743380855397149</v>
      </c>
      <c r="P85" s="2"/>
    </row>
    <row r="86" spans="1:16" ht="15.75" thickBot="1">
      <c r="A86" s="2"/>
      <c r="B86" s="41"/>
      <c r="C86" s="45" t="s">
        <v>66</v>
      </c>
      <c r="D86" s="33">
        <v>72.900000000000006</v>
      </c>
      <c r="E86" s="33">
        <v>68.86</v>
      </c>
      <c r="F86" s="34">
        <v>94.46</v>
      </c>
      <c r="G86" s="48">
        <v>5.3</v>
      </c>
      <c r="H86" s="65" t="s">
        <v>2</v>
      </c>
      <c r="I86" s="35">
        <v>222</v>
      </c>
      <c r="J86" s="35">
        <v>208</v>
      </c>
      <c r="K86" s="34">
        <f>I86-J86</f>
        <v>14</v>
      </c>
      <c r="L86" s="49"/>
      <c r="M86" s="97" t="s">
        <v>67</v>
      </c>
      <c r="N86" s="98"/>
      <c r="O86" s="71">
        <f>(J66-J70)/J66</f>
        <v>0.82927324401136826</v>
      </c>
      <c r="P86" s="2"/>
    </row>
    <row r="87" spans="1:16" ht="15" customHeight="1">
      <c r="A87" s="2"/>
      <c r="B87" s="41"/>
      <c r="C87" s="45" t="s">
        <v>68</v>
      </c>
      <c r="D87" s="33">
        <v>78.45</v>
      </c>
      <c r="E87" s="33">
        <v>63.13</v>
      </c>
      <c r="F87" s="34">
        <v>80.47</v>
      </c>
      <c r="P87" s="2"/>
    </row>
    <row r="88" spans="1:16" ht="15" customHeight="1">
      <c r="A88" s="2"/>
      <c r="B88" s="41"/>
      <c r="C88" s="45" t="s">
        <v>69</v>
      </c>
      <c r="D88" s="33">
        <v>77.2</v>
      </c>
      <c r="E88" s="33">
        <v>49.23</v>
      </c>
      <c r="F88" s="34">
        <v>64.02</v>
      </c>
      <c r="P88" s="2"/>
    </row>
    <row r="89" spans="1:16" ht="15" customHeight="1" thickBot="1">
      <c r="A89" s="2"/>
      <c r="B89" s="41"/>
      <c r="C89" s="50" t="s">
        <v>70</v>
      </c>
      <c r="D89" s="51">
        <v>53.75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91.6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 t="s">
        <v>455</v>
      </c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456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457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 t="s">
        <v>458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 t="s">
        <v>459</v>
      </c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 t="s">
        <v>460</v>
      </c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237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1188</v>
      </c>
      <c r="G119" s="12"/>
      <c r="H119" s="12"/>
      <c r="I119" s="12"/>
      <c r="J119" s="122">
        <f>AVERAGE(F119:I119)</f>
        <v>1188</v>
      </c>
      <c r="K119" s="123"/>
      <c r="M119" s="8">
        <v>2</v>
      </c>
      <c r="N119" s="124">
        <v>8.1999999999999993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514</v>
      </c>
      <c r="G120" s="12"/>
      <c r="H120" s="12"/>
      <c r="I120" s="12"/>
      <c r="J120" s="122">
        <f t="shared" ref="J120:J125" si="2">AVERAGE(F120:I120)</f>
        <v>514</v>
      </c>
      <c r="K120" s="123"/>
      <c r="M120" s="8">
        <v>3</v>
      </c>
      <c r="N120" s="124">
        <v>8.8000000000000007</v>
      </c>
      <c r="O120" s="125"/>
      <c r="P120" s="2"/>
    </row>
    <row r="121" spans="1:16">
      <c r="A121" s="2"/>
      <c r="C121" s="9" t="s">
        <v>19</v>
      </c>
      <c r="D121" s="11">
        <v>63.06</v>
      </c>
      <c r="E121" s="11">
        <v>6.2</v>
      </c>
      <c r="F121" s="11">
        <v>1266</v>
      </c>
      <c r="G121" s="11">
        <v>1272</v>
      </c>
      <c r="H121" s="11">
        <v>1268</v>
      </c>
      <c r="I121" s="11">
        <v>1179</v>
      </c>
      <c r="J121" s="122">
        <f t="shared" si="2"/>
        <v>1246.25</v>
      </c>
      <c r="K121" s="123"/>
      <c r="M121" s="8">
        <v>4</v>
      </c>
      <c r="N121" s="124">
        <v>7.8</v>
      </c>
      <c r="O121" s="125"/>
      <c r="P121" s="2"/>
    </row>
    <row r="122" spans="1:16">
      <c r="A122" s="2"/>
      <c r="C122" s="9" t="s">
        <v>21</v>
      </c>
      <c r="D122" s="11">
        <v>61.17</v>
      </c>
      <c r="E122" s="11">
        <v>8.1</v>
      </c>
      <c r="F122" s="11">
        <v>637</v>
      </c>
      <c r="G122" s="11">
        <v>644</v>
      </c>
      <c r="H122" s="11">
        <v>648</v>
      </c>
      <c r="I122" s="11">
        <v>559</v>
      </c>
      <c r="J122" s="122">
        <f t="shared" si="2"/>
        <v>622</v>
      </c>
      <c r="K122" s="123"/>
      <c r="M122" s="8">
        <v>5</v>
      </c>
      <c r="N122" s="124">
        <v>9.3000000000000007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359</v>
      </c>
      <c r="G123" s="63">
        <v>376</v>
      </c>
      <c r="H123" s="63">
        <v>397</v>
      </c>
      <c r="I123" s="63">
        <v>344</v>
      </c>
      <c r="J123" s="122">
        <f t="shared" si="2"/>
        <v>369</v>
      </c>
      <c r="K123" s="123"/>
      <c r="M123" s="13">
        <v>6</v>
      </c>
      <c r="N123" s="126">
        <v>8.4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239</v>
      </c>
      <c r="G124" s="63">
        <v>233</v>
      </c>
      <c r="H124" s="63">
        <v>259</v>
      </c>
      <c r="I124" s="63">
        <v>204</v>
      </c>
      <c r="J124" s="122">
        <f t="shared" si="2"/>
        <v>233.75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61.02</v>
      </c>
      <c r="E125" s="15">
        <v>6.9</v>
      </c>
      <c r="F125" s="15">
        <v>233</v>
      </c>
      <c r="G125" s="15">
        <v>244</v>
      </c>
      <c r="H125" s="15">
        <v>253</v>
      </c>
      <c r="I125" s="15">
        <v>198</v>
      </c>
      <c r="J125" s="128">
        <f t="shared" si="2"/>
        <v>232</v>
      </c>
      <c r="K125" s="129"/>
      <c r="M125" s="67" t="s">
        <v>30</v>
      </c>
      <c r="N125" s="65">
        <v>3.44</v>
      </c>
      <c r="O125" s="66">
        <v>4.91</v>
      </c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7.09</v>
      </c>
      <c r="E128" s="11">
        <v>10.3</v>
      </c>
      <c r="F128" s="22">
        <v>1004</v>
      </c>
      <c r="G128" s="16"/>
      <c r="H128" s="23" t="s">
        <v>1</v>
      </c>
      <c r="I128" s="117">
        <v>5.15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64.010000000000005</v>
      </c>
      <c r="E129" s="11"/>
      <c r="F129" s="22">
        <v>200</v>
      </c>
      <c r="G129" s="16"/>
      <c r="H129" s="27" t="s">
        <v>2</v>
      </c>
      <c r="I129" s="119">
        <v>4.71</v>
      </c>
      <c r="J129" s="119"/>
      <c r="K129" s="120"/>
      <c r="M129" s="65">
        <v>6.9</v>
      </c>
      <c r="N129" s="28">
        <v>127</v>
      </c>
      <c r="O129" s="66">
        <v>0.04</v>
      </c>
      <c r="P129" s="2"/>
    </row>
    <row r="130" spans="1:16" ht="15" customHeight="1" thickBot="1">
      <c r="A130" s="2"/>
      <c r="C130" s="21" t="s">
        <v>38</v>
      </c>
      <c r="D130" s="11">
        <v>63.97</v>
      </c>
      <c r="E130" s="11"/>
      <c r="F130" s="22">
        <v>212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/>
      <c r="E131" s="11"/>
      <c r="F131" s="22"/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65.09</v>
      </c>
      <c r="E132" s="11"/>
      <c r="F132" s="22">
        <v>231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5.3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74.98</v>
      </c>
      <c r="E133" s="11"/>
      <c r="F133" s="22">
        <v>1606</v>
      </c>
      <c r="G133" s="16"/>
      <c r="H133" s="109"/>
      <c r="I133" s="111"/>
      <c r="J133" s="111"/>
      <c r="K133" s="113" t="e">
        <f>((I133-J133)/I133)</f>
        <v>#DIV/0!</v>
      </c>
      <c r="M133" s="13">
        <v>2</v>
      </c>
      <c r="N133" s="35">
        <v>5.5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76.88</v>
      </c>
      <c r="E134" s="11">
        <v>6.6</v>
      </c>
      <c r="F134" s="22">
        <v>469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477</v>
      </c>
      <c r="G135" s="16"/>
      <c r="H135" s="109"/>
      <c r="I135" s="111"/>
      <c r="J135" s="111"/>
      <c r="K135" s="113" t="e">
        <f>((I135-J135)/I135)</f>
        <v>#DIV/0!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77.790000000000006</v>
      </c>
      <c r="E136" s="11">
        <v>6.3</v>
      </c>
      <c r="F136" s="22">
        <v>932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0.5009027081243731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926</v>
      </c>
      <c r="G137" s="16"/>
      <c r="M137" s="102" t="s">
        <v>55</v>
      </c>
      <c r="N137" s="103"/>
      <c r="O137" s="37">
        <f>(J122-J123)/J122</f>
        <v>0.40675241157556269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0.36653116531165314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7.4866310160427805E-3</v>
      </c>
      <c r="P139" s="2"/>
    </row>
    <row r="140" spans="1:16">
      <c r="A140" s="2"/>
      <c r="B140" s="41"/>
      <c r="C140" s="45" t="s">
        <v>64</v>
      </c>
      <c r="D140" s="33">
        <v>90.97</v>
      </c>
      <c r="E140" s="33"/>
      <c r="F140" s="34"/>
      <c r="G140" s="46"/>
      <c r="H140" s="47" t="s">
        <v>1</v>
      </c>
      <c r="I140" s="33">
        <v>877</v>
      </c>
      <c r="J140" s="33">
        <v>802</v>
      </c>
      <c r="K140" s="34">
        <f>I140-J140</f>
        <v>75</v>
      </c>
      <c r="M140" s="107" t="s">
        <v>65</v>
      </c>
      <c r="N140" s="108"/>
      <c r="O140" s="70">
        <f>(J122-J125)/J122</f>
        <v>0.62700964630225076</v>
      </c>
      <c r="P140" s="2"/>
    </row>
    <row r="141" spans="1:16" ht="15.75" thickBot="1">
      <c r="A141" s="2"/>
      <c r="B141" s="41"/>
      <c r="C141" s="45" t="s">
        <v>66</v>
      </c>
      <c r="D141" s="33">
        <v>73.05</v>
      </c>
      <c r="E141" s="33">
        <v>68.48</v>
      </c>
      <c r="F141" s="34">
        <v>93.75</v>
      </c>
      <c r="G141" s="48">
        <v>6.4</v>
      </c>
      <c r="H141" s="65" t="s">
        <v>2</v>
      </c>
      <c r="I141" s="35">
        <v>259</v>
      </c>
      <c r="J141" s="35">
        <v>233</v>
      </c>
      <c r="K141" s="34">
        <f>I141-J141</f>
        <v>26</v>
      </c>
      <c r="L141" s="49"/>
      <c r="M141" s="97" t="s">
        <v>67</v>
      </c>
      <c r="N141" s="98"/>
      <c r="O141" s="71">
        <f>(J121-J125)/J121</f>
        <v>0.81384152457372116</v>
      </c>
      <c r="P141" s="2"/>
    </row>
    <row r="142" spans="1:16" ht="15" customHeight="1">
      <c r="A142" s="2"/>
      <c r="B142" s="41"/>
      <c r="C142" s="45" t="s">
        <v>68</v>
      </c>
      <c r="D142" s="33">
        <v>78.849999999999994</v>
      </c>
      <c r="E142" s="33">
        <v>63.32</v>
      </c>
      <c r="F142" s="34">
        <v>80.31</v>
      </c>
      <c r="P142" s="2"/>
    </row>
    <row r="143" spans="1:16" ht="15" customHeight="1">
      <c r="A143" s="2"/>
      <c r="B143" s="41"/>
      <c r="C143" s="45" t="s">
        <v>69</v>
      </c>
      <c r="D143" s="33">
        <v>72.55</v>
      </c>
      <c r="E143" s="33">
        <v>46.2</v>
      </c>
      <c r="F143" s="34">
        <v>63.69</v>
      </c>
      <c r="P143" s="2"/>
    </row>
    <row r="144" spans="1:16" ht="15" customHeight="1" thickBot="1">
      <c r="A144" s="2"/>
      <c r="B144" s="41"/>
      <c r="C144" s="50" t="s">
        <v>70</v>
      </c>
      <c r="D144" s="51">
        <v>54.19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90.88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461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462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463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464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 t="s">
        <v>465</v>
      </c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93B3-1CE3-4833-B142-F4B52FA554BA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1BA6-A421-4D7C-968F-B5184D24692D}">
  <dimension ref="A1:S171"/>
  <sheetViews>
    <sheetView zoomScale="85" zoomScaleNormal="85" workbookViewId="0">
      <selection activeCell="S73" sqref="S73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260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1085.6666666666667</v>
      </c>
    </row>
    <row r="7" spans="1:19">
      <c r="A7" s="2"/>
      <c r="C7" s="9" t="s">
        <v>17</v>
      </c>
      <c r="D7" s="10"/>
      <c r="E7" s="10"/>
      <c r="F7" s="11">
        <v>1145</v>
      </c>
      <c r="G7" s="12"/>
      <c r="H7" s="12"/>
      <c r="I7" s="12"/>
      <c r="J7" s="122">
        <f>AVERAGE(F7:I7)</f>
        <v>1145</v>
      </c>
      <c r="K7" s="123"/>
      <c r="M7" s="8">
        <v>2</v>
      </c>
      <c r="N7" s="124">
        <v>8.3000000000000007</v>
      </c>
      <c r="O7" s="125"/>
      <c r="P7" s="2"/>
      <c r="R7" s="56" t="s">
        <v>1</v>
      </c>
      <c r="S7" s="72">
        <f>AVERAGE(J10,J67,J122)</f>
        <v>485.5</v>
      </c>
    </row>
    <row r="8" spans="1:19">
      <c r="A8" s="2"/>
      <c r="C8" s="9" t="s">
        <v>18</v>
      </c>
      <c r="D8" s="10"/>
      <c r="E8" s="10"/>
      <c r="F8" s="11">
        <v>581</v>
      </c>
      <c r="G8" s="12"/>
      <c r="H8" s="12"/>
      <c r="I8" s="12"/>
      <c r="J8" s="122">
        <f t="shared" ref="J8:J13" si="0">AVERAGE(F8:I8)</f>
        <v>581</v>
      </c>
      <c r="K8" s="123"/>
      <c r="M8" s="8">
        <v>3</v>
      </c>
      <c r="N8" s="124">
        <v>8.6999999999999993</v>
      </c>
      <c r="O8" s="125"/>
      <c r="P8" s="2"/>
      <c r="R8" s="56" t="s">
        <v>2</v>
      </c>
      <c r="S8" s="73">
        <f>AVERAGE(J13,J70,J125)</f>
        <v>171.16666666666666</v>
      </c>
    </row>
    <row r="9" spans="1:19">
      <c r="A9" s="2"/>
      <c r="C9" s="9" t="s">
        <v>19</v>
      </c>
      <c r="D9" s="11">
        <v>66.099999999999994</v>
      </c>
      <c r="E9" s="11" t="s">
        <v>466</v>
      </c>
      <c r="F9" s="11">
        <v>1000</v>
      </c>
      <c r="G9" s="11">
        <v>991</v>
      </c>
      <c r="H9" s="11">
        <v>1103</v>
      </c>
      <c r="I9" s="11">
        <v>1139</v>
      </c>
      <c r="J9" s="122">
        <f t="shared" si="0"/>
        <v>1058.25</v>
      </c>
      <c r="K9" s="123"/>
      <c r="M9" s="8">
        <v>4</v>
      </c>
      <c r="N9" s="124">
        <v>7.8</v>
      </c>
      <c r="O9" s="125"/>
      <c r="P9" s="2"/>
      <c r="R9" s="74" t="s">
        <v>20</v>
      </c>
      <c r="S9" s="75">
        <f>S6-S8</f>
        <v>914.50000000000011</v>
      </c>
    </row>
    <row r="10" spans="1:19">
      <c r="A10" s="2"/>
      <c r="C10" s="9" t="s">
        <v>21</v>
      </c>
      <c r="D10" s="11">
        <v>62.07</v>
      </c>
      <c r="E10" s="11" t="s">
        <v>467</v>
      </c>
      <c r="F10" s="11">
        <v>410</v>
      </c>
      <c r="G10" s="11">
        <v>398</v>
      </c>
      <c r="H10" s="11">
        <v>513</v>
      </c>
      <c r="I10" s="11">
        <v>459</v>
      </c>
      <c r="J10" s="122">
        <f t="shared" si="0"/>
        <v>445</v>
      </c>
      <c r="K10" s="123"/>
      <c r="M10" s="8">
        <v>5</v>
      </c>
      <c r="N10" s="124">
        <v>9.1999999999999993</v>
      </c>
      <c r="O10" s="125"/>
      <c r="P10" s="2"/>
      <c r="R10" s="74" t="s">
        <v>22</v>
      </c>
      <c r="S10" s="76">
        <f>S7-S8</f>
        <v>314.33333333333337</v>
      </c>
    </row>
    <row r="11" spans="1:19" ht="15.75" thickBot="1">
      <c r="A11" s="2"/>
      <c r="C11" s="9" t="s">
        <v>23</v>
      </c>
      <c r="D11" s="11"/>
      <c r="E11" s="11"/>
      <c r="F11" s="11">
        <v>218</v>
      </c>
      <c r="G11" s="63">
        <v>195</v>
      </c>
      <c r="H11" s="63">
        <v>205</v>
      </c>
      <c r="I11" s="63">
        <v>231</v>
      </c>
      <c r="J11" s="122">
        <f t="shared" si="0"/>
        <v>212.25</v>
      </c>
      <c r="K11" s="123"/>
      <c r="M11" s="13">
        <v>6</v>
      </c>
      <c r="N11" s="126">
        <v>8.3000000000000007</v>
      </c>
      <c r="O11" s="127"/>
      <c r="P11" s="2"/>
      <c r="R11" s="77" t="s">
        <v>24</v>
      </c>
      <c r="S11" s="78">
        <f>S9/S6</f>
        <v>0.84233957629720602</v>
      </c>
    </row>
    <row r="12" spans="1:19" ht="15.75" thickBot="1">
      <c r="A12" s="2"/>
      <c r="C12" s="9" t="s">
        <v>25</v>
      </c>
      <c r="D12" s="11"/>
      <c r="E12" s="11"/>
      <c r="F12" s="11">
        <v>163</v>
      </c>
      <c r="G12" s="63">
        <v>157</v>
      </c>
      <c r="H12" s="63">
        <v>147</v>
      </c>
      <c r="I12" s="63">
        <v>159</v>
      </c>
      <c r="J12" s="122">
        <f t="shared" si="0"/>
        <v>156.5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0.64744249914177832</v>
      </c>
    </row>
    <row r="13" spans="1:19" ht="15.75" thickBot="1">
      <c r="A13" s="2"/>
      <c r="C13" s="14" t="s">
        <v>29</v>
      </c>
      <c r="D13" s="15">
        <v>63.55</v>
      </c>
      <c r="E13" s="15">
        <v>7.2</v>
      </c>
      <c r="F13" s="15">
        <v>165</v>
      </c>
      <c r="G13" s="15">
        <v>155</v>
      </c>
      <c r="H13" s="15">
        <v>150</v>
      </c>
      <c r="I13" s="15">
        <v>156</v>
      </c>
      <c r="J13" s="128">
        <f t="shared" si="0"/>
        <v>156.5</v>
      </c>
      <c r="K13" s="129"/>
      <c r="M13" s="67" t="s">
        <v>30</v>
      </c>
      <c r="N13" s="65">
        <v>3.77</v>
      </c>
      <c r="O13" s="66">
        <v>4.41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8.65</v>
      </c>
      <c r="E16" s="11">
        <v>6</v>
      </c>
      <c r="F16" s="22">
        <v>878</v>
      </c>
      <c r="G16" s="16"/>
      <c r="H16" s="23" t="s">
        <v>1</v>
      </c>
      <c r="I16" s="117">
        <v>4.5199999999999996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66.540000000000006</v>
      </c>
      <c r="E17" s="11"/>
      <c r="F17" s="22">
        <v>176</v>
      </c>
      <c r="G17" s="16"/>
      <c r="H17" s="27" t="s">
        <v>2</v>
      </c>
      <c r="I17" s="119">
        <v>4.17</v>
      </c>
      <c r="J17" s="119"/>
      <c r="K17" s="120"/>
      <c r="M17" s="65">
        <v>6.9</v>
      </c>
      <c r="N17" s="28">
        <v>106</v>
      </c>
      <c r="O17" s="66">
        <v>0.04</v>
      </c>
      <c r="P17" s="2"/>
    </row>
    <row r="18" spans="1:16" ht="15.75" thickBot="1">
      <c r="A18" s="2"/>
      <c r="C18" s="21" t="s">
        <v>38</v>
      </c>
      <c r="D18" s="11">
        <v>69.41</v>
      </c>
      <c r="E18" s="11"/>
      <c r="F18" s="22">
        <v>174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/>
      <c r="E19" s="11"/>
      <c r="F19" s="22"/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68.75</v>
      </c>
      <c r="E20" s="11"/>
      <c r="F20" s="22">
        <v>171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5.7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75.44</v>
      </c>
      <c r="E21" s="11"/>
      <c r="F21" s="22">
        <v>1574</v>
      </c>
      <c r="G21" s="16"/>
      <c r="H21" s="109"/>
      <c r="I21" s="111"/>
      <c r="J21" s="111"/>
      <c r="K21" s="113" t="e">
        <f>((I21-J21)/I21)</f>
        <v>#DIV/0!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73.88</v>
      </c>
      <c r="E22" s="11">
        <v>6.3</v>
      </c>
      <c r="F22" s="22">
        <v>414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376</v>
      </c>
      <c r="G23" s="16"/>
      <c r="H23" s="109">
        <v>2</v>
      </c>
      <c r="I23" s="111">
        <v>452</v>
      </c>
      <c r="J23" s="111">
        <v>104</v>
      </c>
      <c r="K23" s="113">
        <f>((I23-J23)/I23)</f>
        <v>0.76991150442477874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74.92</v>
      </c>
      <c r="E24" s="11">
        <v>6.5</v>
      </c>
      <c r="F24" s="22">
        <v>828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0.57949444838176234</v>
      </c>
      <c r="P24" s="2"/>
    </row>
    <row r="25" spans="1:16" ht="15.75" thickBot="1">
      <c r="A25" s="2"/>
      <c r="C25" s="38" t="s">
        <v>54</v>
      </c>
      <c r="D25" s="15"/>
      <c r="E25" s="15"/>
      <c r="F25" s="39">
        <v>786</v>
      </c>
      <c r="G25" s="16"/>
      <c r="M25" s="102" t="s">
        <v>55</v>
      </c>
      <c r="N25" s="103"/>
      <c r="O25" s="37">
        <f>(J10-J11)/J10</f>
        <v>0.52303370786516856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0.26266195524146052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0</v>
      </c>
      <c r="P27" s="2"/>
    </row>
    <row r="28" spans="1:16" ht="15" customHeight="1">
      <c r="A28" s="2"/>
      <c r="B28" s="41"/>
      <c r="C28" s="45" t="s">
        <v>64</v>
      </c>
      <c r="D28" s="33" t="s">
        <v>468</v>
      </c>
      <c r="E28" s="33"/>
      <c r="F28" s="34"/>
      <c r="G28" s="46"/>
      <c r="H28" s="47" t="s">
        <v>90</v>
      </c>
      <c r="I28" s="33">
        <v>425</v>
      </c>
      <c r="J28" s="33">
        <v>378</v>
      </c>
      <c r="K28" s="34">
        <f>I28-J28</f>
        <v>47</v>
      </c>
      <c r="M28" s="107" t="s">
        <v>65</v>
      </c>
      <c r="N28" s="108"/>
      <c r="O28" s="70">
        <f>(J10-J13)/J10</f>
        <v>0.64831460674157304</v>
      </c>
      <c r="P28" s="2"/>
    </row>
    <row r="29" spans="1:16" ht="15.75" thickBot="1">
      <c r="A29" s="2"/>
      <c r="B29" s="41"/>
      <c r="C29" s="45" t="s">
        <v>66</v>
      </c>
      <c r="D29" s="33">
        <v>72.849999999999994</v>
      </c>
      <c r="E29" s="33">
        <v>68.77</v>
      </c>
      <c r="F29" s="34">
        <v>94.41</v>
      </c>
      <c r="G29" s="48">
        <v>5.4</v>
      </c>
      <c r="H29" s="65" t="s">
        <v>2</v>
      </c>
      <c r="I29" s="35">
        <v>176</v>
      </c>
      <c r="J29" s="35">
        <v>151</v>
      </c>
      <c r="K29" s="36">
        <f>I29-J29</f>
        <v>25</v>
      </c>
      <c r="L29" s="49"/>
      <c r="M29" s="97" t="s">
        <v>67</v>
      </c>
      <c r="N29" s="98"/>
      <c r="O29" s="71">
        <f>(J9-J13)/J9</f>
        <v>0.85211433971178829</v>
      </c>
      <c r="P29" s="2"/>
    </row>
    <row r="30" spans="1:16" ht="15" customHeight="1">
      <c r="A30" s="2"/>
      <c r="B30" s="41"/>
      <c r="C30" s="45" t="s">
        <v>68</v>
      </c>
      <c r="D30" s="33">
        <v>78.25</v>
      </c>
      <c r="E30" s="33">
        <v>62.95</v>
      </c>
      <c r="F30" s="34">
        <v>80.45</v>
      </c>
      <c r="P30" s="2"/>
    </row>
    <row r="31" spans="1:16" ht="15" customHeight="1">
      <c r="A31" s="2"/>
      <c r="B31" s="41"/>
      <c r="C31" s="45" t="s">
        <v>69</v>
      </c>
      <c r="D31" s="33">
        <v>76.95</v>
      </c>
      <c r="E31" s="33">
        <v>48.58</v>
      </c>
      <c r="F31" s="34">
        <v>63.14</v>
      </c>
      <c r="P31" s="2"/>
    </row>
    <row r="32" spans="1:16" ht="15.75" customHeight="1" thickBot="1">
      <c r="A32" s="2"/>
      <c r="B32" s="41"/>
      <c r="C32" s="50" t="s">
        <v>70</v>
      </c>
      <c r="D32" s="51">
        <v>53.33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91.29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 t="s">
        <v>469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 t="s">
        <v>470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 t="s">
        <v>471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472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473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249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1190</v>
      </c>
      <c r="G64" s="12"/>
      <c r="H64" s="12"/>
      <c r="I64" s="12"/>
      <c r="J64" s="122">
        <f>AVERAGE(F64:I64)</f>
        <v>1190</v>
      </c>
      <c r="K64" s="123"/>
      <c r="M64" s="8">
        <v>2</v>
      </c>
      <c r="N64" s="124">
        <v>8.3000000000000007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495</v>
      </c>
      <c r="G65" s="12"/>
      <c r="H65" s="12"/>
      <c r="I65" s="12"/>
      <c r="J65" s="122">
        <f t="shared" ref="J65:J70" si="1">AVERAGE(F65:I65)</f>
        <v>495</v>
      </c>
      <c r="K65" s="123"/>
      <c r="M65" s="8">
        <v>3</v>
      </c>
      <c r="N65" s="124">
        <v>8.5</v>
      </c>
      <c r="O65" s="125"/>
      <c r="P65" s="2"/>
    </row>
    <row r="66" spans="1:16" ht="15" customHeight="1">
      <c r="A66" s="2"/>
      <c r="C66" s="9" t="s">
        <v>19</v>
      </c>
      <c r="D66" s="11">
        <v>63.53</v>
      </c>
      <c r="E66" s="11">
        <v>5.9</v>
      </c>
      <c r="F66" s="11">
        <v>1133</v>
      </c>
      <c r="G66" s="11">
        <v>1104</v>
      </c>
      <c r="H66" s="11">
        <v>1100</v>
      </c>
      <c r="I66" s="11">
        <v>1097</v>
      </c>
      <c r="J66" s="122">
        <f t="shared" si="1"/>
        <v>1108.5</v>
      </c>
      <c r="K66" s="123"/>
      <c r="M66" s="8">
        <v>4</v>
      </c>
      <c r="N66" s="124">
        <v>7.3</v>
      </c>
      <c r="O66" s="125"/>
      <c r="P66" s="2"/>
    </row>
    <row r="67" spans="1:16" ht="15" customHeight="1">
      <c r="A67" s="2"/>
      <c r="C67" s="9" t="s">
        <v>21</v>
      </c>
      <c r="D67" s="11">
        <v>61.6</v>
      </c>
      <c r="E67" s="11">
        <v>7.6</v>
      </c>
      <c r="F67" s="11">
        <v>469</v>
      </c>
      <c r="G67" s="11">
        <v>498</v>
      </c>
      <c r="H67" s="11">
        <v>563</v>
      </c>
      <c r="I67" s="11">
        <v>506</v>
      </c>
      <c r="J67" s="122">
        <f t="shared" si="1"/>
        <v>509</v>
      </c>
      <c r="K67" s="123"/>
      <c r="M67" s="8">
        <v>5</v>
      </c>
      <c r="N67" s="124">
        <v>8.5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258</v>
      </c>
      <c r="G68" s="63">
        <v>279</v>
      </c>
      <c r="H68" s="63">
        <v>308</v>
      </c>
      <c r="I68" s="63">
        <v>284</v>
      </c>
      <c r="J68" s="122">
        <f t="shared" si="1"/>
        <v>282.25</v>
      </c>
      <c r="K68" s="123"/>
      <c r="M68" s="13">
        <v>6</v>
      </c>
      <c r="N68" s="126">
        <v>8.1999999999999993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159</v>
      </c>
      <c r="G69" s="63">
        <v>168</v>
      </c>
      <c r="H69" s="63">
        <v>177</v>
      </c>
      <c r="I69" s="63">
        <v>181</v>
      </c>
      <c r="J69" s="122">
        <f t="shared" si="1"/>
        <v>171.25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62.22</v>
      </c>
      <c r="E70" s="15">
        <v>7</v>
      </c>
      <c r="F70" s="15">
        <v>160</v>
      </c>
      <c r="G70" s="15">
        <v>169</v>
      </c>
      <c r="H70" s="15">
        <v>178</v>
      </c>
      <c r="I70" s="15">
        <v>183</v>
      </c>
      <c r="J70" s="128">
        <f t="shared" si="1"/>
        <v>172.5</v>
      </c>
      <c r="K70" s="129"/>
      <c r="M70" s="67" t="s">
        <v>30</v>
      </c>
      <c r="N70" s="65">
        <v>3.82</v>
      </c>
      <c r="O70" s="66">
        <v>4.92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10.57</v>
      </c>
      <c r="E73" s="11">
        <v>9.3000000000000007</v>
      </c>
      <c r="F73" s="22">
        <v>963</v>
      </c>
      <c r="G73" s="16"/>
      <c r="H73" s="23" t="s">
        <v>1</v>
      </c>
      <c r="I73" s="117">
        <v>4.8499999999999996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66.64</v>
      </c>
      <c r="E74" s="11"/>
      <c r="F74" s="22">
        <v>182</v>
      </c>
      <c r="G74" s="16"/>
      <c r="H74" s="27" t="s">
        <v>2</v>
      </c>
      <c r="I74" s="119">
        <v>4.55</v>
      </c>
      <c r="J74" s="119"/>
      <c r="K74" s="120"/>
      <c r="M74" s="65">
        <v>6.8</v>
      </c>
      <c r="N74" s="28">
        <v>125</v>
      </c>
      <c r="O74" s="66">
        <v>0.03</v>
      </c>
      <c r="P74" s="2"/>
    </row>
    <row r="75" spans="1:16" ht="15" customHeight="1" thickBot="1">
      <c r="A75" s="2"/>
      <c r="C75" s="21" t="s">
        <v>38</v>
      </c>
      <c r="D75" s="11">
        <v>64.34</v>
      </c>
      <c r="E75" s="11"/>
      <c r="F75" s="22">
        <v>178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/>
      <c r="E76" s="11"/>
      <c r="F76" s="22"/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66.88</v>
      </c>
      <c r="E77" s="11"/>
      <c r="F77" s="22">
        <v>171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5.7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76.52</v>
      </c>
      <c r="E78" s="11"/>
      <c r="F78" s="22">
        <v>1522</v>
      </c>
      <c r="G78" s="16"/>
      <c r="H78" s="109">
        <v>11</v>
      </c>
      <c r="I78" s="111">
        <v>295</v>
      </c>
      <c r="J78" s="111">
        <v>152</v>
      </c>
      <c r="K78" s="113">
        <f>((I78-J78)/I78)</f>
        <v>0.48474576271186443</v>
      </c>
      <c r="M78" s="13">
        <v>2</v>
      </c>
      <c r="N78" s="35">
        <v>5.5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77.12</v>
      </c>
      <c r="E79" s="11">
        <v>6.5</v>
      </c>
      <c r="F79" s="22">
        <v>401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378</v>
      </c>
      <c r="G80" s="16"/>
      <c r="H80" s="109"/>
      <c r="I80" s="111"/>
      <c r="J80" s="111"/>
      <c r="K80" s="113" t="e">
        <f>((I80-J80)/I80)</f>
        <v>#DIV/0!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76.05</v>
      </c>
      <c r="E81" s="11">
        <v>6.3</v>
      </c>
      <c r="F81" s="22">
        <v>865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0.54082092918358138</v>
      </c>
      <c r="P81" s="2"/>
    </row>
    <row r="82" spans="1:16" ht="15.75" thickBot="1">
      <c r="A82" s="2"/>
      <c r="C82" s="38" t="s">
        <v>54</v>
      </c>
      <c r="D82" s="15"/>
      <c r="E82" s="15"/>
      <c r="F82" s="39">
        <v>859</v>
      </c>
      <c r="G82" s="16"/>
      <c r="M82" s="102" t="s">
        <v>55</v>
      </c>
      <c r="N82" s="103"/>
      <c r="O82" s="37">
        <f>(J67-J68)/J67</f>
        <v>0.44548133595284872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0.39326837909654561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-7.2992700729927005E-3</v>
      </c>
      <c r="P84" s="2"/>
    </row>
    <row r="85" spans="1:16">
      <c r="A85" s="2"/>
      <c r="B85" s="41"/>
      <c r="C85" s="45" t="s">
        <v>64</v>
      </c>
      <c r="D85" s="33">
        <v>91.5</v>
      </c>
      <c r="E85" s="33"/>
      <c r="F85" s="34"/>
      <c r="G85" s="46"/>
      <c r="H85" s="47" t="s">
        <v>1</v>
      </c>
      <c r="I85" s="33">
        <v>342</v>
      </c>
      <c r="J85" s="33">
        <v>285</v>
      </c>
      <c r="K85" s="34">
        <f>I85-J85</f>
        <v>57</v>
      </c>
      <c r="M85" s="107" t="s">
        <v>65</v>
      </c>
      <c r="N85" s="108"/>
      <c r="O85" s="70">
        <f>(J67-J70)/J67</f>
        <v>0.66110019646365425</v>
      </c>
      <c r="P85" s="2"/>
    </row>
    <row r="86" spans="1:16" ht="15.75" thickBot="1">
      <c r="A86" s="2"/>
      <c r="B86" s="41"/>
      <c r="C86" s="45" t="s">
        <v>66</v>
      </c>
      <c r="D86" s="33">
        <v>72.849999999999994</v>
      </c>
      <c r="E86" s="33">
        <v>68.569999999999993</v>
      </c>
      <c r="F86" s="34">
        <v>94.13</v>
      </c>
      <c r="G86" s="48">
        <v>5.3</v>
      </c>
      <c r="H86" s="65" t="s">
        <v>2</v>
      </c>
      <c r="I86" s="35">
        <v>230</v>
      </c>
      <c r="J86" s="35">
        <v>215</v>
      </c>
      <c r="K86" s="34">
        <f>I86-J86</f>
        <v>15</v>
      </c>
      <c r="L86" s="49"/>
      <c r="M86" s="97" t="s">
        <v>67</v>
      </c>
      <c r="N86" s="98"/>
      <c r="O86" s="71">
        <f>(J66-J70)/J66</f>
        <v>0.84438430311231394</v>
      </c>
      <c r="P86" s="2"/>
    </row>
    <row r="87" spans="1:16" ht="15" customHeight="1">
      <c r="A87" s="2"/>
      <c r="B87" s="41"/>
      <c r="C87" s="45" t="s">
        <v>68</v>
      </c>
      <c r="D87" s="33">
        <v>78.650000000000006</v>
      </c>
      <c r="E87" s="33">
        <v>63.34</v>
      </c>
      <c r="F87" s="34">
        <v>80.53</v>
      </c>
      <c r="P87" s="2"/>
    </row>
    <row r="88" spans="1:16" ht="15" customHeight="1">
      <c r="A88" s="2"/>
      <c r="B88" s="41"/>
      <c r="C88" s="45" t="s">
        <v>69</v>
      </c>
      <c r="D88" s="33">
        <v>78.150000000000006</v>
      </c>
      <c r="E88" s="33">
        <v>49.81</v>
      </c>
      <c r="F88" s="34">
        <v>63.74</v>
      </c>
      <c r="P88" s="2"/>
    </row>
    <row r="89" spans="1:16" ht="15" customHeight="1" thickBot="1">
      <c r="A89" s="2"/>
      <c r="B89" s="41"/>
      <c r="C89" s="50" t="s">
        <v>70</v>
      </c>
      <c r="D89" s="51">
        <v>53.5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91.5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 t="s">
        <v>474</v>
      </c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475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119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 t="s">
        <v>476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 t="s">
        <v>477</v>
      </c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237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1171</v>
      </c>
      <c r="G119" s="12"/>
      <c r="H119" s="12"/>
      <c r="I119" s="12"/>
      <c r="J119" s="122">
        <f>AVERAGE(F119:I119)</f>
        <v>1171</v>
      </c>
      <c r="K119" s="123"/>
      <c r="M119" s="8">
        <v>2</v>
      </c>
      <c r="N119" s="124">
        <v>8.6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498</v>
      </c>
      <c r="G120" s="12"/>
      <c r="H120" s="12"/>
      <c r="I120" s="12"/>
      <c r="J120" s="122">
        <f t="shared" ref="J120:J125" si="2">AVERAGE(F120:I120)</f>
        <v>498</v>
      </c>
      <c r="K120" s="123"/>
      <c r="M120" s="8">
        <v>3</v>
      </c>
      <c r="N120" s="124">
        <v>8.8000000000000007</v>
      </c>
      <c r="O120" s="125"/>
      <c r="P120" s="2"/>
    </row>
    <row r="121" spans="1:16">
      <c r="A121" s="2"/>
      <c r="C121" s="9" t="s">
        <v>19</v>
      </c>
      <c r="D121" s="11">
        <v>62.02</v>
      </c>
      <c r="E121" s="11">
        <v>8.3000000000000007</v>
      </c>
      <c r="F121" s="11">
        <v>1119</v>
      </c>
      <c r="G121" s="11">
        <v>1129</v>
      </c>
      <c r="H121" s="11">
        <v>1106</v>
      </c>
      <c r="I121" s="11">
        <v>1007</v>
      </c>
      <c r="J121" s="122">
        <f t="shared" si="2"/>
        <v>1090.25</v>
      </c>
      <c r="K121" s="123"/>
      <c r="M121" s="8">
        <v>4</v>
      </c>
      <c r="N121" s="124">
        <v>7.6</v>
      </c>
      <c r="O121" s="125"/>
      <c r="P121" s="2"/>
    </row>
    <row r="122" spans="1:16">
      <c r="A122" s="2"/>
      <c r="C122" s="9" t="s">
        <v>21</v>
      </c>
      <c r="D122" s="11">
        <v>60.07</v>
      </c>
      <c r="E122" s="11">
        <v>7.8</v>
      </c>
      <c r="F122" s="11">
        <v>502</v>
      </c>
      <c r="G122" s="11">
        <v>499</v>
      </c>
      <c r="H122" s="11">
        <v>490</v>
      </c>
      <c r="I122" s="11">
        <v>519</v>
      </c>
      <c r="J122" s="122">
        <f t="shared" si="2"/>
        <v>502.5</v>
      </c>
      <c r="K122" s="123"/>
      <c r="M122" s="8">
        <v>5</v>
      </c>
      <c r="N122" s="124">
        <v>8.8000000000000007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288</v>
      </c>
      <c r="G123" s="63">
        <v>297</v>
      </c>
      <c r="H123" s="63">
        <v>303</v>
      </c>
      <c r="I123" s="63">
        <v>290</v>
      </c>
      <c r="J123" s="122">
        <f t="shared" si="2"/>
        <v>294.5</v>
      </c>
      <c r="K123" s="123"/>
      <c r="M123" s="13">
        <v>6</v>
      </c>
      <c r="N123" s="126">
        <v>8.1999999999999993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196</v>
      </c>
      <c r="G124" s="63">
        <v>209</v>
      </c>
      <c r="H124" s="63">
        <v>204</v>
      </c>
      <c r="I124" s="63">
        <v>172</v>
      </c>
      <c r="J124" s="122">
        <f t="shared" si="2"/>
        <v>195.25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60.11</v>
      </c>
      <c r="E125" s="15">
        <v>7.2</v>
      </c>
      <c r="F125" s="15">
        <v>189</v>
      </c>
      <c r="G125" s="15">
        <v>193</v>
      </c>
      <c r="H125" s="15">
        <v>190</v>
      </c>
      <c r="I125" s="15">
        <v>166</v>
      </c>
      <c r="J125" s="128">
        <f t="shared" si="2"/>
        <v>184.5</v>
      </c>
      <c r="K125" s="129"/>
      <c r="M125" s="67" t="s">
        <v>30</v>
      </c>
      <c r="N125" s="65">
        <v>3.77</v>
      </c>
      <c r="O125" s="66">
        <v>4.87</v>
      </c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27.88</v>
      </c>
      <c r="E128" s="11">
        <v>10.1</v>
      </c>
      <c r="F128" s="22">
        <v>1123</v>
      </c>
      <c r="G128" s="16"/>
      <c r="H128" s="23" t="s">
        <v>1</v>
      </c>
      <c r="I128" s="117">
        <v>5.04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64.459999999999994</v>
      </c>
      <c r="E129" s="11"/>
      <c r="F129" s="22">
        <v>164</v>
      </c>
      <c r="G129" s="16"/>
      <c r="H129" s="27" t="s">
        <v>2</v>
      </c>
      <c r="I129" s="119">
        <v>4.59</v>
      </c>
      <c r="J129" s="119"/>
      <c r="K129" s="120"/>
      <c r="M129" s="65">
        <v>6.9</v>
      </c>
      <c r="N129" s="28">
        <v>145</v>
      </c>
      <c r="O129" s="66">
        <v>0.03</v>
      </c>
      <c r="P129" s="2"/>
    </row>
    <row r="130" spans="1:16" ht="15" customHeight="1" thickBot="1">
      <c r="A130" s="2"/>
      <c r="C130" s="21" t="s">
        <v>38</v>
      </c>
      <c r="D130" s="11">
        <v>63.88</v>
      </c>
      <c r="E130" s="11"/>
      <c r="F130" s="22">
        <v>179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/>
      <c r="E131" s="11"/>
      <c r="F131" s="22"/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68.03</v>
      </c>
      <c r="E132" s="11"/>
      <c r="F132" s="22">
        <v>188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5.4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75.05</v>
      </c>
      <c r="E133" s="11"/>
      <c r="F133" s="22">
        <v>1704</v>
      </c>
      <c r="G133" s="16"/>
      <c r="H133" s="109">
        <v>3</v>
      </c>
      <c r="I133" s="111">
        <v>499</v>
      </c>
      <c r="J133" s="111">
        <v>355</v>
      </c>
      <c r="K133" s="113">
        <f>((I133-J133)/I133)</f>
        <v>0.28857715430861725</v>
      </c>
      <c r="M133" s="13">
        <v>2</v>
      </c>
      <c r="N133" s="35">
        <v>5.0999999999999996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75.930000000000007</v>
      </c>
      <c r="E134" s="11">
        <v>6.4</v>
      </c>
      <c r="F134" s="22">
        <v>401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390</v>
      </c>
      <c r="G135" s="16"/>
      <c r="H135" s="109">
        <v>7</v>
      </c>
      <c r="I135" s="111">
        <v>233</v>
      </c>
      <c r="J135" s="111">
        <v>144</v>
      </c>
      <c r="K135" s="113">
        <f>((I135-J135)/I135)</f>
        <v>0.38197424892703863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78.78</v>
      </c>
      <c r="E136" s="11">
        <v>6.2</v>
      </c>
      <c r="F136" s="22">
        <v>871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0.53909653749140107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862</v>
      </c>
      <c r="G137" s="16"/>
      <c r="M137" s="102" t="s">
        <v>55</v>
      </c>
      <c r="N137" s="103"/>
      <c r="O137" s="37">
        <f>(J122-J123)/J122</f>
        <v>0.41393034825870645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0.33701188455008491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5.5057618437900128E-2</v>
      </c>
      <c r="P139" s="2"/>
    </row>
    <row r="140" spans="1:16">
      <c r="A140" s="2"/>
      <c r="B140" s="41"/>
      <c r="C140" s="45" t="s">
        <v>64</v>
      </c>
      <c r="D140" s="33">
        <v>91.18</v>
      </c>
      <c r="E140" s="33"/>
      <c r="F140" s="34"/>
      <c r="G140" s="46"/>
      <c r="H140" s="47" t="s">
        <v>1</v>
      </c>
      <c r="I140" s="33">
        <v>707</v>
      </c>
      <c r="J140" s="33">
        <v>612</v>
      </c>
      <c r="K140" s="34">
        <f>I140-J140</f>
        <v>95</v>
      </c>
      <c r="M140" s="107" t="s">
        <v>65</v>
      </c>
      <c r="N140" s="108"/>
      <c r="O140" s="70">
        <f>(J122-J125)/J122</f>
        <v>0.63283582089552237</v>
      </c>
      <c r="P140" s="2"/>
    </row>
    <row r="141" spans="1:16" ht="15.75" thickBot="1">
      <c r="A141" s="2"/>
      <c r="B141" s="41"/>
      <c r="C141" s="45" t="s">
        <v>66</v>
      </c>
      <c r="D141" s="33">
        <v>73.349999999999994</v>
      </c>
      <c r="E141" s="33">
        <v>69.010000000000005</v>
      </c>
      <c r="F141" s="34">
        <v>94.09</v>
      </c>
      <c r="G141" s="48">
        <v>6.5</v>
      </c>
      <c r="H141" s="65" t="s">
        <v>2</v>
      </c>
      <c r="I141" s="35">
        <v>209</v>
      </c>
      <c r="J141" s="35">
        <v>187</v>
      </c>
      <c r="K141" s="34">
        <f>I141-J141</f>
        <v>22</v>
      </c>
      <c r="L141" s="49"/>
      <c r="M141" s="97" t="s">
        <v>67</v>
      </c>
      <c r="N141" s="98"/>
      <c r="O141" s="71">
        <f>(J121-J125)/J121</f>
        <v>0.83077275854161892</v>
      </c>
      <c r="P141" s="2"/>
    </row>
    <row r="142" spans="1:16" ht="15" customHeight="1">
      <c r="A142" s="2"/>
      <c r="B142" s="41"/>
      <c r="C142" s="45" t="s">
        <v>68</v>
      </c>
      <c r="D142" s="33">
        <v>79.349999999999994</v>
      </c>
      <c r="E142" s="33">
        <v>63.82</v>
      </c>
      <c r="F142" s="34">
        <v>80.44</v>
      </c>
      <c r="P142" s="2"/>
    </row>
    <row r="143" spans="1:16" ht="15" customHeight="1">
      <c r="A143" s="2"/>
      <c r="B143" s="41"/>
      <c r="C143" s="45" t="s">
        <v>69</v>
      </c>
      <c r="D143" s="33">
        <v>75.150000000000006</v>
      </c>
      <c r="E143" s="33">
        <v>47.81</v>
      </c>
      <c r="F143" s="34">
        <v>63.63</v>
      </c>
      <c r="P143" s="2"/>
    </row>
    <row r="144" spans="1:16" ht="15" customHeight="1" thickBot="1">
      <c r="A144" s="2"/>
      <c r="B144" s="41"/>
      <c r="C144" s="50" t="s">
        <v>70</v>
      </c>
      <c r="D144" s="51">
        <v>57.03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90.9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478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479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480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481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 t="s">
        <v>482</v>
      </c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 t="s">
        <v>483</v>
      </c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8035-D06C-4105-9545-EE1DE758FB86}">
  <dimension ref="A1:S171"/>
  <sheetViews>
    <sheetView topLeftCell="B1" zoomScale="85" zoomScaleNormal="85" workbookViewId="0">
      <selection activeCell="A115" sqref="A115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260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1302.25</v>
      </c>
    </row>
    <row r="7" spans="1:19">
      <c r="A7" s="2"/>
      <c r="C7" s="9" t="s">
        <v>17</v>
      </c>
      <c r="D7" s="10"/>
      <c r="E7" s="10"/>
      <c r="F7" s="11">
        <v>2276</v>
      </c>
      <c r="G7" s="12"/>
      <c r="H7" s="12"/>
      <c r="I7" s="12"/>
      <c r="J7" s="122">
        <f>AVERAGE(F7:I7)</f>
        <v>2276</v>
      </c>
      <c r="K7" s="123"/>
      <c r="M7" s="8">
        <v>2</v>
      </c>
      <c r="N7" s="124">
        <v>8.4</v>
      </c>
      <c r="O7" s="125"/>
      <c r="P7" s="2"/>
      <c r="R7" s="56" t="s">
        <v>1</v>
      </c>
      <c r="S7" s="72">
        <f>AVERAGE(J10,J67,J122)</f>
        <v>726.33333333333337</v>
      </c>
    </row>
    <row r="8" spans="1:19">
      <c r="A8" s="2"/>
      <c r="C8" s="9" t="s">
        <v>18</v>
      </c>
      <c r="D8" s="10"/>
      <c r="E8" s="10"/>
      <c r="F8" s="11">
        <v>721</v>
      </c>
      <c r="G8" s="12"/>
      <c r="H8" s="12"/>
      <c r="I8" s="12"/>
      <c r="J8" s="122">
        <f t="shared" ref="J8:J13" si="0">AVERAGE(F8:I8)</f>
        <v>721</v>
      </c>
      <c r="K8" s="123"/>
      <c r="M8" s="8">
        <v>3</v>
      </c>
      <c r="N8" s="124">
        <v>8.1999999999999993</v>
      </c>
      <c r="O8" s="125"/>
      <c r="P8" s="2"/>
      <c r="R8" s="56" t="s">
        <v>2</v>
      </c>
      <c r="S8" s="73">
        <f>AVERAGE(J13,J70,J125)</f>
        <v>237.08333333333334</v>
      </c>
    </row>
    <row r="9" spans="1:19">
      <c r="A9" s="2"/>
      <c r="C9" s="9" t="s">
        <v>19</v>
      </c>
      <c r="D9" s="11">
        <v>62.93</v>
      </c>
      <c r="E9" s="11">
        <v>6.2</v>
      </c>
      <c r="F9" s="11">
        <v>1156</v>
      </c>
      <c r="G9" s="11">
        <v>1293</v>
      </c>
      <c r="H9" s="11">
        <v>1261</v>
      </c>
      <c r="I9" s="11">
        <v>1232</v>
      </c>
      <c r="J9" s="122">
        <f t="shared" si="0"/>
        <v>1235.5</v>
      </c>
      <c r="K9" s="123"/>
      <c r="M9" s="8">
        <v>4</v>
      </c>
      <c r="N9" s="124">
        <v>8</v>
      </c>
      <c r="O9" s="125"/>
      <c r="P9" s="2"/>
      <c r="R9" s="74" t="s">
        <v>20</v>
      </c>
      <c r="S9" s="75">
        <f>S6-S8</f>
        <v>1065.1666666666667</v>
      </c>
    </row>
    <row r="10" spans="1:19">
      <c r="A10" s="2"/>
      <c r="C10" s="9" t="s">
        <v>21</v>
      </c>
      <c r="D10" s="11">
        <v>60.88</v>
      </c>
      <c r="E10" s="11">
        <v>8.5</v>
      </c>
      <c r="F10" s="11">
        <v>481</v>
      </c>
      <c r="G10" s="11">
        <v>439</v>
      </c>
      <c r="H10" s="11">
        <v>791</v>
      </c>
      <c r="I10" s="11">
        <v>762</v>
      </c>
      <c r="J10" s="122">
        <f t="shared" si="0"/>
        <v>618.25</v>
      </c>
      <c r="K10" s="123"/>
      <c r="M10" s="8">
        <v>5</v>
      </c>
      <c r="N10" s="124">
        <v>9.5</v>
      </c>
      <c r="O10" s="125"/>
      <c r="P10" s="2"/>
      <c r="R10" s="74" t="s">
        <v>22</v>
      </c>
      <c r="S10" s="76">
        <f>S7-S8</f>
        <v>489.25</v>
      </c>
    </row>
    <row r="11" spans="1:19" ht="15.75" thickBot="1">
      <c r="A11" s="2"/>
      <c r="C11" s="9" t="s">
        <v>23</v>
      </c>
      <c r="D11" s="11"/>
      <c r="E11" s="11"/>
      <c r="F11" s="11">
        <v>263</v>
      </c>
      <c r="G11" s="63">
        <v>242</v>
      </c>
      <c r="H11" s="63">
        <v>387</v>
      </c>
      <c r="I11" s="63">
        <v>426</v>
      </c>
      <c r="J11" s="122">
        <f t="shared" si="0"/>
        <v>329.5</v>
      </c>
      <c r="K11" s="123"/>
      <c r="M11" s="13">
        <v>6</v>
      </c>
      <c r="N11" s="126">
        <v>8.6999999999999993</v>
      </c>
      <c r="O11" s="127"/>
      <c r="P11" s="2"/>
      <c r="R11" s="77" t="s">
        <v>24</v>
      </c>
      <c r="S11" s="78">
        <f>S9/S6</f>
        <v>0.81794330325718312</v>
      </c>
    </row>
    <row r="12" spans="1:19" ht="15.75" thickBot="1">
      <c r="A12" s="2"/>
      <c r="C12" s="9" t="s">
        <v>25</v>
      </c>
      <c r="D12" s="11"/>
      <c r="E12" s="11"/>
      <c r="F12" s="11">
        <v>178</v>
      </c>
      <c r="G12" s="63">
        <v>164</v>
      </c>
      <c r="H12" s="63">
        <v>181</v>
      </c>
      <c r="I12" s="63">
        <v>223</v>
      </c>
      <c r="J12" s="122">
        <f t="shared" si="0"/>
        <v>186.5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0.67358880220284534</v>
      </c>
    </row>
    <row r="13" spans="1:19" ht="15.75" thickBot="1">
      <c r="A13" s="2"/>
      <c r="C13" s="14" t="s">
        <v>29</v>
      </c>
      <c r="D13" s="15">
        <v>60.01</v>
      </c>
      <c r="E13" s="15">
        <v>7</v>
      </c>
      <c r="F13" s="15">
        <v>181</v>
      </c>
      <c r="G13" s="15">
        <v>176</v>
      </c>
      <c r="H13" s="15">
        <v>174</v>
      </c>
      <c r="I13" s="15">
        <v>228</v>
      </c>
      <c r="J13" s="128">
        <f t="shared" si="0"/>
        <v>189.75</v>
      </c>
      <c r="K13" s="129"/>
      <c r="M13" s="67" t="s">
        <v>30</v>
      </c>
      <c r="N13" s="65">
        <v>3.47</v>
      </c>
      <c r="O13" s="66">
        <v>5.14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13.3</v>
      </c>
      <c r="E16" s="11">
        <v>10.1</v>
      </c>
      <c r="F16" s="22">
        <v>822</v>
      </c>
      <c r="G16" s="16"/>
      <c r="H16" s="23" t="s">
        <v>1</v>
      </c>
      <c r="I16" s="117">
        <v>5.05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60.1</v>
      </c>
      <c r="E17" s="11"/>
      <c r="F17" s="22">
        <v>171</v>
      </c>
      <c r="G17" s="16"/>
      <c r="H17" s="27" t="s">
        <v>2</v>
      </c>
      <c r="I17" s="119">
        <v>4.76</v>
      </c>
      <c r="J17" s="119"/>
      <c r="K17" s="120"/>
      <c r="M17" s="65">
        <v>6.6</v>
      </c>
      <c r="N17" s="28">
        <v>125</v>
      </c>
      <c r="O17" s="66">
        <v>0.03</v>
      </c>
      <c r="P17" s="2"/>
    </row>
    <row r="18" spans="1:16" ht="15.75" thickBot="1">
      <c r="A18" s="2"/>
      <c r="C18" s="21" t="s">
        <v>38</v>
      </c>
      <c r="D18" s="11">
        <v>60.78</v>
      </c>
      <c r="E18" s="11"/>
      <c r="F18" s="22">
        <v>182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/>
      <c r="E19" s="11"/>
      <c r="F19" s="22"/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60.8</v>
      </c>
      <c r="E20" s="11"/>
      <c r="F20" s="22">
        <v>175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5.3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76.209999999999994</v>
      </c>
      <c r="E21" s="11"/>
      <c r="F21" s="22">
        <v>1582</v>
      </c>
      <c r="G21" s="16"/>
      <c r="H21" s="109">
        <v>8</v>
      </c>
      <c r="I21" s="111">
        <v>261</v>
      </c>
      <c r="J21" s="111">
        <v>158</v>
      </c>
      <c r="K21" s="113">
        <f>((I21-J21)/I21)</f>
        <v>0.3946360153256705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77.400000000000006</v>
      </c>
      <c r="E22" s="11">
        <v>6.6</v>
      </c>
      <c r="F22" s="22">
        <v>432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411</v>
      </c>
      <c r="G23" s="16"/>
      <c r="H23" s="109"/>
      <c r="I23" s="111"/>
      <c r="J23" s="111"/>
      <c r="K23" s="113" t="e">
        <f>((I23-J23)/I23)</f>
        <v>#DIV/0!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75.72</v>
      </c>
      <c r="E24" s="11">
        <v>6.1</v>
      </c>
      <c r="F24" s="22">
        <v>905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0.49959530554431403</v>
      </c>
      <c r="P24" s="2"/>
    </row>
    <row r="25" spans="1:16" ht="15.75" thickBot="1">
      <c r="A25" s="2"/>
      <c r="C25" s="38" t="s">
        <v>54</v>
      </c>
      <c r="D25" s="15"/>
      <c r="E25" s="15"/>
      <c r="F25" s="39">
        <v>959</v>
      </c>
      <c r="G25" s="16"/>
      <c r="M25" s="102" t="s">
        <v>55</v>
      </c>
      <c r="N25" s="103"/>
      <c r="O25" s="37">
        <f>(J10-J11)/J10</f>
        <v>0.4670440760210271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0.4339908952959029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-1.7426273458445041E-2</v>
      </c>
      <c r="P27" s="2"/>
    </row>
    <row r="28" spans="1:16" ht="15" customHeight="1">
      <c r="A28" s="2"/>
      <c r="B28" s="41"/>
      <c r="C28" s="45" t="s">
        <v>64</v>
      </c>
      <c r="D28" s="33">
        <v>91.25</v>
      </c>
      <c r="E28" s="33"/>
      <c r="F28" s="34"/>
      <c r="G28" s="46"/>
      <c r="H28" s="47" t="s">
        <v>90</v>
      </c>
      <c r="I28" s="33">
        <v>321</v>
      </c>
      <c r="J28" s="33">
        <v>269</v>
      </c>
      <c r="K28" s="34">
        <f>I28-J28</f>
        <v>52</v>
      </c>
      <c r="M28" s="107" t="s">
        <v>65</v>
      </c>
      <c r="N28" s="108"/>
      <c r="O28" s="70">
        <f>(J10-J13)/J10</f>
        <v>0.6930853214718965</v>
      </c>
      <c r="P28" s="2"/>
    </row>
    <row r="29" spans="1:16" ht="15.75" thickBot="1">
      <c r="A29" s="2"/>
      <c r="B29" s="41"/>
      <c r="C29" s="45" t="s">
        <v>66</v>
      </c>
      <c r="D29" s="33">
        <v>73.25</v>
      </c>
      <c r="E29" s="33">
        <v>69.27</v>
      </c>
      <c r="F29" s="34">
        <v>94.56</v>
      </c>
      <c r="G29" s="48">
        <v>5.3</v>
      </c>
      <c r="H29" s="65" t="s">
        <v>2</v>
      </c>
      <c r="I29" s="35">
        <v>236</v>
      </c>
      <c r="J29" s="35">
        <v>220</v>
      </c>
      <c r="K29" s="36">
        <f>I29-J29</f>
        <v>16</v>
      </c>
      <c r="L29" s="49"/>
      <c r="M29" s="97" t="s">
        <v>67</v>
      </c>
      <c r="N29" s="98"/>
      <c r="O29" s="71">
        <f>(J9-J13)/J9</f>
        <v>0.8464184540671793</v>
      </c>
      <c r="P29" s="2"/>
    </row>
    <row r="30" spans="1:16" ht="15" customHeight="1">
      <c r="A30" s="2"/>
      <c r="B30" s="41"/>
      <c r="C30" s="45" t="s">
        <v>68</v>
      </c>
      <c r="D30" s="33">
        <v>78.8</v>
      </c>
      <c r="E30" s="33">
        <v>63.47</v>
      </c>
      <c r="F30" s="34">
        <v>80.540000000000006</v>
      </c>
      <c r="P30" s="2"/>
    </row>
    <row r="31" spans="1:16" ht="15" customHeight="1">
      <c r="A31" s="2"/>
      <c r="B31" s="41"/>
      <c r="C31" s="45" t="s">
        <v>69</v>
      </c>
      <c r="D31" s="33">
        <v>78.05</v>
      </c>
      <c r="E31" s="33">
        <v>49.79</v>
      </c>
      <c r="F31" s="34">
        <v>63.79</v>
      </c>
      <c r="P31" s="2"/>
    </row>
    <row r="32" spans="1:16" ht="15.75" customHeight="1" thickBot="1">
      <c r="A32" s="2"/>
      <c r="B32" s="41"/>
      <c r="C32" s="50" t="s">
        <v>70</v>
      </c>
      <c r="D32" s="51">
        <v>54.15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91.2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 t="s">
        <v>484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485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486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487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 t="s">
        <v>488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 t="s">
        <v>489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249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2088</v>
      </c>
      <c r="G64" s="12"/>
      <c r="H64" s="12"/>
      <c r="I64" s="12"/>
      <c r="J64" s="122">
        <f>AVERAGE(F64:I64)</f>
        <v>2088</v>
      </c>
      <c r="K64" s="123"/>
      <c r="M64" s="8">
        <v>2</v>
      </c>
      <c r="N64" s="124">
        <v>8.5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762</v>
      </c>
      <c r="G65" s="12"/>
      <c r="H65" s="12"/>
      <c r="I65" s="12"/>
      <c r="J65" s="122">
        <f t="shared" ref="J65:J70" si="1">AVERAGE(F65:I65)</f>
        <v>762</v>
      </c>
      <c r="K65" s="123"/>
      <c r="M65" s="8">
        <v>3</v>
      </c>
      <c r="N65" s="124">
        <v>8.3000000000000007</v>
      </c>
      <c r="O65" s="125"/>
      <c r="P65" s="2"/>
    </row>
    <row r="66" spans="1:16" ht="15" customHeight="1">
      <c r="A66" s="2"/>
      <c r="C66" s="9" t="s">
        <v>19</v>
      </c>
      <c r="D66" s="11">
        <v>62.83</v>
      </c>
      <c r="E66" s="11">
        <v>6.4</v>
      </c>
      <c r="F66" s="11">
        <v>1318</v>
      </c>
      <c r="G66" s="11">
        <v>1371</v>
      </c>
      <c r="H66" s="11">
        <v>1236</v>
      </c>
      <c r="I66" s="11">
        <v>1308</v>
      </c>
      <c r="J66" s="122">
        <f t="shared" si="1"/>
        <v>1308.25</v>
      </c>
      <c r="K66" s="123"/>
      <c r="M66" s="8">
        <v>4</v>
      </c>
      <c r="N66" s="124">
        <v>8.1</v>
      </c>
      <c r="O66" s="125"/>
      <c r="P66" s="2"/>
    </row>
    <row r="67" spans="1:16" ht="15" customHeight="1">
      <c r="A67" s="2"/>
      <c r="C67" s="9" t="s">
        <v>21</v>
      </c>
      <c r="D67" s="11" t="s">
        <v>490</v>
      </c>
      <c r="E67" s="11">
        <v>8.6999999999999993</v>
      </c>
      <c r="F67" s="11">
        <v>789</v>
      </c>
      <c r="G67" s="11">
        <v>712</v>
      </c>
      <c r="H67" s="11">
        <v>860</v>
      </c>
      <c r="I67" s="11">
        <v>823</v>
      </c>
      <c r="J67" s="122">
        <f t="shared" si="1"/>
        <v>796</v>
      </c>
      <c r="K67" s="123"/>
      <c r="M67" s="8">
        <v>5</v>
      </c>
      <c r="N67" s="124">
        <v>9.4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457</v>
      </c>
      <c r="G68" s="63">
        <v>442</v>
      </c>
      <c r="H68" s="63">
        <v>464</v>
      </c>
      <c r="I68" s="63">
        <v>505</v>
      </c>
      <c r="J68" s="122">
        <f t="shared" si="1"/>
        <v>467</v>
      </c>
      <c r="K68" s="123"/>
      <c r="M68" s="13">
        <v>6</v>
      </c>
      <c r="N68" s="126">
        <v>8.6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226</v>
      </c>
      <c r="G69" s="63">
        <v>218</v>
      </c>
      <c r="H69" s="63">
        <v>245</v>
      </c>
      <c r="I69" s="63">
        <v>247</v>
      </c>
      <c r="J69" s="122">
        <f t="shared" si="1"/>
        <v>234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61.58</v>
      </c>
      <c r="E70" s="15">
        <v>7.6</v>
      </c>
      <c r="F70" s="15">
        <v>250</v>
      </c>
      <c r="G70" s="15">
        <v>245</v>
      </c>
      <c r="H70" s="15">
        <v>260</v>
      </c>
      <c r="I70" s="15">
        <v>263</v>
      </c>
      <c r="J70" s="128">
        <f t="shared" si="1"/>
        <v>254.5</v>
      </c>
      <c r="K70" s="129"/>
      <c r="M70" s="67" t="s">
        <v>30</v>
      </c>
      <c r="N70" s="65">
        <v>3.92</v>
      </c>
      <c r="O70" s="66">
        <v>4.4800000000000004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11.28</v>
      </c>
      <c r="E73" s="11">
        <v>8.5</v>
      </c>
      <c r="F73" s="22">
        <v>1281</v>
      </c>
      <c r="G73" s="16"/>
      <c r="H73" s="23" t="s">
        <v>1</v>
      </c>
      <c r="I73" s="117">
        <v>6.98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64.739999999999995</v>
      </c>
      <c r="E74" s="11"/>
      <c r="F74" s="22">
        <v>263</v>
      </c>
      <c r="G74" s="16"/>
      <c r="H74" s="27" t="s">
        <v>2</v>
      </c>
      <c r="I74" s="119">
        <v>5.63</v>
      </c>
      <c r="J74" s="119"/>
      <c r="K74" s="120"/>
      <c r="M74" s="65">
        <v>6.8</v>
      </c>
      <c r="N74" s="28">
        <v>132</v>
      </c>
      <c r="O74" s="66">
        <v>0.05</v>
      </c>
      <c r="P74" s="2"/>
    </row>
    <row r="75" spans="1:16" ht="15" customHeight="1" thickBot="1">
      <c r="A75" s="2"/>
      <c r="C75" s="21" t="s">
        <v>38</v>
      </c>
      <c r="D75" s="11">
        <v>63.55</v>
      </c>
      <c r="E75" s="11"/>
      <c r="F75" s="22">
        <v>260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/>
      <c r="E76" s="11"/>
      <c r="F76" s="22"/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66.88</v>
      </c>
      <c r="E77" s="11"/>
      <c r="F77" s="22">
        <v>258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5.7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75.92</v>
      </c>
      <c r="E78" s="11"/>
      <c r="F78" s="22">
        <v>1779</v>
      </c>
      <c r="G78" s="16"/>
      <c r="H78" s="109"/>
      <c r="I78" s="111"/>
      <c r="J78" s="111"/>
      <c r="K78" s="113" t="e">
        <f>((I78-J78)/I78)</f>
        <v>#DIV/0!</v>
      </c>
      <c r="M78" s="13">
        <v>2</v>
      </c>
      <c r="N78" s="35">
        <v>5.6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76.37</v>
      </c>
      <c r="E79" s="11">
        <v>6.5</v>
      </c>
      <c r="F79" s="22">
        <v>472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455</v>
      </c>
      <c r="G80" s="16"/>
      <c r="H80" s="109">
        <v>13</v>
      </c>
      <c r="I80" s="111">
        <v>421</v>
      </c>
      <c r="J80" s="111">
        <v>208</v>
      </c>
      <c r="K80" s="113">
        <f>((I80-J80)/I80)</f>
        <v>0.50593824228028506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75.42</v>
      </c>
      <c r="E81" s="11">
        <v>6.2</v>
      </c>
      <c r="F81" s="22">
        <v>975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0.39155360214026369</v>
      </c>
      <c r="P81" s="2"/>
    </row>
    <row r="82" spans="1:16" ht="15.75" thickBot="1">
      <c r="A82" s="2"/>
      <c r="C82" s="38" t="s">
        <v>54</v>
      </c>
      <c r="D82" s="15"/>
      <c r="E82" s="15"/>
      <c r="F82" s="39">
        <v>946</v>
      </c>
      <c r="G82" s="16"/>
      <c r="M82" s="102" t="s">
        <v>55</v>
      </c>
      <c r="N82" s="103"/>
      <c r="O82" s="37">
        <f>(J67-J68)/J67</f>
        <v>0.41331658291457285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0.49892933618843682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-8.7606837606837601E-2</v>
      </c>
      <c r="P84" s="2"/>
    </row>
    <row r="85" spans="1:16">
      <c r="A85" s="2"/>
      <c r="B85" s="41"/>
      <c r="C85" s="45" t="s">
        <v>64</v>
      </c>
      <c r="D85" s="33">
        <v>91.35</v>
      </c>
      <c r="E85" s="33"/>
      <c r="F85" s="34"/>
      <c r="G85" s="46"/>
      <c r="H85" s="47" t="s">
        <v>1</v>
      </c>
      <c r="I85" s="33">
        <v>796</v>
      </c>
      <c r="J85" s="33">
        <v>722</v>
      </c>
      <c r="K85" s="34">
        <f>I85-J85</f>
        <v>74</v>
      </c>
      <c r="M85" s="107" t="s">
        <v>65</v>
      </c>
      <c r="N85" s="108"/>
      <c r="O85" s="70">
        <f>(J67-J70)/J67</f>
        <v>0.68027638190954776</v>
      </c>
      <c r="P85" s="2"/>
    </row>
    <row r="86" spans="1:16" ht="15.75" thickBot="1">
      <c r="A86" s="2"/>
      <c r="B86" s="41"/>
      <c r="C86" s="45" t="s">
        <v>66</v>
      </c>
      <c r="D86" s="33">
        <v>72.25</v>
      </c>
      <c r="E86" s="33">
        <v>68.42</v>
      </c>
      <c r="F86" s="34">
        <v>94.71</v>
      </c>
      <c r="G86" s="48">
        <v>5.4</v>
      </c>
      <c r="H86" s="65" t="s">
        <v>2</v>
      </c>
      <c r="I86" s="35">
        <v>265</v>
      </c>
      <c r="J86" s="35">
        <v>233</v>
      </c>
      <c r="K86" s="34">
        <f>I86-J86</f>
        <v>32</v>
      </c>
      <c r="L86" s="49"/>
      <c r="M86" s="97" t="s">
        <v>67</v>
      </c>
      <c r="N86" s="98"/>
      <c r="O86" s="71">
        <f>(J66-J70)/J66</f>
        <v>0.80546531626218232</v>
      </c>
      <c r="P86" s="2"/>
    </row>
    <row r="87" spans="1:16" ht="15" customHeight="1">
      <c r="A87" s="2"/>
      <c r="B87" s="41"/>
      <c r="C87" s="45" t="s">
        <v>68</v>
      </c>
      <c r="D87" s="33" t="s">
        <v>491</v>
      </c>
      <c r="E87" s="33">
        <v>63.97</v>
      </c>
      <c r="F87" s="34">
        <v>80.73</v>
      </c>
      <c r="P87" s="2"/>
    </row>
    <row r="88" spans="1:16" ht="15" customHeight="1">
      <c r="A88" s="2"/>
      <c r="B88" s="41"/>
      <c r="C88" s="45" t="s">
        <v>69</v>
      </c>
      <c r="D88" s="33">
        <v>77.650000000000006</v>
      </c>
      <c r="E88" s="33">
        <v>49.25</v>
      </c>
      <c r="F88" s="34">
        <v>63.43</v>
      </c>
      <c r="P88" s="2"/>
    </row>
    <row r="89" spans="1:16" ht="15" customHeight="1" thickBot="1">
      <c r="A89" s="2"/>
      <c r="B89" s="41"/>
      <c r="C89" s="50" t="s">
        <v>70</v>
      </c>
      <c r="D89" s="51">
        <v>53.77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91.84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492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 t="s">
        <v>493</v>
      </c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494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495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496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89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2298</v>
      </c>
      <c r="G119" s="12"/>
      <c r="H119" s="12"/>
      <c r="I119" s="12"/>
      <c r="J119" s="122">
        <f>AVERAGE(F119:I119)</f>
        <v>2298</v>
      </c>
      <c r="K119" s="123"/>
      <c r="M119" s="8">
        <v>2</v>
      </c>
      <c r="N119" s="124">
        <v>8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780</v>
      </c>
      <c r="G120" s="12"/>
      <c r="H120" s="12"/>
      <c r="I120" s="12"/>
      <c r="J120" s="122">
        <f t="shared" ref="J120:J125" si="2">AVERAGE(F120:I120)</f>
        <v>780</v>
      </c>
      <c r="K120" s="123"/>
      <c r="M120" s="8">
        <v>3</v>
      </c>
      <c r="N120" s="124">
        <v>8.6999999999999993</v>
      </c>
      <c r="O120" s="125"/>
      <c r="P120" s="2"/>
    </row>
    <row r="121" spans="1:16">
      <c r="A121" s="2"/>
      <c r="C121" s="9" t="s">
        <v>19</v>
      </c>
      <c r="D121" s="11">
        <v>60.35</v>
      </c>
      <c r="E121" s="11">
        <v>8.1999999999999993</v>
      </c>
      <c r="F121" s="11">
        <v>1366</v>
      </c>
      <c r="G121" s="11">
        <v>1349</v>
      </c>
      <c r="H121" s="11">
        <v>1373</v>
      </c>
      <c r="I121" s="11">
        <v>1364</v>
      </c>
      <c r="J121" s="122">
        <f t="shared" si="2"/>
        <v>1363</v>
      </c>
      <c r="K121" s="123"/>
      <c r="M121" s="8">
        <v>4</v>
      </c>
      <c r="N121" s="124">
        <v>7.4</v>
      </c>
      <c r="O121" s="125"/>
      <c r="P121" s="2"/>
    </row>
    <row r="122" spans="1:16">
      <c r="A122" s="2"/>
      <c r="C122" s="9" t="s">
        <v>21</v>
      </c>
      <c r="D122" s="11">
        <v>59.47</v>
      </c>
      <c r="E122" s="11">
        <v>8.1</v>
      </c>
      <c r="F122" s="11">
        <v>839</v>
      </c>
      <c r="G122" s="11">
        <v>828</v>
      </c>
      <c r="H122" s="11">
        <v>789</v>
      </c>
      <c r="I122" s="11">
        <v>603</v>
      </c>
      <c r="J122" s="122">
        <f t="shared" si="2"/>
        <v>764.75</v>
      </c>
      <c r="K122" s="123"/>
      <c r="M122" s="8">
        <v>5</v>
      </c>
      <c r="N122" s="124">
        <v>8.6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511</v>
      </c>
      <c r="G123" s="63">
        <v>503</v>
      </c>
      <c r="H123" s="63">
        <v>454</v>
      </c>
      <c r="I123" s="63">
        <v>382</v>
      </c>
      <c r="J123" s="122">
        <f t="shared" si="2"/>
        <v>462.5</v>
      </c>
      <c r="K123" s="123"/>
      <c r="M123" s="13">
        <v>6</v>
      </c>
      <c r="N123" s="126">
        <v>8.4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257</v>
      </c>
      <c r="G124" s="63">
        <v>254</v>
      </c>
      <c r="H124" s="63">
        <v>257</v>
      </c>
      <c r="I124" s="63">
        <v>266</v>
      </c>
      <c r="J124" s="122">
        <f t="shared" si="2"/>
        <v>258.5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59.54</v>
      </c>
      <c r="E125" s="15">
        <v>7.5</v>
      </c>
      <c r="F125" s="15">
        <v>264</v>
      </c>
      <c r="G125" s="15">
        <v>262</v>
      </c>
      <c r="H125" s="15">
        <v>267</v>
      </c>
      <c r="I125" s="15">
        <v>275</v>
      </c>
      <c r="J125" s="128">
        <f t="shared" si="2"/>
        <v>267</v>
      </c>
      <c r="K125" s="129"/>
      <c r="M125" s="67" t="s">
        <v>30</v>
      </c>
      <c r="N125" s="65">
        <v>3.43</v>
      </c>
      <c r="O125" s="66"/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18.03</v>
      </c>
      <c r="E128" s="11">
        <v>9.4</v>
      </c>
      <c r="F128" s="22">
        <v>998</v>
      </c>
      <c r="G128" s="16"/>
      <c r="H128" s="23" t="s">
        <v>1</v>
      </c>
      <c r="I128" s="117">
        <v>6.5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61.79</v>
      </c>
      <c r="E129" s="11"/>
      <c r="F129" s="22">
        <v>251</v>
      </c>
      <c r="G129" s="16"/>
      <c r="H129" s="27" t="s">
        <v>2</v>
      </c>
      <c r="I129" s="119">
        <v>6.17</v>
      </c>
      <c r="J129" s="119"/>
      <c r="K129" s="120"/>
      <c r="M129" s="65">
        <v>6.9</v>
      </c>
      <c r="N129" s="28">
        <v>125</v>
      </c>
      <c r="O129" s="66">
        <v>0.04</v>
      </c>
      <c r="P129" s="2"/>
    </row>
    <row r="130" spans="1:16" ht="15" customHeight="1" thickBot="1">
      <c r="A130" s="2"/>
      <c r="C130" s="21" t="s">
        <v>38</v>
      </c>
      <c r="D130" s="11">
        <v>64.349999999999994</v>
      </c>
      <c r="E130" s="11"/>
      <c r="F130" s="22">
        <v>249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/>
      <c r="E131" s="11"/>
      <c r="F131" s="22"/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61.53</v>
      </c>
      <c r="E132" s="11"/>
      <c r="F132" s="22">
        <v>246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5.5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75.150000000000006</v>
      </c>
      <c r="E133" s="11"/>
      <c r="F133" s="22">
        <v>1845</v>
      </c>
      <c r="G133" s="16"/>
      <c r="H133" s="109">
        <v>11</v>
      </c>
      <c r="I133" s="111">
        <v>831</v>
      </c>
      <c r="J133" s="111">
        <v>474</v>
      </c>
      <c r="K133" s="113">
        <f>((I133-J133)/I133)</f>
        <v>0.4296028880866426</v>
      </c>
      <c r="M133" s="13">
        <v>2</v>
      </c>
      <c r="N133" s="35">
        <v>5.6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75.25</v>
      </c>
      <c r="E134" s="11">
        <v>6.7</v>
      </c>
      <c r="F134" s="22">
        <v>484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467</v>
      </c>
      <c r="G135" s="16"/>
      <c r="H135" s="109"/>
      <c r="I135" s="111"/>
      <c r="J135" s="111"/>
      <c r="K135" s="113" t="e">
        <f>((I135-J135)/I135)</f>
        <v>#DIV/0!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75.8</v>
      </c>
      <c r="E136" s="11">
        <v>6.3</v>
      </c>
      <c r="F136" s="22">
        <v>989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0.43892149669845926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970</v>
      </c>
      <c r="G137" s="16"/>
      <c r="M137" s="102" t="s">
        <v>55</v>
      </c>
      <c r="N137" s="103"/>
      <c r="O137" s="37">
        <f>(J122-J123)/J122</f>
        <v>0.39522719843085974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0.44108108108108107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-3.2882011605415859E-2</v>
      </c>
      <c r="P139" s="2"/>
    </row>
    <row r="140" spans="1:16">
      <c r="A140" s="2"/>
      <c r="B140" s="41"/>
      <c r="C140" s="45" t="s">
        <v>64</v>
      </c>
      <c r="D140" s="33">
        <v>91.2</v>
      </c>
      <c r="E140" s="33"/>
      <c r="F140" s="34"/>
      <c r="G140" s="46"/>
      <c r="H140" s="47" t="s">
        <v>90</v>
      </c>
      <c r="I140" s="33">
        <v>406</v>
      </c>
      <c r="J140" s="33">
        <v>365</v>
      </c>
      <c r="K140" s="34">
        <f>I140-J140</f>
        <v>41</v>
      </c>
      <c r="M140" s="107" t="s">
        <v>65</v>
      </c>
      <c r="N140" s="108"/>
      <c r="O140" s="70">
        <f>(J122-J125)/J122</f>
        <v>0.65086629617522063</v>
      </c>
      <c r="P140" s="2"/>
    </row>
    <row r="141" spans="1:16" ht="15.75" thickBot="1">
      <c r="A141" s="2"/>
      <c r="B141" s="41"/>
      <c r="C141" s="45" t="s">
        <v>66</v>
      </c>
      <c r="D141" s="33">
        <v>72.400000000000006</v>
      </c>
      <c r="E141" s="33">
        <v>68.45</v>
      </c>
      <c r="F141" s="34">
        <v>94.54</v>
      </c>
      <c r="G141" s="48">
        <v>5.3</v>
      </c>
      <c r="H141" s="65" t="s">
        <v>2</v>
      </c>
      <c r="I141" s="35">
        <v>203</v>
      </c>
      <c r="J141" s="35">
        <v>175</v>
      </c>
      <c r="K141" s="34">
        <f>I141-J141</f>
        <v>28</v>
      </c>
      <c r="L141" s="49"/>
      <c r="M141" s="97" t="s">
        <v>67</v>
      </c>
      <c r="N141" s="98"/>
      <c r="O141" s="71">
        <f>(J121-J125)/J121</f>
        <v>0.80410858400586938</v>
      </c>
      <c r="P141" s="2"/>
    </row>
    <row r="142" spans="1:16" ht="15" customHeight="1">
      <c r="A142" s="2"/>
      <c r="B142" s="41"/>
      <c r="C142" s="45" t="s">
        <v>68</v>
      </c>
      <c r="D142" s="33">
        <v>78.849999999999994</v>
      </c>
      <c r="E142" s="33">
        <v>63.75</v>
      </c>
      <c r="F142" s="34">
        <v>80.849999999999994</v>
      </c>
      <c r="P142" s="2"/>
    </row>
    <row r="143" spans="1:16" ht="15" customHeight="1">
      <c r="A143" s="2"/>
      <c r="B143" s="41"/>
      <c r="C143" s="45" t="s">
        <v>69</v>
      </c>
      <c r="D143" s="33">
        <v>77.25</v>
      </c>
      <c r="E143" s="33">
        <v>49.09</v>
      </c>
      <c r="F143" s="34">
        <v>63.55</v>
      </c>
      <c r="P143" s="2"/>
    </row>
    <row r="144" spans="1:16" ht="15" customHeight="1" thickBot="1">
      <c r="A144" s="2"/>
      <c r="B144" s="41"/>
      <c r="C144" s="50" t="s">
        <v>70</v>
      </c>
      <c r="D144" s="51">
        <v>52.75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91.3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497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498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499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500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501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C1AE-3F11-493F-BDCF-8A63DF7C0046}">
  <dimension ref="A1:S171"/>
  <sheetViews>
    <sheetView zoomScale="83" zoomScaleNormal="83" workbookViewId="0">
      <selection activeCell="A115" sqref="A115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260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1376.6666666666667</v>
      </c>
    </row>
    <row r="7" spans="1:19">
      <c r="A7" s="2"/>
      <c r="C7" s="9" t="s">
        <v>17</v>
      </c>
      <c r="D7" s="10"/>
      <c r="E7" s="10"/>
      <c r="F7" s="11">
        <v>2265</v>
      </c>
      <c r="G7" s="12"/>
      <c r="H7" s="12"/>
      <c r="I7" s="12"/>
      <c r="J7" s="122">
        <f>AVERAGE(F7:I7)</f>
        <v>2265</v>
      </c>
      <c r="K7" s="123"/>
      <c r="M7" s="8">
        <v>2</v>
      </c>
      <c r="N7" s="124">
        <v>8.3000000000000007</v>
      </c>
      <c r="O7" s="125"/>
      <c r="P7" s="2"/>
      <c r="R7" s="56" t="s">
        <v>1</v>
      </c>
      <c r="S7" s="72">
        <f>AVERAGE(J10,J67,J122)</f>
        <v>669.33333333333337</v>
      </c>
    </row>
    <row r="8" spans="1:19">
      <c r="A8" s="2"/>
      <c r="C8" s="9" t="s">
        <v>18</v>
      </c>
      <c r="D8" s="10"/>
      <c r="E8" s="10"/>
      <c r="F8" s="11">
        <v>818</v>
      </c>
      <c r="G8" s="12"/>
      <c r="H8" s="12"/>
      <c r="I8" s="12"/>
      <c r="J8" s="122">
        <f t="shared" ref="J8:J13" si="0">AVERAGE(F8:I8)</f>
        <v>818</v>
      </c>
      <c r="K8" s="123"/>
      <c r="M8" s="8">
        <v>3</v>
      </c>
      <c r="N8" s="124">
        <v>8.5</v>
      </c>
      <c r="O8" s="125"/>
      <c r="P8" s="2"/>
      <c r="R8" s="56" t="s">
        <v>2</v>
      </c>
      <c r="S8" s="73">
        <f>AVERAGE(J13,J70,J125)</f>
        <v>243.33333333333334</v>
      </c>
    </row>
    <row r="9" spans="1:19">
      <c r="A9" s="2"/>
      <c r="C9" s="9" t="s">
        <v>19</v>
      </c>
      <c r="D9" s="11">
        <v>64.650000000000006</v>
      </c>
      <c r="E9" s="11">
        <v>6.6</v>
      </c>
      <c r="F9" s="11">
        <v>1190</v>
      </c>
      <c r="G9" s="11">
        <v>1401</v>
      </c>
      <c r="H9" s="11">
        <v>1159</v>
      </c>
      <c r="I9" s="11">
        <v>1177</v>
      </c>
      <c r="J9" s="122">
        <f t="shared" si="0"/>
        <v>1231.75</v>
      </c>
      <c r="K9" s="123"/>
      <c r="M9" s="8">
        <v>4</v>
      </c>
      <c r="N9" s="124">
        <v>7.5</v>
      </c>
      <c r="O9" s="125"/>
      <c r="P9" s="2"/>
      <c r="R9" s="74" t="s">
        <v>20</v>
      </c>
      <c r="S9" s="75">
        <f>S6-S8</f>
        <v>1133.3333333333335</v>
      </c>
    </row>
    <row r="10" spans="1:19">
      <c r="A10" s="2"/>
      <c r="C10" s="9" t="s">
        <v>21</v>
      </c>
      <c r="D10" s="11">
        <v>58.52</v>
      </c>
      <c r="E10" s="11">
        <v>8.1</v>
      </c>
      <c r="F10" s="11">
        <v>635</v>
      </c>
      <c r="G10" s="11">
        <v>677</v>
      </c>
      <c r="H10" s="11">
        <v>683</v>
      </c>
      <c r="I10" s="11">
        <v>572</v>
      </c>
      <c r="J10" s="122">
        <f t="shared" si="0"/>
        <v>641.75</v>
      </c>
      <c r="K10" s="123"/>
      <c r="M10" s="8">
        <v>5</v>
      </c>
      <c r="N10" s="124">
        <v>8.6</v>
      </c>
      <c r="O10" s="125"/>
      <c r="P10" s="2"/>
      <c r="R10" s="74" t="s">
        <v>22</v>
      </c>
      <c r="S10" s="76">
        <f>S7-S8</f>
        <v>426</v>
      </c>
    </row>
    <row r="11" spans="1:19" ht="15.75" thickBot="1">
      <c r="A11" s="2"/>
      <c r="C11" s="9" t="s">
        <v>23</v>
      </c>
      <c r="D11" s="11"/>
      <c r="E11" s="11"/>
      <c r="F11" s="11">
        <v>382</v>
      </c>
      <c r="G11" s="63">
        <v>371</v>
      </c>
      <c r="H11" s="63">
        <v>366</v>
      </c>
      <c r="I11" s="63">
        <v>402</v>
      </c>
      <c r="J11" s="122">
        <f t="shared" si="0"/>
        <v>380.25</v>
      </c>
      <c r="K11" s="123"/>
      <c r="M11" s="13">
        <v>6</v>
      </c>
      <c r="N11" s="126">
        <v>8.3000000000000007</v>
      </c>
      <c r="O11" s="127"/>
      <c r="P11" s="2"/>
      <c r="R11" s="77" t="s">
        <v>24</v>
      </c>
      <c r="S11" s="78">
        <f>S9/S6</f>
        <v>0.82324455205811142</v>
      </c>
    </row>
    <row r="12" spans="1:19" ht="15.75" thickBot="1">
      <c r="A12" s="2"/>
      <c r="C12" s="9" t="s">
        <v>25</v>
      </c>
      <c r="D12" s="11"/>
      <c r="E12" s="11"/>
      <c r="F12" s="11">
        <v>218</v>
      </c>
      <c r="G12" s="63">
        <v>223</v>
      </c>
      <c r="H12" s="63">
        <v>224</v>
      </c>
      <c r="I12" s="63">
        <v>209</v>
      </c>
      <c r="J12" s="122">
        <f t="shared" si="0"/>
        <v>218.5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0.63645418326693226</v>
      </c>
    </row>
    <row r="13" spans="1:19" ht="15.75" thickBot="1">
      <c r="A13" s="2"/>
      <c r="C13" s="14" t="s">
        <v>29</v>
      </c>
      <c r="D13" s="15">
        <v>58.33</v>
      </c>
      <c r="E13" s="15">
        <v>7.4</v>
      </c>
      <c r="F13" s="15">
        <v>249</v>
      </c>
      <c r="G13" s="15">
        <v>241</v>
      </c>
      <c r="H13" s="15">
        <v>239</v>
      </c>
      <c r="I13" s="15">
        <v>234</v>
      </c>
      <c r="J13" s="128">
        <f t="shared" si="0"/>
        <v>240.75</v>
      </c>
      <c r="K13" s="129"/>
      <c r="M13" s="67" t="s">
        <v>30</v>
      </c>
      <c r="N13" s="65">
        <v>3.81</v>
      </c>
      <c r="O13" s="66">
        <v>4.95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6.25</v>
      </c>
      <c r="E16" s="11">
        <v>8.9</v>
      </c>
      <c r="F16" s="22">
        <v>1065</v>
      </c>
      <c r="G16" s="16"/>
      <c r="H16" s="23" t="s">
        <v>1</v>
      </c>
      <c r="I16" s="117">
        <v>5.87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61.88</v>
      </c>
      <c r="E17" s="11"/>
      <c r="F17" s="22">
        <v>258</v>
      </c>
      <c r="G17" s="16"/>
      <c r="H17" s="27" t="s">
        <v>2</v>
      </c>
      <c r="I17" s="119">
        <v>4.91</v>
      </c>
      <c r="J17" s="119"/>
      <c r="K17" s="120"/>
      <c r="M17" s="65">
        <v>6.7</v>
      </c>
      <c r="N17" s="28">
        <v>114</v>
      </c>
      <c r="O17" s="66">
        <v>0.04</v>
      </c>
      <c r="P17" s="2"/>
    </row>
    <row r="18" spans="1:16" ht="15.75" thickBot="1">
      <c r="A18" s="2"/>
      <c r="C18" s="21" t="s">
        <v>38</v>
      </c>
      <c r="D18" s="11">
        <v>63.48</v>
      </c>
      <c r="E18" s="11"/>
      <c r="F18" s="22">
        <v>256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/>
      <c r="E19" s="11"/>
      <c r="F19" s="22"/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62.91</v>
      </c>
      <c r="E20" s="11"/>
      <c r="F20" s="22">
        <v>253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5.7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74.87</v>
      </c>
      <c r="E21" s="11"/>
      <c r="F21" s="22">
        <v>1776</v>
      </c>
      <c r="G21" s="16"/>
      <c r="H21" s="109"/>
      <c r="I21" s="111"/>
      <c r="J21" s="111"/>
      <c r="K21" s="113" t="e">
        <f>((I21-J21)/I21)</f>
        <v>#DIV/0!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74.89</v>
      </c>
      <c r="E22" s="11">
        <v>6.4</v>
      </c>
      <c r="F22" s="22">
        <v>447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422</v>
      </c>
      <c r="G23" s="16"/>
      <c r="H23" s="109">
        <v>1</v>
      </c>
      <c r="I23" s="111">
        <v>663</v>
      </c>
      <c r="J23" s="111">
        <v>188</v>
      </c>
      <c r="K23" s="113">
        <f>((I23-J23)/I23)</f>
        <v>0.71644042232277527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75.27</v>
      </c>
      <c r="E24" s="11">
        <v>6.5</v>
      </c>
      <c r="F24" s="22">
        <v>884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0.47899330221229958</v>
      </c>
      <c r="P24" s="2"/>
    </row>
    <row r="25" spans="1:16" ht="15.75" thickBot="1">
      <c r="A25" s="2"/>
      <c r="C25" s="38" t="s">
        <v>54</v>
      </c>
      <c r="D25" s="15"/>
      <c r="E25" s="15"/>
      <c r="F25" s="39">
        <v>856</v>
      </c>
      <c r="G25" s="16"/>
      <c r="M25" s="102" t="s">
        <v>55</v>
      </c>
      <c r="N25" s="103"/>
      <c r="O25" s="37">
        <f>(J10-J11)/J10</f>
        <v>0.40747954811063497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0.42537804076265617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-0.10183066361556065</v>
      </c>
      <c r="P27" s="2"/>
    </row>
    <row r="28" spans="1:16" ht="15" customHeight="1">
      <c r="A28" s="2"/>
      <c r="B28" s="41"/>
      <c r="C28" s="45" t="s">
        <v>64</v>
      </c>
      <c r="D28" s="33">
        <v>91.65</v>
      </c>
      <c r="E28" s="33"/>
      <c r="F28" s="34"/>
      <c r="G28" s="46"/>
      <c r="H28" s="47" t="s">
        <v>90</v>
      </c>
      <c r="I28" s="33">
        <v>646</v>
      </c>
      <c r="J28" s="33">
        <v>581</v>
      </c>
      <c r="K28" s="34">
        <f>I28-J28</f>
        <v>65</v>
      </c>
      <c r="M28" s="107" t="s">
        <v>65</v>
      </c>
      <c r="N28" s="108"/>
      <c r="O28" s="70">
        <f>(J10-J13)/J10</f>
        <v>0.62485391507596411</v>
      </c>
      <c r="P28" s="2"/>
    </row>
    <row r="29" spans="1:16" ht="15.75" thickBot="1">
      <c r="A29" s="2"/>
      <c r="B29" s="41"/>
      <c r="C29" s="45" t="s">
        <v>66</v>
      </c>
      <c r="D29" s="33">
        <v>72.45</v>
      </c>
      <c r="E29" s="33">
        <v>68.540000000000006</v>
      </c>
      <c r="F29" s="34">
        <v>94.61</v>
      </c>
      <c r="G29" s="48">
        <v>5.4</v>
      </c>
      <c r="H29" s="65" t="s">
        <v>2</v>
      </c>
      <c r="I29" s="35">
        <v>258</v>
      </c>
      <c r="J29" s="35">
        <v>225</v>
      </c>
      <c r="K29" s="36">
        <f>I29-J29</f>
        <v>33</v>
      </c>
      <c r="L29" s="49"/>
      <c r="M29" s="97" t="s">
        <v>67</v>
      </c>
      <c r="N29" s="98"/>
      <c r="O29" s="71">
        <f>(J9-J13)/J9</f>
        <v>0.80454637710574384</v>
      </c>
      <c r="P29" s="2"/>
    </row>
    <row r="30" spans="1:16" ht="15" customHeight="1">
      <c r="A30" s="2"/>
      <c r="B30" s="41"/>
      <c r="C30" s="45" t="s">
        <v>68</v>
      </c>
      <c r="D30" s="33">
        <v>79.349999999999994</v>
      </c>
      <c r="E30" s="33">
        <v>63.99</v>
      </c>
      <c r="F30" s="34">
        <v>80.650000000000006</v>
      </c>
      <c r="P30" s="2"/>
    </row>
    <row r="31" spans="1:16" ht="15" customHeight="1">
      <c r="A31" s="2"/>
      <c r="B31" s="41"/>
      <c r="C31" s="45" t="s">
        <v>69</v>
      </c>
      <c r="D31" s="33">
        <v>77.45</v>
      </c>
      <c r="E31" s="33">
        <v>49.28</v>
      </c>
      <c r="F31" s="34">
        <v>63.64</v>
      </c>
      <c r="P31" s="2"/>
    </row>
    <row r="32" spans="1:16" ht="15.75" customHeight="1" thickBot="1">
      <c r="A32" s="2"/>
      <c r="B32" s="41"/>
      <c r="C32" s="50" t="s">
        <v>70</v>
      </c>
      <c r="D32" s="51">
        <v>53.91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91.64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 t="s">
        <v>502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 t="s">
        <v>503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 t="s">
        <v>504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505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506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507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 t="s">
        <v>508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82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2023</v>
      </c>
      <c r="G64" s="12"/>
      <c r="H64" s="12"/>
      <c r="I64" s="12"/>
      <c r="J64" s="122">
        <f>AVERAGE(F64:I64)</f>
        <v>2023</v>
      </c>
      <c r="K64" s="123"/>
      <c r="M64" s="8">
        <v>2</v>
      </c>
      <c r="N64" s="124">
        <v>8.1999999999999993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797</v>
      </c>
      <c r="G65" s="12"/>
      <c r="H65" s="12"/>
      <c r="I65" s="12"/>
      <c r="J65" s="122">
        <f t="shared" ref="J65:J70" si="1">AVERAGE(F65:I65)</f>
        <v>797</v>
      </c>
      <c r="K65" s="123"/>
      <c r="M65" s="8">
        <v>3</v>
      </c>
      <c r="N65" s="124">
        <v>8.8000000000000007</v>
      </c>
      <c r="O65" s="125"/>
      <c r="P65" s="2"/>
    </row>
    <row r="66" spans="1:16" ht="15" customHeight="1">
      <c r="A66" s="2"/>
      <c r="C66" s="9" t="s">
        <v>19</v>
      </c>
      <c r="D66" s="11">
        <v>63.88</v>
      </c>
      <c r="E66" s="11">
        <v>6.8</v>
      </c>
      <c r="F66" s="11">
        <v>1322</v>
      </c>
      <c r="G66" s="11">
        <v>1331</v>
      </c>
      <c r="H66" s="11">
        <v>1297</v>
      </c>
      <c r="I66" s="11">
        <v>1332</v>
      </c>
      <c r="J66" s="122">
        <f t="shared" si="1"/>
        <v>1320.5</v>
      </c>
      <c r="K66" s="123"/>
      <c r="M66" s="8">
        <v>4</v>
      </c>
      <c r="N66" s="124">
        <v>7.8</v>
      </c>
      <c r="O66" s="125"/>
      <c r="P66" s="2"/>
    </row>
    <row r="67" spans="1:16" ht="15" customHeight="1">
      <c r="A67" s="2"/>
      <c r="C67" s="9" t="s">
        <v>21</v>
      </c>
      <c r="D67" s="11">
        <v>62.07</v>
      </c>
      <c r="E67" s="11">
        <v>8.1</v>
      </c>
      <c r="F67" s="11">
        <v>575</v>
      </c>
      <c r="G67" s="11">
        <v>571</v>
      </c>
      <c r="H67" s="11">
        <v>562</v>
      </c>
      <c r="I67" s="11">
        <v>661</v>
      </c>
      <c r="J67" s="122">
        <f t="shared" si="1"/>
        <v>592.25</v>
      </c>
      <c r="K67" s="123"/>
      <c r="M67" s="8">
        <v>5</v>
      </c>
      <c r="N67" s="124">
        <v>9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404</v>
      </c>
      <c r="G68" s="63">
        <v>399</v>
      </c>
      <c r="H68" s="63">
        <v>388</v>
      </c>
      <c r="I68" s="63">
        <v>429</v>
      </c>
      <c r="J68" s="122">
        <f t="shared" si="1"/>
        <v>405</v>
      </c>
      <c r="K68" s="123"/>
      <c r="M68" s="13">
        <v>6</v>
      </c>
      <c r="N68" s="126">
        <v>8.1999999999999993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249</v>
      </c>
      <c r="G69" s="63">
        <v>250</v>
      </c>
      <c r="H69" s="63">
        <v>214</v>
      </c>
      <c r="I69" s="63">
        <v>244</v>
      </c>
      <c r="J69" s="122">
        <f t="shared" si="1"/>
        <v>239.25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61.91</v>
      </c>
      <c r="E70" s="15">
        <v>7.2</v>
      </c>
      <c r="F70" s="15">
        <v>239</v>
      </c>
      <c r="G70" s="15">
        <v>242</v>
      </c>
      <c r="H70" s="15">
        <v>229</v>
      </c>
      <c r="I70" s="15">
        <v>235</v>
      </c>
      <c r="J70" s="128">
        <f t="shared" si="1"/>
        <v>236.25</v>
      </c>
      <c r="K70" s="129"/>
      <c r="M70" s="67" t="s">
        <v>30</v>
      </c>
      <c r="N70" s="65">
        <v>2.97</v>
      </c>
      <c r="O70" s="66">
        <v>4.76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10.17</v>
      </c>
      <c r="E73" s="11">
        <v>10.1</v>
      </c>
      <c r="F73" s="22">
        <v>1188</v>
      </c>
      <c r="G73" s="16"/>
      <c r="H73" s="23" t="s">
        <v>1</v>
      </c>
      <c r="I73" s="117">
        <v>5.04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63.36</v>
      </c>
      <c r="E74" s="11"/>
      <c r="F74" s="22">
        <v>247</v>
      </c>
      <c r="G74" s="16">
        <v>64.010000000000005</v>
      </c>
      <c r="H74" s="27" t="s">
        <v>2</v>
      </c>
      <c r="I74" s="119">
        <v>4.71</v>
      </c>
      <c r="J74" s="119"/>
      <c r="K74" s="120"/>
      <c r="M74" s="65">
        <v>6.8</v>
      </c>
      <c r="N74" s="28">
        <v>151</v>
      </c>
      <c r="O74" s="66">
        <v>0.03</v>
      </c>
      <c r="P74" s="2"/>
    </row>
    <row r="75" spans="1:16" ht="15" customHeight="1" thickBot="1">
      <c r="A75" s="2"/>
      <c r="C75" s="21" t="s">
        <v>38</v>
      </c>
      <c r="D75" s="11">
        <v>62.44</v>
      </c>
      <c r="E75" s="11"/>
      <c r="F75" s="22">
        <v>238</v>
      </c>
      <c r="G75" s="16">
        <v>65.7</v>
      </c>
      <c r="H75" s="16"/>
      <c r="I75" s="16"/>
      <c r="J75" s="16"/>
      <c r="P75" s="2"/>
    </row>
    <row r="76" spans="1:16" ht="15" customHeight="1">
      <c r="A76" s="2"/>
      <c r="C76" s="21" t="s">
        <v>39</v>
      </c>
      <c r="D76" s="11"/>
      <c r="E76" s="11"/>
      <c r="F76" s="22"/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68.88</v>
      </c>
      <c r="E77" s="11"/>
      <c r="F77" s="22">
        <v>244</v>
      </c>
      <c r="G77" s="16">
        <v>68.08</v>
      </c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5.6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73.47</v>
      </c>
      <c r="E78" s="11"/>
      <c r="F78" s="22">
        <v>1809</v>
      </c>
      <c r="G78" s="16"/>
      <c r="H78" s="109">
        <v>6</v>
      </c>
      <c r="I78" s="111">
        <v>355</v>
      </c>
      <c r="J78" s="111">
        <v>152</v>
      </c>
      <c r="K78" s="113">
        <f>((I78-J78)/I78)</f>
        <v>0.57183098591549297</v>
      </c>
      <c r="M78" s="13">
        <v>2</v>
      </c>
      <c r="N78" s="35">
        <v>5.4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74.58</v>
      </c>
      <c r="E79" s="11">
        <v>6.7</v>
      </c>
      <c r="F79" s="22">
        <v>477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470</v>
      </c>
      <c r="G80" s="16"/>
      <c r="H80" s="109">
        <v>14</v>
      </c>
      <c r="I80" s="111">
        <v>333</v>
      </c>
      <c r="J80" s="111">
        <v>147</v>
      </c>
      <c r="K80" s="113">
        <f>((I80-J80)/I80)</f>
        <v>0.55855855855855852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76.91</v>
      </c>
      <c r="E81" s="11">
        <v>6.3</v>
      </c>
      <c r="F81" s="22">
        <v>1071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0.55149564558879216</v>
      </c>
      <c r="P81" s="2"/>
    </row>
    <row r="82" spans="1:16" ht="15.75" thickBot="1">
      <c r="A82" s="2"/>
      <c r="C82" s="38" t="s">
        <v>54</v>
      </c>
      <c r="D82" s="15"/>
      <c r="E82" s="15"/>
      <c r="F82" s="39">
        <v>1066</v>
      </c>
      <c r="G82" s="16"/>
      <c r="M82" s="102" t="s">
        <v>55</v>
      </c>
      <c r="N82" s="103"/>
      <c r="O82" s="37">
        <f>(J67-J68)/J67</f>
        <v>0.31616715913887716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0.40925925925925927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1.2539184952978056E-2</v>
      </c>
      <c r="P84" s="2"/>
    </row>
    <row r="85" spans="1:16">
      <c r="A85" s="2"/>
      <c r="B85" s="41"/>
      <c r="C85" s="45" t="s">
        <v>64</v>
      </c>
      <c r="D85" s="33">
        <v>90.96</v>
      </c>
      <c r="E85" s="33"/>
      <c r="F85" s="34"/>
      <c r="G85" s="46"/>
      <c r="H85" s="47" t="s">
        <v>1</v>
      </c>
      <c r="I85" s="33">
        <v>767</v>
      </c>
      <c r="J85" s="33">
        <v>680</v>
      </c>
      <c r="K85" s="34">
        <f>I85-J85</f>
        <v>87</v>
      </c>
      <c r="M85" s="107" t="s">
        <v>65</v>
      </c>
      <c r="N85" s="108"/>
      <c r="O85" s="70">
        <f>(J67-J70)/J67</f>
        <v>0.60109750949767837</v>
      </c>
      <c r="P85" s="2"/>
    </row>
    <row r="86" spans="1:16" ht="15.75" thickBot="1">
      <c r="A86" s="2"/>
      <c r="B86" s="41"/>
      <c r="C86" s="45" t="s">
        <v>66</v>
      </c>
      <c r="D86" s="33">
        <v>73.25</v>
      </c>
      <c r="E86" s="33">
        <v>68.180000000000007</v>
      </c>
      <c r="F86" s="34">
        <v>93.09</v>
      </c>
      <c r="G86" s="48">
        <v>5.5</v>
      </c>
      <c r="H86" s="65" t="s">
        <v>2</v>
      </c>
      <c r="I86" s="35">
        <v>269</v>
      </c>
      <c r="J86" s="35">
        <v>244</v>
      </c>
      <c r="K86" s="34">
        <f>I86-J86</f>
        <v>25</v>
      </c>
      <c r="L86" s="49"/>
      <c r="M86" s="97" t="s">
        <v>67</v>
      </c>
      <c r="N86" s="98"/>
      <c r="O86" s="71">
        <f>(J66-J70)/J66</f>
        <v>0.82109049602423323</v>
      </c>
      <c r="P86" s="2"/>
    </row>
    <row r="87" spans="1:16" ht="15" customHeight="1">
      <c r="A87" s="2"/>
      <c r="B87" s="41"/>
      <c r="C87" s="45" t="s">
        <v>68</v>
      </c>
      <c r="D87" s="33">
        <v>78.349999999999994</v>
      </c>
      <c r="E87" s="33">
        <v>63.19</v>
      </c>
      <c r="F87" s="34">
        <v>80.66</v>
      </c>
      <c r="P87" s="2"/>
    </row>
    <row r="88" spans="1:16" ht="15" customHeight="1">
      <c r="A88" s="2"/>
      <c r="B88" s="41"/>
      <c r="C88" s="45" t="s">
        <v>69</v>
      </c>
      <c r="D88" s="33">
        <v>76.05</v>
      </c>
      <c r="E88" s="33">
        <v>48.39</v>
      </c>
      <c r="F88" s="34">
        <v>63.64</v>
      </c>
      <c r="P88" s="2"/>
    </row>
    <row r="89" spans="1:16" ht="15" customHeight="1" thickBot="1">
      <c r="A89" s="2"/>
      <c r="B89" s="41"/>
      <c r="C89" s="50" t="s">
        <v>70</v>
      </c>
      <c r="D89" s="51">
        <v>57.15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91.07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509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446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510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511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 t="s">
        <v>512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89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2080</v>
      </c>
      <c r="G119" s="12"/>
      <c r="H119" s="12"/>
      <c r="I119" s="12"/>
      <c r="J119" s="122">
        <f>AVERAGE(F119:I119)</f>
        <v>2080</v>
      </c>
      <c r="K119" s="123"/>
      <c r="M119" s="8">
        <v>2</v>
      </c>
      <c r="N119" s="124">
        <v>8.1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789</v>
      </c>
      <c r="G120" s="12"/>
      <c r="H120" s="12"/>
      <c r="I120" s="12"/>
      <c r="J120" s="122">
        <f t="shared" ref="J120:J125" si="2">AVERAGE(F120:I120)</f>
        <v>789</v>
      </c>
      <c r="K120" s="123"/>
      <c r="M120" s="8">
        <v>3</v>
      </c>
      <c r="N120" s="124">
        <v>8.5</v>
      </c>
      <c r="O120" s="125"/>
      <c r="P120" s="2"/>
    </row>
    <row r="121" spans="1:16">
      <c r="A121" s="2"/>
      <c r="C121" s="9" t="s">
        <v>19</v>
      </c>
      <c r="D121" s="11">
        <v>62.49</v>
      </c>
      <c r="E121" s="11">
        <v>6.6</v>
      </c>
      <c r="F121" s="11">
        <v>1565</v>
      </c>
      <c r="G121" s="11">
        <v>1530</v>
      </c>
      <c r="H121" s="11">
        <v>1585</v>
      </c>
      <c r="I121" s="11">
        <v>1631</v>
      </c>
      <c r="J121" s="122">
        <f t="shared" si="2"/>
        <v>1577.75</v>
      </c>
      <c r="K121" s="123"/>
      <c r="M121" s="8">
        <v>4</v>
      </c>
      <c r="N121" s="124">
        <v>7.7</v>
      </c>
      <c r="O121" s="125"/>
      <c r="P121" s="2"/>
    </row>
    <row r="122" spans="1:16">
      <c r="A122" s="2"/>
      <c r="C122" s="9" t="s">
        <v>21</v>
      </c>
      <c r="D122" s="11">
        <v>60.7</v>
      </c>
      <c r="E122" s="11">
        <v>7.6</v>
      </c>
      <c r="F122" s="11">
        <v>847</v>
      </c>
      <c r="G122" s="11">
        <v>828</v>
      </c>
      <c r="H122" s="11">
        <v>745</v>
      </c>
      <c r="I122" s="11">
        <v>676</v>
      </c>
      <c r="J122" s="122">
        <f t="shared" si="2"/>
        <v>774</v>
      </c>
      <c r="K122" s="123"/>
      <c r="M122" s="8">
        <v>5</v>
      </c>
      <c r="N122" s="124">
        <v>8.9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362</v>
      </c>
      <c r="G123" s="63">
        <v>349</v>
      </c>
      <c r="H123" s="63">
        <v>357</v>
      </c>
      <c r="I123" s="63">
        <v>364</v>
      </c>
      <c r="J123" s="122">
        <f t="shared" si="2"/>
        <v>358</v>
      </c>
      <c r="K123" s="123"/>
      <c r="M123" s="13">
        <v>6</v>
      </c>
      <c r="N123" s="126">
        <v>7.5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231</v>
      </c>
      <c r="G124" s="63">
        <v>234</v>
      </c>
      <c r="H124" s="63">
        <v>241</v>
      </c>
      <c r="I124" s="63">
        <v>266</v>
      </c>
      <c r="J124" s="122">
        <f t="shared" si="2"/>
        <v>243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59.79</v>
      </c>
      <c r="E125" s="15">
        <v>6.9</v>
      </c>
      <c r="F125" s="15">
        <v>241</v>
      </c>
      <c r="G125" s="15">
        <v>243</v>
      </c>
      <c r="H125" s="15">
        <v>255</v>
      </c>
      <c r="I125" s="15">
        <v>273</v>
      </c>
      <c r="J125" s="128">
        <f t="shared" si="2"/>
        <v>253</v>
      </c>
      <c r="K125" s="129"/>
      <c r="M125" s="67" t="s">
        <v>30</v>
      </c>
      <c r="N125" s="65">
        <v>3.25</v>
      </c>
      <c r="O125" s="66"/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16.21</v>
      </c>
      <c r="E128" s="11">
        <v>9.6</v>
      </c>
      <c r="F128" s="22">
        <v>1240</v>
      </c>
      <c r="G128" s="16"/>
      <c r="H128" s="23" t="s">
        <v>1</v>
      </c>
      <c r="I128" s="117">
        <v>6.28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64.56</v>
      </c>
      <c r="E129" s="11"/>
      <c r="F129" s="22">
        <v>232</v>
      </c>
      <c r="G129" s="16"/>
      <c r="H129" s="27" t="s">
        <v>2</v>
      </c>
      <c r="I129" s="119">
        <v>6.06</v>
      </c>
      <c r="J129" s="119"/>
      <c r="K129" s="120"/>
      <c r="M129" s="65">
        <v>6.9</v>
      </c>
      <c r="N129" s="28">
        <v>134</v>
      </c>
      <c r="O129" s="66">
        <v>0.05</v>
      </c>
      <c r="P129" s="2"/>
    </row>
    <row r="130" spans="1:16" ht="15" customHeight="1" thickBot="1">
      <c r="A130" s="2"/>
      <c r="C130" s="21" t="s">
        <v>38</v>
      </c>
      <c r="D130" s="11">
        <v>70.19</v>
      </c>
      <c r="E130" s="11"/>
      <c r="F130" s="22">
        <v>229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/>
      <c r="E131" s="11"/>
      <c r="F131" s="22"/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67.59</v>
      </c>
      <c r="E132" s="11"/>
      <c r="F132" s="22">
        <v>226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5.8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74.17</v>
      </c>
      <c r="E133" s="11"/>
      <c r="F133" s="22">
        <v>1960</v>
      </c>
      <c r="G133" s="16"/>
      <c r="H133" s="109">
        <v>2</v>
      </c>
      <c r="I133" s="111">
        <v>838</v>
      </c>
      <c r="J133" s="111">
        <v>274</v>
      </c>
      <c r="K133" s="113">
        <f>((I133-J133)/I133)</f>
        <v>0.67303102625298328</v>
      </c>
      <c r="M133" s="13">
        <v>2</v>
      </c>
      <c r="N133" s="35">
        <v>5.9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74.89</v>
      </c>
      <c r="E134" s="11">
        <v>6.6</v>
      </c>
      <c r="F134" s="22">
        <v>490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475</v>
      </c>
      <c r="G135" s="16"/>
      <c r="H135" s="109"/>
      <c r="I135" s="111"/>
      <c r="J135" s="111"/>
      <c r="K135" s="113" t="e">
        <f>((I135-J135)/I135)</f>
        <v>#DIV/0!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76.459999999999994</v>
      </c>
      <c r="E136" s="11">
        <v>6.2</v>
      </c>
      <c r="F136" s="22">
        <v>1085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0.50942798288702262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1069</v>
      </c>
      <c r="G137" s="16"/>
      <c r="M137" s="102" t="s">
        <v>55</v>
      </c>
      <c r="N137" s="103"/>
      <c r="O137" s="37">
        <f>(J122-J123)/J122</f>
        <v>0.53746770025839796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0.32122905027932963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-4.1152263374485597E-2</v>
      </c>
      <c r="P139" s="2"/>
    </row>
    <row r="140" spans="1:16">
      <c r="A140" s="2"/>
      <c r="B140" s="41"/>
      <c r="C140" s="45" t="s">
        <v>64</v>
      </c>
      <c r="D140" s="33">
        <v>91.25</v>
      </c>
      <c r="E140" s="33"/>
      <c r="F140" s="34"/>
      <c r="G140" s="46"/>
      <c r="H140" s="47" t="s">
        <v>90</v>
      </c>
      <c r="I140" s="33">
        <v>407</v>
      </c>
      <c r="J140" s="33">
        <v>375</v>
      </c>
      <c r="K140" s="34">
        <f>I140-J140</f>
        <v>32</v>
      </c>
      <c r="M140" s="107" t="s">
        <v>65</v>
      </c>
      <c r="N140" s="108"/>
      <c r="O140" s="70">
        <f>(J122-J125)/J122</f>
        <v>0.67312661498708015</v>
      </c>
      <c r="P140" s="2"/>
    </row>
    <row r="141" spans="1:16" ht="15.75" thickBot="1">
      <c r="A141" s="2"/>
      <c r="B141" s="41"/>
      <c r="C141" s="45" t="s">
        <v>66</v>
      </c>
      <c r="D141" s="33">
        <v>72.8</v>
      </c>
      <c r="E141" s="33">
        <v>68.02</v>
      </c>
      <c r="F141" s="34">
        <v>93.43</v>
      </c>
      <c r="G141" s="48">
        <v>5.4</v>
      </c>
      <c r="H141" s="65" t="s">
        <v>2</v>
      </c>
      <c r="I141" s="35">
        <v>197</v>
      </c>
      <c r="J141" s="35">
        <v>167</v>
      </c>
      <c r="K141" s="34">
        <f>I141-J141</f>
        <v>30</v>
      </c>
      <c r="L141" s="49"/>
      <c r="M141" s="97" t="s">
        <v>67</v>
      </c>
      <c r="N141" s="98"/>
      <c r="O141" s="71">
        <f>(J121-J125)/J121</f>
        <v>0.83964506417366502</v>
      </c>
      <c r="P141" s="2"/>
    </row>
    <row r="142" spans="1:16" ht="15" customHeight="1">
      <c r="A142" s="2"/>
      <c r="B142" s="41"/>
      <c r="C142" s="45" t="s">
        <v>68</v>
      </c>
      <c r="D142" s="33">
        <v>78.900000000000006</v>
      </c>
      <c r="E142" s="33">
        <v>63.5</v>
      </c>
      <c r="F142" s="34">
        <v>80.48</v>
      </c>
      <c r="P142" s="2"/>
    </row>
    <row r="143" spans="1:16" ht="15" customHeight="1">
      <c r="A143" s="2"/>
      <c r="B143" s="41"/>
      <c r="C143" s="45" t="s">
        <v>69</v>
      </c>
      <c r="D143" s="33">
        <v>76.849999999999994</v>
      </c>
      <c r="E143" s="33">
        <v>48.8</v>
      </c>
      <c r="F143" s="34">
        <v>63.5</v>
      </c>
      <c r="P143" s="2"/>
    </row>
    <row r="144" spans="1:16" ht="15" customHeight="1" thickBot="1">
      <c r="A144" s="2"/>
      <c r="B144" s="41"/>
      <c r="C144" s="50" t="s">
        <v>70</v>
      </c>
      <c r="D144" s="51">
        <v>52.75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91.4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513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514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515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516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517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BD5E-C1C6-4AFB-BD59-E5937A8DB5A3}">
  <dimension ref="A1:S171"/>
  <sheetViews>
    <sheetView zoomScale="85" zoomScaleNormal="85" workbookViewId="0">
      <selection activeCell="A115" sqref="A115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7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1338.3333333333333</v>
      </c>
    </row>
    <row r="7" spans="1:19">
      <c r="A7" s="2"/>
      <c r="C7" s="9" t="s">
        <v>17</v>
      </c>
      <c r="D7" s="10"/>
      <c r="E7" s="10"/>
      <c r="F7" s="11">
        <v>1693</v>
      </c>
      <c r="G7" s="12"/>
      <c r="H7" s="12"/>
      <c r="I7" s="12"/>
      <c r="J7" s="122">
        <f>AVERAGE(F7:I7)</f>
        <v>1693</v>
      </c>
      <c r="K7" s="123"/>
      <c r="M7" s="8">
        <v>2</v>
      </c>
      <c r="N7" s="124">
        <v>8.3000000000000007</v>
      </c>
      <c r="O7" s="125"/>
      <c r="P7" s="2"/>
      <c r="R7" s="56" t="s">
        <v>1</v>
      </c>
      <c r="S7" s="72">
        <f>AVERAGE(J10,J67,J122)</f>
        <v>636.16666666666663</v>
      </c>
    </row>
    <row r="8" spans="1:19">
      <c r="A8" s="2"/>
      <c r="C8" s="9" t="s">
        <v>18</v>
      </c>
      <c r="D8" s="10"/>
      <c r="E8" s="10"/>
      <c r="F8" s="11">
        <v>596</v>
      </c>
      <c r="G8" s="12"/>
      <c r="H8" s="12"/>
      <c r="I8" s="12"/>
      <c r="J8" s="122">
        <f t="shared" ref="J8:J13" si="0">AVERAGE(F8:I8)</f>
        <v>596</v>
      </c>
      <c r="K8" s="123"/>
      <c r="M8" s="8">
        <v>3</v>
      </c>
      <c r="N8" s="124">
        <v>8.6999999999999993</v>
      </c>
      <c r="O8" s="125"/>
      <c r="P8" s="2"/>
      <c r="R8" s="56" t="s">
        <v>2</v>
      </c>
      <c r="S8" s="73">
        <f>AVERAGE(J13,J70,J125)</f>
        <v>234.33333333333334</v>
      </c>
    </row>
    <row r="9" spans="1:19">
      <c r="A9" s="2"/>
      <c r="C9" s="9" t="s">
        <v>19</v>
      </c>
      <c r="D9" s="11">
        <v>66.05</v>
      </c>
      <c r="E9" s="11">
        <v>7.8</v>
      </c>
      <c r="F9" s="11">
        <v>1472</v>
      </c>
      <c r="G9" s="11">
        <v>1276</v>
      </c>
      <c r="H9" s="11">
        <v>1287</v>
      </c>
      <c r="I9" s="11">
        <v>1632</v>
      </c>
      <c r="J9" s="122">
        <f t="shared" si="0"/>
        <v>1416.75</v>
      </c>
      <c r="K9" s="123"/>
      <c r="M9" s="8">
        <v>4</v>
      </c>
      <c r="N9" s="124">
        <v>7.7</v>
      </c>
      <c r="O9" s="125"/>
      <c r="P9" s="2"/>
      <c r="R9" s="74" t="s">
        <v>20</v>
      </c>
      <c r="S9" s="75">
        <f>S6-S8</f>
        <v>1104</v>
      </c>
    </row>
    <row r="10" spans="1:19">
      <c r="A10" s="2"/>
      <c r="C10" s="9" t="s">
        <v>21</v>
      </c>
      <c r="D10" s="11">
        <v>62.26</v>
      </c>
      <c r="E10" s="11">
        <v>7.9</v>
      </c>
      <c r="F10" s="11">
        <v>739</v>
      </c>
      <c r="G10" s="11">
        <v>819</v>
      </c>
      <c r="H10" s="11">
        <v>725</v>
      </c>
      <c r="I10" s="11">
        <v>691</v>
      </c>
      <c r="J10" s="122">
        <f t="shared" si="0"/>
        <v>743.5</v>
      </c>
      <c r="K10" s="123"/>
      <c r="M10" s="8">
        <v>5</v>
      </c>
      <c r="N10" s="124">
        <v>8.6999999999999993</v>
      </c>
      <c r="O10" s="125"/>
      <c r="P10" s="2"/>
      <c r="R10" s="74" t="s">
        <v>22</v>
      </c>
      <c r="S10" s="76">
        <f>S7-S8</f>
        <v>401.83333333333326</v>
      </c>
    </row>
    <row r="11" spans="1:19" ht="15.75" thickBot="1">
      <c r="A11" s="2"/>
      <c r="C11" s="9" t="s">
        <v>23</v>
      </c>
      <c r="D11" s="11"/>
      <c r="E11" s="11"/>
      <c r="F11" s="11">
        <v>287</v>
      </c>
      <c r="G11" s="63">
        <v>407</v>
      </c>
      <c r="H11" s="63">
        <v>370</v>
      </c>
      <c r="I11" s="63">
        <v>364</v>
      </c>
      <c r="J11" s="122">
        <f t="shared" si="0"/>
        <v>357</v>
      </c>
      <c r="K11" s="123"/>
      <c r="M11" s="13">
        <v>6</v>
      </c>
      <c r="N11" s="126">
        <v>7.1</v>
      </c>
      <c r="O11" s="127"/>
      <c r="P11" s="2"/>
      <c r="R11" s="77" t="s">
        <v>24</v>
      </c>
      <c r="S11" s="78">
        <f>S9/S6</f>
        <v>0.82490660024906604</v>
      </c>
    </row>
    <row r="12" spans="1:19" ht="15.75" thickBot="1">
      <c r="A12" s="2"/>
      <c r="C12" s="9" t="s">
        <v>25</v>
      </c>
      <c r="D12" s="11"/>
      <c r="E12" s="11"/>
      <c r="F12" s="11">
        <v>248</v>
      </c>
      <c r="G12" s="63">
        <v>226</v>
      </c>
      <c r="H12" s="63">
        <v>242</v>
      </c>
      <c r="I12" s="63">
        <v>241</v>
      </c>
      <c r="J12" s="122">
        <f t="shared" si="0"/>
        <v>239.25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0.63164789101388519</v>
      </c>
    </row>
    <row r="13" spans="1:19" ht="15.75" thickBot="1">
      <c r="A13" s="2"/>
      <c r="C13" s="14" t="s">
        <v>29</v>
      </c>
      <c r="D13" s="15">
        <v>61.56</v>
      </c>
      <c r="E13" s="15">
        <v>7.2</v>
      </c>
      <c r="F13" s="15">
        <v>263</v>
      </c>
      <c r="G13" s="15">
        <v>246</v>
      </c>
      <c r="H13" s="15">
        <v>246</v>
      </c>
      <c r="I13" s="15">
        <v>245</v>
      </c>
      <c r="J13" s="128">
        <f t="shared" si="0"/>
        <v>250</v>
      </c>
      <c r="K13" s="129"/>
      <c r="M13" s="67" t="s">
        <v>30</v>
      </c>
      <c r="N13" s="65">
        <v>3.64</v>
      </c>
      <c r="O13" s="66">
        <v>5.68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13.62</v>
      </c>
      <c r="E16" s="11">
        <v>10.5</v>
      </c>
      <c r="F16" s="22">
        <v>886</v>
      </c>
      <c r="G16" s="16"/>
      <c r="H16" s="23" t="s">
        <v>1</v>
      </c>
      <c r="I16" s="117">
        <v>6.95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66.47</v>
      </c>
      <c r="E17" s="11"/>
      <c r="F17" s="22">
        <v>275</v>
      </c>
      <c r="G17" s="16"/>
      <c r="H17" s="27" t="s">
        <v>2</v>
      </c>
      <c r="I17" s="119">
        <v>6.6</v>
      </c>
      <c r="J17" s="119"/>
      <c r="K17" s="120"/>
      <c r="M17" s="65">
        <v>6.8</v>
      </c>
      <c r="N17" s="28">
        <v>145</v>
      </c>
      <c r="O17" s="66">
        <v>0.03</v>
      </c>
      <c r="P17" s="2"/>
    </row>
    <row r="18" spans="1:16" ht="15.75" thickBot="1">
      <c r="A18" s="2"/>
      <c r="C18" s="21" t="s">
        <v>38</v>
      </c>
      <c r="D18" s="11">
        <v>67.069999999999993</v>
      </c>
      <c r="E18" s="11"/>
      <c r="F18" s="22">
        <v>269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/>
      <c r="E19" s="11"/>
      <c r="F19" s="22"/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68.58</v>
      </c>
      <c r="E20" s="11"/>
      <c r="F20" s="22">
        <v>272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5.7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74.23</v>
      </c>
      <c r="E21" s="11"/>
      <c r="F21" s="22">
        <v>1295</v>
      </c>
      <c r="G21" s="16"/>
      <c r="H21" s="109">
        <v>3</v>
      </c>
      <c r="I21" s="111">
        <v>824</v>
      </c>
      <c r="J21" s="111">
        <v>731</v>
      </c>
      <c r="K21" s="113">
        <f>((I21-J21)/I21)</f>
        <v>0.11286407766990292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77.260000000000005</v>
      </c>
      <c r="E22" s="11">
        <v>7</v>
      </c>
      <c r="F22" s="22">
        <v>545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512</v>
      </c>
      <c r="G23" s="16"/>
      <c r="H23" s="109">
        <v>13</v>
      </c>
      <c r="I23" s="111">
        <v>403</v>
      </c>
      <c r="J23" s="111">
        <v>177</v>
      </c>
      <c r="K23" s="113">
        <f>((I23-J23)/I23)</f>
        <v>0.56079404466501237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77.55</v>
      </c>
      <c r="E24" s="11">
        <v>6.6</v>
      </c>
      <c r="F24" s="22">
        <v>983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0.47520734074466209</v>
      </c>
      <c r="P24" s="2"/>
    </row>
    <row r="25" spans="1:16" ht="15.75" thickBot="1">
      <c r="A25" s="2"/>
      <c r="C25" s="38" t="s">
        <v>54</v>
      </c>
      <c r="D25" s="15"/>
      <c r="E25" s="15"/>
      <c r="F25" s="39">
        <v>955</v>
      </c>
      <c r="G25" s="16"/>
      <c r="M25" s="102" t="s">
        <v>55</v>
      </c>
      <c r="N25" s="103"/>
      <c r="O25" s="37">
        <f>(J10-J11)/J10</f>
        <v>0.51983860121049097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0.32983193277310924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-4.4932079414838039E-2</v>
      </c>
      <c r="P27" s="2"/>
    </row>
    <row r="28" spans="1:16" ht="15" customHeight="1">
      <c r="A28" s="2"/>
      <c r="B28" s="41"/>
      <c r="C28" s="45" t="s">
        <v>64</v>
      </c>
      <c r="D28" s="33">
        <v>91.25</v>
      </c>
      <c r="E28" s="33"/>
      <c r="F28" s="34"/>
      <c r="G28" s="46"/>
      <c r="H28" s="47" t="s">
        <v>90</v>
      </c>
      <c r="I28" s="33">
        <v>452</v>
      </c>
      <c r="J28" s="33">
        <v>381</v>
      </c>
      <c r="K28" s="34">
        <f>I28-J28</f>
        <v>71</v>
      </c>
      <c r="M28" s="107" t="s">
        <v>65</v>
      </c>
      <c r="N28" s="108"/>
      <c r="O28" s="70">
        <f>(J10-J13)/J10</f>
        <v>0.66375252185608613</v>
      </c>
      <c r="P28" s="2"/>
    </row>
    <row r="29" spans="1:16" ht="15.75" thickBot="1">
      <c r="A29" s="2"/>
      <c r="B29" s="41"/>
      <c r="C29" s="45" t="s">
        <v>66</v>
      </c>
      <c r="D29" s="33">
        <v>73.099999999999994</v>
      </c>
      <c r="E29" s="33">
        <v>68.98</v>
      </c>
      <c r="F29" s="34">
        <v>94.36</v>
      </c>
      <c r="G29" s="48">
        <v>5.3</v>
      </c>
      <c r="H29" s="65" t="s">
        <v>2</v>
      </c>
      <c r="I29" s="35">
        <v>253</v>
      </c>
      <c r="J29" s="35">
        <v>234</v>
      </c>
      <c r="K29" s="36">
        <f>I29-J29</f>
        <v>19</v>
      </c>
      <c r="L29" s="49"/>
      <c r="M29" s="97" t="s">
        <v>67</v>
      </c>
      <c r="N29" s="98"/>
      <c r="O29" s="71">
        <f>(J9-J13)/J9</f>
        <v>0.82353979177695424</v>
      </c>
      <c r="P29" s="2"/>
    </row>
    <row r="30" spans="1:16" ht="15" customHeight="1">
      <c r="A30" s="2"/>
      <c r="B30" s="41"/>
      <c r="C30" s="45" t="s">
        <v>68</v>
      </c>
      <c r="D30" s="33">
        <v>78.7</v>
      </c>
      <c r="E30" s="33">
        <v>63.34</v>
      </c>
      <c r="F30" s="34">
        <v>80.48</v>
      </c>
      <c r="P30" s="2"/>
    </row>
    <row r="31" spans="1:16" ht="15" customHeight="1">
      <c r="A31" s="2"/>
      <c r="B31" s="41"/>
      <c r="C31" s="45" t="s">
        <v>69</v>
      </c>
      <c r="D31" s="33">
        <v>78</v>
      </c>
      <c r="E31" s="33">
        <v>49.35</v>
      </c>
      <c r="F31" s="34">
        <v>63.27</v>
      </c>
      <c r="P31" s="2"/>
    </row>
    <row r="32" spans="1:16" ht="15.75" customHeight="1" thickBot="1">
      <c r="A32" s="2"/>
      <c r="B32" s="41"/>
      <c r="C32" s="50" t="s">
        <v>70</v>
      </c>
      <c r="D32" s="51">
        <v>53.75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91.3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 t="s">
        <v>518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519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520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521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 t="s">
        <v>522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82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1623</v>
      </c>
      <c r="G64" s="12"/>
      <c r="H64" s="12"/>
      <c r="I64" s="12"/>
      <c r="J64" s="122">
        <f>AVERAGE(F64:I64)</f>
        <v>1623</v>
      </c>
      <c r="K64" s="123"/>
      <c r="M64" s="8">
        <v>2</v>
      </c>
      <c r="N64" s="124">
        <v>8.3000000000000007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571</v>
      </c>
      <c r="G65" s="12"/>
      <c r="H65" s="12"/>
      <c r="I65" s="12"/>
      <c r="J65" s="122">
        <f t="shared" ref="J65:J70" si="1">AVERAGE(F65:I65)</f>
        <v>571</v>
      </c>
      <c r="K65" s="123"/>
      <c r="M65" s="8">
        <v>3</v>
      </c>
      <c r="N65" s="124">
        <v>8.1</v>
      </c>
      <c r="O65" s="125"/>
      <c r="P65" s="2"/>
    </row>
    <row r="66" spans="1:16" ht="15" customHeight="1">
      <c r="A66" s="2"/>
      <c r="C66" s="9" t="s">
        <v>19</v>
      </c>
      <c r="D66" s="11">
        <v>63.81</v>
      </c>
      <c r="E66" s="11">
        <v>7.1</v>
      </c>
      <c r="F66" s="11">
        <v>1444</v>
      </c>
      <c r="G66" s="11">
        <v>1438</v>
      </c>
      <c r="H66" s="11">
        <v>1291</v>
      </c>
      <c r="I66" s="11">
        <v>1122</v>
      </c>
      <c r="J66" s="122">
        <f t="shared" si="1"/>
        <v>1323.75</v>
      </c>
      <c r="K66" s="123"/>
      <c r="M66" s="8">
        <v>4</v>
      </c>
      <c r="N66" s="124">
        <v>8</v>
      </c>
      <c r="O66" s="125"/>
      <c r="P66" s="2"/>
    </row>
    <row r="67" spans="1:16" ht="15" customHeight="1">
      <c r="A67" s="2"/>
      <c r="C67" s="9" t="s">
        <v>21</v>
      </c>
      <c r="D67" s="11">
        <v>62.07</v>
      </c>
      <c r="E67" s="11">
        <v>7.5</v>
      </c>
      <c r="F67" s="11">
        <v>677</v>
      </c>
      <c r="G67" s="11">
        <v>670</v>
      </c>
      <c r="H67" s="11">
        <v>666</v>
      </c>
      <c r="I67" s="11">
        <v>537</v>
      </c>
      <c r="J67" s="122">
        <f t="shared" si="1"/>
        <v>637.5</v>
      </c>
      <c r="K67" s="123"/>
      <c r="M67" s="8">
        <v>5</v>
      </c>
      <c r="N67" s="124">
        <v>9.3000000000000007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389</v>
      </c>
      <c r="G68" s="63">
        <v>401</v>
      </c>
      <c r="H68" s="63">
        <v>390</v>
      </c>
      <c r="I68" s="63">
        <v>380</v>
      </c>
      <c r="J68" s="122">
        <f t="shared" si="1"/>
        <v>390</v>
      </c>
      <c r="K68" s="123"/>
      <c r="M68" s="13">
        <v>6</v>
      </c>
      <c r="N68" s="126">
        <v>7.6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262</v>
      </c>
      <c r="G69" s="63">
        <v>274</v>
      </c>
      <c r="H69" s="63">
        <v>266</v>
      </c>
      <c r="I69" s="63">
        <v>232</v>
      </c>
      <c r="J69" s="122">
        <f t="shared" si="1"/>
        <v>258.5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62.02</v>
      </c>
      <c r="E70" s="15">
        <v>7</v>
      </c>
      <c r="F70" s="15">
        <v>255</v>
      </c>
      <c r="G70" s="15">
        <v>267</v>
      </c>
      <c r="H70" s="15">
        <v>259</v>
      </c>
      <c r="I70" s="15">
        <v>222</v>
      </c>
      <c r="J70" s="128">
        <f t="shared" si="1"/>
        <v>250.75</v>
      </c>
      <c r="K70" s="129"/>
      <c r="M70" s="67" t="s">
        <v>30</v>
      </c>
      <c r="N70" s="65">
        <v>3.94</v>
      </c>
      <c r="O70" s="66">
        <v>5.01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24.61</v>
      </c>
      <c r="E73" s="11">
        <v>10.1</v>
      </c>
      <c r="F73" s="22">
        <v>1269</v>
      </c>
      <c r="G73" s="16"/>
      <c r="H73" s="23" t="s">
        <v>1</v>
      </c>
      <c r="I73" s="117">
        <v>5.27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67.760000000000005</v>
      </c>
      <c r="E74" s="11"/>
      <c r="F74" s="22">
        <v>260</v>
      </c>
      <c r="G74" s="16"/>
      <c r="H74" s="27" t="s">
        <v>2</v>
      </c>
      <c r="I74" s="119">
        <v>4.93</v>
      </c>
      <c r="J74" s="119"/>
      <c r="K74" s="120"/>
      <c r="M74" s="65">
        <v>6.9</v>
      </c>
      <c r="N74" s="28">
        <v>132</v>
      </c>
      <c r="O74" s="66">
        <v>0.03</v>
      </c>
      <c r="P74" s="2"/>
    </row>
    <row r="75" spans="1:16" ht="15" customHeight="1" thickBot="1">
      <c r="A75" s="2"/>
      <c r="C75" s="21" t="s">
        <v>38</v>
      </c>
      <c r="D75" s="11">
        <v>66.540000000000006</v>
      </c>
      <c r="E75" s="11"/>
      <c r="F75" s="22">
        <v>233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>
        <v>63.91</v>
      </c>
      <c r="E76" s="11"/>
      <c r="F76" s="22">
        <v>241</v>
      </c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70.09</v>
      </c>
      <c r="E77" s="11"/>
      <c r="F77" s="22">
        <v>256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5.6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76.069999999999993</v>
      </c>
      <c r="E78" s="11"/>
      <c r="F78" s="22">
        <v>1447</v>
      </c>
      <c r="G78" s="16"/>
      <c r="H78" s="109">
        <v>4</v>
      </c>
      <c r="I78" s="111">
        <v>639</v>
      </c>
      <c r="J78" s="111">
        <v>500</v>
      </c>
      <c r="K78" s="113">
        <f>((I78-J78)/I78)</f>
        <v>0.21752738654147105</v>
      </c>
      <c r="M78" s="13">
        <v>2</v>
      </c>
      <c r="N78" s="35">
        <v>5.3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76.790000000000006</v>
      </c>
      <c r="E79" s="11">
        <v>6.5</v>
      </c>
      <c r="F79" s="22">
        <v>606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619</v>
      </c>
      <c r="G80" s="16"/>
      <c r="H80" s="109">
        <v>8</v>
      </c>
      <c r="I80" s="111">
        <v>333</v>
      </c>
      <c r="J80" s="111">
        <v>208</v>
      </c>
      <c r="K80" s="113">
        <f>((I80-J80)/I80)</f>
        <v>0.37537537537537535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77.86</v>
      </c>
      <c r="E81" s="11">
        <v>6.2</v>
      </c>
      <c r="F81" s="22">
        <v>998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0.5184135977337111</v>
      </c>
      <c r="P81" s="2"/>
    </row>
    <row r="82" spans="1:16" ht="15.75" thickBot="1">
      <c r="A82" s="2"/>
      <c r="C82" s="38" t="s">
        <v>54</v>
      </c>
      <c r="D82" s="15"/>
      <c r="E82" s="15"/>
      <c r="F82" s="39">
        <v>974</v>
      </c>
      <c r="G82" s="16"/>
      <c r="M82" s="102" t="s">
        <v>55</v>
      </c>
      <c r="N82" s="103"/>
      <c r="O82" s="37">
        <f>(J67-J68)/J67</f>
        <v>0.38823529411764707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0.3371794871794872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2.9980657640232108E-2</v>
      </c>
      <c r="P84" s="2"/>
    </row>
    <row r="85" spans="1:16">
      <c r="A85" s="2"/>
      <c r="B85" s="41"/>
      <c r="C85" s="45" t="s">
        <v>64</v>
      </c>
      <c r="D85" s="33">
        <v>90.79</v>
      </c>
      <c r="E85" s="33"/>
      <c r="F85" s="34"/>
      <c r="G85" s="46"/>
      <c r="H85" s="47" t="s">
        <v>1</v>
      </c>
      <c r="I85" s="33">
        <v>812</v>
      </c>
      <c r="J85" s="33">
        <v>729</v>
      </c>
      <c r="K85" s="34">
        <f>I85-J85</f>
        <v>83</v>
      </c>
      <c r="M85" s="107" t="s">
        <v>65</v>
      </c>
      <c r="N85" s="108"/>
      <c r="O85" s="70">
        <f>(J67-J70)/J67</f>
        <v>0.60666666666666669</v>
      </c>
      <c r="P85" s="2"/>
    </row>
    <row r="86" spans="1:16" ht="15.75" thickBot="1">
      <c r="A86" s="2"/>
      <c r="B86" s="41"/>
      <c r="C86" s="45" t="s">
        <v>66</v>
      </c>
      <c r="D86" s="33">
        <v>73.45</v>
      </c>
      <c r="E86" s="33">
        <v>68.78</v>
      </c>
      <c r="F86" s="34">
        <v>93.64</v>
      </c>
      <c r="G86" s="48">
        <v>5.5</v>
      </c>
      <c r="H86" s="65" t="s">
        <v>2</v>
      </c>
      <c r="I86" s="35">
        <v>282</v>
      </c>
      <c r="J86" s="35">
        <v>260</v>
      </c>
      <c r="K86" s="34">
        <f>I86-J86</f>
        <v>22</v>
      </c>
      <c r="L86" s="49"/>
      <c r="M86" s="97" t="s">
        <v>67</v>
      </c>
      <c r="N86" s="98"/>
      <c r="O86" s="71">
        <f>(J66-J70)/J66</f>
        <v>0.81057601510859301</v>
      </c>
      <c r="P86" s="2"/>
    </row>
    <row r="87" spans="1:16" ht="15" customHeight="1">
      <c r="A87" s="2"/>
      <c r="B87" s="41"/>
      <c r="C87" s="45" t="s">
        <v>68</v>
      </c>
      <c r="D87" s="33">
        <v>80.05</v>
      </c>
      <c r="E87" s="33">
        <v>64.010000000000005</v>
      </c>
      <c r="F87" s="34">
        <v>79.97</v>
      </c>
      <c r="P87" s="2"/>
    </row>
    <row r="88" spans="1:16" ht="15" customHeight="1">
      <c r="A88" s="2"/>
      <c r="B88" s="41"/>
      <c r="C88" s="45" t="s">
        <v>69</v>
      </c>
      <c r="D88" s="33">
        <v>76.05</v>
      </c>
      <c r="E88" s="33">
        <v>48.36</v>
      </c>
      <c r="F88" s="34">
        <v>63.59</v>
      </c>
      <c r="P88" s="2"/>
    </row>
    <row r="89" spans="1:16" ht="15" customHeight="1" thickBot="1">
      <c r="A89" s="2"/>
      <c r="B89" s="41"/>
      <c r="C89" s="50" t="s">
        <v>70</v>
      </c>
      <c r="D89" s="51">
        <v>55.99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91.01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523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462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524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525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 t="s">
        <v>526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 t="s">
        <v>527</v>
      </c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 t="s">
        <v>528</v>
      </c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89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1715</v>
      </c>
      <c r="G119" s="12"/>
      <c r="H119" s="12"/>
      <c r="I119" s="12"/>
      <c r="J119" s="122">
        <f>AVERAGE(F119:I119)</f>
        <v>1715</v>
      </c>
      <c r="K119" s="123"/>
      <c r="M119" s="8">
        <v>2</v>
      </c>
      <c r="N119" s="124">
        <v>8.3000000000000007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615</v>
      </c>
      <c r="G120" s="12"/>
      <c r="H120" s="12"/>
      <c r="I120" s="12"/>
      <c r="J120" s="122">
        <f t="shared" ref="J120:J125" si="2">AVERAGE(F120:I120)</f>
        <v>615</v>
      </c>
      <c r="K120" s="123"/>
      <c r="M120" s="8">
        <v>3</v>
      </c>
      <c r="N120" s="124">
        <v>8.6999999999999993</v>
      </c>
      <c r="O120" s="125"/>
      <c r="P120" s="2"/>
    </row>
    <row r="121" spans="1:16">
      <c r="A121" s="2"/>
      <c r="C121" s="9" t="s">
        <v>19</v>
      </c>
      <c r="D121" s="11">
        <v>64.400000000000006</v>
      </c>
      <c r="E121" s="11">
        <v>7.8</v>
      </c>
      <c r="F121" s="11">
        <v>1244</v>
      </c>
      <c r="G121" s="11">
        <v>1221</v>
      </c>
      <c r="H121" s="11">
        <v>1289</v>
      </c>
      <c r="I121" s="11">
        <v>1344</v>
      </c>
      <c r="J121" s="122">
        <f t="shared" si="2"/>
        <v>1274.5</v>
      </c>
      <c r="K121" s="123"/>
      <c r="M121" s="8">
        <v>4</v>
      </c>
      <c r="N121" s="124">
        <v>8.1</v>
      </c>
      <c r="O121" s="125"/>
      <c r="P121" s="2"/>
    </row>
    <row r="122" spans="1:16">
      <c r="A122" s="2"/>
      <c r="C122" s="9" t="s">
        <v>21</v>
      </c>
      <c r="D122" s="11">
        <v>61.48</v>
      </c>
      <c r="E122" s="11">
        <v>7.9</v>
      </c>
      <c r="F122" s="11">
        <v>471</v>
      </c>
      <c r="G122" s="11">
        <v>503</v>
      </c>
      <c r="H122" s="11">
        <v>545</v>
      </c>
      <c r="I122" s="11">
        <v>591</v>
      </c>
      <c r="J122" s="122">
        <f t="shared" si="2"/>
        <v>527.5</v>
      </c>
      <c r="K122" s="123"/>
      <c r="M122" s="8">
        <v>5</v>
      </c>
      <c r="N122" s="124">
        <v>9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307</v>
      </c>
      <c r="G123" s="63">
        <v>323</v>
      </c>
      <c r="H123" s="63">
        <v>303</v>
      </c>
      <c r="I123" s="63">
        <v>285</v>
      </c>
      <c r="J123" s="122">
        <f t="shared" si="2"/>
        <v>304.5</v>
      </c>
      <c r="K123" s="123"/>
      <c r="M123" s="13">
        <v>6</v>
      </c>
      <c r="N123" s="126">
        <v>7.7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200</v>
      </c>
      <c r="G124" s="63">
        <v>198</v>
      </c>
      <c r="H124" s="63">
        <v>194</v>
      </c>
      <c r="I124" s="63">
        <v>188</v>
      </c>
      <c r="J124" s="122">
        <f t="shared" si="2"/>
        <v>195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61.59</v>
      </c>
      <c r="E125" s="15">
        <v>7</v>
      </c>
      <c r="F125" s="15">
        <v>208</v>
      </c>
      <c r="G125" s="15">
        <v>205</v>
      </c>
      <c r="H125" s="15">
        <v>201</v>
      </c>
      <c r="I125" s="15">
        <v>195</v>
      </c>
      <c r="J125" s="128">
        <f t="shared" si="2"/>
        <v>202.25</v>
      </c>
      <c r="K125" s="129"/>
      <c r="M125" s="67" t="s">
        <v>30</v>
      </c>
      <c r="N125" s="65">
        <v>3.55</v>
      </c>
      <c r="O125" s="66">
        <v>5.37</v>
      </c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20.27</v>
      </c>
      <c r="E128" s="11">
        <v>10.1</v>
      </c>
      <c r="F128" s="22">
        <v>1252</v>
      </c>
      <c r="G128" s="16"/>
      <c r="H128" s="23" t="s">
        <v>1</v>
      </c>
      <c r="I128" s="117">
        <v>4.5999999999999996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67.150000000000006</v>
      </c>
      <c r="E129" s="11"/>
      <c r="F129" s="22">
        <v>217</v>
      </c>
      <c r="G129" s="16"/>
      <c r="H129" s="27" t="s">
        <v>2</v>
      </c>
      <c r="I129" s="119">
        <v>4.37</v>
      </c>
      <c r="J129" s="119"/>
      <c r="K129" s="120"/>
      <c r="M129" s="65">
        <v>6.9</v>
      </c>
      <c r="N129" s="28">
        <v>131</v>
      </c>
      <c r="O129" s="66">
        <v>0.05</v>
      </c>
      <c r="P129" s="2"/>
    </row>
    <row r="130" spans="1:16" ht="15" customHeight="1" thickBot="1">
      <c r="A130" s="2"/>
      <c r="C130" s="21" t="s">
        <v>38</v>
      </c>
      <c r="D130" s="11">
        <v>68.959999999999994</v>
      </c>
      <c r="E130" s="11"/>
      <c r="F130" s="22">
        <v>215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>
        <v>66.760000000000005</v>
      </c>
      <c r="E131" s="11"/>
      <c r="F131" s="22">
        <v>213</v>
      </c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69.849999999999994</v>
      </c>
      <c r="E132" s="11"/>
      <c r="F132" s="22">
        <v>211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5.4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75.400000000000006</v>
      </c>
      <c r="E133" s="11"/>
      <c r="F133" s="22">
        <v>1545</v>
      </c>
      <c r="G133" s="16"/>
      <c r="H133" s="109">
        <v>12</v>
      </c>
      <c r="I133" s="111">
        <v>377</v>
      </c>
      <c r="J133" s="111">
        <v>171</v>
      </c>
      <c r="K133" s="113">
        <f>((I133-J133)/I133)</f>
        <v>0.54641909814323608</v>
      </c>
      <c r="M133" s="13">
        <v>2</v>
      </c>
      <c r="N133" s="35">
        <v>5.6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76.2</v>
      </c>
      <c r="E134" s="11">
        <v>6.7</v>
      </c>
      <c r="F134" s="22">
        <v>602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590</v>
      </c>
      <c r="G135" s="16"/>
      <c r="H135" s="109"/>
      <c r="I135" s="111"/>
      <c r="J135" s="111"/>
      <c r="K135" s="113" t="e">
        <f>((I135-J135)/I135)</f>
        <v>#DIV/0!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76.97</v>
      </c>
      <c r="E136" s="11">
        <v>6.3</v>
      </c>
      <c r="F136" s="22">
        <v>989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0.58611220086308358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971</v>
      </c>
      <c r="G137" s="16"/>
      <c r="M137" s="102" t="s">
        <v>55</v>
      </c>
      <c r="N137" s="103"/>
      <c r="O137" s="37">
        <f>(J122-J123)/J122</f>
        <v>0.42274881516587676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0.35960591133004927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-3.7179487179487179E-2</v>
      </c>
      <c r="P139" s="2"/>
    </row>
    <row r="140" spans="1:16">
      <c r="A140" s="2"/>
      <c r="B140" s="41"/>
      <c r="C140" s="45" t="s">
        <v>64</v>
      </c>
      <c r="D140" s="33">
        <v>91.3</v>
      </c>
      <c r="E140" s="33"/>
      <c r="F140" s="34"/>
      <c r="G140" s="46"/>
      <c r="H140" s="47" t="s">
        <v>90</v>
      </c>
      <c r="I140" s="33">
        <v>303</v>
      </c>
      <c r="J140" s="33">
        <v>273</v>
      </c>
      <c r="K140" s="34">
        <f>I140-J140</f>
        <v>30</v>
      </c>
      <c r="M140" s="107" t="s">
        <v>65</v>
      </c>
      <c r="N140" s="108"/>
      <c r="O140" s="70">
        <f>(J122-J125)/J122</f>
        <v>0.61658767772511847</v>
      </c>
      <c r="P140" s="2"/>
    </row>
    <row r="141" spans="1:16" ht="15.75" thickBot="1">
      <c r="A141" s="2"/>
      <c r="B141" s="41"/>
      <c r="C141" s="45" t="s">
        <v>66</v>
      </c>
      <c r="D141" s="33">
        <v>72.900000000000006</v>
      </c>
      <c r="E141" s="33">
        <v>68.38</v>
      </c>
      <c r="F141" s="34">
        <v>93.8</v>
      </c>
      <c r="G141" s="48">
        <v>5.6</v>
      </c>
      <c r="H141" s="65" t="s">
        <v>2</v>
      </c>
      <c r="I141" s="35">
        <v>191</v>
      </c>
      <c r="J141" s="35">
        <v>165</v>
      </c>
      <c r="K141" s="34">
        <f>I141-J141</f>
        <v>26</v>
      </c>
      <c r="L141" s="49"/>
      <c r="M141" s="97" t="s">
        <v>67</v>
      </c>
      <c r="N141" s="98"/>
      <c r="O141" s="71">
        <f>(J121-J125)/J121</f>
        <v>0.8413103177716752</v>
      </c>
      <c r="P141" s="2"/>
    </row>
    <row r="142" spans="1:16" ht="15" customHeight="1">
      <c r="A142" s="2"/>
      <c r="B142" s="41"/>
      <c r="C142" s="45" t="s">
        <v>68</v>
      </c>
      <c r="D142" s="33">
        <v>79.849999999999994</v>
      </c>
      <c r="E142" s="33">
        <v>63.9</v>
      </c>
      <c r="F142" s="34">
        <v>80.03</v>
      </c>
      <c r="P142" s="2"/>
    </row>
    <row r="143" spans="1:16" ht="15" customHeight="1">
      <c r="A143" s="2"/>
      <c r="B143" s="41"/>
      <c r="C143" s="45" t="s">
        <v>69</v>
      </c>
      <c r="D143" s="33">
        <v>76.8</v>
      </c>
      <c r="E143" s="33">
        <v>48.7</v>
      </c>
      <c r="F143" s="34">
        <v>63.41</v>
      </c>
      <c r="P143" s="2"/>
    </row>
    <row r="144" spans="1:16" ht="15" customHeight="1" thickBot="1">
      <c r="A144" s="2"/>
      <c r="B144" s="41"/>
      <c r="C144" s="50" t="s">
        <v>70</v>
      </c>
      <c r="D144" s="51">
        <v>52.9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91.45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529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530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531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532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1214-1C93-4662-94B8-46E3011A0B9E}">
  <dimension ref="A1:S171"/>
  <sheetViews>
    <sheetView topLeftCell="B1" zoomScale="85" zoomScaleNormal="85" workbookViewId="0">
      <selection activeCell="T119" sqref="T119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7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1355.4166666666667</v>
      </c>
    </row>
    <row r="7" spans="1:19">
      <c r="A7" s="2"/>
      <c r="C7" s="9" t="s">
        <v>17</v>
      </c>
      <c r="D7" s="10"/>
      <c r="E7" s="10"/>
      <c r="F7" s="11">
        <v>2250</v>
      </c>
      <c r="G7" s="12"/>
      <c r="H7" s="12"/>
      <c r="I7" s="12"/>
      <c r="J7" s="122">
        <f>AVERAGE(F7:I7)</f>
        <v>2250</v>
      </c>
      <c r="K7" s="123"/>
      <c r="M7" s="8">
        <v>2</v>
      </c>
      <c r="N7" s="124">
        <v>8.4</v>
      </c>
      <c r="O7" s="125"/>
      <c r="P7" s="2"/>
      <c r="R7" s="56" t="s">
        <v>1</v>
      </c>
      <c r="S7" s="72">
        <f>AVERAGE(J10,J67,J122)</f>
        <v>657</v>
      </c>
    </row>
    <row r="8" spans="1:19">
      <c r="A8" s="2"/>
      <c r="C8" s="9" t="s">
        <v>18</v>
      </c>
      <c r="D8" s="10"/>
      <c r="E8" s="10"/>
      <c r="F8" s="11">
        <v>738</v>
      </c>
      <c r="G8" s="12"/>
      <c r="H8" s="12"/>
      <c r="I8" s="12"/>
      <c r="J8" s="122">
        <f t="shared" ref="J8:J13" si="0">AVERAGE(F8:I8)</f>
        <v>738</v>
      </c>
      <c r="K8" s="123"/>
      <c r="M8" s="8">
        <v>3</v>
      </c>
      <c r="N8" s="124">
        <v>8.8000000000000007</v>
      </c>
      <c r="O8" s="125"/>
      <c r="P8" s="2"/>
      <c r="R8" s="56" t="s">
        <v>2</v>
      </c>
      <c r="S8" s="73">
        <f>AVERAGE(J13,J70,J125)</f>
        <v>227.75</v>
      </c>
    </row>
    <row r="9" spans="1:19">
      <c r="A9" s="2"/>
      <c r="C9" s="9" t="s">
        <v>19</v>
      </c>
      <c r="D9" s="11">
        <v>65.040000000000006</v>
      </c>
      <c r="E9" s="11">
        <v>7.8</v>
      </c>
      <c r="F9" s="11">
        <v>1352</v>
      </c>
      <c r="G9" s="11">
        <v>1290</v>
      </c>
      <c r="H9" s="11">
        <v>1247</v>
      </c>
      <c r="I9" s="11">
        <v>1337</v>
      </c>
      <c r="J9" s="122">
        <f t="shared" si="0"/>
        <v>1306.5</v>
      </c>
      <c r="K9" s="123"/>
      <c r="M9" s="8">
        <v>4</v>
      </c>
      <c r="N9" s="124">
        <v>7.8</v>
      </c>
      <c r="O9" s="125"/>
      <c r="P9" s="2"/>
      <c r="R9" s="74" t="s">
        <v>20</v>
      </c>
      <c r="S9" s="75">
        <f>S6-S8</f>
        <v>1127.6666666666667</v>
      </c>
    </row>
    <row r="10" spans="1:19">
      <c r="A10" s="2"/>
      <c r="C10" s="9" t="s">
        <v>21</v>
      </c>
      <c r="D10" s="11">
        <v>63.02</v>
      </c>
      <c r="E10" s="11">
        <v>8</v>
      </c>
      <c r="F10" s="11">
        <v>640</v>
      </c>
      <c r="G10" s="11">
        <v>664</v>
      </c>
      <c r="H10" s="11">
        <v>543</v>
      </c>
      <c r="I10" s="11">
        <v>630</v>
      </c>
      <c r="J10" s="122">
        <f t="shared" si="0"/>
        <v>619.25</v>
      </c>
      <c r="K10" s="123"/>
      <c r="M10" s="8">
        <v>5</v>
      </c>
      <c r="N10" s="124">
        <v>9</v>
      </c>
      <c r="O10" s="125"/>
      <c r="P10" s="2"/>
      <c r="R10" s="74" t="s">
        <v>22</v>
      </c>
      <c r="S10" s="76">
        <f>S7-S8</f>
        <v>429.25</v>
      </c>
    </row>
    <row r="11" spans="1:19" ht="15.75" thickBot="1">
      <c r="A11" s="2"/>
      <c r="C11" s="9" t="s">
        <v>23</v>
      </c>
      <c r="D11" s="11"/>
      <c r="E11" s="11"/>
      <c r="F11" s="11">
        <v>343</v>
      </c>
      <c r="G11" s="63">
        <v>398</v>
      </c>
      <c r="H11" s="63">
        <v>336</v>
      </c>
      <c r="I11" s="63">
        <v>336</v>
      </c>
      <c r="J11" s="122">
        <f t="shared" si="0"/>
        <v>353.25</v>
      </c>
      <c r="K11" s="123"/>
      <c r="M11" s="13">
        <v>6</v>
      </c>
      <c r="N11" s="126">
        <v>7</v>
      </c>
      <c r="O11" s="127"/>
      <c r="P11" s="2"/>
      <c r="R11" s="77" t="s">
        <v>24</v>
      </c>
      <c r="S11" s="78">
        <f>S9/S6</f>
        <v>0.83197048877958812</v>
      </c>
    </row>
    <row r="12" spans="1:19" ht="15.75" thickBot="1">
      <c r="A12" s="2"/>
      <c r="C12" s="9" t="s">
        <v>25</v>
      </c>
      <c r="D12" s="11"/>
      <c r="E12" s="11"/>
      <c r="F12" s="11">
        <v>192</v>
      </c>
      <c r="G12" s="63">
        <v>191</v>
      </c>
      <c r="H12" s="63">
        <v>209</v>
      </c>
      <c r="I12" s="63">
        <v>212</v>
      </c>
      <c r="J12" s="122">
        <f t="shared" si="0"/>
        <v>201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0.65334855403348557</v>
      </c>
    </row>
    <row r="13" spans="1:19" ht="15.75" thickBot="1">
      <c r="A13" s="2"/>
      <c r="C13" s="14" t="s">
        <v>29</v>
      </c>
      <c r="D13" s="15">
        <v>63.62</v>
      </c>
      <c r="E13" s="15">
        <v>7</v>
      </c>
      <c r="F13" s="15">
        <v>205</v>
      </c>
      <c r="G13" s="15">
        <v>205</v>
      </c>
      <c r="H13" s="15">
        <v>214</v>
      </c>
      <c r="I13" s="15">
        <v>216</v>
      </c>
      <c r="J13" s="128">
        <f t="shared" si="0"/>
        <v>210</v>
      </c>
      <c r="K13" s="129"/>
      <c r="M13" s="67" t="s">
        <v>30</v>
      </c>
      <c r="N13" s="65">
        <v>3.47</v>
      </c>
      <c r="O13" s="66"/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13.17</v>
      </c>
      <c r="E16" s="11">
        <v>10.1</v>
      </c>
      <c r="F16" s="22">
        <v>826</v>
      </c>
      <c r="G16" s="16"/>
      <c r="H16" s="23" t="s">
        <v>1</v>
      </c>
      <c r="I16" s="117">
        <v>6.55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66.48</v>
      </c>
      <c r="E17" s="11"/>
      <c r="F17" s="22">
        <v>209</v>
      </c>
      <c r="G17" s="16"/>
      <c r="H17" s="27" t="s">
        <v>2</v>
      </c>
      <c r="I17" s="119">
        <v>6.2</v>
      </c>
      <c r="J17" s="119"/>
      <c r="K17" s="120"/>
      <c r="M17" s="65">
        <v>6.8</v>
      </c>
      <c r="N17" s="28">
        <v>165</v>
      </c>
      <c r="O17" s="66">
        <v>0.04</v>
      </c>
      <c r="P17" s="2"/>
    </row>
    <row r="18" spans="1:16" ht="15.75" thickBot="1">
      <c r="A18" s="2"/>
      <c r="C18" s="21" t="s">
        <v>38</v>
      </c>
      <c r="D18" s="11">
        <v>65.25</v>
      </c>
      <c r="E18" s="11"/>
      <c r="F18" s="22">
        <v>210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>
        <v>66.53</v>
      </c>
      <c r="E19" s="11"/>
      <c r="F19" s="22">
        <v>195</v>
      </c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71.180000000000007</v>
      </c>
      <c r="E20" s="11"/>
      <c r="F20" s="22">
        <v>194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5.5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71.319999999999993</v>
      </c>
      <c r="E21" s="11"/>
      <c r="F21" s="22">
        <v>2064</v>
      </c>
      <c r="G21" s="16"/>
      <c r="H21" s="109">
        <v>11</v>
      </c>
      <c r="I21" s="111">
        <v>649</v>
      </c>
      <c r="J21" s="111">
        <v>529</v>
      </c>
      <c r="K21" s="113">
        <f>((I21-J21)/I21)</f>
        <v>0.18489984591679506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73.95</v>
      </c>
      <c r="E22" s="11">
        <v>6.8</v>
      </c>
      <c r="F22" s="22">
        <v>496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529</v>
      </c>
      <c r="G23" s="16"/>
      <c r="H23" s="109"/>
      <c r="I23" s="111"/>
      <c r="J23" s="111"/>
      <c r="K23" s="113" t="e">
        <f>((I23-J23)/I23)</f>
        <v>#DIV/0!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75.900000000000006</v>
      </c>
      <c r="E24" s="11">
        <v>6.5</v>
      </c>
      <c r="F24" s="22">
        <v>1165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0.52602372751626481</v>
      </c>
      <c r="P24" s="2"/>
    </row>
    <row r="25" spans="1:16" ht="15.75" thickBot="1">
      <c r="A25" s="2"/>
      <c r="C25" s="38" t="s">
        <v>54</v>
      </c>
      <c r="D25" s="15"/>
      <c r="E25" s="15"/>
      <c r="F25" s="39">
        <v>1089</v>
      </c>
      <c r="G25" s="16"/>
      <c r="M25" s="102" t="s">
        <v>55</v>
      </c>
      <c r="N25" s="103"/>
      <c r="O25" s="37">
        <f>(J10-J11)/J10</f>
        <v>0.42955187727089222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0.43099787685774948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-4.4776119402985072E-2</v>
      </c>
      <c r="P27" s="2"/>
    </row>
    <row r="28" spans="1:16" ht="15" customHeight="1">
      <c r="A28" s="2"/>
      <c r="B28" s="41"/>
      <c r="C28" s="45" t="s">
        <v>64</v>
      </c>
      <c r="D28" s="33">
        <v>91.55</v>
      </c>
      <c r="E28" s="33"/>
      <c r="F28" s="34"/>
      <c r="G28" s="46"/>
      <c r="H28" s="47" t="s">
        <v>90</v>
      </c>
      <c r="I28" s="33">
        <v>395</v>
      </c>
      <c r="J28" s="33">
        <v>326</v>
      </c>
      <c r="K28" s="34">
        <f>I28-J28</f>
        <v>69</v>
      </c>
      <c r="M28" s="107" t="s">
        <v>65</v>
      </c>
      <c r="N28" s="108"/>
      <c r="O28" s="70">
        <f>(J10-J13)/J10</f>
        <v>0.66088009689140093</v>
      </c>
      <c r="P28" s="2"/>
    </row>
    <row r="29" spans="1:16" ht="15.75" thickBot="1">
      <c r="A29" s="2"/>
      <c r="B29" s="41"/>
      <c r="C29" s="45" t="s">
        <v>66</v>
      </c>
      <c r="D29" s="33">
        <v>73.45</v>
      </c>
      <c r="E29" s="33">
        <v>69.16</v>
      </c>
      <c r="F29" s="34">
        <v>94.16</v>
      </c>
      <c r="G29" s="48">
        <v>5.3</v>
      </c>
      <c r="H29" s="65" t="s">
        <v>2</v>
      </c>
      <c r="I29" s="35">
        <v>247</v>
      </c>
      <c r="J29" s="35">
        <v>226</v>
      </c>
      <c r="K29" s="36">
        <f>I29-J29</f>
        <v>21</v>
      </c>
      <c r="L29" s="49"/>
      <c r="M29" s="97" t="s">
        <v>67</v>
      </c>
      <c r="N29" s="98"/>
      <c r="O29" s="71">
        <f>(J9-J13)/J9</f>
        <v>0.83926521239954077</v>
      </c>
      <c r="P29" s="2"/>
    </row>
    <row r="30" spans="1:16" ht="15" customHeight="1">
      <c r="A30" s="2"/>
      <c r="B30" s="41"/>
      <c r="C30" s="45" t="s">
        <v>68</v>
      </c>
      <c r="D30" s="33">
        <v>78.75</v>
      </c>
      <c r="E30" s="33">
        <v>63.82</v>
      </c>
      <c r="F30" s="34">
        <v>81.040000000000006</v>
      </c>
      <c r="P30" s="2"/>
    </row>
    <row r="31" spans="1:16" ht="15" customHeight="1">
      <c r="A31" s="2"/>
      <c r="B31" s="41"/>
      <c r="C31" s="45" t="s">
        <v>69</v>
      </c>
      <c r="D31" s="33">
        <v>76.3</v>
      </c>
      <c r="E31" s="33">
        <v>49.83</v>
      </c>
      <c r="F31" s="34">
        <v>65.31</v>
      </c>
      <c r="P31" s="2"/>
    </row>
    <row r="32" spans="1:16" ht="15.75" customHeight="1" thickBot="1">
      <c r="A32" s="2"/>
      <c r="B32" s="41"/>
      <c r="C32" s="50" t="s">
        <v>70</v>
      </c>
      <c r="D32" s="51">
        <v>54.55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91.25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 t="s">
        <v>533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534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535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536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82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1955</v>
      </c>
      <c r="G64" s="12"/>
      <c r="H64" s="12"/>
      <c r="I64" s="12"/>
      <c r="J64" s="122">
        <f>AVERAGE(F64:I64)</f>
        <v>1955</v>
      </c>
      <c r="K64" s="123"/>
      <c r="M64" s="8">
        <v>2</v>
      </c>
      <c r="N64" s="124">
        <v>9.5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666</v>
      </c>
      <c r="G65" s="12"/>
      <c r="H65" s="12"/>
      <c r="I65" s="12"/>
      <c r="J65" s="122">
        <f t="shared" ref="J65:J70" si="1">AVERAGE(F65:I65)</f>
        <v>666</v>
      </c>
      <c r="K65" s="123"/>
      <c r="M65" s="8">
        <v>3</v>
      </c>
      <c r="N65" s="124">
        <v>8.8000000000000007</v>
      </c>
      <c r="O65" s="125"/>
      <c r="P65" s="2"/>
    </row>
    <row r="66" spans="1:16" ht="15" customHeight="1">
      <c r="A66" s="2"/>
      <c r="C66" s="9" t="s">
        <v>19</v>
      </c>
      <c r="D66" s="11">
        <v>66.459999999999994</v>
      </c>
      <c r="E66" s="11">
        <v>8.1</v>
      </c>
      <c r="F66" s="11">
        <v>1259</v>
      </c>
      <c r="G66" s="11">
        <v>1233</v>
      </c>
      <c r="H66" s="11">
        <v>1291</v>
      </c>
      <c r="I66" s="11">
        <v>1311</v>
      </c>
      <c r="J66" s="122">
        <f t="shared" si="1"/>
        <v>1273.5</v>
      </c>
      <c r="K66" s="123"/>
      <c r="M66" s="8">
        <v>4</v>
      </c>
      <c r="N66" s="124">
        <v>7.8</v>
      </c>
      <c r="O66" s="125"/>
      <c r="P66" s="2"/>
    </row>
    <row r="67" spans="1:16" ht="15" customHeight="1">
      <c r="A67" s="2"/>
      <c r="C67" s="9" t="s">
        <v>21</v>
      </c>
      <c r="D67" s="11">
        <v>61.91</v>
      </c>
      <c r="E67" s="11">
        <v>7.6</v>
      </c>
      <c r="F67" s="11">
        <v>669</v>
      </c>
      <c r="G67" s="11">
        <v>661</v>
      </c>
      <c r="H67" s="11">
        <v>658</v>
      </c>
      <c r="I67" s="11">
        <v>602</v>
      </c>
      <c r="J67" s="122">
        <f t="shared" si="1"/>
        <v>647.5</v>
      </c>
      <c r="K67" s="123"/>
      <c r="M67" s="8">
        <v>5</v>
      </c>
      <c r="N67" s="124">
        <v>9.1999999999999993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399</v>
      </c>
      <c r="G68" s="63">
        <v>404</v>
      </c>
      <c r="H68" s="63">
        <v>400</v>
      </c>
      <c r="I68" s="63">
        <v>388</v>
      </c>
      <c r="J68" s="122">
        <f t="shared" si="1"/>
        <v>397.75</v>
      </c>
      <c r="K68" s="123"/>
      <c r="M68" s="13">
        <v>6</v>
      </c>
      <c r="N68" s="126">
        <v>7.3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227</v>
      </c>
      <c r="G69" s="63">
        <v>236</v>
      </c>
      <c r="H69" s="63">
        <v>229</v>
      </c>
      <c r="I69" s="63">
        <v>228</v>
      </c>
      <c r="J69" s="122">
        <f t="shared" si="1"/>
        <v>230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62.47</v>
      </c>
      <c r="E70" s="15">
        <v>7</v>
      </c>
      <c r="F70" s="15">
        <v>219</v>
      </c>
      <c r="G70" s="15">
        <v>228</v>
      </c>
      <c r="H70" s="15">
        <v>224</v>
      </c>
      <c r="I70" s="15">
        <v>217</v>
      </c>
      <c r="J70" s="128">
        <f t="shared" si="1"/>
        <v>222</v>
      </c>
      <c r="K70" s="129"/>
      <c r="M70" s="67" t="s">
        <v>30</v>
      </c>
      <c r="N70" s="65">
        <v>2.87</v>
      </c>
      <c r="O70" s="66">
        <v>4.49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17.87</v>
      </c>
      <c r="E73" s="11">
        <v>10.199999999999999</v>
      </c>
      <c r="F73" s="22">
        <v>1304</v>
      </c>
      <c r="G73" s="16"/>
      <c r="H73" s="23" t="s">
        <v>1</v>
      </c>
      <c r="I73" s="117">
        <v>5.15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/>
      <c r="E74" s="11"/>
      <c r="F74" s="22"/>
      <c r="G74" s="16"/>
      <c r="H74" s="27" t="s">
        <v>2</v>
      </c>
      <c r="I74" s="119">
        <v>4.71</v>
      </c>
      <c r="J74" s="119"/>
      <c r="K74" s="120"/>
      <c r="M74" s="65">
        <v>6.9</v>
      </c>
      <c r="N74" s="28">
        <v>147</v>
      </c>
      <c r="O74" s="66">
        <v>0.04</v>
      </c>
      <c r="P74" s="2"/>
    </row>
    <row r="75" spans="1:16" ht="15" customHeight="1" thickBot="1">
      <c r="A75" s="2"/>
      <c r="C75" s="21" t="s">
        <v>38</v>
      </c>
      <c r="D75" s="11">
        <v>67.040000000000006</v>
      </c>
      <c r="E75" s="11"/>
      <c r="F75" s="22">
        <v>201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>
        <v>66.03</v>
      </c>
      <c r="E76" s="11"/>
      <c r="F76" s="22">
        <v>222</v>
      </c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67.94</v>
      </c>
      <c r="E77" s="11"/>
      <c r="F77" s="22">
        <v>215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5.6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76.06</v>
      </c>
      <c r="E78" s="11"/>
      <c r="F78" s="22">
        <v>1606</v>
      </c>
      <c r="G78" s="16"/>
      <c r="H78" s="109">
        <v>1</v>
      </c>
      <c r="I78" s="111">
        <v>446</v>
      </c>
      <c r="J78" s="111">
        <v>152</v>
      </c>
      <c r="K78" s="113">
        <f>((I78-J78)/I78)</f>
        <v>0.65919282511210764</v>
      </c>
      <c r="M78" s="13">
        <v>2</v>
      </c>
      <c r="N78" s="35">
        <v>5.3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76.069999999999993</v>
      </c>
      <c r="E79" s="11">
        <v>6.3</v>
      </c>
      <c r="F79" s="22">
        <v>504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498</v>
      </c>
      <c r="G80" s="16"/>
      <c r="H80" s="109">
        <v>5</v>
      </c>
      <c r="I80" s="111">
        <v>288</v>
      </c>
      <c r="J80" s="111">
        <v>186</v>
      </c>
      <c r="K80" s="113">
        <f>((I80-J80)/I80)</f>
        <v>0.35416666666666669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77.55</v>
      </c>
      <c r="E81" s="11">
        <v>6.1</v>
      </c>
      <c r="F81" s="22">
        <v>946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0.49155869650569295</v>
      </c>
      <c r="P81" s="2"/>
    </row>
    <row r="82" spans="1:16" ht="15.75" thickBot="1">
      <c r="A82" s="2"/>
      <c r="C82" s="38" t="s">
        <v>54</v>
      </c>
      <c r="D82" s="15"/>
      <c r="E82" s="15"/>
      <c r="F82" s="39">
        <v>932</v>
      </c>
      <c r="G82" s="16"/>
      <c r="M82" s="102" t="s">
        <v>55</v>
      </c>
      <c r="N82" s="103"/>
      <c r="O82" s="37">
        <f>(J67-J68)/J67</f>
        <v>0.38571428571428573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0.42174732872407289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3.4782608695652174E-2</v>
      </c>
      <c r="P84" s="2"/>
    </row>
    <row r="85" spans="1:16">
      <c r="A85" s="2"/>
      <c r="B85" s="41"/>
      <c r="C85" s="45" t="s">
        <v>64</v>
      </c>
      <c r="D85" s="33">
        <v>90.84</v>
      </c>
      <c r="E85" s="33"/>
      <c r="F85" s="34"/>
      <c r="G85" s="46"/>
      <c r="H85" s="47" t="s">
        <v>1</v>
      </c>
      <c r="I85" s="33">
        <v>887</v>
      </c>
      <c r="J85" s="33">
        <v>806</v>
      </c>
      <c r="K85" s="34">
        <f>I85-J85</f>
        <v>81</v>
      </c>
      <c r="M85" s="107" t="s">
        <v>65</v>
      </c>
      <c r="N85" s="108"/>
      <c r="O85" s="70">
        <f>(J67-J70)/J67</f>
        <v>0.65714285714285714</v>
      </c>
      <c r="P85" s="2"/>
    </row>
    <row r="86" spans="1:16" ht="15.75" thickBot="1">
      <c r="A86" s="2"/>
      <c r="B86" s="41"/>
      <c r="C86" s="45" t="s">
        <v>66</v>
      </c>
      <c r="D86" s="33">
        <v>73.349999999999994</v>
      </c>
      <c r="E86" s="33">
        <v>68.23</v>
      </c>
      <c r="F86" s="34">
        <v>93.03</v>
      </c>
      <c r="G86" s="48">
        <v>5.9</v>
      </c>
      <c r="H86" s="65" t="s">
        <v>2</v>
      </c>
      <c r="I86" s="35">
        <v>239</v>
      </c>
      <c r="J86" s="35">
        <v>220</v>
      </c>
      <c r="K86" s="34">
        <f>I86-J86</f>
        <v>19</v>
      </c>
      <c r="L86" s="49"/>
      <c r="M86" s="97" t="s">
        <v>67</v>
      </c>
      <c r="N86" s="98"/>
      <c r="O86" s="71">
        <f>(J66-J70)/J66</f>
        <v>0.82567726737338043</v>
      </c>
      <c r="P86" s="2"/>
    </row>
    <row r="87" spans="1:16" ht="15" customHeight="1">
      <c r="A87" s="2"/>
      <c r="B87" s="41"/>
      <c r="C87" s="45" t="s">
        <v>68</v>
      </c>
      <c r="D87" s="33">
        <v>79.150000000000006</v>
      </c>
      <c r="E87" s="33">
        <v>64.08</v>
      </c>
      <c r="F87" s="34">
        <v>80.97</v>
      </c>
      <c r="P87" s="2"/>
    </row>
    <row r="88" spans="1:16" ht="15" customHeight="1">
      <c r="A88" s="2"/>
      <c r="B88" s="41"/>
      <c r="C88" s="45" t="s">
        <v>69</v>
      </c>
      <c r="D88" s="33">
        <v>76.849999999999994</v>
      </c>
      <c r="E88" s="33">
        <v>49.9</v>
      </c>
      <c r="F88" s="34">
        <v>64.94</v>
      </c>
      <c r="P88" s="2"/>
    </row>
    <row r="89" spans="1:16" ht="15" customHeight="1" thickBot="1">
      <c r="A89" s="2"/>
      <c r="B89" s="41"/>
      <c r="C89" s="50" t="s">
        <v>70</v>
      </c>
      <c r="D89" s="51">
        <v>57.47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91.13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537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446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538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539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 t="s">
        <v>540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 t="s">
        <v>541</v>
      </c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108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2055</v>
      </c>
      <c r="G119" s="12"/>
      <c r="H119" s="12"/>
      <c r="I119" s="12"/>
      <c r="J119" s="122">
        <f>AVERAGE(F119:I119)</f>
        <v>2055</v>
      </c>
      <c r="K119" s="123"/>
      <c r="M119" s="8">
        <v>2</v>
      </c>
      <c r="N119" s="124">
        <v>9.4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727</v>
      </c>
      <c r="G120" s="12"/>
      <c r="H120" s="12"/>
      <c r="I120" s="12"/>
      <c r="J120" s="122">
        <f t="shared" ref="J120:J125" si="2">AVERAGE(F120:I120)</f>
        <v>727</v>
      </c>
      <c r="K120" s="123"/>
      <c r="M120" s="8">
        <v>3</v>
      </c>
      <c r="N120" s="124">
        <v>8.6999999999999993</v>
      </c>
      <c r="O120" s="125"/>
      <c r="P120" s="2"/>
    </row>
    <row r="121" spans="1:16">
      <c r="A121" s="2"/>
      <c r="C121" s="9" t="s">
        <v>19</v>
      </c>
      <c r="D121" s="11">
        <v>64.88</v>
      </c>
      <c r="E121" s="11">
        <v>7.7</v>
      </c>
      <c r="F121" s="11">
        <v>1595</v>
      </c>
      <c r="G121" s="11">
        <v>1642</v>
      </c>
      <c r="H121" s="11">
        <v>1453</v>
      </c>
      <c r="I121" s="11">
        <v>1255</v>
      </c>
      <c r="J121" s="122">
        <f t="shared" si="2"/>
        <v>1486.25</v>
      </c>
      <c r="K121" s="123"/>
      <c r="M121" s="8">
        <v>4</v>
      </c>
      <c r="N121" s="124">
        <v>7.8</v>
      </c>
      <c r="O121" s="125"/>
      <c r="P121" s="2"/>
    </row>
    <row r="122" spans="1:16">
      <c r="A122" s="2"/>
      <c r="C122" s="9" t="s">
        <v>21</v>
      </c>
      <c r="D122" s="11">
        <v>60.52</v>
      </c>
      <c r="E122" s="11">
        <v>7.6</v>
      </c>
      <c r="F122" s="11">
        <v>659</v>
      </c>
      <c r="G122" s="11">
        <v>720</v>
      </c>
      <c r="H122" s="11">
        <v>767</v>
      </c>
      <c r="I122" s="11">
        <v>671</v>
      </c>
      <c r="J122" s="122">
        <f t="shared" si="2"/>
        <v>704.25</v>
      </c>
      <c r="K122" s="123"/>
      <c r="M122" s="8">
        <v>5</v>
      </c>
      <c r="N122" s="124">
        <v>9.1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339</v>
      </c>
      <c r="G123" s="63">
        <v>346</v>
      </c>
      <c r="H123" s="63">
        <v>361</v>
      </c>
      <c r="I123" s="63">
        <v>405</v>
      </c>
      <c r="J123" s="122">
        <f t="shared" si="2"/>
        <v>362.75</v>
      </c>
      <c r="K123" s="123"/>
      <c r="M123" s="13">
        <v>6</v>
      </c>
      <c r="N123" s="126">
        <v>7.3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227</v>
      </c>
      <c r="G124" s="63">
        <v>223</v>
      </c>
      <c r="H124" s="63">
        <v>251</v>
      </c>
      <c r="I124" s="63">
        <v>264</v>
      </c>
      <c r="J124" s="122">
        <f t="shared" si="2"/>
        <v>241.25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61.39</v>
      </c>
      <c r="E125" s="15">
        <v>7</v>
      </c>
      <c r="F125" s="15">
        <v>243</v>
      </c>
      <c r="G125" s="15">
        <v>233</v>
      </c>
      <c r="H125" s="15">
        <v>264</v>
      </c>
      <c r="I125" s="15">
        <v>265</v>
      </c>
      <c r="J125" s="128">
        <f t="shared" si="2"/>
        <v>251.25</v>
      </c>
      <c r="K125" s="129"/>
      <c r="M125" s="67" t="s">
        <v>30</v>
      </c>
      <c r="N125" s="65">
        <v>3.45</v>
      </c>
      <c r="O125" s="66">
        <v>4.71</v>
      </c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14.69</v>
      </c>
      <c r="E128" s="11">
        <v>7.2</v>
      </c>
      <c r="F128" s="22">
        <v>1175</v>
      </c>
      <c r="G128" s="16"/>
      <c r="H128" s="23" t="s">
        <v>1</v>
      </c>
      <c r="I128" s="117">
        <v>6.25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67.31</v>
      </c>
      <c r="E129" s="11"/>
      <c r="F129" s="22">
        <v>253</v>
      </c>
      <c r="G129" s="16"/>
      <c r="H129" s="27" t="s">
        <v>2</v>
      </c>
      <c r="I129" s="119">
        <v>5.31</v>
      </c>
      <c r="J129" s="119"/>
      <c r="K129" s="120"/>
      <c r="M129" s="65">
        <v>6.9</v>
      </c>
      <c r="N129" s="28">
        <v>125</v>
      </c>
      <c r="O129" s="66">
        <v>0.04</v>
      </c>
      <c r="P129" s="2"/>
    </row>
    <row r="130" spans="1:16" ht="15" customHeight="1" thickBot="1">
      <c r="A130" s="2"/>
      <c r="C130" s="21" t="s">
        <v>38</v>
      </c>
      <c r="D130" s="11">
        <v>70.33</v>
      </c>
      <c r="E130" s="11"/>
      <c r="F130" s="22">
        <v>250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>
        <v>67.56</v>
      </c>
      <c r="E131" s="11"/>
      <c r="F131" s="22">
        <v>247</v>
      </c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70.709999999999994</v>
      </c>
      <c r="E132" s="11"/>
      <c r="F132" s="22">
        <v>244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5.7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75.11</v>
      </c>
      <c r="E133" s="11"/>
      <c r="F133" s="22">
        <v>1566</v>
      </c>
      <c r="G133" s="16"/>
      <c r="H133" s="109">
        <v>6</v>
      </c>
      <c r="I133" s="111">
        <v>366</v>
      </c>
      <c r="J133" s="111">
        <v>166</v>
      </c>
      <c r="K133" s="113">
        <f>((I133-J133)/I133)</f>
        <v>0.54644808743169404</v>
      </c>
      <c r="M133" s="13">
        <v>2</v>
      </c>
      <c r="N133" s="35">
        <v>5.6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75.209999999999994</v>
      </c>
      <c r="E134" s="11">
        <v>6.5</v>
      </c>
      <c r="F134" s="22">
        <v>527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496</v>
      </c>
      <c r="G135" s="16"/>
      <c r="H135" s="109">
        <v>9</v>
      </c>
      <c r="I135" s="111">
        <v>749</v>
      </c>
      <c r="J135" s="111">
        <v>272</v>
      </c>
      <c r="K135" s="113">
        <f>((I135-J135)/I135)</f>
        <v>0.63684913217623496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76.510000000000005</v>
      </c>
      <c r="E136" s="11">
        <v>6.3</v>
      </c>
      <c r="F136" s="22">
        <v>925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0.52615643397813283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904</v>
      </c>
      <c r="G137" s="16"/>
      <c r="M137" s="102" t="s">
        <v>55</v>
      </c>
      <c r="N137" s="103"/>
      <c r="O137" s="37">
        <f>(J122-J123)/J122</f>
        <v>0.48491302804401848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0.33494141971054447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-4.145077720207254E-2</v>
      </c>
      <c r="P139" s="2"/>
    </row>
    <row r="140" spans="1:16">
      <c r="A140" s="2"/>
      <c r="B140" s="41"/>
      <c r="C140" s="45" t="s">
        <v>64</v>
      </c>
      <c r="D140" s="33">
        <v>91.35</v>
      </c>
      <c r="E140" s="33"/>
      <c r="F140" s="34"/>
      <c r="G140" s="46"/>
      <c r="H140" s="47" t="s">
        <v>110</v>
      </c>
      <c r="I140" s="33">
        <v>662</v>
      </c>
      <c r="J140" s="33">
        <v>602</v>
      </c>
      <c r="K140" s="34">
        <f>I140-J140</f>
        <v>60</v>
      </c>
      <c r="M140" s="107" t="s">
        <v>65</v>
      </c>
      <c r="N140" s="108"/>
      <c r="O140" s="70">
        <f>(J122-J125)/J122</f>
        <v>0.64323748668796588</v>
      </c>
      <c r="P140" s="2"/>
    </row>
    <row r="141" spans="1:16" ht="15.75" thickBot="1">
      <c r="A141" s="2"/>
      <c r="B141" s="41"/>
      <c r="C141" s="45" t="s">
        <v>66</v>
      </c>
      <c r="D141" s="33">
        <v>72.349999999999994</v>
      </c>
      <c r="E141" s="33">
        <v>68.55</v>
      </c>
      <c r="F141" s="34">
        <v>94.75</v>
      </c>
      <c r="G141" s="48">
        <v>5.4</v>
      </c>
      <c r="H141" s="65" t="s">
        <v>111</v>
      </c>
      <c r="I141" s="35">
        <v>256</v>
      </c>
      <c r="J141" s="35">
        <v>225</v>
      </c>
      <c r="K141" s="34">
        <f>I141-J141</f>
        <v>31</v>
      </c>
      <c r="L141" s="49"/>
      <c r="M141" s="97" t="s">
        <v>67</v>
      </c>
      <c r="N141" s="98"/>
      <c r="O141" s="71">
        <f>(J121-J125)/J121</f>
        <v>0.83095037846930198</v>
      </c>
      <c r="P141" s="2"/>
    </row>
    <row r="142" spans="1:16" ht="15" customHeight="1">
      <c r="A142" s="2"/>
      <c r="B142" s="41"/>
      <c r="C142" s="45" t="s">
        <v>68</v>
      </c>
      <c r="D142" s="33">
        <v>78.55</v>
      </c>
      <c r="E142" s="33">
        <v>63.03</v>
      </c>
      <c r="F142" s="34">
        <v>80.25</v>
      </c>
      <c r="P142" s="2"/>
    </row>
    <row r="143" spans="1:16" ht="15" customHeight="1">
      <c r="A143" s="2"/>
      <c r="B143" s="41"/>
      <c r="C143" s="45" t="s">
        <v>69</v>
      </c>
      <c r="D143" s="33">
        <v>75.349999999999994</v>
      </c>
      <c r="E143" s="33">
        <v>48.76</v>
      </c>
      <c r="F143" s="34">
        <v>64.72</v>
      </c>
      <c r="P143" s="2"/>
    </row>
    <row r="144" spans="1:16" ht="15" customHeight="1" thickBot="1">
      <c r="A144" s="2"/>
      <c r="B144" s="41"/>
      <c r="C144" s="50" t="s">
        <v>70</v>
      </c>
      <c r="D144" s="51">
        <v>53.88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91.43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542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543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544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545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546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194A-3AA9-4382-A80E-49EDABE91D7A}">
  <dimension ref="A1:S171"/>
  <sheetViews>
    <sheetView zoomScale="85" zoomScaleNormal="85" workbookViewId="0">
      <selection activeCell="A3" sqref="A3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7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1286.8333333333333</v>
      </c>
    </row>
    <row r="7" spans="1:19">
      <c r="A7" s="2"/>
      <c r="C7" s="9" t="s">
        <v>17</v>
      </c>
      <c r="D7" s="10"/>
      <c r="E7" s="10"/>
      <c r="F7" s="11">
        <v>902</v>
      </c>
      <c r="G7" s="12"/>
      <c r="H7" s="12"/>
      <c r="I7" s="12"/>
      <c r="J7" s="122">
        <f>AVERAGE(F7:I7)</f>
        <v>902</v>
      </c>
      <c r="K7" s="123"/>
      <c r="M7" s="8">
        <v>2</v>
      </c>
      <c r="N7" s="124">
        <v>8.9</v>
      </c>
      <c r="O7" s="125"/>
      <c r="P7" s="2"/>
      <c r="R7" s="56" t="s">
        <v>1</v>
      </c>
      <c r="S7" s="72">
        <f>AVERAGE(J10,J67,J122)</f>
        <v>588.41666666666663</v>
      </c>
    </row>
    <row r="8" spans="1:19">
      <c r="A8" s="2"/>
      <c r="C8" s="9" t="s">
        <v>18</v>
      </c>
      <c r="D8" s="10"/>
      <c r="E8" s="10"/>
      <c r="F8" s="11">
        <v>502</v>
      </c>
      <c r="G8" s="12"/>
      <c r="H8" s="12"/>
      <c r="I8" s="12"/>
      <c r="J8" s="122">
        <f t="shared" ref="J8:J13" si="0">AVERAGE(F8:I8)</f>
        <v>502</v>
      </c>
      <c r="K8" s="123"/>
      <c r="M8" s="8">
        <v>3</v>
      </c>
      <c r="N8" s="124">
        <v>7.6</v>
      </c>
      <c r="O8" s="125"/>
      <c r="P8" s="2"/>
      <c r="R8" s="56" t="s">
        <v>2</v>
      </c>
      <c r="S8" s="73">
        <f>AVERAGE(J13,J70,J125)</f>
        <v>244.25</v>
      </c>
    </row>
    <row r="9" spans="1:19">
      <c r="A9" s="2"/>
      <c r="C9" s="9" t="s">
        <v>19</v>
      </c>
      <c r="D9" s="11">
        <v>67</v>
      </c>
      <c r="E9" s="11">
        <v>6.3</v>
      </c>
      <c r="F9" s="11">
        <v>1372</v>
      </c>
      <c r="G9" s="11">
        <v>1506</v>
      </c>
      <c r="H9" s="11">
        <v>1200</v>
      </c>
      <c r="I9" s="11">
        <v>1186</v>
      </c>
      <c r="J9" s="122">
        <f t="shared" si="0"/>
        <v>1316</v>
      </c>
      <c r="K9" s="123"/>
      <c r="M9" s="8">
        <v>4</v>
      </c>
      <c r="N9" s="124">
        <v>6.9</v>
      </c>
      <c r="O9" s="125"/>
      <c r="P9" s="2"/>
      <c r="R9" s="74" t="s">
        <v>20</v>
      </c>
      <c r="S9" s="75">
        <f>S6-S8</f>
        <v>1042.5833333333333</v>
      </c>
    </row>
    <row r="10" spans="1:19">
      <c r="A10" s="2"/>
      <c r="C10" s="9" t="s">
        <v>21</v>
      </c>
      <c r="D10" s="11">
        <v>64.239999999999995</v>
      </c>
      <c r="E10" s="11">
        <v>8.1</v>
      </c>
      <c r="F10" s="11">
        <v>710</v>
      </c>
      <c r="G10" s="11">
        <v>819</v>
      </c>
      <c r="H10" s="11">
        <v>689</v>
      </c>
      <c r="I10" s="11">
        <v>645</v>
      </c>
      <c r="J10" s="122">
        <f t="shared" si="0"/>
        <v>715.75</v>
      </c>
      <c r="K10" s="123"/>
      <c r="M10" s="8">
        <v>5</v>
      </c>
      <c r="N10" s="124">
        <v>8.3000000000000007</v>
      </c>
      <c r="O10" s="125"/>
      <c r="P10" s="2"/>
      <c r="R10" s="74" t="s">
        <v>22</v>
      </c>
      <c r="S10" s="76">
        <f>S7-S8</f>
        <v>344.16666666666663</v>
      </c>
    </row>
    <row r="11" spans="1:19" ht="15.75" thickBot="1">
      <c r="A11" s="2"/>
      <c r="C11" s="9" t="s">
        <v>23</v>
      </c>
      <c r="D11" s="11"/>
      <c r="E11" s="11"/>
      <c r="F11" s="11">
        <v>389</v>
      </c>
      <c r="G11" s="63">
        <v>477</v>
      </c>
      <c r="H11" s="63">
        <v>388</v>
      </c>
      <c r="I11" s="63">
        <v>369</v>
      </c>
      <c r="J11" s="122">
        <f t="shared" si="0"/>
        <v>405.75</v>
      </c>
      <c r="K11" s="123"/>
      <c r="M11" s="13">
        <v>6</v>
      </c>
      <c r="N11" s="126">
        <v>6.9</v>
      </c>
      <c r="O11" s="127"/>
      <c r="P11" s="2"/>
      <c r="R11" s="77" t="s">
        <v>24</v>
      </c>
      <c r="S11" s="78">
        <f>S9/S6</f>
        <v>0.81019298018391395</v>
      </c>
    </row>
    <row r="12" spans="1:19" ht="15.75" thickBot="1">
      <c r="A12" s="2"/>
      <c r="C12" s="9" t="s">
        <v>25</v>
      </c>
      <c r="D12" s="11"/>
      <c r="E12" s="11"/>
      <c r="F12" s="11">
        <v>281</v>
      </c>
      <c r="G12" s="63">
        <v>284</v>
      </c>
      <c r="H12" s="63">
        <v>282</v>
      </c>
      <c r="I12" s="63">
        <v>275</v>
      </c>
      <c r="J12" s="122">
        <f t="shared" si="0"/>
        <v>280.5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0.58490298824529097</v>
      </c>
    </row>
    <row r="13" spans="1:19" ht="15.75" thickBot="1">
      <c r="A13" s="2"/>
      <c r="C13" s="14" t="s">
        <v>29</v>
      </c>
      <c r="D13" s="15">
        <v>63.56</v>
      </c>
      <c r="E13" s="15">
        <v>7</v>
      </c>
      <c r="F13" s="15">
        <v>274</v>
      </c>
      <c r="G13" s="15">
        <v>285</v>
      </c>
      <c r="H13" s="15">
        <v>289</v>
      </c>
      <c r="I13" s="15">
        <v>280</v>
      </c>
      <c r="J13" s="128">
        <f t="shared" si="0"/>
        <v>282</v>
      </c>
      <c r="K13" s="129"/>
      <c r="M13" s="67" t="s">
        <v>30</v>
      </c>
      <c r="N13" s="65">
        <v>3.38</v>
      </c>
      <c r="O13" s="66">
        <v>5.22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18.55</v>
      </c>
      <c r="E16" s="11">
        <v>9.6999999999999993</v>
      </c>
      <c r="F16" s="22">
        <v>1128</v>
      </c>
      <c r="G16" s="16"/>
      <c r="H16" s="23" t="s">
        <v>1</v>
      </c>
      <c r="I16" s="117">
        <v>6.85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66.37</v>
      </c>
      <c r="E17" s="11"/>
      <c r="F17" s="22">
        <v>272</v>
      </c>
      <c r="G17" s="16"/>
      <c r="H17" s="27" t="s">
        <v>2</v>
      </c>
      <c r="I17" s="119">
        <v>6.52</v>
      </c>
      <c r="J17" s="119"/>
      <c r="K17" s="120"/>
      <c r="M17" s="65">
        <v>6.8</v>
      </c>
      <c r="N17" s="28">
        <v>126</v>
      </c>
      <c r="O17" s="66">
        <v>0.03</v>
      </c>
      <c r="P17" s="2"/>
    </row>
    <row r="18" spans="1:16" ht="15.75" thickBot="1">
      <c r="A18" s="2"/>
      <c r="C18" s="21" t="s">
        <v>38</v>
      </c>
      <c r="D18" s="11">
        <v>66.209999999999994</v>
      </c>
      <c r="E18" s="11"/>
      <c r="F18" s="22">
        <v>270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>
        <v>65.150000000000006</v>
      </c>
      <c r="E19" s="11"/>
      <c r="F19" s="22">
        <v>275</v>
      </c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72.349999999999994</v>
      </c>
      <c r="E20" s="11"/>
      <c r="F20" s="22">
        <v>278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5.7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74.27</v>
      </c>
      <c r="E21" s="11"/>
      <c r="F21" s="22">
        <v>1436</v>
      </c>
      <c r="G21" s="16"/>
      <c r="H21" s="109">
        <v>2</v>
      </c>
      <c r="I21" s="111">
        <v>730</v>
      </c>
      <c r="J21" s="111">
        <v>173</v>
      </c>
      <c r="K21" s="113">
        <f>((I21-J21)/I21)</f>
        <v>0.76301369863013702</v>
      </c>
      <c r="M21" s="13">
        <v>2</v>
      </c>
      <c r="N21" s="35">
        <v>5.8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72.459999999999994</v>
      </c>
      <c r="E22" s="11">
        <v>6.6</v>
      </c>
      <c r="F22" s="22">
        <v>510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581</v>
      </c>
      <c r="G23" s="16"/>
      <c r="H23" s="109">
        <v>13</v>
      </c>
      <c r="I23" s="111">
        <v>378</v>
      </c>
      <c r="J23" s="111">
        <v>242</v>
      </c>
      <c r="K23" s="113">
        <f>((I23-J23)/I23)</f>
        <v>0.35978835978835977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76.87</v>
      </c>
      <c r="E24" s="11">
        <v>6.2</v>
      </c>
      <c r="F24" s="22">
        <v>1057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0.45611702127659576</v>
      </c>
      <c r="P24" s="2"/>
    </row>
    <row r="25" spans="1:16" ht="15.75" thickBot="1">
      <c r="A25" s="2"/>
      <c r="C25" s="38" t="s">
        <v>54</v>
      </c>
      <c r="D25" s="15"/>
      <c r="E25" s="15"/>
      <c r="F25" s="39">
        <v>1108</v>
      </c>
      <c r="G25" s="16"/>
      <c r="M25" s="102" t="s">
        <v>55</v>
      </c>
      <c r="N25" s="103"/>
      <c r="O25" s="37">
        <f>(J10-J11)/J10</f>
        <v>0.43311212015368494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0.30868761552680224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-5.3475935828877002E-3</v>
      </c>
      <c r="P27" s="2"/>
    </row>
    <row r="28" spans="1:16" ht="15" customHeight="1">
      <c r="A28" s="2"/>
      <c r="B28" s="41"/>
      <c r="C28" s="45" t="s">
        <v>64</v>
      </c>
      <c r="D28" s="33">
        <v>91.65</v>
      </c>
      <c r="E28" s="33"/>
      <c r="F28" s="34"/>
      <c r="G28" s="46"/>
      <c r="H28" s="47" t="s">
        <v>90</v>
      </c>
      <c r="I28" s="33">
        <v>426</v>
      </c>
      <c r="J28" s="33">
        <v>363</v>
      </c>
      <c r="K28" s="34">
        <f>I28-J28</f>
        <v>63</v>
      </c>
      <c r="M28" s="107" t="s">
        <v>65</v>
      </c>
      <c r="N28" s="108"/>
      <c r="O28" s="70">
        <f>(J10-J13)/J10</f>
        <v>0.60600768424729301</v>
      </c>
      <c r="P28" s="2"/>
    </row>
    <row r="29" spans="1:16" ht="15.75" thickBot="1">
      <c r="A29" s="2"/>
      <c r="B29" s="41"/>
      <c r="C29" s="45" t="s">
        <v>66</v>
      </c>
      <c r="D29" s="33">
        <v>72.849999999999994</v>
      </c>
      <c r="E29" s="33">
        <v>68.569999999999993</v>
      </c>
      <c r="F29" s="34">
        <v>94.13</v>
      </c>
      <c r="G29" s="48">
        <v>5.0999999999999996</v>
      </c>
      <c r="H29" s="65" t="s">
        <v>2</v>
      </c>
      <c r="I29" s="35">
        <v>271</v>
      </c>
      <c r="J29" s="35">
        <v>250</v>
      </c>
      <c r="K29" s="36">
        <f>I29-J29</f>
        <v>21</v>
      </c>
      <c r="L29" s="49"/>
      <c r="M29" s="97" t="s">
        <v>67</v>
      </c>
      <c r="N29" s="98"/>
      <c r="O29" s="71">
        <f>(J9-J13)/J9</f>
        <v>0.7857142857142857</v>
      </c>
      <c r="P29" s="2"/>
    </row>
    <row r="30" spans="1:16" ht="15" customHeight="1">
      <c r="A30" s="2"/>
      <c r="B30" s="41"/>
      <c r="C30" s="45" t="s">
        <v>68</v>
      </c>
      <c r="D30" s="33">
        <v>78.45</v>
      </c>
      <c r="E30" s="33">
        <v>64.069999999999993</v>
      </c>
      <c r="F30" s="34">
        <v>81.67</v>
      </c>
      <c r="P30" s="2"/>
    </row>
    <row r="31" spans="1:16" ht="15" customHeight="1">
      <c r="A31" s="2"/>
      <c r="B31" s="41"/>
      <c r="C31" s="45" t="s">
        <v>69</v>
      </c>
      <c r="D31" s="33">
        <v>77.5</v>
      </c>
      <c r="E31" s="33">
        <v>50.65</v>
      </c>
      <c r="F31" s="34">
        <v>65.36</v>
      </c>
      <c r="P31" s="2"/>
    </row>
    <row r="32" spans="1:16" ht="15.75" customHeight="1" thickBot="1">
      <c r="A32" s="2"/>
      <c r="B32" s="41"/>
      <c r="C32" s="50" t="s">
        <v>70</v>
      </c>
      <c r="D32" s="51">
        <v>54.85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91.4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 t="s">
        <v>547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548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452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549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 t="s">
        <v>289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122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998</v>
      </c>
      <c r="G64" s="12"/>
      <c r="H64" s="12"/>
      <c r="I64" s="12"/>
      <c r="J64" s="122">
        <f>AVERAGE(F64:I64)</f>
        <v>998</v>
      </c>
      <c r="K64" s="123"/>
      <c r="M64" s="8">
        <v>2</v>
      </c>
      <c r="N64" s="124">
        <v>9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583</v>
      </c>
      <c r="G65" s="12"/>
      <c r="H65" s="12"/>
      <c r="I65" s="12"/>
      <c r="J65" s="122">
        <f t="shared" ref="J65:J70" si="1">AVERAGE(F65:I65)</f>
        <v>583</v>
      </c>
      <c r="K65" s="123"/>
      <c r="M65" s="8">
        <v>3</v>
      </c>
      <c r="N65" s="124">
        <v>8.4</v>
      </c>
      <c r="O65" s="125"/>
      <c r="P65" s="2"/>
    </row>
    <row r="66" spans="1:16" ht="15" customHeight="1">
      <c r="A66" s="2"/>
      <c r="C66" s="9" t="s">
        <v>19</v>
      </c>
      <c r="D66" s="11">
        <v>62.04</v>
      </c>
      <c r="E66" s="11">
        <v>7.2</v>
      </c>
      <c r="F66" s="11">
        <v>1193</v>
      </c>
      <c r="G66" s="11">
        <v>1219</v>
      </c>
      <c r="H66" s="11">
        <v>1185</v>
      </c>
      <c r="I66" s="11">
        <v>1153</v>
      </c>
      <c r="J66" s="122">
        <f t="shared" si="1"/>
        <v>1187.5</v>
      </c>
      <c r="K66" s="123"/>
      <c r="M66" s="8">
        <v>4</v>
      </c>
      <c r="N66" s="124">
        <v>7.1</v>
      </c>
      <c r="O66" s="125"/>
      <c r="P66" s="2"/>
    </row>
    <row r="67" spans="1:16" ht="15" customHeight="1">
      <c r="A67" s="2"/>
      <c r="C67" s="9" t="s">
        <v>21</v>
      </c>
      <c r="D67" s="11">
        <v>60.58</v>
      </c>
      <c r="E67" s="11">
        <v>7.3</v>
      </c>
      <c r="F67" s="11">
        <v>639</v>
      </c>
      <c r="G67" s="11">
        <v>626</v>
      </c>
      <c r="H67" s="11">
        <v>561</v>
      </c>
      <c r="I67" s="11">
        <v>494</v>
      </c>
      <c r="J67" s="122">
        <f t="shared" si="1"/>
        <v>580</v>
      </c>
      <c r="K67" s="123"/>
      <c r="M67" s="8">
        <v>5</v>
      </c>
      <c r="N67" s="124">
        <v>9.3000000000000007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353</v>
      </c>
      <c r="G68" s="63">
        <v>340</v>
      </c>
      <c r="H68" s="63">
        <v>315</v>
      </c>
      <c r="I68" s="63">
        <v>298</v>
      </c>
      <c r="J68" s="122">
        <f t="shared" si="1"/>
        <v>326.5</v>
      </c>
      <c r="K68" s="123"/>
      <c r="M68" s="13">
        <v>6</v>
      </c>
      <c r="N68" s="126">
        <v>7.3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237</v>
      </c>
      <c r="G69" s="63">
        <v>234</v>
      </c>
      <c r="H69" s="63">
        <v>213</v>
      </c>
      <c r="I69" s="63">
        <v>201</v>
      </c>
      <c r="J69" s="122">
        <f t="shared" si="1"/>
        <v>221.25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61.51</v>
      </c>
      <c r="E70" s="15">
        <v>6.9</v>
      </c>
      <c r="F70" s="15">
        <v>242</v>
      </c>
      <c r="G70" s="15">
        <v>239</v>
      </c>
      <c r="H70" s="15">
        <v>221</v>
      </c>
      <c r="I70" s="15">
        <v>207</v>
      </c>
      <c r="J70" s="128">
        <f t="shared" si="1"/>
        <v>227.25</v>
      </c>
      <c r="K70" s="129"/>
      <c r="M70" s="67" t="s">
        <v>30</v>
      </c>
      <c r="N70" s="65"/>
      <c r="O70" s="66"/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11.39</v>
      </c>
      <c r="E73" s="11">
        <v>7</v>
      </c>
      <c r="F73" s="22">
        <v>1089</v>
      </c>
      <c r="G73" s="16"/>
      <c r="H73" s="23" t="s">
        <v>1</v>
      </c>
      <c r="I73" s="117">
        <v>5.61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65.760000000000005</v>
      </c>
      <c r="E74" s="11"/>
      <c r="F74" s="22">
        <v>259</v>
      </c>
      <c r="G74" s="16"/>
      <c r="H74" s="27" t="s">
        <v>2</v>
      </c>
      <c r="I74" s="119">
        <v>5.27</v>
      </c>
      <c r="J74" s="119"/>
      <c r="K74" s="120"/>
      <c r="M74" s="65">
        <v>6.9</v>
      </c>
      <c r="N74" s="28">
        <v>129</v>
      </c>
      <c r="O74" s="66">
        <v>0.04</v>
      </c>
      <c r="P74" s="2"/>
    </row>
    <row r="75" spans="1:16" ht="15" customHeight="1" thickBot="1">
      <c r="A75" s="2"/>
      <c r="C75" s="21" t="s">
        <v>38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>
        <v>68.239999999999995</v>
      </c>
      <c r="E76" s="11"/>
      <c r="F76" s="22">
        <v>255</v>
      </c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69.569999999999993</v>
      </c>
      <c r="E77" s="11"/>
      <c r="F77" s="22">
        <v>253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5.4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74.87</v>
      </c>
      <c r="E78" s="11"/>
      <c r="F78" s="22">
        <v>1575</v>
      </c>
      <c r="G78" s="16"/>
      <c r="H78" s="109">
        <v>3</v>
      </c>
      <c r="I78" s="111">
        <v>631</v>
      </c>
      <c r="J78" s="111">
        <v>309</v>
      </c>
      <c r="K78" s="113">
        <f>((I78-J78)/I78)</f>
        <v>0.51030110935023776</v>
      </c>
      <c r="M78" s="13">
        <v>2</v>
      </c>
      <c r="N78" s="35">
        <v>5.6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73.349999999999994</v>
      </c>
      <c r="E79" s="11">
        <v>6.7</v>
      </c>
      <c r="F79" s="22">
        <v>589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576</v>
      </c>
      <c r="G80" s="16"/>
      <c r="H80" s="109"/>
      <c r="I80" s="111"/>
      <c r="J80" s="111"/>
      <c r="K80" s="113" t="e">
        <f>((I80-J80)/I80)</f>
        <v>#DIV/0!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76.55</v>
      </c>
      <c r="E81" s="11">
        <v>6.3</v>
      </c>
      <c r="F81" s="22">
        <v>1091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0.51157894736842102</v>
      </c>
      <c r="P81" s="2"/>
    </row>
    <row r="82" spans="1:16" ht="15.75" thickBot="1">
      <c r="A82" s="2"/>
      <c r="C82" s="38" t="s">
        <v>54</v>
      </c>
      <c r="D82" s="15"/>
      <c r="E82" s="15"/>
      <c r="F82" s="39">
        <v>1079</v>
      </c>
      <c r="G82" s="16"/>
      <c r="M82" s="102" t="s">
        <v>55</v>
      </c>
      <c r="N82" s="103"/>
      <c r="O82" s="37">
        <f>(J67-J68)/J67</f>
        <v>0.43706896551724139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0.3223583460949464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-2.7118644067796609E-2</v>
      </c>
      <c r="P84" s="2"/>
    </row>
    <row r="85" spans="1:16">
      <c r="A85" s="2"/>
      <c r="B85" s="41"/>
      <c r="C85" s="45" t="s">
        <v>64</v>
      </c>
      <c r="D85" s="33">
        <v>91.4</v>
      </c>
      <c r="E85" s="33"/>
      <c r="F85" s="34"/>
      <c r="G85" s="46"/>
      <c r="H85" s="47" t="s">
        <v>90</v>
      </c>
      <c r="I85" s="33">
        <v>319</v>
      </c>
      <c r="J85" s="33">
        <v>268</v>
      </c>
      <c r="K85" s="34">
        <f>I85-J85</f>
        <v>51</v>
      </c>
      <c r="M85" s="107" t="s">
        <v>65</v>
      </c>
      <c r="N85" s="108"/>
      <c r="O85" s="70">
        <f>(J67-J70)/J67</f>
        <v>0.60818965517241375</v>
      </c>
      <c r="P85" s="2"/>
    </row>
    <row r="86" spans="1:16" ht="15.75" thickBot="1">
      <c r="A86" s="2"/>
      <c r="B86" s="41"/>
      <c r="C86" s="45" t="s">
        <v>66</v>
      </c>
      <c r="D86" s="33">
        <v>72.599999999999994</v>
      </c>
      <c r="E86" s="33">
        <v>68.2</v>
      </c>
      <c r="F86" s="34">
        <v>93.94</v>
      </c>
      <c r="G86" s="48">
        <v>5.4</v>
      </c>
      <c r="H86" s="65" t="s">
        <v>2</v>
      </c>
      <c r="I86" s="35">
        <v>201</v>
      </c>
      <c r="J86" s="35">
        <v>170</v>
      </c>
      <c r="K86" s="34">
        <f>I86-J86</f>
        <v>31</v>
      </c>
      <c r="L86" s="49"/>
      <c r="M86" s="97" t="s">
        <v>67</v>
      </c>
      <c r="N86" s="98"/>
      <c r="O86" s="71">
        <f>(J66-J70)/J66</f>
        <v>0.80863157894736837</v>
      </c>
      <c r="P86" s="2"/>
    </row>
    <row r="87" spans="1:16" ht="15" customHeight="1">
      <c r="A87" s="2"/>
      <c r="B87" s="41"/>
      <c r="C87" s="45" t="s">
        <v>68</v>
      </c>
      <c r="D87" s="33">
        <v>78.900000000000006</v>
      </c>
      <c r="E87" s="33">
        <v>64.34</v>
      </c>
      <c r="F87" s="34">
        <v>81.55</v>
      </c>
      <c r="P87" s="2"/>
    </row>
    <row r="88" spans="1:16" ht="15" customHeight="1">
      <c r="A88" s="2"/>
      <c r="B88" s="41"/>
      <c r="C88" s="45" t="s">
        <v>69</v>
      </c>
      <c r="D88" s="33">
        <v>76.95</v>
      </c>
      <c r="E88" s="33">
        <v>50.4</v>
      </c>
      <c r="F88" s="34">
        <v>65.5</v>
      </c>
      <c r="P88" s="2"/>
    </row>
    <row r="89" spans="1:16" ht="15" customHeight="1" thickBot="1">
      <c r="A89" s="2"/>
      <c r="B89" s="41"/>
      <c r="C89" s="50" t="s">
        <v>70</v>
      </c>
      <c r="D89" s="51">
        <v>53.15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91.5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550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 t="s">
        <v>551</v>
      </c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552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553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554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108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1025</v>
      </c>
      <c r="G119" s="12"/>
      <c r="H119" s="12"/>
      <c r="I119" s="12"/>
      <c r="J119" s="122">
        <f>AVERAGE(F119:I119)</f>
        <v>1025</v>
      </c>
      <c r="K119" s="123"/>
      <c r="M119" s="8">
        <v>2</v>
      </c>
      <c r="N119" s="124">
        <v>9.1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566</v>
      </c>
      <c r="G120" s="12"/>
      <c r="H120" s="12"/>
      <c r="I120" s="12"/>
      <c r="J120" s="122">
        <f t="shared" ref="J120:J125" si="2">AVERAGE(F120:I120)</f>
        <v>566</v>
      </c>
      <c r="K120" s="123"/>
      <c r="M120" s="8">
        <v>3</v>
      </c>
      <c r="N120" s="124">
        <v>8.4</v>
      </c>
      <c r="O120" s="125"/>
      <c r="P120" s="2"/>
    </row>
    <row r="121" spans="1:16">
      <c r="A121" s="2"/>
      <c r="C121" s="9" t="s">
        <v>19</v>
      </c>
      <c r="D121" s="11">
        <v>63.1</v>
      </c>
      <c r="E121" s="11">
        <v>7.1</v>
      </c>
      <c r="F121" s="11">
        <v>1164</v>
      </c>
      <c r="G121" s="11">
        <v>1331</v>
      </c>
      <c r="H121" s="11">
        <v>1377</v>
      </c>
      <c r="I121" s="11">
        <v>1556</v>
      </c>
      <c r="J121" s="122">
        <f t="shared" si="2"/>
        <v>1357</v>
      </c>
      <c r="K121" s="123"/>
      <c r="M121" s="8">
        <v>4</v>
      </c>
      <c r="N121" s="124">
        <v>7.2</v>
      </c>
      <c r="O121" s="125"/>
      <c r="P121" s="2"/>
    </row>
    <row r="122" spans="1:16">
      <c r="A122" s="2"/>
      <c r="C122" s="9" t="s">
        <v>21</v>
      </c>
      <c r="D122" s="11">
        <v>60.49</v>
      </c>
      <c r="E122" s="11">
        <v>7.3</v>
      </c>
      <c r="F122" s="11">
        <v>509</v>
      </c>
      <c r="G122" s="11">
        <v>528</v>
      </c>
      <c r="H122" s="11">
        <v>391</v>
      </c>
      <c r="I122" s="11">
        <v>450</v>
      </c>
      <c r="J122" s="122">
        <f t="shared" si="2"/>
        <v>469.5</v>
      </c>
      <c r="K122" s="123"/>
      <c r="M122" s="8">
        <v>5</v>
      </c>
      <c r="N122" s="124">
        <v>9.1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306</v>
      </c>
      <c r="G123" s="63">
        <v>321</v>
      </c>
      <c r="H123" s="63">
        <v>311</v>
      </c>
      <c r="I123" s="63">
        <v>243</v>
      </c>
      <c r="J123" s="122">
        <f t="shared" si="2"/>
        <v>295.25</v>
      </c>
      <c r="K123" s="123"/>
      <c r="M123" s="13">
        <v>6</v>
      </c>
      <c r="N123" s="126">
        <v>7.4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205</v>
      </c>
      <c r="G124" s="63">
        <v>207</v>
      </c>
      <c r="H124" s="63">
        <v>220</v>
      </c>
      <c r="I124" s="63">
        <v>213</v>
      </c>
      <c r="J124" s="122">
        <f t="shared" si="2"/>
        <v>211.25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61.4</v>
      </c>
      <c r="E125" s="15">
        <v>7.4</v>
      </c>
      <c r="F125" s="15">
        <v>213</v>
      </c>
      <c r="G125" s="15">
        <v>217</v>
      </c>
      <c r="H125" s="15">
        <v>232</v>
      </c>
      <c r="I125" s="15">
        <v>232</v>
      </c>
      <c r="J125" s="128">
        <f t="shared" si="2"/>
        <v>223.5</v>
      </c>
      <c r="K125" s="129"/>
      <c r="M125" s="67" t="s">
        <v>30</v>
      </c>
      <c r="N125" s="65">
        <v>4.25</v>
      </c>
      <c r="O125" s="66">
        <v>5.63</v>
      </c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12.27</v>
      </c>
      <c r="E128" s="11">
        <v>10.1</v>
      </c>
      <c r="F128" s="22">
        <v>1027</v>
      </c>
      <c r="G128" s="16"/>
      <c r="H128" s="23" t="s">
        <v>1</v>
      </c>
      <c r="I128" s="117">
        <v>4.96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66.52</v>
      </c>
      <c r="E129" s="11"/>
      <c r="F129" s="22">
        <v>225</v>
      </c>
      <c r="G129" s="16"/>
      <c r="H129" s="27" t="s">
        <v>2</v>
      </c>
      <c r="I129" s="119">
        <v>4.45</v>
      </c>
      <c r="J129" s="119"/>
      <c r="K129" s="120"/>
      <c r="M129" s="65">
        <v>6.9</v>
      </c>
      <c r="N129" s="28">
        <v>117</v>
      </c>
      <c r="O129" s="66">
        <v>0.04</v>
      </c>
      <c r="P129" s="2"/>
    </row>
    <row r="130" spans="1:16" ht="15" customHeight="1" thickBot="1">
      <c r="A130" s="2"/>
      <c r="C130" s="21" t="s">
        <v>38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>
        <v>65.709999999999994</v>
      </c>
      <c r="E131" s="11"/>
      <c r="F131" s="22">
        <v>221</v>
      </c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72.33</v>
      </c>
      <c r="E132" s="11"/>
      <c r="F132" s="22">
        <v>218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5.6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76.349999999999994</v>
      </c>
      <c r="E133" s="11"/>
      <c r="F133" s="22">
        <v>1588</v>
      </c>
      <c r="G133" s="16"/>
      <c r="H133" s="109"/>
      <c r="I133" s="111"/>
      <c r="J133" s="111"/>
      <c r="K133" s="113" t="e">
        <f>((I133-J133)/I133)</f>
        <v>#DIV/0!</v>
      </c>
      <c r="M133" s="13">
        <v>2</v>
      </c>
      <c r="N133" s="35">
        <v>5.5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73.650000000000006</v>
      </c>
      <c r="E134" s="11">
        <v>6.4</v>
      </c>
      <c r="F134" s="22">
        <v>526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492</v>
      </c>
      <c r="G135" s="16"/>
      <c r="H135" s="109">
        <v>8</v>
      </c>
      <c r="I135" s="111">
        <v>332</v>
      </c>
      <c r="J135" s="111">
        <v>203</v>
      </c>
      <c r="K135" s="113">
        <f>((I135-J135)/I135)</f>
        <v>0.38855421686746988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75.48</v>
      </c>
      <c r="E136" s="11">
        <v>6.3</v>
      </c>
      <c r="F136" s="22">
        <v>996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0.65401621223286666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978</v>
      </c>
      <c r="G137" s="16"/>
      <c r="M137" s="102" t="s">
        <v>55</v>
      </c>
      <c r="N137" s="103"/>
      <c r="O137" s="37">
        <f>(J122-J123)/J122</f>
        <v>0.37113951011714591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0.28450465707027944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-5.7988165680473373E-2</v>
      </c>
      <c r="P139" s="2"/>
    </row>
    <row r="140" spans="1:16">
      <c r="A140" s="2"/>
      <c r="B140" s="41"/>
      <c r="C140" s="45" t="s">
        <v>64</v>
      </c>
      <c r="D140" s="33">
        <v>91.44</v>
      </c>
      <c r="E140" s="33"/>
      <c r="F140" s="34"/>
      <c r="G140" s="46"/>
      <c r="H140" s="47" t="s">
        <v>110</v>
      </c>
      <c r="I140" s="33">
        <v>522</v>
      </c>
      <c r="J140" s="33">
        <v>471</v>
      </c>
      <c r="K140" s="34">
        <f>I140-J140</f>
        <v>51</v>
      </c>
      <c r="M140" s="107" t="s">
        <v>65</v>
      </c>
      <c r="N140" s="108"/>
      <c r="O140" s="70">
        <f>(J122-J125)/J122</f>
        <v>0.52396166134185307</v>
      </c>
      <c r="P140" s="2"/>
    </row>
    <row r="141" spans="1:16" ht="15.75" thickBot="1">
      <c r="A141" s="2"/>
      <c r="B141" s="41"/>
      <c r="C141" s="45" t="s">
        <v>66</v>
      </c>
      <c r="D141" s="33">
        <v>72.75</v>
      </c>
      <c r="E141" s="33">
        <v>68.69</v>
      </c>
      <c r="F141" s="34">
        <v>94.15</v>
      </c>
      <c r="G141" s="48">
        <v>5.3</v>
      </c>
      <c r="H141" s="65" t="s">
        <v>111</v>
      </c>
      <c r="I141" s="35">
        <v>225</v>
      </c>
      <c r="J141" s="35">
        <v>191</v>
      </c>
      <c r="K141" s="34">
        <f>I141-J141</f>
        <v>34</v>
      </c>
      <c r="L141" s="49"/>
      <c r="M141" s="97" t="s">
        <v>67</v>
      </c>
      <c r="N141" s="98"/>
      <c r="O141" s="71">
        <f>(J121-J125)/J121</f>
        <v>0.83529845246868095</v>
      </c>
      <c r="P141" s="2"/>
    </row>
    <row r="142" spans="1:16" ht="15" customHeight="1">
      <c r="A142" s="2"/>
      <c r="B142" s="41"/>
      <c r="C142" s="45" t="s">
        <v>68</v>
      </c>
      <c r="D142" s="33">
        <v>79.45</v>
      </c>
      <c r="E142" s="33">
        <v>64.87</v>
      </c>
      <c r="F142" s="34">
        <v>81.650000000000006</v>
      </c>
      <c r="P142" s="2"/>
    </row>
    <row r="143" spans="1:16" ht="15" customHeight="1">
      <c r="A143" s="2"/>
      <c r="B143" s="41"/>
      <c r="C143" s="45" t="s">
        <v>69</v>
      </c>
      <c r="D143" s="33">
        <v>77.55</v>
      </c>
      <c r="E143" s="33">
        <v>49.9</v>
      </c>
      <c r="F143" s="34">
        <v>64.349999999999994</v>
      </c>
      <c r="P143" s="2"/>
    </row>
    <row r="144" spans="1:16" ht="15" customHeight="1" thickBot="1">
      <c r="A144" s="2"/>
      <c r="B144" s="41"/>
      <c r="C144" s="50" t="s">
        <v>70</v>
      </c>
      <c r="D144" s="51">
        <v>53.75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91.61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555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556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557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558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559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0958-1F83-42A2-BBB3-A5B8D0151C89}">
  <dimension ref="A1:S171"/>
  <sheetViews>
    <sheetView zoomScale="85" zoomScaleNormal="85" workbookViewId="0">
      <selection activeCell="S118" sqref="S118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152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1224.5</v>
      </c>
    </row>
    <row r="7" spans="1:19">
      <c r="A7" s="2"/>
      <c r="C7" s="9" t="s">
        <v>17</v>
      </c>
      <c r="D7" s="10"/>
      <c r="E7" s="10"/>
      <c r="F7" s="11">
        <v>1102</v>
      </c>
      <c r="G7" s="12"/>
      <c r="H7" s="12"/>
      <c r="I7" s="12"/>
      <c r="J7" s="122">
        <f>AVERAGE(F7:I7)</f>
        <v>1102</v>
      </c>
      <c r="K7" s="123"/>
      <c r="M7" s="8">
        <v>2</v>
      </c>
      <c r="N7" s="124">
        <v>8.8000000000000007</v>
      </c>
      <c r="O7" s="125"/>
      <c r="P7" s="2"/>
      <c r="R7" s="56" t="s">
        <v>1</v>
      </c>
      <c r="S7" s="72">
        <f>AVERAGE(J10,J67,J122)</f>
        <v>537.25</v>
      </c>
    </row>
    <row r="8" spans="1:19">
      <c r="A8" s="2"/>
      <c r="C8" s="9" t="s">
        <v>18</v>
      </c>
      <c r="D8" s="10"/>
      <c r="E8" s="10"/>
      <c r="F8" s="11">
        <v>543</v>
      </c>
      <c r="G8" s="12"/>
      <c r="H8" s="12"/>
      <c r="I8" s="12"/>
      <c r="J8" s="122">
        <f t="shared" ref="J8:J13" si="0">AVERAGE(F8:I8)</f>
        <v>543</v>
      </c>
      <c r="K8" s="123"/>
      <c r="M8" s="8">
        <v>3</v>
      </c>
      <c r="N8" s="124">
        <v>8.3000000000000007</v>
      </c>
      <c r="O8" s="125"/>
      <c r="P8" s="2"/>
      <c r="R8" s="56" t="s">
        <v>2</v>
      </c>
      <c r="S8" s="73">
        <f>AVERAGE(J13,J70,J125)</f>
        <v>204.16666666666666</v>
      </c>
    </row>
    <row r="9" spans="1:19">
      <c r="A9" s="2"/>
      <c r="C9" s="9" t="s">
        <v>19</v>
      </c>
      <c r="D9" s="11">
        <v>63.04</v>
      </c>
      <c r="E9" s="11">
        <v>6</v>
      </c>
      <c r="F9" s="11">
        <v>1249</v>
      </c>
      <c r="G9" s="11">
        <v>1233</v>
      </c>
      <c r="H9" s="11">
        <v>1104</v>
      </c>
      <c r="I9" s="11">
        <v>1088</v>
      </c>
      <c r="J9" s="122">
        <f t="shared" si="0"/>
        <v>1168.5</v>
      </c>
      <c r="K9" s="123"/>
      <c r="M9" s="8">
        <v>4</v>
      </c>
      <c r="N9" s="124">
        <v>7.1</v>
      </c>
      <c r="O9" s="125"/>
      <c r="P9" s="2"/>
      <c r="R9" s="74" t="s">
        <v>20</v>
      </c>
      <c r="S9" s="75">
        <f>S6-S8</f>
        <v>1020.3333333333334</v>
      </c>
    </row>
    <row r="10" spans="1:19">
      <c r="A10" s="2"/>
      <c r="C10" s="9" t="s">
        <v>21</v>
      </c>
      <c r="D10" s="11">
        <v>62.02</v>
      </c>
      <c r="E10" s="11">
        <v>7.5</v>
      </c>
      <c r="F10" s="11">
        <v>579</v>
      </c>
      <c r="G10" s="11">
        <v>522</v>
      </c>
      <c r="H10" s="11">
        <v>519</v>
      </c>
      <c r="I10" s="11">
        <v>555</v>
      </c>
      <c r="J10" s="122">
        <f t="shared" si="0"/>
        <v>543.75</v>
      </c>
      <c r="K10" s="123"/>
      <c r="M10" s="8">
        <v>5</v>
      </c>
      <c r="N10" s="124">
        <v>8.4</v>
      </c>
      <c r="O10" s="125"/>
      <c r="P10" s="2"/>
      <c r="R10" s="74" t="s">
        <v>22</v>
      </c>
      <c r="S10" s="76">
        <f>S7-S8</f>
        <v>333.08333333333337</v>
      </c>
    </row>
    <row r="11" spans="1:19" ht="15.75" thickBot="1">
      <c r="A11" s="2"/>
      <c r="C11" s="9" t="s">
        <v>23</v>
      </c>
      <c r="D11" s="11"/>
      <c r="E11" s="11"/>
      <c r="F11" s="11">
        <v>289</v>
      </c>
      <c r="G11" s="63">
        <v>280</v>
      </c>
      <c r="H11" s="63">
        <v>293</v>
      </c>
      <c r="I11" s="63">
        <v>282</v>
      </c>
      <c r="J11" s="122">
        <f t="shared" si="0"/>
        <v>286</v>
      </c>
      <c r="K11" s="123"/>
      <c r="M11" s="13">
        <v>6</v>
      </c>
      <c r="N11" s="126">
        <v>7.5</v>
      </c>
      <c r="O11" s="127"/>
      <c r="P11" s="2"/>
      <c r="R11" s="77" t="s">
        <v>24</v>
      </c>
      <c r="S11" s="78">
        <f>S9/S6</f>
        <v>0.83326527834490272</v>
      </c>
    </row>
    <row r="12" spans="1:19" ht="15.75" thickBot="1">
      <c r="A12" s="2"/>
      <c r="C12" s="9" t="s">
        <v>25</v>
      </c>
      <c r="D12" s="11"/>
      <c r="E12" s="11"/>
      <c r="F12" s="11">
        <v>220</v>
      </c>
      <c r="G12" s="63">
        <v>211</v>
      </c>
      <c r="H12" s="63">
        <v>226</v>
      </c>
      <c r="I12" s="63">
        <v>187</v>
      </c>
      <c r="J12" s="122">
        <f t="shared" si="0"/>
        <v>211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0.61997828447339853</v>
      </c>
    </row>
    <row r="13" spans="1:19" ht="15.75" thickBot="1">
      <c r="A13" s="2"/>
      <c r="C13" s="14" t="s">
        <v>29</v>
      </c>
      <c r="D13" s="15">
        <v>62.09</v>
      </c>
      <c r="E13" s="15">
        <v>6.7</v>
      </c>
      <c r="F13" s="15">
        <v>229</v>
      </c>
      <c r="G13" s="15">
        <v>222</v>
      </c>
      <c r="H13" s="15">
        <v>217</v>
      </c>
      <c r="I13" s="15">
        <v>198</v>
      </c>
      <c r="J13" s="128">
        <f t="shared" si="0"/>
        <v>216.5</v>
      </c>
      <c r="K13" s="129"/>
      <c r="M13" s="67" t="s">
        <v>30</v>
      </c>
      <c r="N13" s="65">
        <v>3.33</v>
      </c>
      <c r="O13" s="66">
        <v>4.97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8.77</v>
      </c>
      <c r="E16" s="11">
        <v>10.3</v>
      </c>
      <c r="F16" s="22">
        <v>1144</v>
      </c>
      <c r="G16" s="16"/>
      <c r="H16" s="23" t="s">
        <v>1</v>
      </c>
      <c r="I16" s="117">
        <v>5.72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68.11</v>
      </c>
      <c r="E17" s="11"/>
      <c r="F17" s="22">
        <v>227</v>
      </c>
      <c r="G17" s="16"/>
      <c r="H17" s="27" t="s">
        <v>2</v>
      </c>
      <c r="I17" s="119">
        <v>5.27</v>
      </c>
      <c r="J17" s="119"/>
      <c r="K17" s="120"/>
      <c r="M17" s="65">
        <v>6.9</v>
      </c>
      <c r="N17" s="28">
        <v>134</v>
      </c>
      <c r="O17" s="66">
        <v>0.04</v>
      </c>
      <c r="P17" s="2"/>
    </row>
    <row r="18" spans="1:16" ht="15.75" thickBot="1">
      <c r="A18" s="2"/>
      <c r="C18" s="21" t="s">
        <v>38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>
        <v>66.650000000000006</v>
      </c>
      <c r="E19" s="11"/>
      <c r="F19" s="22">
        <v>234</v>
      </c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70.03</v>
      </c>
      <c r="E20" s="11"/>
      <c r="F20" s="22">
        <v>214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5.5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78.87</v>
      </c>
      <c r="E21" s="11"/>
      <c r="F21" s="22">
        <v>1669</v>
      </c>
      <c r="G21" s="16"/>
      <c r="H21" s="109">
        <v>4</v>
      </c>
      <c r="I21" s="111">
        <v>598</v>
      </c>
      <c r="J21" s="111">
        <v>472</v>
      </c>
      <c r="K21" s="113">
        <f>((I21-J21)/I21)</f>
        <v>0.21070234113712374</v>
      </c>
      <c r="M21" s="13">
        <v>2</v>
      </c>
      <c r="N21" s="35">
        <v>5.4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74.98</v>
      </c>
      <c r="E22" s="11">
        <v>6.6</v>
      </c>
      <c r="F22" s="22">
        <v>517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506</v>
      </c>
      <c r="G23" s="16"/>
      <c r="H23" s="109">
        <v>14</v>
      </c>
      <c r="I23" s="111">
        <v>319</v>
      </c>
      <c r="J23" s="111">
        <v>155</v>
      </c>
      <c r="K23" s="113">
        <f>((I23-J23)/I23)</f>
        <v>0.51410658307210033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77.55</v>
      </c>
      <c r="E24" s="11">
        <v>6.3</v>
      </c>
      <c r="F24" s="22">
        <v>1127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0.53465982028241332</v>
      </c>
      <c r="P24" s="2"/>
    </row>
    <row r="25" spans="1:16" ht="15.75" thickBot="1">
      <c r="A25" s="2"/>
      <c r="C25" s="38" t="s">
        <v>54</v>
      </c>
      <c r="D25" s="15"/>
      <c r="E25" s="15"/>
      <c r="F25" s="39">
        <v>1109</v>
      </c>
      <c r="G25" s="16"/>
      <c r="M25" s="102" t="s">
        <v>55</v>
      </c>
      <c r="N25" s="103"/>
      <c r="O25" s="37">
        <f>(J10-J11)/J10</f>
        <v>0.47402298850574714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0.26223776223776224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-2.6066350710900472E-2</v>
      </c>
      <c r="P27" s="2"/>
    </row>
    <row r="28" spans="1:16" ht="15" customHeight="1">
      <c r="A28" s="2"/>
      <c r="B28" s="41"/>
      <c r="C28" s="45" t="s">
        <v>64</v>
      </c>
      <c r="D28" s="33">
        <v>91.09</v>
      </c>
      <c r="E28" s="33"/>
      <c r="F28" s="34"/>
      <c r="G28" s="46"/>
      <c r="H28" s="47" t="s">
        <v>90</v>
      </c>
      <c r="I28" s="33">
        <v>787</v>
      </c>
      <c r="J28" s="33">
        <v>700</v>
      </c>
      <c r="K28" s="34">
        <f>I28-J28</f>
        <v>87</v>
      </c>
      <c r="M28" s="107" t="s">
        <v>65</v>
      </c>
      <c r="N28" s="108"/>
      <c r="O28" s="70">
        <f>(J10-J13)/J10</f>
        <v>0.60183908045977008</v>
      </c>
      <c r="P28" s="2"/>
    </row>
    <row r="29" spans="1:16" ht="15.75" thickBot="1">
      <c r="A29" s="2"/>
      <c r="B29" s="41"/>
      <c r="C29" s="45" t="s">
        <v>66</v>
      </c>
      <c r="D29" s="33">
        <v>72.849999999999994</v>
      </c>
      <c r="E29" s="33">
        <v>68.040000000000006</v>
      </c>
      <c r="F29" s="34">
        <v>93.41</v>
      </c>
      <c r="G29" s="48">
        <v>5.4</v>
      </c>
      <c r="H29" s="65" t="s">
        <v>2</v>
      </c>
      <c r="I29" s="35">
        <v>255</v>
      </c>
      <c r="J29" s="35">
        <v>230</v>
      </c>
      <c r="K29" s="36">
        <f>I29-J29</f>
        <v>25</v>
      </c>
      <c r="L29" s="49"/>
      <c r="M29" s="97" t="s">
        <v>67</v>
      </c>
      <c r="N29" s="98"/>
      <c r="O29" s="71">
        <f>(J9-J13)/J9</f>
        <v>0.81471972614462984</v>
      </c>
      <c r="P29" s="2"/>
    </row>
    <row r="30" spans="1:16" ht="15" customHeight="1">
      <c r="A30" s="2"/>
      <c r="B30" s="41"/>
      <c r="C30" s="45" t="s">
        <v>68</v>
      </c>
      <c r="D30" s="33">
        <v>79.150000000000006</v>
      </c>
      <c r="E30" s="33">
        <v>64.09</v>
      </c>
      <c r="F30" s="34">
        <v>80.98</v>
      </c>
      <c r="P30" s="2"/>
    </row>
    <row r="31" spans="1:16" ht="15" customHeight="1">
      <c r="A31" s="2"/>
      <c r="B31" s="41"/>
      <c r="C31" s="45" t="s">
        <v>69</v>
      </c>
      <c r="D31" s="33">
        <v>76.55</v>
      </c>
      <c r="E31" s="33">
        <v>49.49</v>
      </c>
      <c r="F31" s="34">
        <v>64.66</v>
      </c>
      <c r="P31" s="2"/>
    </row>
    <row r="32" spans="1:16" ht="15.75" customHeight="1" thickBot="1">
      <c r="A32" s="2"/>
      <c r="B32" s="41"/>
      <c r="C32" s="50" t="s">
        <v>70</v>
      </c>
      <c r="D32" s="51">
        <v>55.54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90.87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 t="s">
        <v>560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 t="s">
        <v>446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561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562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563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 t="s">
        <v>564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 t="s">
        <v>565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122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1085</v>
      </c>
      <c r="G64" s="12"/>
      <c r="H64" s="12"/>
      <c r="I64" s="12"/>
      <c r="J64" s="122">
        <f>AVERAGE(F64:I64)</f>
        <v>1085</v>
      </c>
      <c r="K64" s="123"/>
      <c r="M64" s="8">
        <v>2</v>
      </c>
      <c r="N64" s="124">
        <v>8.6999999999999993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575</v>
      </c>
      <c r="G65" s="12"/>
      <c r="H65" s="12"/>
      <c r="I65" s="12"/>
      <c r="J65" s="122">
        <f t="shared" ref="J65:J70" si="1">AVERAGE(F65:I65)</f>
        <v>575</v>
      </c>
      <c r="K65" s="123"/>
      <c r="M65" s="8">
        <v>3</v>
      </c>
      <c r="N65" s="124">
        <v>8.4</v>
      </c>
      <c r="O65" s="125"/>
      <c r="P65" s="2"/>
    </row>
    <row r="66" spans="1:16" ht="15" customHeight="1">
      <c r="A66" s="2"/>
      <c r="C66" s="9" t="s">
        <v>19</v>
      </c>
      <c r="D66" s="11">
        <v>62.71</v>
      </c>
      <c r="E66" s="11">
        <v>7.9</v>
      </c>
      <c r="F66" s="11">
        <v>1477</v>
      </c>
      <c r="G66" s="11">
        <v>1398</v>
      </c>
      <c r="H66" s="11">
        <v>1320</v>
      </c>
      <c r="I66" s="11">
        <v>1216</v>
      </c>
      <c r="J66" s="122">
        <f t="shared" si="1"/>
        <v>1352.75</v>
      </c>
      <c r="K66" s="123"/>
      <c r="M66" s="8">
        <v>4</v>
      </c>
      <c r="N66" s="124">
        <v>7</v>
      </c>
      <c r="O66" s="125"/>
      <c r="P66" s="2"/>
    </row>
    <row r="67" spans="1:16" ht="15" customHeight="1">
      <c r="A67" s="2"/>
      <c r="C67" s="9" t="s">
        <v>21</v>
      </c>
      <c r="D67" s="11">
        <v>61.16</v>
      </c>
      <c r="E67" s="11">
        <v>7.4</v>
      </c>
      <c r="F67" s="11">
        <v>512</v>
      </c>
      <c r="G67" s="11">
        <v>525</v>
      </c>
      <c r="H67" s="11">
        <v>533</v>
      </c>
      <c r="I67" s="11">
        <v>550</v>
      </c>
      <c r="J67" s="122">
        <f t="shared" si="1"/>
        <v>530</v>
      </c>
      <c r="K67" s="123"/>
      <c r="M67" s="8">
        <v>5</v>
      </c>
      <c r="N67" s="124">
        <v>9.1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273</v>
      </c>
      <c r="G68" s="63">
        <v>282</v>
      </c>
      <c r="H68" s="63">
        <v>289</v>
      </c>
      <c r="I68" s="63">
        <v>296</v>
      </c>
      <c r="J68" s="122">
        <f t="shared" si="1"/>
        <v>285</v>
      </c>
      <c r="K68" s="123"/>
      <c r="M68" s="13">
        <v>6</v>
      </c>
      <c r="N68" s="126">
        <v>8.1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178</v>
      </c>
      <c r="G69" s="63">
        <v>180</v>
      </c>
      <c r="H69" s="63">
        <v>184</v>
      </c>
      <c r="I69" s="63">
        <v>190</v>
      </c>
      <c r="J69" s="122">
        <f t="shared" si="1"/>
        <v>183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60.26</v>
      </c>
      <c r="E70" s="15">
        <v>7.1</v>
      </c>
      <c r="F70" s="15">
        <v>184</v>
      </c>
      <c r="G70" s="15">
        <v>187</v>
      </c>
      <c r="H70" s="15">
        <v>191</v>
      </c>
      <c r="I70" s="15">
        <v>196</v>
      </c>
      <c r="J70" s="128">
        <f t="shared" si="1"/>
        <v>189.5</v>
      </c>
      <c r="K70" s="129"/>
      <c r="M70" s="67" t="s">
        <v>30</v>
      </c>
      <c r="N70" s="65">
        <v>3.12</v>
      </c>
      <c r="O70" s="66">
        <v>5.2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13.54</v>
      </c>
      <c r="E73" s="11">
        <v>9.3000000000000007</v>
      </c>
      <c r="F73" s="22">
        <v>1245</v>
      </c>
      <c r="G73" s="16"/>
      <c r="H73" s="23" t="s">
        <v>1</v>
      </c>
      <c r="I73" s="117">
        <v>4.71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63.26</v>
      </c>
      <c r="E74" s="11"/>
      <c r="F74" s="22">
        <v>201</v>
      </c>
      <c r="G74" s="16"/>
      <c r="H74" s="27" t="s">
        <v>2</v>
      </c>
      <c r="I74" s="119">
        <v>4.37</v>
      </c>
      <c r="J74" s="119"/>
      <c r="K74" s="120"/>
      <c r="M74" s="65">
        <v>6.9</v>
      </c>
      <c r="N74" s="28">
        <v>129</v>
      </c>
      <c r="O74" s="66">
        <v>0.05</v>
      </c>
      <c r="P74" s="2"/>
    </row>
    <row r="75" spans="1:16" ht="15" customHeight="1" thickBot="1">
      <c r="A75" s="2"/>
      <c r="C75" s="21" t="s">
        <v>38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>
        <v>63.58</v>
      </c>
      <c r="E76" s="11"/>
      <c r="F76" s="22">
        <v>197</v>
      </c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69.84</v>
      </c>
      <c r="E77" s="11"/>
      <c r="F77" s="22">
        <v>194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5.3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76.47</v>
      </c>
      <c r="E78" s="11"/>
      <c r="F78" s="22">
        <v>1785</v>
      </c>
      <c r="G78" s="16"/>
      <c r="H78" s="109">
        <v>9</v>
      </c>
      <c r="I78" s="111">
        <v>533</v>
      </c>
      <c r="J78" s="111">
        <v>230</v>
      </c>
      <c r="K78" s="113">
        <f>((I78-J78)/I78)</f>
        <v>0.5684803001876173</v>
      </c>
      <c r="M78" s="13">
        <v>2</v>
      </c>
      <c r="N78" s="35">
        <v>5.4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75.25</v>
      </c>
      <c r="E79" s="11">
        <v>6.8</v>
      </c>
      <c r="F79" s="22">
        <v>512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501</v>
      </c>
      <c r="G80" s="16"/>
      <c r="H80" s="109">
        <v>12</v>
      </c>
      <c r="I80" s="111">
        <v>379</v>
      </c>
      <c r="J80" s="111">
        <v>174</v>
      </c>
      <c r="K80" s="113">
        <f>((I80-J80)/I80)</f>
        <v>0.54089709762532978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77.17</v>
      </c>
      <c r="E81" s="11">
        <v>6.5</v>
      </c>
      <c r="F81" s="22">
        <v>1120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0.6082055072999446</v>
      </c>
      <c r="P81" s="2"/>
    </row>
    <row r="82" spans="1:16" ht="15.75" thickBot="1">
      <c r="A82" s="2"/>
      <c r="C82" s="38" t="s">
        <v>54</v>
      </c>
      <c r="D82" s="15"/>
      <c r="E82" s="15"/>
      <c r="F82" s="39">
        <v>1101</v>
      </c>
      <c r="G82" s="16"/>
      <c r="M82" s="102" t="s">
        <v>55</v>
      </c>
      <c r="N82" s="103"/>
      <c r="O82" s="37">
        <f>(J67-J68)/J67</f>
        <v>0.46226415094339623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0.35789473684210527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-3.5519125683060107E-2</v>
      </c>
      <c r="P84" s="2"/>
    </row>
    <row r="85" spans="1:16">
      <c r="A85" s="2"/>
      <c r="B85" s="41"/>
      <c r="C85" s="45" t="s">
        <v>64</v>
      </c>
      <c r="D85" s="33">
        <v>91.3</v>
      </c>
      <c r="E85" s="33"/>
      <c r="F85" s="34"/>
      <c r="G85" s="46"/>
      <c r="H85" s="47" t="s">
        <v>90</v>
      </c>
      <c r="I85" s="33">
        <v>304</v>
      </c>
      <c r="J85" s="33">
        <v>270</v>
      </c>
      <c r="K85" s="34">
        <f>I85-J85</f>
        <v>34</v>
      </c>
      <c r="M85" s="107" t="s">
        <v>65</v>
      </c>
      <c r="N85" s="108"/>
      <c r="O85" s="70">
        <f>(J67-J70)/J67</f>
        <v>0.64245283018867927</v>
      </c>
      <c r="P85" s="2"/>
    </row>
    <row r="86" spans="1:16" ht="15.75" thickBot="1">
      <c r="A86" s="2"/>
      <c r="B86" s="41"/>
      <c r="C86" s="45" t="s">
        <v>66</v>
      </c>
      <c r="D86" s="33">
        <v>72.599999999999994</v>
      </c>
      <c r="E86" s="33">
        <v>67.97</v>
      </c>
      <c r="F86" s="34">
        <v>93.62</v>
      </c>
      <c r="G86" s="48">
        <v>5.6</v>
      </c>
      <c r="H86" s="65" t="s">
        <v>2</v>
      </c>
      <c r="I86" s="35">
        <v>183</v>
      </c>
      <c r="J86" s="35">
        <v>152</v>
      </c>
      <c r="K86" s="34">
        <f>I86-J86</f>
        <v>31</v>
      </c>
      <c r="L86" s="49"/>
      <c r="M86" s="97" t="s">
        <v>67</v>
      </c>
      <c r="N86" s="98"/>
      <c r="O86" s="71">
        <f>(J66-J70)/J66</f>
        <v>0.85991498798743304</v>
      </c>
      <c r="P86" s="2"/>
    </row>
    <row r="87" spans="1:16" ht="15" customHeight="1">
      <c r="A87" s="2"/>
      <c r="B87" s="41"/>
      <c r="C87" s="45" t="s">
        <v>68</v>
      </c>
      <c r="D87" s="33">
        <v>79.7</v>
      </c>
      <c r="E87" s="33">
        <v>64.3</v>
      </c>
      <c r="F87" s="34">
        <v>80.680000000000007</v>
      </c>
      <c r="P87" s="2"/>
    </row>
    <row r="88" spans="1:16" ht="15" customHeight="1">
      <c r="A88" s="2"/>
      <c r="B88" s="41"/>
      <c r="C88" s="45" t="s">
        <v>69</v>
      </c>
      <c r="D88" s="33">
        <v>76.95</v>
      </c>
      <c r="E88" s="33">
        <v>49.63</v>
      </c>
      <c r="F88" s="34">
        <v>64.5</v>
      </c>
      <c r="P88" s="2"/>
    </row>
    <row r="89" spans="1:16" ht="15" customHeight="1" thickBot="1">
      <c r="A89" s="2"/>
      <c r="B89" s="41"/>
      <c r="C89" s="50" t="s">
        <v>70</v>
      </c>
      <c r="D89" s="51">
        <v>52.85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91.4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566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 t="s">
        <v>516</v>
      </c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532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567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568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 t="s">
        <v>569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 t="s">
        <v>570</v>
      </c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108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1046</v>
      </c>
      <c r="G119" s="12"/>
      <c r="H119" s="12"/>
      <c r="I119" s="12"/>
      <c r="J119" s="122">
        <f>AVERAGE(F119:I119)</f>
        <v>1046</v>
      </c>
      <c r="K119" s="123"/>
      <c r="M119" s="8">
        <v>2</v>
      </c>
      <c r="N119" s="124">
        <v>8.6999999999999993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598</v>
      </c>
      <c r="G120" s="12"/>
      <c r="H120" s="12"/>
      <c r="I120" s="12"/>
      <c r="J120" s="122">
        <f t="shared" ref="J120:J125" si="2">AVERAGE(F120:I120)</f>
        <v>598</v>
      </c>
      <c r="K120" s="123"/>
      <c r="M120" s="8">
        <v>3</v>
      </c>
      <c r="N120" s="124">
        <v>8.5</v>
      </c>
      <c r="O120" s="125"/>
      <c r="P120" s="2"/>
    </row>
    <row r="121" spans="1:16">
      <c r="A121" s="2"/>
      <c r="C121" s="9" t="s">
        <v>19</v>
      </c>
      <c r="D121" s="11">
        <v>64.64</v>
      </c>
      <c r="E121" s="11">
        <v>8.1</v>
      </c>
      <c r="F121" s="11">
        <v>1101</v>
      </c>
      <c r="G121" s="11">
        <v>1151</v>
      </c>
      <c r="H121" s="11">
        <v>1134</v>
      </c>
      <c r="I121" s="11">
        <v>1223</v>
      </c>
      <c r="J121" s="122">
        <f t="shared" si="2"/>
        <v>1152.25</v>
      </c>
      <c r="K121" s="123"/>
      <c r="M121" s="8">
        <v>4</v>
      </c>
      <c r="N121" s="124">
        <v>7.1</v>
      </c>
      <c r="O121" s="125"/>
      <c r="P121" s="2"/>
    </row>
    <row r="122" spans="1:16">
      <c r="A122" s="2"/>
      <c r="C122" s="9" t="s">
        <v>21</v>
      </c>
      <c r="D122" s="11">
        <v>62.13</v>
      </c>
      <c r="E122" s="11">
        <v>8.3000000000000007</v>
      </c>
      <c r="F122" s="11">
        <v>525</v>
      </c>
      <c r="G122" s="11">
        <v>512</v>
      </c>
      <c r="H122" s="11">
        <v>565</v>
      </c>
      <c r="I122" s="11">
        <v>550</v>
      </c>
      <c r="J122" s="122">
        <f t="shared" si="2"/>
        <v>538</v>
      </c>
      <c r="K122" s="123"/>
      <c r="M122" s="8">
        <v>5</v>
      </c>
      <c r="N122" s="124">
        <v>9.1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339</v>
      </c>
      <c r="G123" s="63">
        <v>343</v>
      </c>
      <c r="H123" s="63">
        <v>368</v>
      </c>
      <c r="I123" s="63">
        <v>363</v>
      </c>
      <c r="J123" s="122">
        <f t="shared" si="2"/>
        <v>353.25</v>
      </c>
      <c r="K123" s="123"/>
      <c r="M123" s="13">
        <v>6</v>
      </c>
      <c r="N123" s="126">
        <v>8.1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187</v>
      </c>
      <c r="G124" s="63">
        <v>189</v>
      </c>
      <c r="H124" s="63">
        <v>212</v>
      </c>
      <c r="I124" s="63">
        <v>222</v>
      </c>
      <c r="J124" s="122">
        <f t="shared" si="2"/>
        <v>202.5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60.5</v>
      </c>
      <c r="E125" s="15">
        <v>7.2</v>
      </c>
      <c r="F125" s="15">
        <v>198</v>
      </c>
      <c r="G125" s="15">
        <v>196</v>
      </c>
      <c r="H125" s="15">
        <v>215</v>
      </c>
      <c r="I125" s="15">
        <v>217</v>
      </c>
      <c r="J125" s="128">
        <f t="shared" si="2"/>
        <v>206.5</v>
      </c>
      <c r="K125" s="129"/>
      <c r="M125" s="67" t="s">
        <v>30</v>
      </c>
      <c r="N125" s="65">
        <v>3.15</v>
      </c>
      <c r="O125" s="66">
        <v>4.8499999999999996</v>
      </c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13.91</v>
      </c>
      <c r="E128" s="11">
        <v>10.3</v>
      </c>
      <c r="F128" s="22">
        <v>985</v>
      </c>
      <c r="G128" s="16"/>
      <c r="H128" s="23" t="s">
        <v>1</v>
      </c>
      <c r="I128" s="117">
        <v>4.88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66.75</v>
      </c>
      <c r="E129" s="11"/>
      <c r="F129" s="22">
        <v>211</v>
      </c>
      <c r="G129" s="16"/>
      <c r="H129" s="27" t="s">
        <v>2</v>
      </c>
      <c r="I129" s="119">
        <v>4.25</v>
      </c>
      <c r="J129" s="119"/>
      <c r="K129" s="120"/>
      <c r="M129" s="65">
        <v>6.7</v>
      </c>
      <c r="N129" s="28">
        <v>108</v>
      </c>
      <c r="O129" s="66">
        <v>0.04</v>
      </c>
      <c r="P129" s="2"/>
    </row>
    <row r="130" spans="1:16" ht="15" customHeight="1" thickBot="1">
      <c r="A130" s="2"/>
      <c r="C130" s="21" t="s">
        <v>38</v>
      </c>
      <c r="D130" s="11">
        <v>70.55</v>
      </c>
      <c r="E130" s="11"/>
      <c r="F130" s="22">
        <v>208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/>
      <c r="E131" s="11"/>
      <c r="F131" s="22"/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68.59</v>
      </c>
      <c r="E132" s="11"/>
      <c r="F132" s="22">
        <v>205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5.5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75.55</v>
      </c>
      <c r="E133" s="11"/>
      <c r="F133" s="22">
        <v>1625</v>
      </c>
      <c r="G133" s="16"/>
      <c r="H133" s="109"/>
      <c r="I133" s="111"/>
      <c r="J133" s="111"/>
      <c r="K133" s="113" t="e">
        <f>((I133-J133)/I133)</f>
        <v>#DIV/0!</v>
      </c>
      <c r="M133" s="13">
        <v>2</v>
      </c>
      <c r="N133" s="35">
        <v>5.6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73.73</v>
      </c>
      <c r="E134" s="11">
        <v>6.3</v>
      </c>
      <c r="F134" s="22">
        <v>555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527</v>
      </c>
      <c r="G135" s="16"/>
      <c r="H135" s="109">
        <v>12</v>
      </c>
      <c r="I135" s="111">
        <v>342</v>
      </c>
      <c r="J135" s="111">
        <v>150</v>
      </c>
      <c r="K135" s="113">
        <f>((I135-J135)/I135)</f>
        <v>0.56140350877192979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75.25</v>
      </c>
      <c r="E136" s="11">
        <v>6.5</v>
      </c>
      <c r="F136" s="22">
        <v>1068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0.5330874376220438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1042</v>
      </c>
      <c r="G137" s="16"/>
      <c r="M137" s="102" t="s">
        <v>55</v>
      </c>
      <c r="N137" s="103"/>
      <c r="O137" s="37">
        <f>(J122-J123)/J122</f>
        <v>0.34340148698884759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0.42675159235668791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-1.9753086419753086E-2</v>
      </c>
      <c r="P139" s="2"/>
    </row>
    <row r="140" spans="1:16">
      <c r="A140" s="2"/>
      <c r="B140" s="41"/>
      <c r="C140" s="45" t="s">
        <v>64</v>
      </c>
      <c r="D140" s="33">
        <v>91.41</v>
      </c>
      <c r="E140" s="33"/>
      <c r="F140" s="34"/>
      <c r="G140" s="46"/>
      <c r="H140" s="47" t="s">
        <v>110</v>
      </c>
      <c r="I140" s="33">
        <v>535</v>
      </c>
      <c r="J140" s="33">
        <v>488</v>
      </c>
      <c r="K140" s="34">
        <f>I140-J140</f>
        <v>47</v>
      </c>
      <c r="M140" s="107" t="s">
        <v>65</v>
      </c>
      <c r="N140" s="108"/>
      <c r="O140" s="70">
        <f>(J122-J125)/J122</f>
        <v>0.61617100371747213</v>
      </c>
      <c r="P140" s="2"/>
    </row>
    <row r="141" spans="1:16" ht="15.75" thickBot="1">
      <c r="A141" s="2"/>
      <c r="B141" s="41"/>
      <c r="C141" s="45" t="s">
        <v>66</v>
      </c>
      <c r="D141" s="33">
        <v>72.75</v>
      </c>
      <c r="E141" s="33">
        <v>68.63</v>
      </c>
      <c r="F141" s="34">
        <v>94.35</v>
      </c>
      <c r="G141" s="48">
        <v>5.4</v>
      </c>
      <c r="H141" s="65" t="s">
        <v>111</v>
      </c>
      <c r="I141" s="35">
        <v>212</v>
      </c>
      <c r="J141" s="35">
        <v>175</v>
      </c>
      <c r="K141" s="34">
        <f>I141-J141</f>
        <v>37</v>
      </c>
      <c r="L141" s="49"/>
      <c r="M141" s="97" t="s">
        <v>67</v>
      </c>
      <c r="N141" s="98"/>
      <c r="O141" s="71">
        <f>(J121-J125)/J121</f>
        <v>0.82078541983076592</v>
      </c>
      <c r="P141" s="2"/>
    </row>
    <row r="142" spans="1:16" ht="15" customHeight="1">
      <c r="A142" s="2"/>
      <c r="B142" s="41"/>
      <c r="C142" s="45" t="s">
        <v>68</v>
      </c>
      <c r="D142" s="33">
        <v>78.8</v>
      </c>
      <c r="E142" s="33">
        <v>63.31</v>
      </c>
      <c r="F142" s="34">
        <v>80.349999999999994</v>
      </c>
      <c r="P142" s="2"/>
    </row>
    <row r="143" spans="1:16" ht="15" customHeight="1">
      <c r="A143" s="2"/>
      <c r="B143" s="41"/>
      <c r="C143" s="45" t="s">
        <v>69</v>
      </c>
      <c r="D143" s="33">
        <v>76.55</v>
      </c>
      <c r="E143" s="33">
        <v>49.56</v>
      </c>
      <c r="F143" s="34">
        <v>64.75</v>
      </c>
      <c r="P143" s="2"/>
    </row>
    <row r="144" spans="1:16" ht="15" customHeight="1" thickBot="1">
      <c r="A144" s="2"/>
      <c r="B144" s="41"/>
      <c r="C144" s="50" t="s">
        <v>70</v>
      </c>
      <c r="D144" s="51">
        <v>53.84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91.56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571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572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573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574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575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 t="s">
        <v>576</v>
      </c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 t="s">
        <v>577</v>
      </c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 t="s">
        <v>578</v>
      </c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208C-C099-48E7-AB3E-2CD48CDACABA}">
  <dimension ref="A1:S171"/>
  <sheetViews>
    <sheetView zoomScale="85" zoomScaleNormal="85" workbookViewId="0">
      <selection activeCell="L9" sqref="L9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152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AVERAGE(J9,J66,)</f>
        <v>801.41666666666663</v>
      </c>
    </row>
    <row r="7" spans="1:19">
      <c r="A7" s="2"/>
      <c r="C7" s="9" t="s">
        <v>17</v>
      </c>
      <c r="D7" s="10"/>
      <c r="E7" s="10"/>
      <c r="F7" s="11">
        <v>1006</v>
      </c>
      <c r="G7" s="12"/>
      <c r="H7" s="12"/>
      <c r="I7" s="12"/>
      <c r="J7" s="122">
        <f>AVERAGE(F7:I7)</f>
        <v>1006</v>
      </c>
      <c r="K7" s="123"/>
      <c r="M7" s="8">
        <v>2</v>
      </c>
      <c r="N7" s="124">
        <v>8.6999999999999993</v>
      </c>
      <c r="O7" s="125"/>
      <c r="P7" s="2"/>
      <c r="R7" s="56" t="s">
        <v>1</v>
      </c>
      <c r="S7" s="72">
        <f>AVERAGE(J10,J67)</f>
        <v>554.625</v>
      </c>
    </row>
    <row r="8" spans="1:19">
      <c r="A8" s="2"/>
      <c r="C8" s="9" t="s">
        <v>18</v>
      </c>
      <c r="D8" s="10"/>
      <c r="E8" s="10"/>
      <c r="F8" s="11">
        <v>577</v>
      </c>
      <c r="G8" s="12"/>
      <c r="H8" s="12"/>
      <c r="I8" s="12"/>
      <c r="J8" s="122">
        <f t="shared" ref="J8:J13" si="0">AVERAGE(F8:I8)</f>
        <v>577</v>
      </c>
      <c r="K8" s="123"/>
      <c r="M8" s="8">
        <v>3</v>
      </c>
      <c r="N8" s="124">
        <v>8.9</v>
      </c>
      <c r="O8" s="125"/>
      <c r="P8" s="2"/>
      <c r="R8" s="56" t="s">
        <v>2</v>
      </c>
      <c r="S8" s="73">
        <f>AVERAGE(J13,J70)</f>
        <v>216.625</v>
      </c>
    </row>
    <row r="9" spans="1:19">
      <c r="A9" s="2"/>
      <c r="C9" s="9" t="s">
        <v>19</v>
      </c>
      <c r="D9" s="11">
        <v>62.97</v>
      </c>
      <c r="E9" s="11">
        <v>6.2</v>
      </c>
      <c r="F9" s="11">
        <v>1229</v>
      </c>
      <c r="G9" s="11">
        <v>1236</v>
      </c>
      <c r="H9" s="11">
        <v>1204</v>
      </c>
      <c r="I9" s="11">
        <v>1191</v>
      </c>
      <c r="J9" s="122">
        <f t="shared" si="0"/>
        <v>1215</v>
      </c>
      <c r="K9" s="123"/>
      <c r="M9" s="8">
        <v>4</v>
      </c>
      <c r="N9" s="124">
        <v>7.3</v>
      </c>
      <c r="O9" s="125"/>
      <c r="P9" s="2"/>
      <c r="R9" s="74" t="s">
        <v>20</v>
      </c>
      <c r="S9" s="75">
        <f>S6-S8</f>
        <v>584.79166666666663</v>
      </c>
    </row>
    <row r="10" spans="1:19">
      <c r="A10" s="2"/>
      <c r="C10" s="9" t="s">
        <v>21</v>
      </c>
      <c r="D10" s="11">
        <v>61.77</v>
      </c>
      <c r="E10" s="11">
        <v>8.4</v>
      </c>
      <c r="F10" s="11">
        <v>609</v>
      </c>
      <c r="G10" s="11">
        <v>611</v>
      </c>
      <c r="H10" s="11">
        <v>589</v>
      </c>
      <c r="I10" s="11">
        <v>501</v>
      </c>
      <c r="J10" s="122">
        <f t="shared" si="0"/>
        <v>577.5</v>
      </c>
      <c r="K10" s="123"/>
      <c r="M10" s="8">
        <v>5</v>
      </c>
      <c r="N10" s="124">
        <v>9.3000000000000007</v>
      </c>
      <c r="O10" s="125"/>
      <c r="P10" s="2"/>
      <c r="R10" s="74" t="s">
        <v>22</v>
      </c>
      <c r="S10" s="76">
        <f>S7-S8</f>
        <v>338</v>
      </c>
    </row>
    <row r="11" spans="1:19" ht="15.75" thickBot="1">
      <c r="A11" s="2"/>
      <c r="C11" s="9" t="s">
        <v>23</v>
      </c>
      <c r="D11" s="11"/>
      <c r="E11" s="11"/>
      <c r="F11" s="11">
        <v>392</v>
      </c>
      <c r="G11" s="63">
        <v>409</v>
      </c>
      <c r="H11" s="63">
        <v>401</v>
      </c>
      <c r="I11" s="63">
        <v>387</v>
      </c>
      <c r="J11" s="122">
        <f t="shared" si="0"/>
        <v>397.25</v>
      </c>
      <c r="K11" s="123"/>
      <c r="M11" s="13">
        <v>6</v>
      </c>
      <c r="N11" s="126">
        <v>8.4</v>
      </c>
      <c r="O11" s="127"/>
      <c r="P11" s="2"/>
      <c r="R11" s="77" t="s">
        <v>24</v>
      </c>
      <c r="S11" s="78">
        <f>S9/S6</f>
        <v>0.72969741083497974</v>
      </c>
    </row>
    <row r="12" spans="1:19" ht="15.75" thickBot="1">
      <c r="A12" s="2"/>
      <c r="C12" s="9" t="s">
        <v>25</v>
      </c>
      <c r="D12" s="11"/>
      <c r="E12" s="11"/>
      <c r="F12" s="11">
        <v>218</v>
      </c>
      <c r="G12" s="63">
        <v>242</v>
      </c>
      <c r="H12" s="63">
        <v>231</v>
      </c>
      <c r="I12" s="63">
        <v>209</v>
      </c>
      <c r="J12" s="122">
        <f t="shared" si="0"/>
        <v>225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0.60942077980617537</v>
      </c>
    </row>
    <row r="13" spans="1:19" ht="15.75" thickBot="1">
      <c r="A13" s="2"/>
      <c r="C13" s="14" t="s">
        <v>29</v>
      </c>
      <c r="D13" s="15">
        <v>61.82</v>
      </c>
      <c r="E13" s="15">
        <v>7</v>
      </c>
      <c r="F13" s="15">
        <v>225</v>
      </c>
      <c r="G13" s="15">
        <v>233</v>
      </c>
      <c r="H13" s="15">
        <v>221</v>
      </c>
      <c r="I13" s="15">
        <v>199</v>
      </c>
      <c r="J13" s="128">
        <f t="shared" si="0"/>
        <v>219.5</v>
      </c>
      <c r="K13" s="129"/>
      <c r="M13" s="67" t="s">
        <v>30</v>
      </c>
      <c r="N13" s="65">
        <v>2.78</v>
      </c>
      <c r="O13" s="66">
        <v>5.33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9.77</v>
      </c>
      <c r="E16" s="11">
        <v>10.1</v>
      </c>
      <c r="F16" s="22">
        <v>1221</v>
      </c>
      <c r="G16" s="16"/>
      <c r="H16" s="23" t="s">
        <v>1</v>
      </c>
      <c r="I16" s="117">
        <v>5.6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66.87</v>
      </c>
      <c r="E17" s="11"/>
      <c r="F17" s="22">
        <v>209</v>
      </c>
      <c r="G17" s="16"/>
      <c r="H17" s="27" t="s">
        <v>2</v>
      </c>
      <c r="I17" s="119">
        <v>5.27</v>
      </c>
      <c r="J17" s="119"/>
      <c r="K17" s="120"/>
      <c r="M17" s="65">
        <v>7</v>
      </c>
      <c r="N17" s="28">
        <v>127</v>
      </c>
      <c r="O17" s="66">
        <v>0.04</v>
      </c>
      <c r="P17" s="2"/>
    </row>
    <row r="18" spans="1:16" ht="15.75" thickBot="1">
      <c r="A18" s="2"/>
      <c r="C18" s="21" t="s">
        <v>38</v>
      </c>
      <c r="D18" s="11">
        <v>69.17</v>
      </c>
      <c r="E18" s="11"/>
      <c r="F18" s="22">
        <v>228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/>
      <c r="E19" s="11"/>
      <c r="F19" s="22"/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70.12</v>
      </c>
      <c r="E20" s="11"/>
      <c r="F20" s="22">
        <v>217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5.7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75.760000000000005</v>
      </c>
      <c r="E21" s="11"/>
      <c r="F21" s="22">
        <v>1794</v>
      </c>
      <c r="G21" s="16"/>
      <c r="H21" s="109">
        <v>1</v>
      </c>
      <c r="I21" s="111">
        <v>556</v>
      </c>
      <c r="J21" s="111">
        <v>177</v>
      </c>
      <c r="K21" s="113">
        <f>((I21-J21)/I21)</f>
        <v>0.68165467625899279</v>
      </c>
      <c r="M21" s="13">
        <v>2</v>
      </c>
      <c r="N21" s="35">
        <v>5.4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76.790000000000006</v>
      </c>
      <c r="E22" s="11">
        <v>6.6</v>
      </c>
      <c r="F22" s="22">
        <v>488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477</v>
      </c>
      <c r="G23" s="16"/>
      <c r="H23" s="109">
        <v>5</v>
      </c>
      <c r="I23" s="111">
        <v>378</v>
      </c>
      <c r="J23" s="111">
        <v>211</v>
      </c>
      <c r="K23" s="113">
        <f>((I23-J23)/I23)</f>
        <v>0.4417989417989418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78.33</v>
      </c>
      <c r="E24" s="11">
        <v>6.3</v>
      </c>
      <c r="F24" s="22">
        <v>898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0.52469135802469136</v>
      </c>
      <c r="P24" s="2"/>
    </row>
    <row r="25" spans="1:16" ht="15.75" thickBot="1">
      <c r="A25" s="2"/>
      <c r="C25" s="38" t="s">
        <v>54</v>
      </c>
      <c r="D25" s="15"/>
      <c r="E25" s="15"/>
      <c r="F25" s="39">
        <v>879</v>
      </c>
      <c r="G25" s="16"/>
      <c r="M25" s="102" t="s">
        <v>55</v>
      </c>
      <c r="N25" s="103"/>
      <c r="O25" s="37">
        <f>(J10-J11)/J10</f>
        <v>0.31212121212121213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0.43360604153555693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2.4444444444444446E-2</v>
      </c>
      <c r="P27" s="2"/>
    </row>
    <row r="28" spans="1:16" ht="15" customHeight="1">
      <c r="A28" s="2"/>
      <c r="B28" s="41"/>
      <c r="C28" s="45" t="s">
        <v>64</v>
      </c>
      <c r="D28" s="33">
        <v>90.87</v>
      </c>
      <c r="E28" s="33"/>
      <c r="F28" s="34"/>
      <c r="G28" s="46"/>
      <c r="H28" s="47" t="s">
        <v>90</v>
      </c>
      <c r="I28" s="33">
        <v>823</v>
      </c>
      <c r="J28" s="33">
        <v>732</v>
      </c>
      <c r="K28" s="34">
        <f>I28-J28</f>
        <v>91</v>
      </c>
      <c r="M28" s="107" t="s">
        <v>65</v>
      </c>
      <c r="N28" s="108"/>
      <c r="O28" s="70">
        <f>(J10-J13)/J10</f>
        <v>0.61991341991341986</v>
      </c>
      <c r="P28" s="2"/>
    </row>
    <row r="29" spans="1:16" ht="15.75" thickBot="1">
      <c r="A29" s="2"/>
      <c r="B29" s="41"/>
      <c r="C29" s="45" t="s">
        <v>66</v>
      </c>
      <c r="D29" s="33">
        <v>72.95</v>
      </c>
      <c r="E29" s="33">
        <v>68</v>
      </c>
      <c r="F29" s="34">
        <v>93.22</v>
      </c>
      <c r="G29" s="48">
        <v>5.9</v>
      </c>
      <c r="H29" s="65" t="s">
        <v>2</v>
      </c>
      <c r="I29" s="35">
        <v>256</v>
      </c>
      <c r="J29" s="35">
        <v>234</v>
      </c>
      <c r="K29" s="36">
        <f>I29-J29</f>
        <v>22</v>
      </c>
      <c r="L29" s="49"/>
      <c r="M29" s="97" t="s">
        <v>67</v>
      </c>
      <c r="N29" s="98"/>
      <c r="O29" s="71">
        <f>(J9-J13)/J9</f>
        <v>0.8193415637860082</v>
      </c>
      <c r="P29" s="2"/>
    </row>
    <row r="30" spans="1:16" ht="15" customHeight="1">
      <c r="A30" s="2"/>
      <c r="B30" s="41"/>
      <c r="C30" s="45" t="s">
        <v>68</v>
      </c>
      <c r="D30" s="33">
        <v>80.05</v>
      </c>
      <c r="E30" s="33">
        <v>64.95</v>
      </c>
      <c r="F30" s="34">
        <v>81.14</v>
      </c>
      <c r="P30" s="2"/>
    </row>
    <row r="31" spans="1:16" ht="15" customHeight="1">
      <c r="A31" s="2"/>
      <c r="B31" s="41"/>
      <c r="C31" s="45" t="s">
        <v>69</v>
      </c>
      <c r="D31" s="33">
        <v>77.650000000000006</v>
      </c>
      <c r="E31" s="33">
        <v>49.67</v>
      </c>
      <c r="F31" s="34">
        <v>63.97</v>
      </c>
      <c r="P31" s="2"/>
    </row>
    <row r="32" spans="1:16" ht="15.75" customHeight="1" thickBot="1">
      <c r="A32" s="2"/>
      <c r="B32" s="41"/>
      <c r="C32" s="50" t="s">
        <v>70</v>
      </c>
      <c r="D32" s="51">
        <v>75.66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90.91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 t="s">
        <v>579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 t="s">
        <v>77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580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581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582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 t="s">
        <v>583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122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987</v>
      </c>
      <c r="G64" s="12"/>
      <c r="H64" s="12"/>
      <c r="I64" s="12"/>
      <c r="J64" s="122">
        <f>AVERAGE(F64:I64)</f>
        <v>987</v>
      </c>
      <c r="K64" s="123"/>
      <c r="M64" s="8">
        <v>2</v>
      </c>
      <c r="N64" s="124">
        <v>8.6999999999999993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565</v>
      </c>
      <c r="G65" s="12"/>
      <c r="H65" s="12"/>
      <c r="I65" s="12"/>
      <c r="J65" s="122">
        <f t="shared" ref="J65:J70" si="1">AVERAGE(F65:I65)</f>
        <v>565</v>
      </c>
      <c r="K65" s="123"/>
      <c r="M65" s="8">
        <v>3</v>
      </c>
      <c r="N65" s="124">
        <v>8.8000000000000007</v>
      </c>
      <c r="O65" s="125"/>
      <c r="P65" s="2"/>
    </row>
    <row r="66" spans="1:16" ht="15" customHeight="1">
      <c r="A66" s="2"/>
      <c r="C66" s="9" t="s">
        <v>19</v>
      </c>
      <c r="D66" s="11">
        <v>63.62</v>
      </c>
      <c r="E66" s="11">
        <v>8.1</v>
      </c>
      <c r="F66" s="11">
        <v>1184</v>
      </c>
      <c r="G66" s="11">
        <v>1204</v>
      </c>
      <c r="H66" s="11">
        <v>1190</v>
      </c>
      <c r="I66" s="11">
        <v>1179</v>
      </c>
      <c r="J66" s="122">
        <f t="shared" si="1"/>
        <v>1189.25</v>
      </c>
      <c r="K66" s="123"/>
      <c r="M66" s="8">
        <v>4</v>
      </c>
      <c r="N66" s="124">
        <v>7.3</v>
      </c>
      <c r="O66" s="125"/>
      <c r="P66" s="2"/>
    </row>
    <row r="67" spans="1:16" ht="15" customHeight="1">
      <c r="A67" s="2"/>
      <c r="C67" s="9" t="s">
        <v>21</v>
      </c>
      <c r="D67" s="11">
        <v>61.02</v>
      </c>
      <c r="E67" s="11">
        <v>8.1999999999999993</v>
      </c>
      <c r="F67" s="11">
        <v>509</v>
      </c>
      <c r="G67" s="11">
        <v>518</v>
      </c>
      <c r="H67" s="11">
        <v>549</v>
      </c>
      <c r="I67" s="11">
        <v>551</v>
      </c>
      <c r="J67" s="122">
        <f t="shared" si="1"/>
        <v>531.75</v>
      </c>
      <c r="K67" s="123"/>
      <c r="M67" s="8">
        <v>5</v>
      </c>
      <c r="N67" s="124">
        <v>8.9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402</v>
      </c>
      <c r="G68" s="63">
        <v>417</v>
      </c>
      <c r="H68" s="63">
        <v>444</v>
      </c>
      <c r="I68" s="63">
        <v>453</v>
      </c>
      <c r="J68" s="122">
        <f t="shared" si="1"/>
        <v>429</v>
      </c>
      <c r="K68" s="123"/>
      <c r="M68" s="13">
        <v>6</v>
      </c>
      <c r="N68" s="126">
        <v>8.3000000000000007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208</v>
      </c>
      <c r="G69" s="63">
        <v>200</v>
      </c>
      <c r="H69" s="63">
        <v>208</v>
      </c>
      <c r="I69" s="63">
        <v>212</v>
      </c>
      <c r="J69" s="122">
        <f t="shared" si="1"/>
        <v>207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60.44</v>
      </c>
      <c r="E70" s="15">
        <v>7.4</v>
      </c>
      <c r="F70" s="15">
        <v>203</v>
      </c>
      <c r="G70" s="15">
        <v>211</v>
      </c>
      <c r="H70" s="15">
        <v>219</v>
      </c>
      <c r="I70" s="15">
        <v>222</v>
      </c>
      <c r="J70" s="128">
        <f t="shared" si="1"/>
        <v>213.75</v>
      </c>
      <c r="K70" s="129"/>
      <c r="M70" s="67" t="s">
        <v>30</v>
      </c>
      <c r="N70" s="65">
        <v>3.87</v>
      </c>
      <c r="O70" s="66">
        <v>4.4400000000000004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10.02</v>
      </c>
      <c r="E73" s="11">
        <v>10.4</v>
      </c>
      <c r="F73" s="22">
        <v>1301</v>
      </c>
      <c r="G73" s="16"/>
      <c r="H73" s="23" t="s">
        <v>1</v>
      </c>
      <c r="I73" s="117">
        <v>5.6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67.66</v>
      </c>
      <c r="E74" s="11"/>
      <c r="F74" s="22">
        <v>222</v>
      </c>
      <c r="G74" s="16"/>
      <c r="H74" s="27" t="s">
        <v>2</v>
      </c>
      <c r="I74" s="119">
        <v>5.04</v>
      </c>
      <c r="J74" s="119"/>
      <c r="K74" s="120"/>
      <c r="M74" s="65">
        <v>7.1</v>
      </c>
      <c r="N74" s="28">
        <v>136</v>
      </c>
      <c r="O74" s="66">
        <v>0.03</v>
      </c>
      <c r="P74" s="2"/>
    </row>
    <row r="75" spans="1:16" ht="15" customHeight="1" thickBot="1">
      <c r="A75" s="2"/>
      <c r="C75" s="21" t="s">
        <v>38</v>
      </c>
      <c r="D75" s="11">
        <v>67.489999999999995</v>
      </c>
      <c r="E75" s="11"/>
      <c r="F75" s="22">
        <v>231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/>
      <c r="E76" s="11"/>
      <c r="F76" s="22"/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69.88</v>
      </c>
      <c r="E77" s="11"/>
      <c r="F77" s="22">
        <v>200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5.2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74.48</v>
      </c>
      <c r="E78" s="11"/>
      <c r="F78" s="22">
        <v>1711</v>
      </c>
      <c r="G78" s="16"/>
      <c r="H78" s="109">
        <v>6</v>
      </c>
      <c r="I78" s="111">
        <v>379</v>
      </c>
      <c r="J78" s="111">
        <v>120</v>
      </c>
      <c r="K78" s="113">
        <f>((I78-J78)/I78)</f>
        <v>0.68337730870712399</v>
      </c>
      <c r="M78" s="13">
        <v>2</v>
      </c>
      <c r="N78" s="35">
        <v>5.4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75.05</v>
      </c>
      <c r="E79" s="11">
        <v>6.7</v>
      </c>
      <c r="F79" s="22">
        <v>473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466</v>
      </c>
      <c r="G80" s="16"/>
      <c r="H80" s="109"/>
      <c r="I80" s="111"/>
      <c r="J80" s="111"/>
      <c r="K80" s="113" t="e">
        <f>((I80-J80)/I80)</f>
        <v>#DIV/0!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76.91</v>
      </c>
      <c r="E81" s="11">
        <v>6.4</v>
      </c>
      <c r="F81" s="22">
        <v>870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0.55286945553920541</v>
      </c>
      <c r="P81" s="2"/>
    </row>
    <row r="82" spans="1:16" ht="15.75" thickBot="1">
      <c r="A82" s="2"/>
      <c r="C82" s="38" t="s">
        <v>54</v>
      </c>
      <c r="D82" s="15"/>
      <c r="E82" s="15"/>
      <c r="F82" s="39">
        <v>857</v>
      </c>
      <c r="G82" s="16"/>
      <c r="M82" s="102" t="s">
        <v>55</v>
      </c>
      <c r="N82" s="103"/>
      <c r="O82" s="37">
        <f>(J67-J68)/J67</f>
        <v>0.19322990126939352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0.5174825174825175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-3.2608695652173912E-2</v>
      </c>
      <c r="P84" s="2"/>
    </row>
    <row r="85" spans="1:16">
      <c r="A85" s="2"/>
      <c r="B85" s="41"/>
      <c r="C85" s="45" t="s">
        <v>64</v>
      </c>
      <c r="D85" s="33">
        <v>91.13</v>
      </c>
      <c r="E85" s="33"/>
      <c r="F85" s="34"/>
      <c r="G85" s="46"/>
      <c r="H85" s="47" t="s">
        <v>1</v>
      </c>
      <c r="I85" s="33">
        <v>767</v>
      </c>
      <c r="J85" s="33">
        <v>690</v>
      </c>
      <c r="K85" s="34">
        <f>I85-J85</f>
        <v>77</v>
      </c>
      <c r="M85" s="107" t="s">
        <v>65</v>
      </c>
      <c r="N85" s="108"/>
      <c r="O85" s="70">
        <f>(J67-J70)/J67</f>
        <v>0.59802538787023973</v>
      </c>
      <c r="P85" s="2"/>
    </row>
    <row r="86" spans="1:16" ht="15.75" thickBot="1">
      <c r="A86" s="2"/>
      <c r="B86" s="41"/>
      <c r="C86" s="45" t="s">
        <v>66</v>
      </c>
      <c r="D86" s="33">
        <v>72.900000000000006</v>
      </c>
      <c r="E86" s="33">
        <v>67.97</v>
      </c>
      <c r="F86" s="34">
        <v>93.24</v>
      </c>
      <c r="G86" s="48">
        <v>5.8</v>
      </c>
      <c r="H86" s="65" t="s">
        <v>2</v>
      </c>
      <c r="I86" s="35">
        <v>229</v>
      </c>
      <c r="J86" s="35">
        <v>205</v>
      </c>
      <c r="K86" s="34">
        <f>I86-J86</f>
        <v>24</v>
      </c>
      <c r="L86" s="49"/>
      <c r="M86" s="97" t="s">
        <v>67</v>
      </c>
      <c r="N86" s="98"/>
      <c r="O86" s="71">
        <f>(J66-J70)/J66</f>
        <v>0.82026487281900362</v>
      </c>
      <c r="P86" s="2"/>
    </row>
    <row r="87" spans="1:16" ht="15" customHeight="1">
      <c r="A87" s="2"/>
      <c r="B87" s="41"/>
      <c r="C87" s="45" t="s">
        <v>68</v>
      </c>
      <c r="D87" s="33">
        <v>78.650000000000006</v>
      </c>
      <c r="E87" s="33">
        <v>63.52</v>
      </c>
      <c r="F87" s="34">
        <v>80.77</v>
      </c>
      <c r="P87" s="2"/>
    </row>
    <row r="88" spans="1:16" ht="15" customHeight="1">
      <c r="A88" s="2"/>
      <c r="B88" s="41"/>
      <c r="C88" s="45" t="s">
        <v>69</v>
      </c>
      <c r="D88" s="33">
        <v>75.55</v>
      </c>
      <c r="E88" s="33">
        <v>48.13</v>
      </c>
      <c r="F88" s="34">
        <v>63.71</v>
      </c>
      <c r="P88" s="2"/>
    </row>
    <row r="89" spans="1:16" ht="15" customHeight="1" thickBot="1">
      <c r="A89" s="2"/>
      <c r="B89" s="41"/>
      <c r="C89" s="50" t="s">
        <v>70</v>
      </c>
      <c r="D89" s="51">
        <v>54.56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90.77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584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84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585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586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 t="s">
        <v>587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164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/>
      <c r="G119" s="12"/>
      <c r="H119" s="12"/>
      <c r="I119" s="12"/>
      <c r="J119" s="122" t="e">
        <f>AVERAGE(F119:I119)</f>
        <v>#DIV/0!</v>
      </c>
      <c r="K119" s="123"/>
      <c r="M119" s="8">
        <v>2</v>
      </c>
      <c r="N119" s="124"/>
      <c r="O119" s="125"/>
      <c r="P119" s="2"/>
    </row>
    <row r="120" spans="1:16">
      <c r="A120" s="2"/>
      <c r="C120" s="9" t="s">
        <v>18</v>
      </c>
      <c r="D120" s="10"/>
      <c r="E120" s="10"/>
      <c r="F120" s="11"/>
      <c r="G120" s="12"/>
      <c r="H120" s="12"/>
      <c r="I120" s="12"/>
      <c r="J120" s="122" t="e">
        <f t="shared" ref="J120:J125" si="2">AVERAGE(F120:I120)</f>
        <v>#DIV/0!</v>
      </c>
      <c r="K120" s="123"/>
      <c r="M120" s="8">
        <v>3</v>
      </c>
      <c r="N120" s="124"/>
      <c r="O120" s="125"/>
      <c r="P120" s="2"/>
    </row>
    <row r="121" spans="1:16">
      <c r="A121" s="2"/>
      <c r="C121" s="9" t="s">
        <v>19</v>
      </c>
      <c r="D121" s="11"/>
      <c r="E121" s="11"/>
      <c r="F121" s="11"/>
      <c r="G121" s="11"/>
      <c r="H121" s="11"/>
      <c r="I121" s="11"/>
      <c r="J121" s="122" t="e">
        <f t="shared" si="2"/>
        <v>#DIV/0!</v>
      </c>
      <c r="K121" s="123"/>
      <c r="M121" s="8">
        <v>4</v>
      </c>
      <c r="N121" s="124"/>
      <c r="O121" s="125"/>
      <c r="P121" s="2"/>
    </row>
    <row r="122" spans="1:16">
      <c r="A122" s="2"/>
      <c r="C122" s="9" t="s">
        <v>21</v>
      </c>
      <c r="D122" s="11"/>
      <c r="E122" s="11"/>
      <c r="F122" s="11"/>
      <c r="G122" s="11"/>
      <c r="H122" s="11"/>
      <c r="I122" s="11"/>
      <c r="J122" s="122" t="e">
        <f t="shared" si="2"/>
        <v>#DIV/0!</v>
      </c>
      <c r="K122" s="123"/>
      <c r="M122" s="8">
        <v>5</v>
      </c>
      <c r="N122" s="124"/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/>
      <c r="G123" s="63"/>
      <c r="H123" s="63"/>
      <c r="I123" s="63"/>
      <c r="J123" s="122" t="e">
        <f t="shared" si="2"/>
        <v>#DIV/0!</v>
      </c>
      <c r="K123" s="123"/>
      <c r="M123" s="13">
        <v>6</v>
      </c>
      <c r="N123" s="126"/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/>
      <c r="G124" s="63"/>
      <c r="H124" s="63"/>
      <c r="I124" s="63"/>
      <c r="J124" s="122" t="e">
        <f t="shared" si="2"/>
        <v>#DIV/0!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/>
      <c r="E125" s="15"/>
      <c r="F125" s="15"/>
      <c r="G125" s="15"/>
      <c r="H125" s="15"/>
      <c r="I125" s="15"/>
      <c r="J125" s="128" t="e">
        <f t="shared" si="2"/>
        <v>#DIV/0!</v>
      </c>
      <c r="K125" s="129"/>
      <c r="M125" s="67" t="s">
        <v>30</v>
      </c>
      <c r="N125" s="65"/>
      <c r="O125" s="66"/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/>
      <c r="E128" s="11"/>
      <c r="F128" s="22"/>
      <c r="G128" s="16"/>
      <c r="H128" s="23" t="s">
        <v>1</v>
      </c>
      <c r="I128" s="117"/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/>
      <c r="E129" s="11"/>
      <c r="F129" s="22"/>
      <c r="G129" s="16"/>
      <c r="H129" s="27" t="s">
        <v>2</v>
      </c>
      <c r="I129" s="119"/>
      <c r="J129" s="119"/>
      <c r="K129" s="120"/>
      <c r="M129" s="65"/>
      <c r="N129" s="28"/>
      <c r="O129" s="66"/>
      <c r="P129" s="2"/>
    </row>
    <row r="130" spans="1:16" ht="15" customHeight="1" thickBot="1">
      <c r="A130" s="2"/>
      <c r="C130" s="21" t="s">
        <v>38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/>
      <c r="E131" s="11"/>
      <c r="F131" s="22"/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/>
      <c r="E132" s="11"/>
      <c r="F132" s="22"/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/>
      <c r="N132" s="33"/>
      <c r="O132" s="34"/>
      <c r="P132" s="2"/>
    </row>
    <row r="133" spans="1:16" ht="15.75" thickBot="1">
      <c r="A133" s="2"/>
      <c r="C133" s="21" t="s">
        <v>48</v>
      </c>
      <c r="D133" s="11"/>
      <c r="E133" s="11"/>
      <c r="F133" s="22"/>
      <c r="G133" s="16"/>
      <c r="H133" s="109"/>
      <c r="I133" s="111"/>
      <c r="J133" s="111"/>
      <c r="K133" s="113" t="e">
        <f>((I133-J133)/I133)</f>
        <v>#DIV/0!</v>
      </c>
      <c r="M133" s="13"/>
      <c r="N133" s="35"/>
      <c r="O133" s="36"/>
      <c r="P133" s="2"/>
    </row>
    <row r="134" spans="1:16" ht="15.75" thickBot="1">
      <c r="A134" s="2"/>
      <c r="C134" s="21" t="s">
        <v>49</v>
      </c>
      <c r="D134" s="11"/>
      <c r="E134" s="11"/>
      <c r="F134" s="22"/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/>
      <c r="G135" s="16"/>
      <c r="H135" s="109"/>
      <c r="I135" s="111"/>
      <c r="J135" s="111"/>
      <c r="K135" s="113" t="e">
        <f>((I135-J135)/I135)</f>
        <v>#DIV/0!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/>
      <c r="E136" s="11"/>
      <c r="F136" s="22"/>
      <c r="G136" s="16"/>
      <c r="H136" s="110"/>
      <c r="I136" s="112"/>
      <c r="J136" s="112"/>
      <c r="K136" s="114"/>
      <c r="M136" s="102" t="s">
        <v>53</v>
      </c>
      <c r="N136" s="103"/>
      <c r="O136" s="37" t="e">
        <f>(J121-J122)/J121</f>
        <v>#DIV/0!</v>
      </c>
      <c r="P136" s="2"/>
    </row>
    <row r="137" spans="1:16" ht="15.75" thickBot="1">
      <c r="A137" s="2"/>
      <c r="C137" s="38" t="s">
        <v>54</v>
      </c>
      <c r="D137" s="15"/>
      <c r="E137" s="15"/>
      <c r="F137" s="39"/>
      <c r="G137" s="16"/>
      <c r="M137" s="102" t="s">
        <v>55</v>
      </c>
      <c r="N137" s="103"/>
      <c r="O137" s="37" t="e">
        <f>(J122-J123)/J122</f>
        <v>#DIV/0!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 t="e">
        <f>(J123-J124)/J123</f>
        <v>#DIV/0!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 t="e">
        <f>(J124-J125)/J124</f>
        <v>#DIV/0!</v>
      </c>
      <c r="P139" s="2"/>
    </row>
    <row r="140" spans="1:16">
      <c r="A140" s="2"/>
      <c r="B140" s="41"/>
      <c r="C140" s="45" t="s">
        <v>64</v>
      </c>
      <c r="D140" s="33"/>
      <c r="E140" s="33"/>
      <c r="F140" s="34"/>
      <c r="G140" s="46"/>
      <c r="H140" s="47"/>
      <c r="I140" s="33"/>
      <c r="J140" s="33"/>
      <c r="K140" s="34">
        <f>I140-J140</f>
        <v>0</v>
      </c>
      <c r="M140" s="107" t="s">
        <v>65</v>
      </c>
      <c r="N140" s="108"/>
      <c r="O140" s="70" t="e">
        <f>(J122-J125)/J122</f>
        <v>#DIV/0!</v>
      </c>
      <c r="P140" s="2"/>
    </row>
    <row r="141" spans="1:16" ht="15.75" thickBot="1">
      <c r="A141" s="2"/>
      <c r="B141" s="41"/>
      <c r="C141" s="45" t="s">
        <v>66</v>
      </c>
      <c r="D141" s="33"/>
      <c r="E141" s="33"/>
      <c r="F141" s="34"/>
      <c r="G141" s="48"/>
      <c r="H141" s="65"/>
      <c r="I141" s="35"/>
      <c r="J141" s="35"/>
      <c r="K141" s="34">
        <f>I141-J141</f>
        <v>0</v>
      </c>
      <c r="L141" s="49"/>
      <c r="M141" s="97" t="s">
        <v>67</v>
      </c>
      <c r="N141" s="98"/>
      <c r="O141" s="71" t="e">
        <f>(J121-J125)/J121</f>
        <v>#DIV/0!</v>
      </c>
      <c r="P141" s="2"/>
    </row>
    <row r="142" spans="1:16" ht="15" customHeight="1">
      <c r="A142" s="2"/>
      <c r="B142" s="41"/>
      <c r="C142" s="45" t="s">
        <v>68</v>
      </c>
      <c r="D142" s="33"/>
      <c r="E142" s="33"/>
      <c r="F142" s="34"/>
      <c r="P142" s="2"/>
    </row>
    <row r="143" spans="1:16" ht="15" customHeight="1">
      <c r="A143" s="2"/>
      <c r="B143" s="41"/>
      <c r="C143" s="45" t="s">
        <v>69</v>
      </c>
      <c r="D143" s="33"/>
      <c r="E143" s="33"/>
      <c r="F143" s="34"/>
      <c r="P143" s="2"/>
    </row>
    <row r="144" spans="1:16" ht="15" customHeight="1" thickBot="1">
      <c r="A144" s="2"/>
      <c r="B144" s="41"/>
      <c r="C144" s="50" t="s">
        <v>70</v>
      </c>
      <c r="D144" s="51"/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/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A17E-BBEB-43F4-AB13-986F612C9CB5}">
  <dimension ref="A1:S171"/>
  <sheetViews>
    <sheetView zoomScale="85" zoomScaleNormal="85" workbookViewId="0">
      <selection activeCell="S129" sqref="S129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152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">
        <v>1</v>
      </c>
      <c r="N6" s="124"/>
      <c r="O6" s="125"/>
      <c r="P6" s="2"/>
      <c r="R6" s="56" t="s">
        <v>0</v>
      </c>
      <c r="S6" s="56">
        <f>AVERAGE(J9,J66,J121)</f>
        <v>1122.8333333333333</v>
      </c>
    </row>
    <row r="7" spans="1:19">
      <c r="A7" s="2"/>
      <c r="C7" s="9" t="s">
        <v>17</v>
      </c>
      <c r="D7" s="10"/>
      <c r="E7" s="10"/>
      <c r="F7" s="11">
        <v>967</v>
      </c>
      <c r="G7" s="12"/>
      <c r="H7" s="12"/>
      <c r="I7" s="12"/>
      <c r="J7" s="122">
        <f>AVERAGE(F7:I7)</f>
        <v>967</v>
      </c>
      <c r="K7" s="123"/>
      <c r="M7" s="8">
        <v>2</v>
      </c>
      <c r="N7" s="124">
        <v>8.8000000000000007</v>
      </c>
      <c r="O7" s="125"/>
      <c r="P7" s="2"/>
      <c r="R7" s="56" t="s">
        <v>1</v>
      </c>
      <c r="S7" s="72">
        <f>AVERAGE(J10,J67,J122)</f>
        <v>577.58333333333337</v>
      </c>
    </row>
    <row r="8" spans="1:19">
      <c r="A8" s="2"/>
      <c r="C8" s="9" t="s">
        <v>18</v>
      </c>
      <c r="D8" s="10"/>
      <c r="E8" s="10"/>
      <c r="F8" s="11">
        <v>521</v>
      </c>
      <c r="G8" s="12"/>
      <c r="H8" s="12"/>
      <c r="I8" s="12"/>
      <c r="J8" s="122">
        <f t="shared" ref="J8:J13" si="0">AVERAGE(F8:I8)</f>
        <v>521</v>
      </c>
      <c r="K8" s="123"/>
      <c r="M8" s="8">
        <v>3</v>
      </c>
      <c r="N8" s="124">
        <v>8.3000000000000007</v>
      </c>
      <c r="O8" s="125"/>
      <c r="P8" s="2"/>
      <c r="R8" s="56" t="s">
        <v>2</v>
      </c>
      <c r="S8" s="73">
        <f>AVERAGE(J13,J70,J125)</f>
        <v>198.75</v>
      </c>
    </row>
    <row r="9" spans="1:19">
      <c r="A9" s="2"/>
      <c r="C9" s="9" t="s">
        <v>19</v>
      </c>
      <c r="D9" s="11">
        <v>64.02</v>
      </c>
      <c r="E9" s="11">
        <v>7.5</v>
      </c>
      <c r="F9" s="11">
        <v>1159</v>
      </c>
      <c r="G9" s="11">
        <v>1148</v>
      </c>
      <c r="H9" s="11">
        <v>1203</v>
      </c>
      <c r="I9" s="11">
        <v>1103</v>
      </c>
      <c r="J9" s="122">
        <f t="shared" si="0"/>
        <v>1153.25</v>
      </c>
      <c r="K9" s="123"/>
      <c r="M9" s="8">
        <v>4</v>
      </c>
      <c r="N9" s="124">
        <v>7.1</v>
      </c>
      <c r="O9" s="125"/>
      <c r="P9" s="2"/>
      <c r="R9" s="74" t="s">
        <v>20</v>
      </c>
      <c r="S9" s="75">
        <f>S6-S8</f>
        <v>924.08333333333326</v>
      </c>
    </row>
    <row r="10" spans="1:19">
      <c r="A10" s="2"/>
      <c r="C10" s="9" t="s">
        <v>21</v>
      </c>
      <c r="D10" s="11">
        <v>62.22</v>
      </c>
      <c r="E10" s="11">
        <v>7.8</v>
      </c>
      <c r="F10" s="11">
        <v>649</v>
      </c>
      <c r="G10" s="11">
        <v>641</v>
      </c>
      <c r="H10" s="11">
        <v>622</v>
      </c>
      <c r="I10" s="11">
        <v>549</v>
      </c>
      <c r="J10" s="122">
        <f t="shared" si="0"/>
        <v>615.25</v>
      </c>
      <c r="K10" s="123"/>
      <c r="M10" s="8">
        <v>5</v>
      </c>
      <c r="N10" s="124">
        <v>8.9</v>
      </c>
      <c r="O10" s="125"/>
      <c r="P10" s="2"/>
      <c r="R10" s="74" t="s">
        <v>22</v>
      </c>
      <c r="S10" s="76">
        <f>S7-S8</f>
        <v>378.83333333333337</v>
      </c>
    </row>
    <row r="11" spans="1:19" ht="15.75" thickBot="1">
      <c r="A11" s="2"/>
      <c r="C11" s="9" t="s">
        <v>23</v>
      </c>
      <c r="D11" s="11"/>
      <c r="E11" s="11"/>
      <c r="F11" s="11">
        <v>369</v>
      </c>
      <c r="G11" s="63">
        <v>376</v>
      </c>
      <c r="H11" s="63">
        <v>368</v>
      </c>
      <c r="I11" s="63">
        <v>359</v>
      </c>
      <c r="J11" s="122">
        <f t="shared" si="0"/>
        <v>368</v>
      </c>
      <c r="K11" s="123"/>
      <c r="M11" s="13">
        <v>6</v>
      </c>
      <c r="N11" s="126">
        <v>8.4</v>
      </c>
      <c r="O11" s="127"/>
      <c r="P11" s="2"/>
      <c r="R11" s="77" t="s">
        <v>24</v>
      </c>
      <c r="S11" s="78">
        <f>S9/S6</f>
        <v>0.82299242986492505</v>
      </c>
    </row>
    <row r="12" spans="1:19" ht="15.75" thickBot="1">
      <c r="A12" s="2"/>
      <c r="C12" s="9" t="s">
        <v>25</v>
      </c>
      <c r="D12" s="11"/>
      <c r="E12" s="11"/>
      <c r="F12" s="11">
        <v>221</v>
      </c>
      <c r="G12" s="63">
        <v>240</v>
      </c>
      <c r="H12" s="63">
        <v>208</v>
      </c>
      <c r="I12" s="63">
        <v>190</v>
      </c>
      <c r="J12" s="122">
        <f t="shared" si="0"/>
        <v>214.75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0.65589381041696726</v>
      </c>
    </row>
    <row r="13" spans="1:19" ht="15.75" thickBot="1">
      <c r="A13" s="2"/>
      <c r="C13" s="14" t="s">
        <v>29</v>
      </c>
      <c r="D13" s="15">
        <v>62.14</v>
      </c>
      <c r="E13" s="15">
        <v>7.4</v>
      </c>
      <c r="F13" s="15">
        <v>229</v>
      </c>
      <c r="G13" s="15">
        <v>232</v>
      </c>
      <c r="H13" s="15">
        <v>214</v>
      </c>
      <c r="I13" s="15">
        <v>198</v>
      </c>
      <c r="J13" s="128">
        <f t="shared" si="0"/>
        <v>218.25</v>
      </c>
      <c r="K13" s="129"/>
      <c r="M13" s="67" t="s">
        <v>30</v>
      </c>
      <c r="N13" s="65">
        <v>3.07</v>
      </c>
      <c r="O13" s="66">
        <v>4.8899999999999997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12.86</v>
      </c>
      <c r="E16" s="11">
        <v>10.199999999999999</v>
      </c>
      <c r="F16" s="22">
        <v>1209</v>
      </c>
      <c r="G16" s="16"/>
      <c r="H16" s="23" t="s">
        <v>1</v>
      </c>
      <c r="I16" s="117">
        <v>5.49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6" ht="15.75" thickBot="1">
      <c r="A17" s="2"/>
      <c r="C17" s="21" t="s">
        <v>37</v>
      </c>
      <c r="D17" s="11">
        <v>68.87</v>
      </c>
      <c r="E17" s="11"/>
      <c r="F17" s="22">
        <v>233</v>
      </c>
      <c r="G17" s="16"/>
      <c r="H17" s="27" t="s">
        <v>2</v>
      </c>
      <c r="I17" s="119">
        <v>4.93</v>
      </c>
      <c r="J17" s="119"/>
      <c r="K17" s="120"/>
      <c r="M17" s="65">
        <v>6.9</v>
      </c>
      <c r="N17" s="28">
        <v>151</v>
      </c>
      <c r="O17" s="66">
        <v>0.03</v>
      </c>
      <c r="P17" s="2"/>
    </row>
    <row r="18" spans="1:16" ht="15.75" thickBot="1">
      <c r="A18" s="2"/>
      <c r="C18" s="21" t="s">
        <v>38</v>
      </c>
      <c r="D18" s="11">
        <v>69.709999999999994</v>
      </c>
      <c r="E18" s="11"/>
      <c r="F18" s="22">
        <v>215</v>
      </c>
      <c r="G18" s="16"/>
      <c r="H18" s="16"/>
      <c r="I18" s="16"/>
      <c r="J18" s="16"/>
      <c r="P18" s="2"/>
    </row>
    <row r="19" spans="1:16" ht="15" customHeight="1">
      <c r="A19" s="2"/>
      <c r="C19" s="21" t="s">
        <v>39</v>
      </c>
      <c r="D19" s="11"/>
      <c r="E19" s="11"/>
      <c r="F19" s="22"/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6">
      <c r="A20" s="2"/>
      <c r="C20" s="21" t="s">
        <v>43</v>
      </c>
      <c r="D20" s="11">
        <v>72.44</v>
      </c>
      <c r="E20" s="11"/>
      <c r="F20" s="22">
        <v>237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5.5</v>
      </c>
      <c r="O20" s="34">
        <v>100</v>
      </c>
      <c r="P20" s="2"/>
    </row>
    <row r="21" spans="1:16" ht="15.75" thickBot="1">
      <c r="A21" s="2"/>
      <c r="C21" s="21" t="s">
        <v>48</v>
      </c>
      <c r="D21" s="11">
        <v>77.150000000000006</v>
      </c>
      <c r="E21" s="11"/>
      <c r="F21" s="22">
        <v>1779</v>
      </c>
      <c r="G21" s="16"/>
      <c r="H21" s="109">
        <v>14</v>
      </c>
      <c r="I21" s="111">
        <v>339</v>
      </c>
      <c r="J21" s="111">
        <v>166</v>
      </c>
      <c r="K21" s="113">
        <f>((I21-J21)/I21)</f>
        <v>0.51032448377581119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>
      <c r="A22" s="2"/>
      <c r="C22" s="21" t="s">
        <v>49</v>
      </c>
      <c r="D22" s="11">
        <v>77.010000000000005</v>
      </c>
      <c r="E22" s="11">
        <v>6.6</v>
      </c>
      <c r="F22" s="22">
        <v>444</v>
      </c>
      <c r="G22" s="16"/>
      <c r="H22" s="109"/>
      <c r="I22" s="111"/>
      <c r="J22" s="111"/>
      <c r="K22" s="113"/>
      <c r="P22" s="2"/>
    </row>
    <row r="23" spans="1:16" ht="15" customHeight="1">
      <c r="A23" s="2"/>
      <c r="C23" s="21" t="s">
        <v>50</v>
      </c>
      <c r="D23" s="11"/>
      <c r="E23" s="11"/>
      <c r="F23" s="22">
        <v>438</v>
      </c>
      <c r="G23" s="16"/>
      <c r="H23" s="109"/>
      <c r="I23" s="111"/>
      <c r="J23" s="111"/>
      <c r="K23" s="113" t="e">
        <f>((I23-J23)/I23)</f>
        <v>#DIV/0!</v>
      </c>
      <c r="M23" s="104" t="s">
        <v>51</v>
      </c>
      <c r="N23" s="105"/>
      <c r="O23" s="106"/>
      <c r="P23" s="2"/>
    </row>
    <row r="24" spans="1:16" ht="15.75" thickBot="1">
      <c r="A24" s="2"/>
      <c r="C24" s="21" t="s">
        <v>52</v>
      </c>
      <c r="D24" s="11">
        <v>79.08</v>
      </c>
      <c r="E24" s="11">
        <v>6.2</v>
      </c>
      <c r="F24" s="22">
        <v>849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0.46650769564274874</v>
      </c>
      <c r="P24" s="2"/>
    </row>
    <row r="25" spans="1:16" ht="15.75" thickBot="1">
      <c r="A25" s="2"/>
      <c r="C25" s="38" t="s">
        <v>54</v>
      </c>
      <c r="D25" s="15"/>
      <c r="E25" s="15"/>
      <c r="F25" s="39">
        <v>836</v>
      </c>
      <c r="G25" s="16"/>
      <c r="M25" s="102" t="s">
        <v>55</v>
      </c>
      <c r="N25" s="103"/>
      <c r="O25" s="37">
        <f>(J10-J11)/J10</f>
        <v>0.40186915887850466</v>
      </c>
      <c r="P25" s="2"/>
    </row>
    <row r="26" spans="1:16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0.41644021739130432</v>
      </c>
      <c r="P26" s="2"/>
    </row>
    <row r="27" spans="1:16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-1.6298020954598369E-2</v>
      </c>
      <c r="P27" s="2"/>
    </row>
    <row r="28" spans="1:16" ht="15" customHeight="1">
      <c r="A28" s="2"/>
      <c r="B28" s="41"/>
      <c r="C28" s="45" t="s">
        <v>64</v>
      </c>
      <c r="D28" s="33">
        <v>91.17</v>
      </c>
      <c r="E28" s="33"/>
      <c r="F28" s="34"/>
      <c r="G28" s="46"/>
      <c r="H28" s="47" t="s">
        <v>90</v>
      </c>
      <c r="I28" s="33">
        <v>870</v>
      </c>
      <c r="J28" s="33">
        <v>788</v>
      </c>
      <c r="K28" s="34">
        <f>I28-J28</f>
        <v>82</v>
      </c>
      <c r="M28" s="107" t="s">
        <v>65</v>
      </c>
      <c r="N28" s="108"/>
      <c r="O28" s="70">
        <f>(J10-J13)/J10</f>
        <v>0.64526615197074355</v>
      </c>
      <c r="P28" s="2"/>
    </row>
    <row r="29" spans="1:16" ht="15.75" thickBot="1">
      <c r="A29" s="2"/>
      <c r="B29" s="41"/>
      <c r="C29" s="45" t="s">
        <v>66</v>
      </c>
      <c r="D29" s="33">
        <v>73.150000000000006</v>
      </c>
      <c r="E29" s="33">
        <v>68.790000000000006</v>
      </c>
      <c r="F29" s="34">
        <v>94.04</v>
      </c>
      <c r="G29" s="48">
        <v>5.7</v>
      </c>
      <c r="H29" s="65" t="s">
        <v>2</v>
      </c>
      <c r="I29" s="35">
        <v>256</v>
      </c>
      <c r="J29" s="35">
        <v>236</v>
      </c>
      <c r="K29" s="36">
        <f>I29-J29</f>
        <v>20</v>
      </c>
      <c r="L29" s="49"/>
      <c r="M29" s="97" t="s">
        <v>67</v>
      </c>
      <c r="N29" s="98"/>
      <c r="O29" s="71">
        <f>(J9-J13)/J9</f>
        <v>0.81075222198135699</v>
      </c>
      <c r="P29" s="2"/>
    </row>
    <row r="30" spans="1:16" ht="15" customHeight="1">
      <c r="A30" s="2"/>
      <c r="B30" s="41"/>
      <c r="C30" s="45" t="s">
        <v>68</v>
      </c>
      <c r="D30" s="33">
        <v>77.349999999999994</v>
      </c>
      <c r="E30" s="33">
        <v>62.81</v>
      </c>
      <c r="F30" s="34">
        <v>81.209999999999994</v>
      </c>
      <c r="P30" s="2"/>
    </row>
    <row r="31" spans="1:16" ht="15" customHeight="1">
      <c r="A31" s="2"/>
      <c r="B31" s="41"/>
      <c r="C31" s="45" t="s">
        <v>69</v>
      </c>
      <c r="D31" s="33">
        <v>75.95</v>
      </c>
      <c r="E31" s="33">
        <v>48.37</v>
      </c>
      <c r="F31" s="34">
        <v>63.69</v>
      </c>
      <c r="P31" s="2"/>
    </row>
    <row r="32" spans="1:16" ht="15.75" customHeight="1" thickBot="1">
      <c r="A32" s="2"/>
      <c r="B32" s="41"/>
      <c r="C32" s="50" t="s">
        <v>70</v>
      </c>
      <c r="D32" s="51">
        <v>56.09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90.92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 t="s">
        <v>588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 t="s">
        <v>84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589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590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591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 t="s">
        <v>592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182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929</v>
      </c>
      <c r="G64" s="12"/>
      <c r="H64" s="12"/>
      <c r="I64" s="12"/>
      <c r="J64" s="122">
        <f>AVERAGE(F64:I64)</f>
        <v>929</v>
      </c>
      <c r="K64" s="123"/>
      <c r="M64" s="8">
        <v>2</v>
      </c>
      <c r="N64" s="124">
        <v>8.9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509</v>
      </c>
      <c r="G65" s="12"/>
      <c r="H65" s="12"/>
      <c r="I65" s="12"/>
      <c r="J65" s="122">
        <f t="shared" ref="J65:J70" si="1">AVERAGE(F65:I65)</f>
        <v>509</v>
      </c>
      <c r="K65" s="123"/>
      <c r="M65" s="8">
        <v>3</v>
      </c>
      <c r="N65" s="124">
        <v>8.6999999999999993</v>
      </c>
      <c r="O65" s="125"/>
      <c r="P65" s="2"/>
    </row>
    <row r="66" spans="1:16" ht="15" customHeight="1">
      <c r="A66" s="2"/>
      <c r="C66" s="9" t="s">
        <v>19</v>
      </c>
      <c r="D66" s="11">
        <v>65.42</v>
      </c>
      <c r="E66" s="11">
        <v>8</v>
      </c>
      <c r="F66" s="11">
        <v>1049</v>
      </c>
      <c r="G66" s="11">
        <v>1033</v>
      </c>
      <c r="H66" s="11">
        <v>1056</v>
      </c>
      <c r="I66" s="11">
        <v>1138</v>
      </c>
      <c r="J66" s="122">
        <f t="shared" si="1"/>
        <v>1069</v>
      </c>
      <c r="K66" s="123"/>
      <c r="M66" s="8">
        <v>4</v>
      </c>
      <c r="N66" s="124">
        <v>7</v>
      </c>
      <c r="O66" s="125"/>
      <c r="P66" s="2"/>
    </row>
    <row r="67" spans="1:16" ht="15" customHeight="1">
      <c r="A67" s="2"/>
      <c r="C67" s="9" t="s">
        <v>21</v>
      </c>
      <c r="D67" s="11">
        <v>61.81</v>
      </c>
      <c r="E67" s="11">
        <v>8</v>
      </c>
      <c r="F67" s="11">
        <v>533</v>
      </c>
      <c r="G67" s="11">
        <v>521</v>
      </c>
      <c r="H67" s="11">
        <v>529</v>
      </c>
      <c r="I67" s="11">
        <v>521</v>
      </c>
      <c r="J67" s="122">
        <f t="shared" si="1"/>
        <v>526</v>
      </c>
      <c r="K67" s="123"/>
      <c r="M67" s="8">
        <v>5</v>
      </c>
      <c r="N67" s="124">
        <v>9.3000000000000007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354</v>
      </c>
      <c r="G68" s="63">
        <v>349</v>
      </c>
      <c r="H68" s="63">
        <v>344</v>
      </c>
      <c r="I68" s="63">
        <v>310</v>
      </c>
      <c r="J68" s="122">
        <f t="shared" si="1"/>
        <v>339.25</v>
      </c>
      <c r="K68" s="123"/>
      <c r="M68" s="13">
        <v>6</v>
      </c>
      <c r="N68" s="126">
        <v>8.6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203</v>
      </c>
      <c r="G69" s="63">
        <v>180</v>
      </c>
      <c r="H69" s="63">
        <v>190</v>
      </c>
      <c r="I69" s="63">
        <v>166</v>
      </c>
      <c r="J69" s="122">
        <f t="shared" si="1"/>
        <v>184.75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61.62</v>
      </c>
      <c r="E70" s="15">
        <v>7.2</v>
      </c>
      <c r="F70" s="15">
        <v>194</v>
      </c>
      <c r="G70" s="15">
        <v>191</v>
      </c>
      <c r="H70" s="15">
        <v>182</v>
      </c>
      <c r="I70" s="15">
        <v>179</v>
      </c>
      <c r="J70" s="128">
        <f t="shared" si="1"/>
        <v>186.5</v>
      </c>
      <c r="K70" s="129"/>
      <c r="M70" s="67" t="s">
        <v>30</v>
      </c>
      <c r="N70" s="65">
        <v>2.94</v>
      </c>
      <c r="O70" s="66">
        <v>5.56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11.72</v>
      </c>
      <c r="E73" s="11">
        <v>10</v>
      </c>
      <c r="F73" s="22">
        <v>1319</v>
      </c>
      <c r="G73" s="16"/>
      <c r="H73" s="23" t="s">
        <v>1</v>
      </c>
      <c r="I73" s="117">
        <v>5.15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68.09</v>
      </c>
      <c r="E74" s="11"/>
      <c r="F74" s="22">
        <v>231</v>
      </c>
      <c r="G74" s="16"/>
      <c r="H74" s="27" t="s">
        <v>2</v>
      </c>
      <c r="I74" s="119">
        <v>4.93</v>
      </c>
      <c r="J74" s="119"/>
      <c r="K74" s="120"/>
      <c r="M74" s="65">
        <v>7</v>
      </c>
      <c r="N74" s="28">
        <v>151</v>
      </c>
      <c r="O74" s="66">
        <v>0.04</v>
      </c>
      <c r="P74" s="2"/>
    </row>
    <row r="75" spans="1:16" ht="15" customHeight="1" thickBot="1">
      <c r="A75" s="2"/>
      <c r="C75" s="21" t="s">
        <v>38</v>
      </c>
      <c r="D75" s="11">
        <v>69.23</v>
      </c>
      <c r="E75" s="11"/>
      <c r="F75" s="22">
        <v>241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/>
      <c r="E76" s="11"/>
      <c r="F76" s="22"/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71.88</v>
      </c>
      <c r="E77" s="11"/>
      <c r="F77" s="22">
        <v>203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5.3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76.33</v>
      </c>
      <c r="E78" s="11"/>
      <c r="F78" s="22">
        <v>1704</v>
      </c>
      <c r="G78" s="16"/>
      <c r="H78" s="109">
        <v>3</v>
      </c>
      <c r="I78" s="111">
        <v>433</v>
      </c>
      <c r="J78" s="111">
        <v>307</v>
      </c>
      <c r="K78" s="113">
        <f>((I78-J78)/I78)</f>
        <v>0.29099307159353349</v>
      </c>
      <c r="M78" s="13">
        <v>2</v>
      </c>
      <c r="N78" s="35">
        <v>5.5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75.989999999999995</v>
      </c>
      <c r="E79" s="11">
        <v>6.5</v>
      </c>
      <c r="F79" s="22">
        <v>449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441</v>
      </c>
      <c r="G80" s="16"/>
      <c r="H80" s="109">
        <v>8</v>
      </c>
      <c r="I80" s="111">
        <v>244</v>
      </c>
      <c r="J80" s="111">
        <v>140</v>
      </c>
      <c r="K80" s="113">
        <f>((I80-J80)/I80)</f>
        <v>0.42622950819672129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77.150000000000006</v>
      </c>
      <c r="E81" s="11">
        <v>6.3</v>
      </c>
      <c r="F81" s="22">
        <v>853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0.50795135640785782</v>
      </c>
      <c r="P81" s="2"/>
    </row>
    <row r="82" spans="1:16" ht="15.75" thickBot="1">
      <c r="A82" s="2"/>
      <c r="C82" s="38" t="s">
        <v>54</v>
      </c>
      <c r="D82" s="15"/>
      <c r="E82" s="15"/>
      <c r="F82" s="39">
        <v>845</v>
      </c>
      <c r="G82" s="16"/>
      <c r="M82" s="102" t="s">
        <v>55</v>
      </c>
      <c r="N82" s="103"/>
      <c r="O82" s="37">
        <f>(J67-J68)/J67</f>
        <v>0.35503802281368824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0.45541635961680177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-9.4722598105548041E-3</v>
      </c>
      <c r="P84" s="2"/>
    </row>
    <row r="85" spans="1:16">
      <c r="A85" s="2"/>
      <c r="B85" s="41"/>
      <c r="C85" s="45" t="s">
        <v>64</v>
      </c>
      <c r="D85" s="33">
        <v>91.37</v>
      </c>
      <c r="E85" s="33"/>
      <c r="F85" s="34"/>
      <c r="G85" s="46"/>
      <c r="H85" s="47" t="s">
        <v>1</v>
      </c>
      <c r="I85" s="33">
        <v>728</v>
      </c>
      <c r="J85" s="33">
        <v>639</v>
      </c>
      <c r="K85" s="34">
        <f>I85-J85</f>
        <v>89</v>
      </c>
      <c r="M85" s="107" t="s">
        <v>65</v>
      </c>
      <c r="N85" s="108"/>
      <c r="O85" s="70">
        <f>(J67-J70)/J67</f>
        <v>0.6454372623574145</v>
      </c>
      <c r="P85" s="2"/>
    </row>
    <row r="86" spans="1:16" ht="15.75" thickBot="1">
      <c r="A86" s="2"/>
      <c r="B86" s="41"/>
      <c r="C86" s="45" t="s">
        <v>66</v>
      </c>
      <c r="D86" s="33">
        <v>72.95</v>
      </c>
      <c r="E86" s="33">
        <v>68.36</v>
      </c>
      <c r="F86" s="34">
        <v>93.71</v>
      </c>
      <c r="G86" s="48">
        <v>5.7</v>
      </c>
      <c r="H86" s="65" t="s">
        <v>2</v>
      </c>
      <c r="I86" s="35">
        <v>223</v>
      </c>
      <c r="J86" s="35">
        <v>206</v>
      </c>
      <c r="K86" s="34">
        <f>I86-J86</f>
        <v>17</v>
      </c>
      <c r="L86" s="49"/>
      <c r="M86" s="97" t="s">
        <v>67</v>
      </c>
      <c r="N86" s="98"/>
      <c r="O86" s="71">
        <f>(J66-J70)/J66</f>
        <v>0.82553788587464916</v>
      </c>
      <c r="P86" s="2"/>
    </row>
    <row r="87" spans="1:16" ht="15" customHeight="1">
      <c r="A87" s="2"/>
      <c r="B87" s="41"/>
      <c r="C87" s="45" t="s">
        <v>68</v>
      </c>
      <c r="D87" s="33">
        <v>78.05</v>
      </c>
      <c r="E87" s="33">
        <v>63.12</v>
      </c>
      <c r="F87" s="34">
        <v>80.88</v>
      </c>
      <c r="P87" s="2"/>
    </row>
    <row r="88" spans="1:16" ht="15" customHeight="1">
      <c r="A88" s="2"/>
      <c r="B88" s="41"/>
      <c r="C88" s="45" t="s">
        <v>69</v>
      </c>
      <c r="D88" s="33">
        <v>75.849999999999994</v>
      </c>
      <c r="E88" s="33">
        <v>48.36</v>
      </c>
      <c r="F88" s="34">
        <v>63.77</v>
      </c>
      <c r="P88" s="2"/>
    </row>
    <row r="89" spans="1:16" ht="15" customHeight="1" thickBot="1">
      <c r="A89" s="2"/>
      <c r="B89" s="41"/>
      <c r="C89" s="50" t="s">
        <v>70</v>
      </c>
      <c r="D89" s="51">
        <v>56.51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91.03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593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479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594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595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 t="s">
        <v>596</v>
      </c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2"/>
      <c r="P114" s="3"/>
    </row>
    <row r="115" spans="1:16">
      <c r="A115" s="2" t="s">
        <v>86</v>
      </c>
      <c r="C115" s="4" t="s">
        <v>164</v>
      </c>
      <c r="D115" s="5"/>
      <c r="E115" s="5"/>
      <c r="P115" s="2"/>
    </row>
    <row r="116" spans="1:16" ht="15" customHeight="1" thickBot="1">
      <c r="A116" s="2"/>
      <c r="P116" s="2"/>
    </row>
    <row r="117" spans="1:16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16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16">
      <c r="A119" s="2"/>
      <c r="C119" s="9" t="s">
        <v>17</v>
      </c>
      <c r="D119" s="10"/>
      <c r="E119" s="10"/>
      <c r="F119" s="11">
        <v>965</v>
      </c>
      <c r="G119" s="12"/>
      <c r="H119" s="12"/>
      <c r="I119" s="12"/>
      <c r="J119" s="122">
        <f>AVERAGE(F119:I119)</f>
        <v>965</v>
      </c>
      <c r="K119" s="123"/>
      <c r="M119" s="8">
        <v>2</v>
      </c>
      <c r="N119" s="124">
        <v>9.1</v>
      </c>
      <c r="O119" s="125"/>
      <c r="P119" s="2"/>
    </row>
    <row r="120" spans="1:16">
      <c r="A120" s="2"/>
      <c r="C120" s="9" t="s">
        <v>18</v>
      </c>
      <c r="D120" s="10"/>
      <c r="E120" s="10"/>
      <c r="F120" s="11">
        <v>535</v>
      </c>
      <c r="G120" s="12"/>
      <c r="H120" s="12"/>
      <c r="I120" s="12"/>
      <c r="J120" s="122">
        <f t="shared" ref="J120:J125" si="2">AVERAGE(F120:I120)</f>
        <v>535</v>
      </c>
      <c r="K120" s="123"/>
      <c r="M120" s="8">
        <v>3</v>
      </c>
      <c r="N120" s="124">
        <v>8.6</v>
      </c>
      <c r="O120" s="125"/>
      <c r="P120" s="2"/>
    </row>
    <row r="121" spans="1:16">
      <c r="A121" s="2"/>
      <c r="C121" s="9" t="s">
        <v>19</v>
      </c>
      <c r="D121" s="11">
        <v>65.510000000000005</v>
      </c>
      <c r="E121" s="11">
        <v>7.7</v>
      </c>
      <c r="F121" s="11">
        <v>1050</v>
      </c>
      <c r="G121" s="11">
        <v>1168</v>
      </c>
      <c r="H121" s="11">
        <v>1074</v>
      </c>
      <c r="I121" s="11">
        <v>1293</v>
      </c>
      <c r="J121" s="122">
        <f t="shared" si="2"/>
        <v>1146.25</v>
      </c>
      <c r="K121" s="123"/>
      <c r="M121" s="8">
        <v>4</v>
      </c>
      <c r="N121" s="124">
        <v>7.1</v>
      </c>
      <c r="O121" s="125"/>
      <c r="P121" s="2"/>
    </row>
    <row r="122" spans="1:16">
      <c r="A122" s="2"/>
      <c r="C122" s="9" t="s">
        <v>21</v>
      </c>
      <c r="D122" s="11">
        <v>61.74</v>
      </c>
      <c r="E122" s="11">
        <v>8.1</v>
      </c>
      <c r="F122" s="11">
        <v>459</v>
      </c>
      <c r="G122" s="11">
        <v>602</v>
      </c>
      <c r="H122" s="11">
        <v>616</v>
      </c>
      <c r="I122" s="11">
        <v>689</v>
      </c>
      <c r="J122" s="122">
        <f t="shared" si="2"/>
        <v>591.5</v>
      </c>
      <c r="K122" s="123"/>
      <c r="M122" s="8">
        <v>5</v>
      </c>
      <c r="N122" s="124">
        <v>9.1999999999999993</v>
      </c>
      <c r="O122" s="125"/>
      <c r="P122" s="2"/>
    </row>
    <row r="123" spans="1:16" ht="15.75" thickBot="1">
      <c r="A123" s="2"/>
      <c r="C123" s="9" t="s">
        <v>23</v>
      </c>
      <c r="D123" s="11"/>
      <c r="E123" s="11"/>
      <c r="F123" s="11">
        <v>253</v>
      </c>
      <c r="G123" s="63">
        <v>278</v>
      </c>
      <c r="H123" s="63">
        <v>296</v>
      </c>
      <c r="I123" s="63">
        <v>380</v>
      </c>
      <c r="J123" s="122">
        <f t="shared" si="2"/>
        <v>301.75</v>
      </c>
      <c r="K123" s="123"/>
      <c r="M123" s="13">
        <v>6</v>
      </c>
      <c r="N123" s="126">
        <v>8.5</v>
      </c>
      <c r="O123" s="127"/>
      <c r="P123" s="2"/>
    </row>
    <row r="124" spans="1:16" ht="15.75" thickBot="1">
      <c r="A124" s="2"/>
      <c r="C124" s="9" t="s">
        <v>25</v>
      </c>
      <c r="D124" s="11"/>
      <c r="E124" s="11"/>
      <c r="F124" s="11">
        <v>164</v>
      </c>
      <c r="G124" s="63">
        <v>177</v>
      </c>
      <c r="H124" s="63">
        <v>194</v>
      </c>
      <c r="I124" s="63">
        <v>213</v>
      </c>
      <c r="J124" s="122">
        <f t="shared" si="2"/>
        <v>187</v>
      </c>
      <c r="K124" s="123"/>
      <c r="N124" s="68" t="s">
        <v>26</v>
      </c>
      <c r="O124" s="69" t="s">
        <v>27</v>
      </c>
      <c r="P124" s="2"/>
    </row>
    <row r="125" spans="1:16" ht="15.75" thickBot="1">
      <c r="A125" s="2"/>
      <c r="C125" s="14" t="s">
        <v>29</v>
      </c>
      <c r="D125" s="15">
        <v>61.44</v>
      </c>
      <c r="E125" s="15">
        <v>7.3</v>
      </c>
      <c r="F125" s="15">
        <v>174</v>
      </c>
      <c r="G125" s="15">
        <v>178</v>
      </c>
      <c r="H125" s="15">
        <v>198</v>
      </c>
      <c r="I125" s="15">
        <v>216</v>
      </c>
      <c r="J125" s="128">
        <f t="shared" si="2"/>
        <v>191.5</v>
      </c>
      <c r="K125" s="129"/>
      <c r="M125" s="67" t="s">
        <v>30</v>
      </c>
      <c r="N125" s="65">
        <v>3.05</v>
      </c>
      <c r="O125" s="66">
        <v>4.45</v>
      </c>
      <c r="P125" s="2"/>
    </row>
    <row r="126" spans="1:16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16">
      <c r="A128" s="2"/>
      <c r="C128" s="21" t="s">
        <v>34</v>
      </c>
      <c r="D128" s="11">
        <v>4.5199999999999996</v>
      </c>
      <c r="E128" s="11">
        <v>10</v>
      </c>
      <c r="F128" s="22">
        <v>898</v>
      </c>
      <c r="G128" s="16"/>
      <c r="H128" s="23" t="s">
        <v>1</v>
      </c>
      <c r="I128" s="117">
        <v>4.3499999999999996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66.95</v>
      </c>
      <c r="E129" s="11"/>
      <c r="F129" s="22">
        <v>186</v>
      </c>
      <c r="G129" s="16"/>
      <c r="H129" s="27" t="s">
        <v>2</v>
      </c>
      <c r="I129" s="119">
        <v>4.13</v>
      </c>
      <c r="J129" s="119"/>
      <c r="K129" s="120"/>
      <c r="M129" s="65">
        <v>6.9</v>
      </c>
      <c r="N129" s="28">
        <v>115</v>
      </c>
      <c r="O129" s="66">
        <v>0.04</v>
      </c>
      <c r="P129" s="2"/>
    </row>
    <row r="130" spans="1:16" ht="15" customHeight="1" thickBot="1">
      <c r="A130" s="2"/>
      <c r="C130" s="21" t="s">
        <v>38</v>
      </c>
      <c r="D130" s="11">
        <v>69.86</v>
      </c>
      <c r="E130" s="11"/>
      <c r="F130" s="22">
        <v>184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/>
      <c r="E131" s="11"/>
      <c r="F131" s="22"/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70.39</v>
      </c>
      <c r="E132" s="11"/>
      <c r="F132" s="22">
        <v>181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5.6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73.16</v>
      </c>
      <c r="E133" s="11"/>
      <c r="F133" s="22">
        <v>1587</v>
      </c>
      <c r="G133" s="16"/>
      <c r="H133" s="109"/>
      <c r="I133" s="111"/>
      <c r="J133" s="111"/>
      <c r="K133" s="113" t="e">
        <f>((I133-J133)/I133)</f>
        <v>#DIV/0!</v>
      </c>
      <c r="M133" s="13">
        <v>2</v>
      </c>
      <c r="N133" s="35">
        <v>505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74.33</v>
      </c>
      <c r="E134" s="11">
        <v>6.5</v>
      </c>
      <c r="F134" s="22">
        <v>436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417</v>
      </c>
      <c r="G135" s="16"/>
      <c r="H135" s="109">
        <v>4</v>
      </c>
      <c r="I135" s="111">
        <v>519</v>
      </c>
      <c r="J135" s="111">
        <v>501</v>
      </c>
      <c r="K135" s="113">
        <f>((I135-J135)/I135)</f>
        <v>3.4682080924855488E-2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75.48</v>
      </c>
      <c r="E136" s="11">
        <v>6.3</v>
      </c>
      <c r="F136" s="22">
        <v>868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0.48396946564885496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851</v>
      </c>
      <c r="G137" s="16"/>
      <c r="M137" s="102" t="s">
        <v>55</v>
      </c>
      <c r="N137" s="103"/>
      <c r="O137" s="37">
        <f>(J122-J123)/J122</f>
        <v>0.48985629754860527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0.38028169014084506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-2.4064171122994651E-2</v>
      </c>
      <c r="P139" s="2"/>
    </row>
    <row r="140" spans="1:16">
      <c r="A140" s="2"/>
      <c r="B140" s="41"/>
      <c r="C140" s="45" t="s">
        <v>64</v>
      </c>
      <c r="D140" s="33">
        <v>91.71</v>
      </c>
      <c r="E140" s="33"/>
      <c r="F140" s="34"/>
      <c r="G140" s="46"/>
      <c r="H140" s="47" t="s">
        <v>110</v>
      </c>
      <c r="I140" s="33">
        <v>465</v>
      </c>
      <c r="J140" s="33">
        <v>418</v>
      </c>
      <c r="K140" s="34">
        <f>I140-J140</f>
        <v>47</v>
      </c>
      <c r="M140" s="107" t="s">
        <v>65</v>
      </c>
      <c r="N140" s="108"/>
      <c r="O140" s="70">
        <f>(J122-J125)/J122</f>
        <v>0.67624683009298392</v>
      </c>
      <c r="P140" s="2"/>
    </row>
    <row r="141" spans="1:16" ht="15.75" thickBot="1">
      <c r="A141" s="2"/>
      <c r="B141" s="41"/>
      <c r="C141" s="45" t="s">
        <v>66</v>
      </c>
      <c r="D141" s="33">
        <v>72.849999999999994</v>
      </c>
      <c r="E141" s="33">
        <v>68.66</v>
      </c>
      <c r="F141" s="34">
        <v>94.25</v>
      </c>
      <c r="G141" s="48">
        <v>5.3</v>
      </c>
      <c r="H141" s="65" t="s">
        <v>111</v>
      </c>
      <c r="I141" s="35">
        <v>186</v>
      </c>
      <c r="J141" s="35">
        <v>153</v>
      </c>
      <c r="K141" s="34">
        <f>I141-J141</f>
        <v>33</v>
      </c>
      <c r="L141" s="49"/>
      <c r="M141" s="97" t="s">
        <v>67</v>
      </c>
      <c r="N141" s="98"/>
      <c r="O141" s="71">
        <f>(J121-J125)/J121</f>
        <v>0.83293347873500545</v>
      </c>
      <c r="P141" s="2"/>
    </row>
    <row r="142" spans="1:16" ht="15" customHeight="1">
      <c r="A142" s="2"/>
      <c r="B142" s="41"/>
      <c r="C142" s="45" t="s">
        <v>68</v>
      </c>
      <c r="D142" s="33">
        <v>79.25</v>
      </c>
      <c r="E142" s="33">
        <v>63.73</v>
      </c>
      <c r="F142" s="34">
        <v>80.42</v>
      </c>
      <c r="P142" s="2"/>
    </row>
    <row r="143" spans="1:16" ht="15" customHeight="1">
      <c r="A143" s="2"/>
      <c r="B143" s="41"/>
      <c r="C143" s="45" t="s">
        <v>69</v>
      </c>
      <c r="D143" s="33">
        <v>77.349999999999994</v>
      </c>
      <c r="E143" s="33">
        <v>49.17</v>
      </c>
      <c r="F143" s="34">
        <v>63.58</v>
      </c>
      <c r="P143" s="2"/>
    </row>
    <row r="144" spans="1:16" ht="15" customHeight="1" thickBot="1">
      <c r="A144" s="2"/>
      <c r="B144" s="41"/>
      <c r="C144" s="50" t="s">
        <v>70</v>
      </c>
      <c r="D144" s="51">
        <v>54.77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91.64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 t="s">
        <v>555</v>
      </c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597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 t="s">
        <v>598</v>
      </c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599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600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 t="s">
        <v>601</v>
      </c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BDAB-63C1-4DC5-81AA-0128E99B38FE}">
  <dimension ref="A1:T171"/>
  <sheetViews>
    <sheetView topLeftCell="B1" zoomScaleNormal="100" workbookViewId="0">
      <selection activeCell="O29" sqref="O29"/>
    </sheetView>
  </sheetViews>
  <sheetFormatPr defaultRowHeight="1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>
      <c r="A2" s="2"/>
      <c r="P2" s="3"/>
    </row>
    <row r="3" spans="1:19">
      <c r="A3" s="2"/>
      <c r="C3" s="4" t="s">
        <v>198</v>
      </c>
      <c r="P3" s="2"/>
    </row>
    <row r="4" spans="1:19" ht="15.75" thickBot="1">
      <c r="A4" s="2"/>
      <c r="P4" s="2"/>
    </row>
    <row r="5" spans="1:19" ht="15" customHeight="1">
      <c r="A5" s="2"/>
      <c r="C5" s="121" t="s">
        <v>8</v>
      </c>
      <c r="D5" s="115" t="s">
        <v>9</v>
      </c>
      <c r="E5" s="115" t="s">
        <v>10</v>
      </c>
      <c r="F5" s="115" t="s">
        <v>11</v>
      </c>
      <c r="G5" s="115"/>
      <c r="H5" s="115"/>
      <c r="I5" s="115"/>
      <c r="J5" s="115"/>
      <c r="K5" s="116"/>
      <c r="M5" s="6" t="s">
        <v>12</v>
      </c>
      <c r="N5" s="132" t="s">
        <v>10</v>
      </c>
      <c r="O5" s="106"/>
      <c r="P5" s="2"/>
    </row>
    <row r="6" spans="1:19">
      <c r="A6" s="2"/>
      <c r="C6" s="130"/>
      <c r="D6" s="131"/>
      <c r="E6" s="131"/>
      <c r="F6" s="7" t="s">
        <v>13</v>
      </c>
      <c r="G6" s="7" t="s">
        <v>14</v>
      </c>
      <c r="H6" s="7" t="s">
        <v>15</v>
      </c>
      <c r="I6" s="7" t="s">
        <v>16</v>
      </c>
      <c r="J6" s="131" t="s">
        <v>6</v>
      </c>
      <c r="K6" s="133"/>
      <c r="M6" s="89">
        <v>1</v>
      </c>
      <c r="N6" s="140"/>
      <c r="O6" s="141"/>
      <c r="P6" s="2"/>
      <c r="R6" s="56" t="s">
        <v>0</v>
      </c>
      <c r="S6" s="56">
        <f>AVERAGE(J9,J66,J121)</f>
        <v>1157.4166666666667</v>
      </c>
    </row>
    <row r="7" spans="1:19">
      <c r="A7" s="2"/>
      <c r="C7" s="9" t="s">
        <v>17</v>
      </c>
      <c r="D7" s="10"/>
      <c r="E7" s="10"/>
      <c r="F7" s="11">
        <v>1028</v>
      </c>
      <c r="G7" s="12"/>
      <c r="H7" s="12"/>
      <c r="I7" s="12"/>
      <c r="J7" s="122">
        <f>AVERAGE(F7:I7)</f>
        <v>1028</v>
      </c>
      <c r="K7" s="123"/>
      <c r="M7" s="89">
        <v>2</v>
      </c>
      <c r="N7" s="140">
        <v>8.6999999999999993</v>
      </c>
      <c r="O7" s="141"/>
      <c r="P7" s="2"/>
      <c r="R7" s="56" t="s">
        <v>1</v>
      </c>
      <c r="S7" s="72">
        <f>AVERAGE(J10,J67,J122)</f>
        <v>589.75</v>
      </c>
    </row>
    <row r="8" spans="1:19">
      <c r="A8" s="2"/>
      <c r="C8" s="9" t="s">
        <v>18</v>
      </c>
      <c r="D8" s="10"/>
      <c r="E8" s="10"/>
      <c r="F8" s="11">
        <v>519</v>
      </c>
      <c r="G8" s="12"/>
      <c r="H8" s="12"/>
      <c r="I8" s="12"/>
      <c r="J8" s="122">
        <f t="shared" ref="J8:J13" si="0">AVERAGE(F8:I8)</f>
        <v>519</v>
      </c>
      <c r="K8" s="123"/>
      <c r="M8" s="89">
        <v>3</v>
      </c>
      <c r="N8" s="140">
        <v>8.8000000000000007</v>
      </c>
      <c r="O8" s="141"/>
      <c r="P8" s="2"/>
      <c r="R8" s="56" t="s">
        <v>2</v>
      </c>
      <c r="S8" s="73">
        <f>AVERAGE(J13,J70,J125)</f>
        <v>215.75</v>
      </c>
    </row>
    <row r="9" spans="1:19">
      <c r="A9" s="2"/>
      <c r="C9" s="83" t="s">
        <v>19</v>
      </c>
      <c r="D9" s="87">
        <v>58.16</v>
      </c>
      <c r="E9" s="11">
        <v>8</v>
      </c>
      <c r="F9" s="11">
        <v>1065</v>
      </c>
      <c r="G9" s="11">
        <v>1102</v>
      </c>
      <c r="H9" s="11">
        <v>1087</v>
      </c>
      <c r="I9" s="11">
        <v>1009</v>
      </c>
      <c r="J9" s="142">
        <f t="shared" si="0"/>
        <v>1065.75</v>
      </c>
      <c r="K9" s="143"/>
      <c r="M9" s="89">
        <v>4</v>
      </c>
      <c r="N9" s="140">
        <v>7.5</v>
      </c>
      <c r="O9" s="141"/>
      <c r="P9" s="2"/>
      <c r="R9" s="74" t="s">
        <v>20</v>
      </c>
      <c r="S9" s="75">
        <f>S6-S8</f>
        <v>941.66666666666674</v>
      </c>
    </row>
    <row r="10" spans="1:19">
      <c r="A10" s="2"/>
      <c r="C10" s="84" t="s">
        <v>21</v>
      </c>
      <c r="D10" s="11">
        <v>61.91</v>
      </c>
      <c r="E10" s="11">
        <v>8.1</v>
      </c>
      <c r="F10" s="11">
        <v>697</v>
      </c>
      <c r="G10" s="11">
        <v>691</v>
      </c>
      <c r="H10" s="11">
        <v>619</v>
      </c>
      <c r="I10" s="11">
        <v>682</v>
      </c>
      <c r="J10" s="122">
        <f t="shared" si="0"/>
        <v>672.25</v>
      </c>
      <c r="K10" s="123"/>
      <c r="M10" s="89">
        <v>5</v>
      </c>
      <c r="N10" s="140">
        <v>9.5</v>
      </c>
      <c r="O10" s="141"/>
      <c r="P10" s="2"/>
      <c r="R10" s="74" t="s">
        <v>22</v>
      </c>
      <c r="S10" s="76">
        <f>S7-S8</f>
        <v>374</v>
      </c>
    </row>
    <row r="11" spans="1:19" ht="15.75" thickBot="1">
      <c r="A11" s="2"/>
      <c r="C11" s="9" t="s">
        <v>23</v>
      </c>
      <c r="D11" s="11"/>
      <c r="E11" s="11"/>
      <c r="F11" s="11">
        <v>444</v>
      </c>
      <c r="G11" s="63">
        <v>461</v>
      </c>
      <c r="H11" s="63">
        <v>465</v>
      </c>
      <c r="I11" s="63">
        <v>446</v>
      </c>
      <c r="J11" s="122">
        <f t="shared" si="0"/>
        <v>454</v>
      </c>
      <c r="K11" s="123"/>
      <c r="M11" s="90">
        <v>6</v>
      </c>
      <c r="N11" s="136">
        <v>8.8000000000000007</v>
      </c>
      <c r="O11" s="137"/>
      <c r="P11" s="2"/>
      <c r="R11" s="77" t="s">
        <v>24</v>
      </c>
      <c r="S11" s="78">
        <f>S9/S6</f>
        <v>0.81359349125207003</v>
      </c>
    </row>
    <row r="12" spans="1:19" ht="15.75" thickBot="1">
      <c r="A12" s="2"/>
      <c r="C12" s="9" t="s">
        <v>25</v>
      </c>
      <c r="D12" s="11"/>
      <c r="E12" s="11"/>
      <c r="F12" s="11">
        <v>216</v>
      </c>
      <c r="G12" s="63">
        <v>245</v>
      </c>
      <c r="H12" s="63">
        <v>233</v>
      </c>
      <c r="I12" s="63">
        <v>200</v>
      </c>
      <c r="J12" s="122">
        <f t="shared" si="0"/>
        <v>223.5</v>
      </c>
      <c r="K12" s="123"/>
      <c r="N12" s="68" t="s">
        <v>26</v>
      </c>
      <c r="O12" s="69" t="s">
        <v>27</v>
      </c>
      <c r="P12" s="2"/>
      <c r="R12" s="77" t="s">
        <v>28</v>
      </c>
      <c r="S12" s="79">
        <f>S10/S7</f>
        <v>0.63416701992369651</v>
      </c>
    </row>
    <row r="13" spans="1:19" ht="15.75" thickBot="1">
      <c r="A13" s="2"/>
      <c r="C13" s="85" t="s">
        <v>29</v>
      </c>
      <c r="D13" s="86">
        <v>62.07</v>
      </c>
      <c r="E13" s="15">
        <v>7.4</v>
      </c>
      <c r="F13" s="15">
        <v>227</v>
      </c>
      <c r="G13" s="15">
        <v>239</v>
      </c>
      <c r="H13" s="15">
        <v>245</v>
      </c>
      <c r="I13" s="15">
        <v>209</v>
      </c>
      <c r="J13" s="138">
        <f t="shared" si="0"/>
        <v>230</v>
      </c>
      <c r="K13" s="139"/>
      <c r="M13" s="67" t="s">
        <v>30</v>
      </c>
      <c r="N13" s="65">
        <v>3.9</v>
      </c>
      <c r="O13" s="66">
        <v>4.84</v>
      </c>
      <c r="P13" s="2"/>
    </row>
    <row r="14" spans="1:19" ht="15.75" thickBot="1">
      <c r="A14" s="2"/>
      <c r="C14" s="16"/>
      <c r="D14" s="16"/>
      <c r="E14" s="16"/>
      <c r="F14" s="16"/>
      <c r="G14" s="16"/>
      <c r="H14" s="16"/>
      <c r="I14" s="16"/>
      <c r="J14" s="16"/>
      <c r="P14" s="2"/>
    </row>
    <row r="15" spans="1:19" ht="15" customHeight="1">
      <c r="A15" s="2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115" t="s">
        <v>32</v>
      </c>
      <c r="J15" s="115"/>
      <c r="K15" s="116"/>
      <c r="M15" s="104" t="s">
        <v>33</v>
      </c>
      <c r="N15" s="105"/>
      <c r="O15" s="106"/>
      <c r="P15" s="2"/>
    </row>
    <row r="16" spans="1:19">
      <c r="A16" s="2"/>
      <c r="C16" s="21" t="s">
        <v>34</v>
      </c>
      <c r="D16" s="11">
        <v>17.64</v>
      </c>
      <c r="E16" s="11">
        <v>10.199999999999999</v>
      </c>
      <c r="F16" s="22">
        <v>1406</v>
      </c>
      <c r="G16" s="16"/>
      <c r="H16" s="23" t="s">
        <v>1</v>
      </c>
      <c r="I16" s="117">
        <v>5.27</v>
      </c>
      <c r="J16" s="117"/>
      <c r="K16" s="118"/>
      <c r="M16" s="24" t="s">
        <v>10</v>
      </c>
      <c r="N16" s="25" t="s">
        <v>35</v>
      </c>
      <c r="O16" s="26" t="s">
        <v>36</v>
      </c>
      <c r="P16" s="2"/>
    </row>
    <row r="17" spans="1:18" ht="15.75" thickBot="1">
      <c r="A17" s="2"/>
      <c r="C17" s="21" t="s">
        <v>37</v>
      </c>
      <c r="D17" s="11">
        <v>67.709999999999994</v>
      </c>
      <c r="E17" s="11"/>
      <c r="F17" s="22">
        <v>209</v>
      </c>
      <c r="G17" s="16"/>
      <c r="H17" s="27" t="s">
        <v>2</v>
      </c>
      <c r="I17" s="119">
        <v>4.93</v>
      </c>
      <c r="J17" s="119"/>
      <c r="K17" s="120"/>
      <c r="M17" s="65">
        <v>6.9</v>
      </c>
      <c r="N17" s="28">
        <v>140</v>
      </c>
      <c r="O17" s="66">
        <v>0.04</v>
      </c>
      <c r="P17" s="2"/>
      <c r="R17" s="82"/>
    </row>
    <row r="18" spans="1:18" ht="15.75" thickBot="1">
      <c r="A18" s="2"/>
      <c r="C18" s="21" t="s">
        <v>38</v>
      </c>
      <c r="D18" s="11">
        <v>68.08</v>
      </c>
      <c r="E18" s="11"/>
      <c r="F18" s="22">
        <v>232</v>
      </c>
      <c r="G18" s="16"/>
      <c r="H18" s="16"/>
      <c r="I18" s="16"/>
      <c r="J18" s="16"/>
      <c r="P18" s="2"/>
    </row>
    <row r="19" spans="1:18" ht="15" customHeight="1">
      <c r="A19" s="2"/>
      <c r="C19" s="21" t="s">
        <v>39</v>
      </c>
      <c r="D19" s="11"/>
      <c r="E19" s="11"/>
      <c r="F19" s="22"/>
      <c r="G19" s="16"/>
      <c r="H19" s="121" t="s">
        <v>40</v>
      </c>
      <c r="I19" s="115"/>
      <c r="J19" s="115"/>
      <c r="K19" s="116"/>
      <c r="M19" s="6" t="s">
        <v>41</v>
      </c>
      <c r="N19" s="29" t="s">
        <v>10</v>
      </c>
      <c r="O19" s="30" t="s">
        <v>42</v>
      </c>
      <c r="P19" s="2"/>
    </row>
    <row r="20" spans="1:18">
      <c r="A20" s="2"/>
      <c r="C20" s="21" t="s">
        <v>43</v>
      </c>
      <c r="D20" s="11">
        <v>71.55</v>
      </c>
      <c r="E20" s="11"/>
      <c r="F20" s="22">
        <v>222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M20" s="8">
        <v>1</v>
      </c>
      <c r="N20" s="33">
        <v>5.7</v>
      </c>
      <c r="O20" s="34">
        <v>100</v>
      </c>
      <c r="P20" s="2"/>
    </row>
    <row r="21" spans="1:18" ht="15.75" thickBot="1">
      <c r="A21" s="2"/>
      <c r="C21" s="21" t="s">
        <v>48</v>
      </c>
      <c r="D21" s="11">
        <v>76.11</v>
      </c>
      <c r="E21" s="11"/>
      <c r="F21" s="22">
        <v>1667</v>
      </c>
      <c r="G21" s="16"/>
      <c r="H21" s="109"/>
      <c r="I21" s="111"/>
      <c r="J21" s="111"/>
      <c r="K21" s="113" t="e">
        <f>((I21-J21)/I21)</f>
        <v>#DIV/0!</v>
      </c>
      <c r="M21" s="13">
        <v>2</v>
      </c>
      <c r="N21" s="35">
        <v>5.4</v>
      </c>
      <c r="O21" s="36">
        <v>100</v>
      </c>
      <c r="P21" s="2"/>
    </row>
    <row r="22" spans="1:18" ht="15.75" customHeight="1" thickBot="1">
      <c r="A22" s="2"/>
      <c r="C22" s="21" t="s">
        <v>49</v>
      </c>
      <c r="D22" s="11">
        <v>75.349999999999994</v>
      </c>
      <c r="E22" s="11">
        <v>6.6</v>
      </c>
      <c r="F22" s="22">
        <v>439</v>
      </c>
      <c r="G22" s="16"/>
      <c r="H22" s="109"/>
      <c r="I22" s="111"/>
      <c r="J22" s="111"/>
      <c r="K22" s="113"/>
      <c r="P22" s="2"/>
    </row>
    <row r="23" spans="1:18" ht="15" customHeight="1">
      <c r="A23" s="2"/>
      <c r="C23" s="21" t="s">
        <v>50</v>
      </c>
      <c r="D23" s="11"/>
      <c r="E23" s="11"/>
      <c r="F23" s="22">
        <v>448</v>
      </c>
      <c r="G23" s="16"/>
      <c r="H23" s="109"/>
      <c r="I23" s="111"/>
      <c r="J23" s="111"/>
      <c r="K23" s="113" t="e">
        <f>((I23-J23)/I23)</f>
        <v>#DIV/0!</v>
      </c>
      <c r="M23" s="104" t="s">
        <v>51</v>
      </c>
      <c r="N23" s="105"/>
      <c r="O23" s="106"/>
      <c r="P23" s="2"/>
    </row>
    <row r="24" spans="1:18" ht="15.75" thickBot="1">
      <c r="A24" s="2"/>
      <c r="C24" s="21" t="s">
        <v>52</v>
      </c>
      <c r="D24" s="11">
        <v>77.44</v>
      </c>
      <c r="E24" s="11">
        <v>6.2</v>
      </c>
      <c r="F24" s="22">
        <v>889</v>
      </c>
      <c r="G24" s="16"/>
      <c r="H24" s="110"/>
      <c r="I24" s="112"/>
      <c r="J24" s="112"/>
      <c r="K24" s="114"/>
      <c r="M24" s="102" t="s">
        <v>53</v>
      </c>
      <c r="N24" s="103"/>
      <c r="O24" s="37">
        <f>(J9-J10)/J9</f>
        <v>0.36922355148956132</v>
      </c>
      <c r="P24" s="2"/>
    </row>
    <row r="25" spans="1:18" ht="15.75" thickBot="1">
      <c r="A25" s="2"/>
      <c r="C25" s="38" t="s">
        <v>54</v>
      </c>
      <c r="D25" s="15"/>
      <c r="E25" s="15"/>
      <c r="F25" s="39">
        <v>877</v>
      </c>
      <c r="G25" s="16"/>
      <c r="M25" s="102" t="s">
        <v>55</v>
      </c>
      <c r="N25" s="103"/>
      <c r="O25" s="37">
        <f>(J10-J11)/J10</f>
        <v>0.32465600595016736</v>
      </c>
      <c r="P25" s="2"/>
    </row>
    <row r="26" spans="1:18" ht="15.75" customHeight="1" thickBot="1">
      <c r="A26" s="2"/>
      <c r="C26" s="40"/>
      <c r="D26" s="40"/>
      <c r="E26" s="40"/>
      <c r="F26" s="40"/>
      <c r="H26" s="104" t="s">
        <v>56</v>
      </c>
      <c r="I26" s="105"/>
      <c r="J26" s="105"/>
      <c r="K26" s="106"/>
      <c r="M26" s="102" t="s">
        <v>57</v>
      </c>
      <c r="N26" s="103"/>
      <c r="O26" s="37">
        <f>(J11-J12)/J11</f>
        <v>0.50770925110132159</v>
      </c>
      <c r="P26" s="2"/>
    </row>
    <row r="27" spans="1:18" ht="15.75" customHeight="1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M27" s="102" t="s">
        <v>63</v>
      </c>
      <c r="N27" s="103"/>
      <c r="O27" s="37">
        <f>(J12-J13)/J12</f>
        <v>-2.9082774049217001E-2</v>
      </c>
      <c r="P27" s="2"/>
    </row>
    <row r="28" spans="1:18" ht="15" customHeight="1">
      <c r="A28" s="2"/>
      <c r="B28" s="41"/>
      <c r="C28" s="45" t="s">
        <v>64</v>
      </c>
      <c r="D28" s="33">
        <v>90.84</v>
      </c>
      <c r="E28" s="33"/>
      <c r="F28" s="34"/>
      <c r="G28" s="46"/>
      <c r="H28" s="47" t="s">
        <v>90</v>
      </c>
      <c r="I28" s="33">
        <v>871</v>
      </c>
      <c r="J28" s="33">
        <v>790</v>
      </c>
      <c r="K28" s="34">
        <f>I28-J28</f>
        <v>81</v>
      </c>
      <c r="M28" s="107" t="s">
        <v>65</v>
      </c>
      <c r="N28" s="108"/>
      <c r="O28" s="70">
        <f>(J10-J13)/J10</f>
        <v>0.65786537746374119</v>
      </c>
      <c r="P28" s="2"/>
    </row>
    <row r="29" spans="1:18" ht="15.75" thickBot="1">
      <c r="A29" s="2"/>
      <c r="B29" s="41"/>
      <c r="C29" s="45" t="s">
        <v>66</v>
      </c>
      <c r="D29" s="33">
        <v>72.75</v>
      </c>
      <c r="E29" s="33">
        <v>67.72</v>
      </c>
      <c r="F29" s="34">
        <v>93.09</v>
      </c>
      <c r="G29" s="48">
        <v>5.8</v>
      </c>
      <c r="H29" s="65" t="s">
        <v>2</v>
      </c>
      <c r="I29" s="35">
        <v>261</v>
      </c>
      <c r="J29" s="35">
        <v>241</v>
      </c>
      <c r="K29" s="36">
        <f>I29-J29</f>
        <v>20</v>
      </c>
      <c r="L29" s="49"/>
      <c r="M29" s="134" t="s">
        <v>67</v>
      </c>
      <c r="N29" s="135"/>
      <c r="O29" s="88">
        <f>(J9-J13)/J9</f>
        <v>0.78418953788411916</v>
      </c>
      <c r="P29" s="2"/>
    </row>
    <row r="30" spans="1:18" ht="15" customHeight="1">
      <c r="A30" s="2"/>
      <c r="B30" s="41"/>
      <c r="C30" s="45" t="s">
        <v>68</v>
      </c>
      <c r="D30" s="33">
        <v>80.05</v>
      </c>
      <c r="E30" s="33">
        <v>65.16</v>
      </c>
      <c r="F30" s="34">
        <v>81.41</v>
      </c>
      <c r="P30" s="2"/>
    </row>
    <row r="31" spans="1:18" ht="15" customHeight="1">
      <c r="A31" s="2"/>
      <c r="B31" s="41"/>
      <c r="C31" s="45" t="s">
        <v>69</v>
      </c>
      <c r="D31" s="33">
        <v>77.650000000000006</v>
      </c>
      <c r="E31" s="33">
        <v>49.74</v>
      </c>
      <c r="F31" s="34">
        <v>64.06</v>
      </c>
      <c r="P31" s="2"/>
    </row>
    <row r="32" spans="1:18" ht="15.75" customHeight="1" thickBot="1">
      <c r="A32" s="2"/>
      <c r="B32" s="41"/>
      <c r="C32" s="50" t="s">
        <v>70</v>
      </c>
      <c r="D32" s="51">
        <v>58.01</v>
      </c>
      <c r="E32" s="51"/>
      <c r="F32" s="34"/>
      <c r="G32" s="52"/>
      <c r="P32" s="2"/>
    </row>
    <row r="33" spans="1:16" ht="15" customHeight="1" thickBot="1">
      <c r="A33" s="2"/>
      <c r="B33" s="41"/>
      <c r="C33" s="45" t="s">
        <v>71</v>
      </c>
      <c r="D33" s="33">
        <v>91.07</v>
      </c>
      <c r="E33" s="33"/>
      <c r="F33" s="53"/>
      <c r="G33" s="54" t="s">
        <v>72</v>
      </c>
      <c r="P33" s="2"/>
    </row>
    <row r="34" spans="1:16" ht="15" customHeight="1">
      <c r="A34" s="2"/>
      <c r="B34" s="41"/>
      <c r="C34" s="45" t="s">
        <v>73</v>
      </c>
      <c r="D34" s="33"/>
      <c r="E34" s="33"/>
      <c r="F34" s="33"/>
      <c r="G34" s="55"/>
      <c r="P34" s="2"/>
    </row>
    <row r="35" spans="1:16" ht="15.75" customHeight="1">
      <c r="A35" s="2"/>
      <c r="B35" s="41"/>
      <c r="C35" s="45" t="s">
        <v>74</v>
      </c>
      <c r="D35" s="56"/>
      <c r="E35" s="56"/>
      <c r="F35" s="56"/>
      <c r="G35" s="57"/>
      <c r="P35" s="2"/>
    </row>
    <row r="36" spans="1:16" ht="15.75" thickBot="1">
      <c r="A36" s="2"/>
      <c r="B36" s="41"/>
      <c r="C36" s="58" t="s">
        <v>74</v>
      </c>
      <c r="D36" s="35"/>
      <c r="E36" s="35"/>
      <c r="F36" s="35"/>
      <c r="G36" s="59"/>
      <c r="P36" s="2"/>
    </row>
    <row r="37" spans="1:16">
      <c r="A37" s="2"/>
      <c r="P37" s="2"/>
    </row>
    <row r="38" spans="1:16">
      <c r="A38" s="2"/>
      <c r="P38" s="2"/>
    </row>
    <row r="39" spans="1:16">
      <c r="A39" s="2"/>
      <c r="C39" s="60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>
      <c r="A40" s="2"/>
      <c r="B40" s="92"/>
      <c r="C40" s="99" t="s">
        <v>602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1"/>
      <c r="P40" s="2"/>
    </row>
    <row r="41" spans="1:16">
      <c r="A41" s="2"/>
      <c r="C41" s="99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2"/>
    </row>
    <row r="42" spans="1:16">
      <c r="A42" s="2"/>
      <c r="C42" s="99" t="s">
        <v>603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1"/>
      <c r="P42" s="2"/>
    </row>
    <row r="43" spans="1:16">
      <c r="A43" s="2"/>
      <c r="C43" s="99" t="s">
        <v>589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1"/>
      <c r="P43" s="2"/>
    </row>
    <row r="44" spans="1:16">
      <c r="A44" s="2"/>
      <c r="C44" s="99" t="s">
        <v>604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2"/>
    </row>
    <row r="45" spans="1:16">
      <c r="A45" s="2"/>
      <c r="C45" s="99" t="s">
        <v>605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2"/>
    </row>
    <row r="46" spans="1:16">
      <c r="A46" s="2"/>
      <c r="C46" s="99" t="s">
        <v>606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2"/>
    </row>
    <row r="47" spans="1:16">
      <c r="A47" s="2"/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1"/>
      <c r="P47" s="2"/>
    </row>
    <row r="48" spans="1:16">
      <c r="A48" s="2"/>
      <c r="C48" s="99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2"/>
    </row>
    <row r="49" spans="1:16">
      <c r="A49" s="2"/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1"/>
      <c r="P49" s="2"/>
    </row>
    <row r="50" spans="1:16" ht="15" customHeight="1">
      <c r="A50" s="2"/>
      <c r="C50" s="9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1"/>
      <c r="P50" s="2"/>
    </row>
    <row r="51" spans="1:16">
      <c r="A51" s="2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2"/>
    </row>
    <row r="52" spans="1:16">
      <c r="A52" s="2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2"/>
    </row>
    <row r="53" spans="1:16">
      <c r="A53" s="2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2"/>
    </row>
    <row r="54" spans="1:16" ht="15.75" thickBo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/>
    <row r="56" spans="1:16" ht="15" customHeight="1"/>
    <row r="58" spans="1:16" ht="15.75" thickBo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2"/>
      <c r="P59" s="3"/>
    </row>
    <row r="60" spans="1:16">
      <c r="A60" s="2"/>
      <c r="C60" s="4" t="s">
        <v>182</v>
      </c>
      <c r="D60" s="5"/>
      <c r="E60" s="5"/>
      <c r="P60" s="2"/>
    </row>
    <row r="61" spans="1:16" ht="15" customHeight="1" thickBot="1">
      <c r="A61" s="2"/>
      <c r="P61" s="2"/>
    </row>
    <row r="62" spans="1:16" ht="15" customHeight="1">
      <c r="A62" s="2"/>
      <c r="C62" s="121" t="s">
        <v>8</v>
      </c>
      <c r="D62" s="115" t="s">
        <v>9</v>
      </c>
      <c r="E62" s="115" t="s">
        <v>10</v>
      </c>
      <c r="F62" s="115" t="s">
        <v>11</v>
      </c>
      <c r="G62" s="115"/>
      <c r="H62" s="115"/>
      <c r="I62" s="115"/>
      <c r="J62" s="115"/>
      <c r="K62" s="116"/>
      <c r="M62" s="6" t="s">
        <v>12</v>
      </c>
      <c r="N62" s="132" t="s">
        <v>10</v>
      </c>
      <c r="O62" s="106"/>
      <c r="P62" s="2"/>
    </row>
    <row r="63" spans="1:16">
      <c r="A63" s="2"/>
      <c r="C63" s="130"/>
      <c r="D63" s="131"/>
      <c r="E63" s="131"/>
      <c r="F63" s="7" t="s">
        <v>13</v>
      </c>
      <c r="G63" s="7" t="s">
        <v>14</v>
      </c>
      <c r="H63" s="7" t="s">
        <v>15</v>
      </c>
      <c r="I63" s="7" t="s">
        <v>16</v>
      </c>
      <c r="J63" s="131" t="s">
        <v>6</v>
      </c>
      <c r="K63" s="133"/>
      <c r="M63" s="8">
        <v>1</v>
      </c>
      <c r="N63" s="124"/>
      <c r="O63" s="125"/>
      <c r="P63" s="2"/>
    </row>
    <row r="64" spans="1:16" ht="15" customHeight="1">
      <c r="A64" s="2"/>
      <c r="C64" s="9" t="s">
        <v>17</v>
      </c>
      <c r="D64" s="10"/>
      <c r="E64" s="10"/>
      <c r="F64" s="11">
        <v>1066</v>
      </c>
      <c r="G64" s="12"/>
      <c r="H64" s="12"/>
      <c r="I64" s="12"/>
      <c r="J64" s="122">
        <f>AVERAGE(F64:I64)</f>
        <v>1066</v>
      </c>
      <c r="K64" s="123"/>
      <c r="M64" s="8">
        <v>2</v>
      </c>
      <c r="N64" s="124">
        <v>8.6999999999999993</v>
      </c>
      <c r="O64" s="125"/>
      <c r="P64" s="2"/>
    </row>
    <row r="65" spans="1:16">
      <c r="A65" s="2"/>
      <c r="C65" s="9" t="s">
        <v>18</v>
      </c>
      <c r="D65" s="10"/>
      <c r="E65" s="10"/>
      <c r="F65" s="11">
        <v>576</v>
      </c>
      <c r="G65" s="12"/>
      <c r="H65" s="12"/>
      <c r="I65" s="12"/>
      <c r="J65" s="122">
        <f t="shared" ref="J65:J70" si="1">AVERAGE(F65:I65)</f>
        <v>576</v>
      </c>
      <c r="K65" s="123"/>
      <c r="M65" s="8">
        <v>3</v>
      </c>
      <c r="N65" s="124">
        <v>8.9</v>
      </c>
      <c r="O65" s="125"/>
      <c r="P65" s="2"/>
    </row>
    <row r="66" spans="1:16" ht="15" customHeight="1">
      <c r="A66" s="2"/>
      <c r="C66" s="9" t="s">
        <v>19</v>
      </c>
      <c r="D66" s="11">
        <v>61.93</v>
      </c>
      <c r="E66" s="11">
        <v>7.9</v>
      </c>
      <c r="F66" s="11">
        <v>1157</v>
      </c>
      <c r="G66" s="11">
        <v>1188</v>
      </c>
      <c r="H66" s="11">
        <v>1155</v>
      </c>
      <c r="I66" s="11">
        <v>1210</v>
      </c>
      <c r="J66" s="122">
        <f t="shared" si="1"/>
        <v>1177.5</v>
      </c>
      <c r="K66" s="123"/>
      <c r="M66" s="8">
        <v>4</v>
      </c>
      <c r="N66" s="124">
        <v>7.6</v>
      </c>
      <c r="O66" s="125"/>
      <c r="P66" s="2"/>
    </row>
    <row r="67" spans="1:16" ht="15" customHeight="1">
      <c r="A67" s="2"/>
      <c r="C67" s="9" t="s">
        <v>21</v>
      </c>
      <c r="D67" s="11">
        <v>5838</v>
      </c>
      <c r="E67" s="11">
        <v>8.1</v>
      </c>
      <c r="F67" s="11">
        <v>560</v>
      </c>
      <c r="G67" s="11">
        <v>517</v>
      </c>
      <c r="H67" s="11">
        <v>594</v>
      </c>
      <c r="I67" s="11">
        <v>499</v>
      </c>
      <c r="J67" s="122">
        <f t="shared" si="1"/>
        <v>542.5</v>
      </c>
      <c r="K67" s="123"/>
      <c r="M67" s="8">
        <v>5</v>
      </c>
      <c r="N67" s="124">
        <v>9.4</v>
      </c>
      <c r="O67" s="125"/>
      <c r="P67" s="2"/>
    </row>
    <row r="68" spans="1:16" ht="15.75" customHeight="1" thickBot="1">
      <c r="A68" s="2"/>
      <c r="C68" s="9" t="s">
        <v>23</v>
      </c>
      <c r="D68" s="11"/>
      <c r="E68" s="11"/>
      <c r="F68" s="11">
        <v>346</v>
      </c>
      <c r="G68" s="63">
        <v>351</v>
      </c>
      <c r="H68" s="63">
        <v>376</v>
      </c>
      <c r="I68" s="63">
        <v>328</v>
      </c>
      <c r="J68" s="122">
        <f t="shared" si="1"/>
        <v>350.25</v>
      </c>
      <c r="K68" s="123"/>
      <c r="M68" s="13">
        <v>6</v>
      </c>
      <c r="N68" s="126">
        <v>8.6999999999999993</v>
      </c>
      <c r="O68" s="127"/>
      <c r="P68" s="2"/>
    </row>
    <row r="69" spans="1:16" ht="15.75" thickBot="1">
      <c r="A69" s="2"/>
      <c r="C69" s="9" t="s">
        <v>25</v>
      </c>
      <c r="D69" s="11"/>
      <c r="E69" s="11"/>
      <c r="F69" s="11">
        <v>204</v>
      </c>
      <c r="G69" s="63">
        <v>204</v>
      </c>
      <c r="H69" s="63">
        <v>187</v>
      </c>
      <c r="I69" s="63">
        <v>180</v>
      </c>
      <c r="J69" s="122">
        <f t="shared" si="1"/>
        <v>193.75</v>
      </c>
      <c r="K69" s="123"/>
      <c r="N69" s="68" t="s">
        <v>26</v>
      </c>
      <c r="O69" s="69" t="s">
        <v>27</v>
      </c>
      <c r="P69" s="2"/>
    </row>
    <row r="70" spans="1:16" ht="15.75" thickBot="1">
      <c r="A70" s="2"/>
      <c r="C70" s="14" t="s">
        <v>29</v>
      </c>
      <c r="D70" s="15">
        <v>58.76</v>
      </c>
      <c r="E70" s="15">
        <v>7.5</v>
      </c>
      <c r="F70" s="15">
        <v>223</v>
      </c>
      <c r="G70" s="15">
        <v>208</v>
      </c>
      <c r="H70" s="15">
        <v>205</v>
      </c>
      <c r="I70" s="15">
        <v>193</v>
      </c>
      <c r="J70" s="128">
        <f t="shared" si="1"/>
        <v>207.25</v>
      </c>
      <c r="K70" s="129"/>
      <c r="M70" s="67" t="s">
        <v>30</v>
      </c>
      <c r="N70" s="65">
        <v>3.85</v>
      </c>
      <c r="O70" s="66">
        <v>4.6399999999999997</v>
      </c>
      <c r="P70" s="2"/>
    </row>
    <row r="71" spans="1:16" ht="15" customHeight="1" thickBot="1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>
      <c r="A72" s="2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115" t="s">
        <v>32</v>
      </c>
      <c r="J72" s="115"/>
      <c r="K72" s="116"/>
      <c r="M72" s="104" t="s">
        <v>33</v>
      </c>
      <c r="N72" s="105"/>
      <c r="O72" s="106"/>
      <c r="P72" s="2"/>
    </row>
    <row r="73" spans="1:16" ht="15" customHeight="1">
      <c r="A73" s="2"/>
      <c r="C73" s="21" t="s">
        <v>34</v>
      </c>
      <c r="D73" s="11">
        <v>7.37</v>
      </c>
      <c r="E73" s="11">
        <v>10.6</v>
      </c>
      <c r="F73" s="22">
        <v>1012</v>
      </c>
      <c r="G73" s="16"/>
      <c r="H73" s="23" t="s">
        <v>1</v>
      </c>
      <c r="I73" s="117">
        <v>5.31</v>
      </c>
      <c r="J73" s="117"/>
      <c r="K73" s="118"/>
      <c r="M73" s="24" t="s">
        <v>10</v>
      </c>
      <c r="N73" s="25" t="s">
        <v>35</v>
      </c>
      <c r="O73" s="26" t="s">
        <v>36</v>
      </c>
      <c r="P73" s="2"/>
    </row>
    <row r="74" spans="1:16" ht="15.75" thickBot="1">
      <c r="A74" s="2"/>
      <c r="C74" s="21" t="s">
        <v>37</v>
      </c>
      <c r="D74" s="11">
        <v>65.81</v>
      </c>
      <c r="E74" s="11"/>
      <c r="F74" s="22">
        <v>235</v>
      </c>
      <c r="G74" s="16"/>
      <c r="H74" s="27" t="s">
        <v>2</v>
      </c>
      <c r="I74" s="119">
        <v>4.9800000000000004</v>
      </c>
      <c r="J74" s="119"/>
      <c r="K74" s="120"/>
      <c r="M74" s="65">
        <v>6.9</v>
      </c>
      <c r="N74" s="28">
        <v>115</v>
      </c>
      <c r="O74" s="66">
        <v>0.04</v>
      </c>
      <c r="P74" s="2"/>
    </row>
    <row r="75" spans="1:16" ht="15" customHeight="1" thickBot="1">
      <c r="A75" s="2"/>
      <c r="C75" s="21" t="s">
        <v>38</v>
      </c>
      <c r="D75" s="11">
        <v>67.77</v>
      </c>
      <c r="E75" s="11"/>
      <c r="F75" s="22">
        <v>232</v>
      </c>
      <c r="G75" s="16"/>
      <c r="H75" s="16"/>
      <c r="I75" s="16"/>
      <c r="J75" s="16"/>
      <c r="P75" s="2"/>
    </row>
    <row r="76" spans="1:16" ht="15" customHeight="1">
      <c r="A76" s="2"/>
      <c r="C76" s="21" t="s">
        <v>39</v>
      </c>
      <c r="D76" s="11"/>
      <c r="E76" s="11"/>
      <c r="F76" s="22"/>
      <c r="G76" s="16"/>
      <c r="H76" s="121" t="s">
        <v>40</v>
      </c>
      <c r="I76" s="115"/>
      <c r="J76" s="115"/>
      <c r="K76" s="116"/>
      <c r="M76" s="6" t="s">
        <v>41</v>
      </c>
      <c r="N76" s="29" t="s">
        <v>10</v>
      </c>
      <c r="O76" s="30" t="s">
        <v>42</v>
      </c>
      <c r="P76" s="2"/>
    </row>
    <row r="77" spans="1:16">
      <c r="A77" s="2"/>
      <c r="C77" s="21" t="s">
        <v>43</v>
      </c>
      <c r="D77" s="11">
        <v>69.819999999999993</v>
      </c>
      <c r="E77" s="11"/>
      <c r="F77" s="22">
        <v>228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M77" s="8">
        <v>1</v>
      </c>
      <c r="N77" s="33">
        <v>5.5</v>
      </c>
      <c r="O77" s="34">
        <v>100</v>
      </c>
      <c r="P77" s="2"/>
    </row>
    <row r="78" spans="1:16" ht="15.75" thickBot="1">
      <c r="A78" s="2"/>
      <c r="C78" s="21" t="s">
        <v>48</v>
      </c>
      <c r="D78" s="11">
        <v>76.27</v>
      </c>
      <c r="E78" s="11"/>
      <c r="F78" s="22">
        <v>1562</v>
      </c>
      <c r="G78" s="16"/>
      <c r="H78" s="109">
        <v>5</v>
      </c>
      <c r="I78" s="111">
        <v>444</v>
      </c>
      <c r="J78" s="111">
        <v>179</v>
      </c>
      <c r="K78" s="113">
        <f>((I78-J78)/I78)</f>
        <v>0.59684684684684686</v>
      </c>
      <c r="M78" s="13">
        <v>2</v>
      </c>
      <c r="N78" s="35">
        <v>5.6</v>
      </c>
      <c r="O78" s="36">
        <v>100</v>
      </c>
      <c r="P78" s="2"/>
    </row>
    <row r="79" spans="1:16" ht="15.75" thickBot="1">
      <c r="A79" s="2"/>
      <c r="C79" s="21" t="s">
        <v>49</v>
      </c>
      <c r="D79" s="11">
        <v>74.650000000000006</v>
      </c>
      <c r="E79" s="11">
        <v>6.4</v>
      </c>
      <c r="F79" s="22">
        <v>472</v>
      </c>
      <c r="G79" s="16"/>
      <c r="H79" s="109"/>
      <c r="I79" s="111"/>
      <c r="J79" s="111"/>
      <c r="K79" s="113"/>
      <c r="P79" s="2"/>
    </row>
    <row r="80" spans="1:16" ht="15" customHeight="1">
      <c r="A80" s="2"/>
      <c r="C80" s="21" t="s">
        <v>50</v>
      </c>
      <c r="D80" s="11"/>
      <c r="E80" s="11"/>
      <c r="F80" s="22">
        <v>455</v>
      </c>
      <c r="G80" s="16"/>
      <c r="H80" s="109">
        <v>11</v>
      </c>
      <c r="I80" s="111">
        <v>602</v>
      </c>
      <c r="J80" s="111">
        <v>340</v>
      </c>
      <c r="K80" s="113">
        <f>((I80-J80)/I80)</f>
        <v>0.43521594684385384</v>
      </c>
      <c r="M80" s="104" t="s">
        <v>51</v>
      </c>
      <c r="N80" s="105"/>
      <c r="O80" s="106"/>
      <c r="P80" s="2"/>
    </row>
    <row r="81" spans="1:16" ht="15.75" thickBot="1">
      <c r="A81" s="2"/>
      <c r="C81" s="21" t="s">
        <v>52</v>
      </c>
      <c r="D81" s="11">
        <v>75.84</v>
      </c>
      <c r="E81" s="11">
        <v>6.5</v>
      </c>
      <c r="F81" s="22">
        <v>868</v>
      </c>
      <c r="G81" s="16"/>
      <c r="H81" s="110"/>
      <c r="I81" s="112"/>
      <c r="J81" s="112"/>
      <c r="K81" s="114"/>
      <c r="M81" s="102" t="s">
        <v>53</v>
      </c>
      <c r="N81" s="103"/>
      <c r="O81" s="37">
        <f>(J66-J67)/J66</f>
        <v>0.53927813163481952</v>
      </c>
      <c r="P81" s="2"/>
    </row>
    <row r="82" spans="1:16" ht="15.75" thickBot="1">
      <c r="A82" s="2"/>
      <c r="C82" s="38" t="s">
        <v>54</v>
      </c>
      <c r="D82" s="15"/>
      <c r="E82" s="15"/>
      <c r="F82" s="39">
        <v>836</v>
      </c>
      <c r="G82" s="16"/>
      <c r="M82" s="102" t="s">
        <v>55</v>
      </c>
      <c r="N82" s="103"/>
      <c r="O82" s="37">
        <f>(J67-J68)/J67</f>
        <v>0.35437788018433181</v>
      </c>
      <c r="P82" s="2"/>
    </row>
    <row r="83" spans="1:16" ht="15" customHeight="1" thickBot="1">
      <c r="A83" s="2"/>
      <c r="C83" s="40"/>
      <c r="D83" s="40"/>
      <c r="E83" s="40"/>
      <c r="F83" s="40"/>
      <c r="H83" s="104" t="s">
        <v>56</v>
      </c>
      <c r="I83" s="105"/>
      <c r="J83" s="105"/>
      <c r="K83" s="106"/>
      <c r="M83" s="102" t="s">
        <v>57</v>
      </c>
      <c r="N83" s="103"/>
      <c r="O83" s="37">
        <f>(J68-J69)/J68</f>
        <v>0.44682369735902927</v>
      </c>
      <c r="P83" s="2"/>
    </row>
    <row r="84" spans="1:16" ht="15.75" customHeight="1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M84" s="102" t="s">
        <v>63</v>
      </c>
      <c r="N84" s="103"/>
      <c r="O84" s="37">
        <f>(J69-J70)/J69</f>
        <v>-6.9677419354838704E-2</v>
      </c>
      <c r="P84" s="2"/>
    </row>
    <row r="85" spans="1:16">
      <c r="A85" s="2"/>
      <c r="B85" s="41"/>
      <c r="C85" s="45" t="s">
        <v>64</v>
      </c>
      <c r="D85" s="33">
        <v>91.25</v>
      </c>
      <c r="E85" s="33"/>
      <c r="F85" s="34"/>
      <c r="G85" s="46"/>
      <c r="H85" s="47" t="s">
        <v>110</v>
      </c>
      <c r="I85" s="33">
        <v>575</v>
      </c>
      <c r="J85" s="33">
        <v>520</v>
      </c>
      <c r="K85" s="34">
        <f>I85-J85</f>
        <v>55</v>
      </c>
      <c r="M85" s="107" t="s">
        <v>65</v>
      </c>
      <c r="N85" s="108"/>
      <c r="O85" s="70">
        <f>(J67-J70)/J67</f>
        <v>0.61797235023041475</v>
      </c>
      <c r="P85" s="2"/>
    </row>
    <row r="86" spans="1:16" ht="15.75" thickBot="1">
      <c r="A86" s="2"/>
      <c r="B86" s="41"/>
      <c r="C86" s="45" t="s">
        <v>66</v>
      </c>
      <c r="D86" s="33">
        <v>72.45</v>
      </c>
      <c r="E86" s="33">
        <v>68.349999999999994</v>
      </c>
      <c r="F86" s="34">
        <v>94.35</v>
      </c>
      <c r="G86" s="48">
        <v>5.4</v>
      </c>
      <c r="H86" s="65" t="s">
        <v>111</v>
      </c>
      <c r="I86" s="35">
        <v>235</v>
      </c>
      <c r="J86" s="35">
        <v>205</v>
      </c>
      <c r="K86" s="34">
        <f>I86-J86</f>
        <v>30</v>
      </c>
      <c r="L86" s="49"/>
      <c r="M86" s="97" t="s">
        <v>67</v>
      </c>
      <c r="N86" s="98"/>
      <c r="O86" s="71">
        <f>(J66-J70)/J66</f>
        <v>0.82399150743099792</v>
      </c>
      <c r="P86" s="2"/>
    </row>
    <row r="87" spans="1:16" ht="15" customHeight="1">
      <c r="A87" s="2"/>
      <c r="B87" s="41"/>
      <c r="C87" s="45" t="s">
        <v>68</v>
      </c>
      <c r="D87" s="33">
        <v>79.55</v>
      </c>
      <c r="E87" s="33">
        <v>63.98</v>
      </c>
      <c r="F87" s="34">
        <v>80.430000000000007</v>
      </c>
      <c r="P87" s="2"/>
    </row>
    <row r="88" spans="1:16" ht="15" customHeight="1">
      <c r="A88" s="2"/>
      <c r="B88" s="41"/>
      <c r="C88" s="45" t="s">
        <v>69</v>
      </c>
      <c r="D88" s="33">
        <v>77.95</v>
      </c>
      <c r="E88" s="33">
        <v>49.35</v>
      </c>
      <c r="F88" s="34">
        <v>63.32</v>
      </c>
      <c r="P88" s="2"/>
    </row>
    <row r="89" spans="1:16" ht="15" customHeight="1" thickBot="1">
      <c r="A89" s="2"/>
      <c r="B89" s="41"/>
      <c r="C89" s="50" t="s">
        <v>70</v>
      </c>
      <c r="D89" s="51">
        <v>53.88</v>
      </c>
      <c r="E89" s="51"/>
      <c r="F89" s="34"/>
      <c r="G89" s="52"/>
      <c r="P89" s="2"/>
    </row>
    <row r="90" spans="1:16" ht="15" customHeight="1" thickBot="1">
      <c r="A90" s="2"/>
      <c r="B90" s="41"/>
      <c r="C90" s="45" t="s">
        <v>71</v>
      </c>
      <c r="D90" s="33">
        <v>91.72</v>
      </c>
      <c r="E90" s="33"/>
      <c r="F90" s="53"/>
      <c r="G90" s="54" t="s">
        <v>72</v>
      </c>
      <c r="P90" s="2"/>
    </row>
    <row r="91" spans="1:16" ht="15.75" customHeight="1">
      <c r="A91" s="2"/>
      <c r="B91" s="41"/>
      <c r="C91" s="45" t="s">
        <v>73</v>
      </c>
      <c r="D91" s="33"/>
      <c r="E91" s="33"/>
      <c r="F91" s="33"/>
      <c r="G91" s="55"/>
      <c r="P91" s="2"/>
    </row>
    <row r="92" spans="1:16" ht="15.75" customHeight="1">
      <c r="A92" s="2"/>
      <c r="B92" s="41"/>
      <c r="C92" s="45" t="s">
        <v>74</v>
      </c>
      <c r="D92" s="56"/>
      <c r="E92" s="56"/>
      <c r="F92" s="56"/>
      <c r="G92" s="57"/>
      <c r="P92" s="2"/>
    </row>
    <row r="93" spans="1:16" ht="15.75" thickBot="1">
      <c r="A93" s="2"/>
      <c r="B93" s="41"/>
      <c r="C93" s="58" t="s">
        <v>74</v>
      </c>
      <c r="D93" s="35"/>
      <c r="E93" s="35"/>
      <c r="F93" s="35"/>
      <c r="G93" s="59"/>
      <c r="P93" s="2"/>
    </row>
    <row r="94" spans="1:16">
      <c r="A94" s="2"/>
      <c r="P94" s="2"/>
    </row>
    <row r="95" spans="1:16">
      <c r="A95" s="2"/>
      <c r="P95" s="2"/>
    </row>
    <row r="96" spans="1:16" ht="15" customHeight="1">
      <c r="A96" s="2"/>
      <c r="C96" s="60" t="s">
        <v>75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>
      <c r="A97" s="2"/>
      <c r="B97" s="92"/>
      <c r="C97" s="99" t="s">
        <v>607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1"/>
      <c r="P97" s="2"/>
    </row>
    <row r="98" spans="1:18" ht="15" customHeight="1">
      <c r="A98" s="2"/>
      <c r="C98" s="99" t="s">
        <v>608</v>
      </c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1"/>
      <c r="P98" s="2"/>
    </row>
    <row r="99" spans="1:18" ht="15" customHeight="1">
      <c r="A99" s="2"/>
      <c r="C99" s="99" t="s">
        <v>609</v>
      </c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1"/>
      <c r="P99" s="2"/>
    </row>
    <row r="100" spans="1:18" ht="15.75" customHeight="1">
      <c r="A100" s="2"/>
      <c r="C100" s="99" t="s">
        <v>610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1"/>
      <c r="P100" s="2"/>
      <c r="R100" s="64" t="s">
        <v>86</v>
      </c>
    </row>
    <row r="101" spans="1:18" ht="15" customHeight="1">
      <c r="A101" s="2"/>
      <c r="C101" s="99" t="s">
        <v>611</v>
      </c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1"/>
      <c r="P101" s="2"/>
    </row>
    <row r="102" spans="1:18" ht="15" customHeight="1">
      <c r="A102" s="2"/>
      <c r="C102" s="99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1"/>
      <c r="P102" s="2"/>
    </row>
    <row r="103" spans="1:18">
      <c r="A103" s="2"/>
      <c r="C103" s="99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1"/>
      <c r="P103" s="2"/>
    </row>
    <row r="104" spans="1:18">
      <c r="A104" s="2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1"/>
      <c r="P104" s="2"/>
    </row>
    <row r="105" spans="1:18">
      <c r="A105" s="2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2"/>
    </row>
    <row r="106" spans="1:18">
      <c r="A106" s="2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1"/>
      <c r="P106" s="2"/>
    </row>
    <row r="107" spans="1:18">
      <c r="A107" s="2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1"/>
      <c r="P107" s="2"/>
    </row>
    <row r="108" spans="1:18">
      <c r="A108" s="2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1"/>
      <c r="P108" s="2"/>
    </row>
    <row r="109" spans="1:18">
      <c r="A109" s="2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1"/>
      <c r="P109" s="2"/>
    </row>
    <row r="110" spans="1:18">
      <c r="A110" s="2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2"/>
    </row>
    <row r="111" spans="1:18" ht="15.75" thickBo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20" ht="15.75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20">
      <c r="A114" s="2"/>
      <c r="P114" s="3"/>
    </row>
    <row r="115" spans="1:20">
      <c r="A115" s="2" t="s">
        <v>86</v>
      </c>
      <c r="C115" s="4" t="s">
        <v>164</v>
      </c>
      <c r="D115" s="5"/>
      <c r="E115" s="5"/>
      <c r="P115" s="2"/>
    </row>
    <row r="116" spans="1:20" ht="15" customHeight="1" thickBot="1">
      <c r="A116" s="2"/>
      <c r="P116" s="2"/>
    </row>
    <row r="117" spans="1:20" ht="15" customHeight="1">
      <c r="A117" s="2"/>
      <c r="C117" s="121" t="s">
        <v>8</v>
      </c>
      <c r="D117" s="115" t="s">
        <v>9</v>
      </c>
      <c r="E117" s="115" t="s">
        <v>10</v>
      </c>
      <c r="F117" s="115" t="s">
        <v>11</v>
      </c>
      <c r="G117" s="115"/>
      <c r="H117" s="115"/>
      <c r="I117" s="115"/>
      <c r="J117" s="115"/>
      <c r="K117" s="116"/>
      <c r="M117" s="6" t="s">
        <v>12</v>
      </c>
      <c r="N117" s="132" t="s">
        <v>10</v>
      </c>
      <c r="O117" s="106"/>
      <c r="P117" s="2"/>
    </row>
    <row r="118" spans="1:20">
      <c r="A118" s="2"/>
      <c r="C118" s="130"/>
      <c r="D118" s="131"/>
      <c r="E118" s="131"/>
      <c r="F118" s="7" t="s">
        <v>13</v>
      </c>
      <c r="G118" s="7" t="s">
        <v>14</v>
      </c>
      <c r="H118" s="7" t="s">
        <v>15</v>
      </c>
      <c r="I118" s="7" t="s">
        <v>16</v>
      </c>
      <c r="J118" s="131" t="s">
        <v>6</v>
      </c>
      <c r="K118" s="133"/>
      <c r="M118" s="8">
        <v>1</v>
      </c>
      <c r="N118" s="124"/>
      <c r="O118" s="125"/>
      <c r="P118" s="2"/>
    </row>
    <row r="119" spans="1:20">
      <c r="A119" s="2"/>
      <c r="C119" s="9" t="s">
        <v>17</v>
      </c>
      <c r="D119" s="10"/>
      <c r="E119" s="10"/>
      <c r="F119" s="11">
        <v>969</v>
      </c>
      <c r="G119" s="12"/>
      <c r="H119" s="12"/>
      <c r="I119" s="12"/>
      <c r="J119" s="122">
        <f>AVERAGE(F119:I119)</f>
        <v>969</v>
      </c>
      <c r="K119" s="123"/>
      <c r="M119" s="8">
        <v>2</v>
      </c>
      <c r="N119" s="124">
        <v>8.9</v>
      </c>
      <c r="O119" s="125"/>
      <c r="P119" s="2"/>
    </row>
    <row r="120" spans="1:20">
      <c r="A120" s="2"/>
      <c r="C120" s="9" t="s">
        <v>18</v>
      </c>
      <c r="D120" s="10"/>
      <c r="E120" s="10"/>
      <c r="F120" s="11">
        <v>532</v>
      </c>
      <c r="G120" s="12"/>
      <c r="H120" s="12"/>
      <c r="I120" s="12"/>
      <c r="J120" s="122">
        <f t="shared" ref="J120:J125" si="2">AVERAGE(F120:I120)</f>
        <v>532</v>
      </c>
      <c r="K120" s="123"/>
      <c r="M120" s="8">
        <v>3</v>
      </c>
      <c r="N120" s="124">
        <v>8.3000000000000007</v>
      </c>
      <c r="O120" s="125"/>
      <c r="P120" s="2"/>
    </row>
    <row r="121" spans="1:20">
      <c r="A121" s="2"/>
      <c r="C121" s="9" t="s">
        <v>19</v>
      </c>
      <c r="D121" s="11">
        <v>64.16</v>
      </c>
      <c r="E121" s="11">
        <v>6.4</v>
      </c>
      <c r="F121" s="11">
        <v>1258</v>
      </c>
      <c r="G121" s="11">
        <v>1340</v>
      </c>
      <c r="H121" s="11">
        <v>1242</v>
      </c>
      <c r="I121" s="11">
        <v>1076</v>
      </c>
      <c r="J121" s="122">
        <f t="shared" si="2"/>
        <v>1229</v>
      </c>
      <c r="K121" s="123"/>
      <c r="M121" s="8">
        <v>4</v>
      </c>
      <c r="N121" s="124">
        <v>8.4</v>
      </c>
      <c r="O121" s="125"/>
      <c r="P121" s="2"/>
    </row>
    <row r="122" spans="1:20">
      <c r="A122" s="2"/>
      <c r="C122" s="9" t="s">
        <v>21</v>
      </c>
      <c r="D122" s="11">
        <v>58.39</v>
      </c>
      <c r="E122" s="11">
        <v>7.7</v>
      </c>
      <c r="F122" s="11">
        <v>526</v>
      </c>
      <c r="G122" s="11">
        <v>550</v>
      </c>
      <c r="H122" s="11">
        <v>583</v>
      </c>
      <c r="I122" s="11">
        <v>559</v>
      </c>
      <c r="J122" s="122">
        <f t="shared" si="2"/>
        <v>554.5</v>
      </c>
      <c r="K122" s="123"/>
      <c r="M122" s="8">
        <v>5</v>
      </c>
      <c r="N122" s="124">
        <v>8.1999999999999993</v>
      </c>
      <c r="O122" s="125"/>
      <c r="P122" s="2"/>
    </row>
    <row r="123" spans="1:20" ht="15.75" thickBot="1">
      <c r="A123" s="2"/>
      <c r="C123" s="9" t="s">
        <v>23</v>
      </c>
      <c r="D123" s="11"/>
      <c r="E123" s="11"/>
      <c r="F123" s="11">
        <v>345</v>
      </c>
      <c r="G123" s="63">
        <v>370</v>
      </c>
      <c r="H123" s="63">
        <v>405</v>
      </c>
      <c r="I123" s="63">
        <v>415</v>
      </c>
      <c r="J123" s="122">
        <f t="shared" si="2"/>
        <v>383.75</v>
      </c>
      <c r="K123" s="123"/>
      <c r="M123" s="13">
        <v>6</v>
      </c>
      <c r="N123" s="126">
        <v>8.4</v>
      </c>
      <c r="O123" s="127"/>
      <c r="P123" s="2"/>
    </row>
    <row r="124" spans="1:20" ht="15.75" thickBot="1">
      <c r="A124" s="2"/>
      <c r="C124" s="9" t="s">
        <v>25</v>
      </c>
      <c r="D124" s="11"/>
      <c r="E124" s="11"/>
      <c r="F124" s="11">
        <v>195</v>
      </c>
      <c r="G124" s="63">
        <v>190</v>
      </c>
      <c r="H124" s="63">
        <v>216</v>
      </c>
      <c r="I124" s="63">
        <v>221</v>
      </c>
      <c r="J124" s="122">
        <f t="shared" si="2"/>
        <v>205.5</v>
      </c>
      <c r="K124" s="123"/>
      <c r="N124" s="68" t="s">
        <v>26</v>
      </c>
      <c r="O124" s="69" t="s">
        <v>27</v>
      </c>
      <c r="P124" s="2"/>
    </row>
    <row r="125" spans="1:20" ht="15.75" thickBot="1">
      <c r="A125" s="2"/>
      <c r="C125" s="14" t="s">
        <v>29</v>
      </c>
      <c r="D125" s="15">
        <v>59.47</v>
      </c>
      <c r="E125" s="15">
        <v>7.3</v>
      </c>
      <c r="F125" s="15">
        <v>198</v>
      </c>
      <c r="G125" s="15">
        <v>200</v>
      </c>
      <c r="H125" s="15">
        <v>217</v>
      </c>
      <c r="I125" s="15">
        <v>225</v>
      </c>
      <c r="J125" s="128">
        <f t="shared" si="2"/>
        <v>210</v>
      </c>
      <c r="K125" s="129"/>
      <c r="M125" s="67" t="s">
        <v>30</v>
      </c>
      <c r="N125" s="65">
        <v>3.62</v>
      </c>
      <c r="O125" s="66">
        <v>4.82</v>
      </c>
      <c r="P125" s="2"/>
    </row>
    <row r="126" spans="1:20" ht="15" customHeight="1" thickBot="1">
      <c r="A126" s="2"/>
      <c r="C126" s="16"/>
      <c r="D126" s="16"/>
      <c r="E126" s="16"/>
      <c r="F126" s="16"/>
      <c r="G126" s="16"/>
      <c r="H126" s="16"/>
      <c r="I126" s="16"/>
      <c r="J126" s="16"/>
      <c r="P126" s="2"/>
      <c r="T126" s="64" t="s">
        <v>86</v>
      </c>
    </row>
    <row r="127" spans="1:20" ht="15" customHeight="1">
      <c r="A127" s="2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115" t="s">
        <v>32</v>
      </c>
      <c r="J127" s="115"/>
      <c r="K127" s="116"/>
      <c r="M127" s="104" t="s">
        <v>33</v>
      </c>
      <c r="N127" s="105"/>
      <c r="O127" s="106"/>
      <c r="P127" s="2"/>
    </row>
    <row r="128" spans="1:20">
      <c r="A128" s="2"/>
      <c r="C128" s="21" t="s">
        <v>34</v>
      </c>
      <c r="D128" s="11">
        <v>9.61</v>
      </c>
      <c r="E128" s="11">
        <v>9.4</v>
      </c>
      <c r="F128" s="22">
        <v>1328</v>
      </c>
      <c r="G128" s="16"/>
      <c r="H128" s="23" t="s">
        <v>1</v>
      </c>
      <c r="I128" s="117">
        <v>5.33</v>
      </c>
      <c r="J128" s="117"/>
      <c r="K128" s="118"/>
      <c r="M128" s="24" t="s">
        <v>10</v>
      </c>
      <c r="N128" s="25" t="s">
        <v>35</v>
      </c>
      <c r="O128" s="26" t="s">
        <v>36</v>
      </c>
      <c r="P128" s="2"/>
    </row>
    <row r="129" spans="1:16" ht="15.75" thickBot="1">
      <c r="A129" s="2"/>
      <c r="C129" s="21" t="s">
        <v>37</v>
      </c>
      <c r="D129" s="11">
        <v>63.55</v>
      </c>
      <c r="E129" s="11"/>
      <c r="F129" s="22">
        <v>193</v>
      </c>
      <c r="G129" s="16"/>
      <c r="H129" s="27" t="s">
        <v>2</v>
      </c>
      <c r="I129" s="119">
        <v>5.03</v>
      </c>
      <c r="J129" s="119"/>
      <c r="K129" s="120"/>
      <c r="M129" s="65">
        <v>6.8</v>
      </c>
      <c r="N129" s="28">
        <v>125</v>
      </c>
      <c r="O129" s="66">
        <v>0.03</v>
      </c>
      <c r="P129" s="2"/>
    </row>
    <row r="130" spans="1:16" ht="15" customHeight="1" thickBot="1">
      <c r="A130" s="2"/>
      <c r="C130" s="21" t="s">
        <v>38</v>
      </c>
      <c r="D130" s="11">
        <v>65.459999999999994</v>
      </c>
      <c r="E130" s="11"/>
      <c r="F130" s="22">
        <v>196</v>
      </c>
      <c r="G130" s="16"/>
      <c r="H130" s="16"/>
      <c r="I130" s="16"/>
      <c r="J130" s="16"/>
      <c r="P130" s="2"/>
    </row>
    <row r="131" spans="1:16" ht="15" customHeight="1">
      <c r="A131" s="2"/>
      <c r="C131" s="21" t="s">
        <v>39</v>
      </c>
      <c r="D131" s="11"/>
      <c r="E131" s="11"/>
      <c r="F131" s="22"/>
      <c r="G131" s="16"/>
      <c r="H131" s="121" t="s">
        <v>40</v>
      </c>
      <c r="I131" s="115"/>
      <c r="J131" s="115"/>
      <c r="K131" s="116"/>
      <c r="M131" s="6" t="s">
        <v>41</v>
      </c>
      <c r="N131" s="29" t="s">
        <v>10</v>
      </c>
      <c r="O131" s="30" t="s">
        <v>42</v>
      </c>
      <c r="P131" s="2"/>
    </row>
    <row r="132" spans="1:16">
      <c r="A132" s="2"/>
      <c r="C132" s="21" t="s">
        <v>43</v>
      </c>
      <c r="D132" s="11">
        <v>69.23</v>
      </c>
      <c r="E132" s="11"/>
      <c r="F132" s="22">
        <v>195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M132" s="8">
        <v>1</v>
      </c>
      <c r="N132" s="33">
        <v>5.7</v>
      </c>
      <c r="O132" s="34">
        <v>100</v>
      </c>
      <c r="P132" s="2"/>
    </row>
    <row r="133" spans="1:16" ht="15.75" thickBot="1">
      <c r="A133" s="2"/>
      <c r="C133" s="21" t="s">
        <v>48</v>
      </c>
      <c r="D133" s="11">
        <v>78.09</v>
      </c>
      <c r="E133" s="11"/>
      <c r="F133" s="22">
        <v>1288</v>
      </c>
      <c r="G133" s="16"/>
      <c r="H133" s="109">
        <v>5</v>
      </c>
      <c r="I133" s="111">
        <v>371</v>
      </c>
      <c r="J133" s="111">
        <v>229</v>
      </c>
      <c r="K133" s="113">
        <f>((I133-J133)/I133)</f>
        <v>0.38274932614555257</v>
      </c>
      <c r="M133" s="13">
        <v>2</v>
      </c>
      <c r="N133" s="35">
        <v>5.8</v>
      </c>
      <c r="O133" s="36">
        <v>100</v>
      </c>
      <c r="P133" s="2"/>
    </row>
    <row r="134" spans="1:16" ht="15.75" thickBot="1">
      <c r="A134" s="2"/>
      <c r="C134" s="21" t="s">
        <v>49</v>
      </c>
      <c r="D134" s="11">
        <v>75.17</v>
      </c>
      <c r="E134" s="11">
        <v>6.8</v>
      </c>
      <c r="F134" s="22">
        <v>469</v>
      </c>
      <c r="G134" s="16"/>
      <c r="H134" s="109"/>
      <c r="I134" s="111"/>
      <c r="J134" s="111"/>
      <c r="K134" s="113"/>
      <c r="P134" s="2"/>
    </row>
    <row r="135" spans="1:16" ht="15" customHeight="1">
      <c r="A135" s="2"/>
      <c r="C135" s="21" t="s">
        <v>50</v>
      </c>
      <c r="D135" s="11"/>
      <c r="E135" s="11"/>
      <c r="F135" s="22">
        <v>451</v>
      </c>
      <c r="G135" s="16"/>
      <c r="H135" s="109"/>
      <c r="I135" s="111"/>
      <c r="J135" s="111"/>
      <c r="K135" s="113" t="e">
        <f>((I135-J135)/I135)</f>
        <v>#DIV/0!</v>
      </c>
      <c r="M135" s="104" t="s">
        <v>51</v>
      </c>
      <c r="N135" s="105"/>
      <c r="O135" s="106"/>
      <c r="P135" s="2"/>
    </row>
    <row r="136" spans="1:16" ht="15.75" thickBot="1">
      <c r="A136" s="2"/>
      <c r="C136" s="21" t="s">
        <v>52</v>
      </c>
      <c r="D136" s="11">
        <v>75.760000000000005</v>
      </c>
      <c r="E136" s="11">
        <v>6.6</v>
      </c>
      <c r="F136" s="22">
        <v>889</v>
      </c>
      <c r="G136" s="16"/>
      <c r="H136" s="110"/>
      <c r="I136" s="112"/>
      <c r="J136" s="112"/>
      <c r="K136" s="114"/>
      <c r="M136" s="102" t="s">
        <v>53</v>
      </c>
      <c r="N136" s="103"/>
      <c r="O136" s="37">
        <f>(J121-J122)/J121</f>
        <v>0.54882017900732305</v>
      </c>
      <c r="P136" s="2"/>
    </row>
    <row r="137" spans="1:16" ht="15.75" thickBot="1">
      <c r="A137" s="2"/>
      <c r="C137" s="38" t="s">
        <v>54</v>
      </c>
      <c r="D137" s="15"/>
      <c r="E137" s="15"/>
      <c r="F137" s="39">
        <v>997</v>
      </c>
      <c r="G137" s="16"/>
      <c r="M137" s="102" t="s">
        <v>55</v>
      </c>
      <c r="N137" s="103"/>
      <c r="O137" s="37">
        <f>(J122-J123)/J122</f>
        <v>0.30793507664562669</v>
      </c>
      <c r="P137" s="2"/>
    </row>
    <row r="138" spans="1:16" ht="15.75" customHeight="1" thickBot="1">
      <c r="A138" s="2"/>
      <c r="C138" s="40"/>
      <c r="D138" s="40"/>
      <c r="E138" s="40"/>
      <c r="F138" s="40"/>
      <c r="H138" s="104" t="s">
        <v>56</v>
      </c>
      <c r="I138" s="105"/>
      <c r="J138" s="105"/>
      <c r="K138" s="106"/>
      <c r="M138" s="102" t="s">
        <v>57</v>
      </c>
      <c r="N138" s="103"/>
      <c r="O138" s="37">
        <f>(J123-J124)/J123</f>
        <v>0.46449511400651466</v>
      </c>
      <c r="P138" s="2"/>
    </row>
    <row r="139" spans="1:16" ht="15.75" customHeight="1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M139" s="102" t="s">
        <v>63</v>
      </c>
      <c r="N139" s="103"/>
      <c r="O139" s="37">
        <f>(J124-J125)/J124</f>
        <v>-2.1897810218978103E-2</v>
      </c>
      <c r="P139" s="2"/>
    </row>
    <row r="140" spans="1:16">
      <c r="A140" s="2"/>
      <c r="B140" s="41"/>
      <c r="C140" s="45" t="s">
        <v>64</v>
      </c>
      <c r="D140" s="33">
        <v>91.25</v>
      </c>
      <c r="E140" s="33"/>
      <c r="F140" s="34"/>
      <c r="G140" s="46"/>
      <c r="H140" s="47" t="s">
        <v>1</v>
      </c>
      <c r="I140" s="33">
        <v>356</v>
      </c>
      <c r="J140" s="33">
        <v>298</v>
      </c>
      <c r="K140" s="34">
        <f>I140-J140</f>
        <v>58</v>
      </c>
      <c r="M140" s="107" t="s">
        <v>65</v>
      </c>
      <c r="N140" s="108"/>
      <c r="O140" s="70">
        <f>(J122-J125)/J122</f>
        <v>0.62128043282236245</v>
      </c>
      <c r="P140" s="2"/>
    </row>
    <row r="141" spans="1:16" ht="15.75" thickBot="1">
      <c r="A141" s="2"/>
      <c r="B141" s="41"/>
      <c r="C141" s="45" t="s">
        <v>66</v>
      </c>
      <c r="D141" s="33">
        <v>73.25</v>
      </c>
      <c r="E141" s="33">
        <v>69.010000000000005</v>
      </c>
      <c r="F141" s="34">
        <v>94.21</v>
      </c>
      <c r="G141" s="48">
        <v>5.3</v>
      </c>
      <c r="H141" s="65" t="s">
        <v>2</v>
      </c>
      <c r="I141" s="35">
        <v>241</v>
      </c>
      <c r="J141" s="35">
        <v>222</v>
      </c>
      <c r="K141" s="34">
        <f>I141-J141</f>
        <v>19</v>
      </c>
      <c r="L141" s="49"/>
      <c r="M141" s="97" t="s">
        <v>67</v>
      </c>
      <c r="N141" s="98"/>
      <c r="O141" s="71">
        <f>(J121-J125)/J121</f>
        <v>0.82912937347436944</v>
      </c>
      <c r="P141" s="2"/>
    </row>
    <row r="142" spans="1:16" ht="15" customHeight="1">
      <c r="A142" s="2"/>
      <c r="B142" s="41"/>
      <c r="C142" s="45" t="s">
        <v>68</v>
      </c>
      <c r="D142" s="33">
        <v>78.95</v>
      </c>
      <c r="E142" s="33">
        <v>64.14</v>
      </c>
      <c r="F142" s="34">
        <v>81.239999999999995</v>
      </c>
      <c r="P142" s="2"/>
    </row>
    <row r="143" spans="1:16" ht="15" customHeight="1">
      <c r="A143" s="2"/>
      <c r="B143" s="41"/>
      <c r="C143" s="45" t="s">
        <v>69</v>
      </c>
      <c r="D143" s="33">
        <v>76.8</v>
      </c>
      <c r="E143" s="33">
        <v>50.24</v>
      </c>
      <c r="F143" s="34">
        <v>65.42</v>
      </c>
      <c r="P143" s="2"/>
    </row>
    <row r="144" spans="1:16" ht="15" customHeight="1" thickBot="1">
      <c r="A144" s="2"/>
      <c r="B144" s="41"/>
      <c r="C144" s="50" t="s">
        <v>70</v>
      </c>
      <c r="D144" s="51">
        <v>53.15</v>
      </c>
      <c r="E144" s="51"/>
      <c r="F144" s="34"/>
      <c r="G144" s="52"/>
      <c r="P144" s="2"/>
    </row>
    <row r="145" spans="1:16" ht="15" customHeight="1" thickBot="1">
      <c r="A145" s="2"/>
      <c r="B145" s="41"/>
      <c r="C145" s="45" t="s">
        <v>71</v>
      </c>
      <c r="D145" s="33">
        <v>91.55</v>
      </c>
      <c r="E145" s="33"/>
      <c r="F145" s="53"/>
      <c r="G145" s="54" t="s">
        <v>72</v>
      </c>
      <c r="P145" s="2"/>
    </row>
    <row r="146" spans="1:16" ht="15.75" customHeight="1">
      <c r="A146" s="2"/>
      <c r="B146" s="41"/>
      <c r="C146" s="45" t="s">
        <v>73</v>
      </c>
      <c r="D146" s="33"/>
      <c r="E146" s="33"/>
      <c r="F146" s="33"/>
      <c r="G146" s="55"/>
      <c r="P146" s="2"/>
    </row>
    <row r="147" spans="1:16" ht="15.75" customHeight="1">
      <c r="A147" s="2"/>
      <c r="B147" s="41"/>
      <c r="C147" s="45" t="s">
        <v>74</v>
      </c>
      <c r="D147" s="56"/>
      <c r="E147" s="56"/>
      <c r="F147" s="56"/>
      <c r="G147" s="57"/>
      <c r="P147" s="2"/>
    </row>
    <row r="148" spans="1:16" ht="15.75" thickBot="1">
      <c r="A148" s="2"/>
      <c r="B148" s="41"/>
      <c r="C148" s="58" t="s">
        <v>74</v>
      </c>
      <c r="D148" s="35"/>
      <c r="E148" s="35"/>
      <c r="F148" s="35"/>
      <c r="G148" s="59"/>
      <c r="P148" s="2"/>
    </row>
    <row r="149" spans="1:16">
      <c r="A149" s="2"/>
      <c r="P149" s="2"/>
    </row>
    <row r="150" spans="1:16">
      <c r="A150" s="2"/>
      <c r="P150" s="2"/>
    </row>
    <row r="151" spans="1:16">
      <c r="A151" s="2"/>
      <c r="C151" s="60" t="s">
        <v>75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>
      <c r="A152" s="2"/>
      <c r="B152" s="92"/>
      <c r="C152" s="99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1"/>
      <c r="P152" s="2"/>
    </row>
    <row r="153" spans="1:16" ht="15" customHeight="1">
      <c r="A153" s="2"/>
      <c r="C153" s="99" t="s">
        <v>612</v>
      </c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1"/>
      <c r="P153" s="2"/>
    </row>
    <row r="154" spans="1:16" ht="15" customHeight="1">
      <c r="A154" s="2"/>
      <c r="C154" s="99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1"/>
      <c r="P154" s="2"/>
    </row>
    <row r="155" spans="1:16" ht="15" customHeight="1">
      <c r="A155" s="2"/>
      <c r="C155" s="99" t="s">
        <v>613</v>
      </c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1"/>
      <c r="P155" s="2"/>
    </row>
    <row r="156" spans="1:16" ht="15" customHeight="1">
      <c r="A156" s="2"/>
      <c r="C156" s="99" t="s">
        <v>126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1"/>
      <c r="P156" s="2"/>
    </row>
    <row r="157" spans="1:16" ht="15" customHeight="1">
      <c r="A157" s="2"/>
      <c r="C157" s="99" t="s">
        <v>172</v>
      </c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1"/>
      <c r="P157" s="2"/>
    </row>
    <row r="158" spans="1:16" ht="15" customHeight="1">
      <c r="A158" s="2"/>
      <c r="C158" s="99" t="s">
        <v>614</v>
      </c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1"/>
      <c r="P158" s="2"/>
    </row>
    <row r="159" spans="1:16">
      <c r="A159" s="2"/>
      <c r="C159" s="99" t="s">
        <v>615</v>
      </c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1"/>
      <c r="P159" s="2"/>
    </row>
    <row r="160" spans="1:16">
      <c r="A160" s="2"/>
      <c r="C160" s="99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1"/>
      <c r="P160" s="2"/>
    </row>
    <row r="161" spans="1:16">
      <c r="A161" s="2"/>
      <c r="C161" s="99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1"/>
      <c r="P161" s="2"/>
    </row>
    <row r="162" spans="1:16">
      <c r="A162" s="2"/>
      <c r="C162" s="99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1"/>
      <c r="P162" s="2"/>
    </row>
    <row r="163" spans="1:16">
      <c r="A163" s="2"/>
      <c r="C163" s="99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1"/>
      <c r="P163" s="2"/>
    </row>
    <row r="164" spans="1:16">
      <c r="A164" s="2"/>
      <c r="C164" s="99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1"/>
      <c r="P164" s="2"/>
    </row>
    <row r="165" spans="1:16">
      <c r="A165" s="2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2"/>
    </row>
    <row r="166" spans="1:16" ht="15.75" thickBo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>
      <c r="D168" s="7" t="s">
        <v>9</v>
      </c>
      <c r="E168" s="7" t="s">
        <v>58</v>
      </c>
      <c r="F168" s="7" t="s">
        <v>59</v>
      </c>
    </row>
    <row r="169" spans="1:16" hidden="1">
      <c r="C169" s="56" t="s">
        <v>73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>
      <c r="C170" s="56" t="s">
        <v>74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>
      <c r="C171" s="56" t="s">
        <v>74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5CAC-3D83-4A72-862A-3451B6664C1F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115E-BFFA-4E64-9511-C37418B2CC2B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B03E-DDF4-464D-B00E-4C1180E091A6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3AD4-C0EE-4CD5-8FCF-8FC769AE3E1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643D-BB5A-4550-A409-3F1DAA912C82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BFD383EA9C304083A8E6AB5C637A38" ma:contentTypeVersion="11" ma:contentTypeDescription="Create a new document." ma:contentTypeScope="" ma:versionID="5d160974693f94d875f8305f9d172a2f">
  <xsd:schema xmlns:xsd="http://www.w3.org/2001/XMLSchema" xmlns:xs="http://www.w3.org/2001/XMLSchema" xmlns:p="http://schemas.microsoft.com/office/2006/metadata/properties" xmlns:ns2="31f5dcea-c448-41ca-a734-66bd8405f415" xmlns:ns3="5dce81ae-c154-4bd7-90f9-1208034f416e" targetNamespace="http://schemas.microsoft.com/office/2006/metadata/properties" ma:root="true" ma:fieldsID="6a03075f69c0583af06fa1baef9fdbdf" ns2:_="" ns3:_="">
    <xsd:import namespace="31f5dcea-c448-41ca-a734-66bd8405f415"/>
    <xsd:import namespace="5dce81ae-c154-4bd7-90f9-1208034f41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5dcea-c448-41ca-a734-66bd8405f4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e81ae-c154-4bd7-90f9-1208034f416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0AD870-A150-4F05-94A3-721EE662537F}"/>
</file>

<file path=customXml/itemProps2.xml><?xml version="1.0" encoding="utf-8"?>
<ds:datastoreItem xmlns:ds="http://schemas.openxmlformats.org/officeDocument/2006/customXml" ds:itemID="{D540F88E-B169-4FBB-948C-B74CB98A7D60}"/>
</file>

<file path=customXml/itemProps3.xml><?xml version="1.0" encoding="utf-8"?>
<ds:datastoreItem xmlns:ds="http://schemas.openxmlformats.org/officeDocument/2006/customXml" ds:itemID="{DA9F167B-9282-4E20-96BC-359DED9EDD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Jaclyn Kelly Tay Shin Ying</dc:creator>
  <cp:keywords/>
  <dc:description/>
  <cp:lastModifiedBy>Muhammad Saifuddin Bin Shahar</cp:lastModifiedBy>
  <cp:revision/>
  <dcterms:created xsi:type="dcterms:W3CDTF">2020-02-01T01:12:25Z</dcterms:created>
  <dcterms:modified xsi:type="dcterms:W3CDTF">2020-12-15T00:21:09Z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0x010100C1BFD383EA9C304083A8E6AB5C637A38</vt:lpwstr>
  </property>
</Properties>
</file>