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Choon\Desktop\Data Sanity CSR QC Lab Jan-Nov 2020\"/>
    </mc:Choice>
  </mc:AlternateContent>
  <xr:revisionPtr revIDLastSave="0" documentId="13_ncr:1_{F26CD6B8-4ABC-478E-99E2-51098D52FBA7}" xr6:coauthVersionLast="46" xr6:coauthVersionMax="46" xr10:uidLastSave="{00000000-0000-0000-0000-000000000000}"/>
  <bookViews>
    <workbookView xWindow="-110" yWindow="-110" windowWidth="19420" windowHeight="10420" firstSheet="30" activeTab="48" xr2:uid="{6090090C-2027-4910-B89A-9EABFD12AF16}"/>
  </bookViews>
  <sheets>
    <sheet name="Sheet3" sheetId="41" state="hidden" r:id="rId1"/>
    <sheet name="Sheet4" sheetId="42" state="hidden" r:id="rId2"/>
    <sheet name="Sheet5" sheetId="43" state="hidden" r:id="rId3"/>
    <sheet name="Sheet6" sheetId="44" state="hidden" r:id="rId4"/>
    <sheet name="Sheet7" sheetId="45" state="hidden" r:id="rId5"/>
    <sheet name="Sheet8" sheetId="46" state="hidden" r:id="rId6"/>
    <sheet name="Sheet9" sheetId="47" state="hidden" r:id="rId7"/>
    <sheet name="Sheet10" sheetId="48" state="hidden" r:id="rId8"/>
    <sheet name="Sheet11" sheetId="49" state="hidden" r:id="rId9"/>
    <sheet name="Sheet12" sheetId="50" state="hidden" r:id="rId10"/>
    <sheet name="Sheet13" sheetId="51" state="hidden" r:id="rId11"/>
    <sheet name="Sheet14" sheetId="52" state="hidden" r:id="rId12"/>
    <sheet name="Sheet15" sheetId="53" state="hidden" r:id="rId13"/>
    <sheet name="Sheet16" sheetId="54" state="hidden" r:id="rId14"/>
    <sheet name="Sheet2" sheetId="55" state="hidden" r:id="rId15"/>
    <sheet name="Sheet17" sheetId="56" state="hidden" r:id="rId16"/>
    <sheet name="Sheet1" sheetId="11" state="hidden" r:id="rId17"/>
    <sheet name="RnB &amp; Lisse" sheetId="110" r:id="rId18"/>
    <sheet name="1" sheetId="107" r:id="rId19"/>
    <sheet name="2" sheetId="63" r:id="rId20"/>
    <sheet name="3" sheetId="64" r:id="rId21"/>
    <sheet name="4" sheetId="65" r:id="rId22"/>
    <sheet name="5" sheetId="66" r:id="rId23"/>
    <sheet name="6" sheetId="67" r:id="rId24"/>
    <sheet name="7" sheetId="68" r:id="rId25"/>
    <sheet name="8" sheetId="69" r:id="rId26"/>
    <sheet name="9" sheetId="70" r:id="rId27"/>
    <sheet name="10" sheetId="72" r:id="rId28"/>
    <sheet name="11" sheetId="73" r:id="rId29"/>
    <sheet name="12" sheetId="74" r:id="rId30"/>
    <sheet name="13" sheetId="75" r:id="rId31"/>
    <sheet name="14" sheetId="76" r:id="rId32"/>
    <sheet name="15" sheetId="77" r:id="rId33"/>
    <sheet name="16" sheetId="78" r:id="rId34"/>
    <sheet name="17" sheetId="79" r:id="rId35"/>
    <sheet name="18" sheetId="80" r:id="rId36"/>
    <sheet name="19" sheetId="81" r:id="rId37"/>
    <sheet name="20" sheetId="82" r:id="rId38"/>
    <sheet name="21" sheetId="83" r:id="rId39"/>
    <sheet name="22" sheetId="84" r:id="rId40"/>
    <sheet name="23" sheetId="85" r:id="rId41"/>
    <sheet name="24" sheetId="86" r:id="rId42"/>
    <sheet name="25" sheetId="87" r:id="rId43"/>
    <sheet name="26" sheetId="88" r:id="rId44"/>
    <sheet name="27" sheetId="89" r:id="rId45"/>
    <sheet name="28" sheetId="90" r:id="rId46"/>
    <sheet name="29" sheetId="91" r:id="rId47"/>
    <sheet name="30" sheetId="92" r:id="rId48"/>
    <sheet name="31" sheetId="98" r:id="rId4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1" i="98" l="1"/>
  <c r="E171" i="98"/>
  <c r="D171" i="98"/>
  <c r="F170" i="98"/>
  <c r="E170" i="98"/>
  <c r="D170" i="98"/>
  <c r="F169" i="98"/>
  <c r="E169" i="98"/>
  <c r="D169" i="98"/>
  <c r="K141" i="98"/>
  <c r="K140" i="98"/>
  <c r="K135" i="98"/>
  <c r="K133" i="98"/>
  <c r="J125" i="98"/>
  <c r="J124" i="98"/>
  <c r="J123" i="98"/>
  <c r="J122" i="98"/>
  <c r="J121" i="98"/>
  <c r="J120" i="98"/>
  <c r="J119" i="98"/>
  <c r="K86" i="98"/>
  <c r="K85" i="98"/>
  <c r="K80" i="98"/>
  <c r="K78" i="98"/>
  <c r="J70" i="98"/>
  <c r="J69" i="98"/>
  <c r="J68" i="98"/>
  <c r="J67" i="98"/>
  <c r="J66" i="98"/>
  <c r="J65" i="98"/>
  <c r="J64" i="98"/>
  <c r="K29" i="98"/>
  <c r="K28" i="98"/>
  <c r="K23" i="98"/>
  <c r="K21" i="98"/>
  <c r="J13" i="98"/>
  <c r="J12" i="98"/>
  <c r="J11" i="98"/>
  <c r="J10" i="98"/>
  <c r="J9" i="98"/>
  <c r="J8" i="98"/>
  <c r="J7" i="98"/>
  <c r="F171" i="92"/>
  <c r="E171" i="92"/>
  <c r="D171" i="92"/>
  <c r="F170" i="92"/>
  <c r="E170" i="92"/>
  <c r="D170" i="92"/>
  <c r="F169" i="92"/>
  <c r="E169" i="92"/>
  <c r="D169" i="92"/>
  <c r="K141" i="92"/>
  <c r="K140" i="92"/>
  <c r="K135" i="92"/>
  <c r="K133" i="92"/>
  <c r="J125" i="92"/>
  <c r="J124" i="92"/>
  <c r="J123" i="92"/>
  <c r="J122" i="92"/>
  <c r="J121" i="92"/>
  <c r="J120" i="92"/>
  <c r="J119" i="92"/>
  <c r="K86" i="92"/>
  <c r="K85" i="92"/>
  <c r="K80" i="92"/>
  <c r="K78" i="92"/>
  <c r="J70" i="92"/>
  <c r="J69" i="92"/>
  <c r="J68" i="92"/>
  <c r="O83" i="92"/>
  <c r="J67" i="92"/>
  <c r="J66" i="92"/>
  <c r="J65" i="92"/>
  <c r="J64" i="92"/>
  <c r="K29" i="92"/>
  <c r="K28" i="92"/>
  <c r="K23" i="92"/>
  <c r="K21" i="92"/>
  <c r="J13" i="92"/>
  <c r="J12" i="92"/>
  <c r="J11" i="92"/>
  <c r="O26" i="92"/>
  <c r="J10" i="92"/>
  <c r="J9" i="92"/>
  <c r="J8" i="92"/>
  <c r="J7" i="92"/>
  <c r="F171" i="91"/>
  <c r="E171" i="91"/>
  <c r="D171" i="91"/>
  <c r="F170" i="91"/>
  <c r="E170" i="91"/>
  <c r="D170" i="91"/>
  <c r="F169" i="91"/>
  <c r="E169" i="91"/>
  <c r="D169" i="91"/>
  <c r="K141" i="91"/>
  <c r="K140" i="91"/>
  <c r="K135" i="91"/>
  <c r="K133" i="91"/>
  <c r="J125" i="91"/>
  <c r="J124" i="91"/>
  <c r="J123" i="91"/>
  <c r="J122" i="91"/>
  <c r="J121" i="91"/>
  <c r="J120" i="91"/>
  <c r="J119" i="91"/>
  <c r="K86" i="91"/>
  <c r="K85" i="91"/>
  <c r="K80" i="91"/>
  <c r="K78" i="91"/>
  <c r="J70" i="91"/>
  <c r="J69" i="91"/>
  <c r="J68" i="91"/>
  <c r="J67" i="91"/>
  <c r="J66" i="91"/>
  <c r="J65" i="91"/>
  <c r="J64" i="91"/>
  <c r="K29" i="91"/>
  <c r="K28" i="91"/>
  <c r="K23" i="91"/>
  <c r="K21" i="91"/>
  <c r="J13" i="91"/>
  <c r="J12" i="91"/>
  <c r="O27" i="91"/>
  <c r="J11" i="91"/>
  <c r="J10" i="91"/>
  <c r="J9" i="91"/>
  <c r="J8" i="91"/>
  <c r="J7" i="91"/>
  <c r="F171" i="90"/>
  <c r="E171" i="90"/>
  <c r="D171" i="90"/>
  <c r="F170" i="90"/>
  <c r="E170" i="90"/>
  <c r="D170" i="90"/>
  <c r="F169" i="90"/>
  <c r="E169" i="90"/>
  <c r="D169" i="90"/>
  <c r="K141" i="90"/>
  <c r="K140" i="90"/>
  <c r="K135" i="90"/>
  <c r="K133" i="90"/>
  <c r="J125" i="90"/>
  <c r="O141" i="90"/>
  <c r="J124" i="90"/>
  <c r="J123" i="90"/>
  <c r="J122" i="90"/>
  <c r="J121" i="90"/>
  <c r="J120" i="90"/>
  <c r="J119" i="90"/>
  <c r="K86" i="90"/>
  <c r="K85" i="90"/>
  <c r="K80" i="90"/>
  <c r="K78" i="90"/>
  <c r="J70" i="90"/>
  <c r="J69" i="90"/>
  <c r="J68" i="90"/>
  <c r="J67" i="90"/>
  <c r="J66" i="90"/>
  <c r="J65" i="90"/>
  <c r="J64" i="90"/>
  <c r="K29" i="90"/>
  <c r="K28" i="90"/>
  <c r="K23" i="90"/>
  <c r="K21" i="90"/>
  <c r="J13" i="90"/>
  <c r="J12" i="90"/>
  <c r="J11" i="90"/>
  <c r="J10" i="90"/>
  <c r="J9" i="90"/>
  <c r="J8" i="90"/>
  <c r="J7" i="90"/>
  <c r="F171" i="89"/>
  <c r="E171" i="89"/>
  <c r="D171" i="89"/>
  <c r="F170" i="89"/>
  <c r="E170" i="89"/>
  <c r="D170" i="89"/>
  <c r="F169" i="89"/>
  <c r="E169" i="89"/>
  <c r="D169" i="89"/>
  <c r="K141" i="89"/>
  <c r="K140" i="89"/>
  <c r="K135" i="89"/>
  <c r="K133" i="89"/>
  <c r="J125" i="89"/>
  <c r="J124" i="89"/>
  <c r="J123" i="89"/>
  <c r="J122" i="89"/>
  <c r="J121" i="89"/>
  <c r="J120" i="89"/>
  <c r="J119" i="89"/>
  <c r="K86" i="89"/>
  <c r="K85" i="89"/>
  <c r="K80" i="89"/>
  <c r="K78" i="89"/>
  <c r="J70" i="89"/>
  <c r="J69" i="89"/>
  <c r="J68" i="89"/>
  <c r="J67" i="89"/>
  <c r="J66" i="89"/>
  <c r="J65" i="89"/>
  <c r="J64" i="89"/>
  <c r="K29" i="89"/>
  <c r="K28" i="89"/>
  <c r="K23" i="89"/>
  <c r="K21" i="89"/>
  <c r="J13" i="89"/>
  <c r="J12" i="89"/>
  <c r="J11" i="89"/>
  <c r="J10" i="89"/>
  <c r="J9" i="89"/>
  <c r="J8" i="89"/>
  <c r="J7" i="89"/>
  <c r="F171" i="88"/>
  <c r="E171" i="88"/>
  <c r="D171" i="88"/>
  <c r="F170" i="88"/>
  <c r="E170" i="88"/>
  <c r="D170" i="88"/>
  <c r="F169" i="88"/>
  <c r="E169" i="88"/>
  <c r="D169" i="88"/>
  <c r="K141" i="88"/>
  <c r="K140" i="88"/>
  <c r="K135" i="88"/>
  <c r="K133" i="88"/>
  <c r="J125" i="88"/>
  <c r="J124" i="88"/>
  <c r="J123" i="88"/>
  <c r="J122" i="88"/>
  <c r="J121" i="88"/>
  <c r="J120" i="88"/>
  <c r="J119" i="88"/>
  <c r="K86" i="88"/>
  <c r="K85" i="88"/>
  <c r="K80" i="88"/>
  <c r="K78" i="88"/>
  <c r="J70" i="88"/>
  <c r="J69" i="88"/>
  <c r="J68" i="88"/>
  <c r="J67" i="88"/>
  <c r="J66" i="88"/>
  <c r="J65" i="88"/>
  <c r="J64" i="88"/>
  <c r="K29" i="88"/>
  <c r="K28" i="88"/>
  <c r="K23" i="88"/>
  <c r="K21" i="88"/>
  <c r="J13" i="88"/>
  <c r="J12" i="88"/>
  <c r="J11" i="88"/>
  <c r="J10" i="88"/>
  <c r="J9" i="88"/>
  <c r="J8" i="88"/>
  <c r="J7" i="88"/>
  <c r="F171" i="87"/>
  <c r="E171" i="87"/>
  <c r="D171" i="87"/>
  <c r="F170" i="87"/>
  <c r="E170" i="87"/>
  <c r="D170" i="87"/>
  <c r="F169" i="87"/>
  <c r="E169" i="87"/>
  <c r="D169" i="87"/>
  <c r="K141" i="87"/>
  <c r="K140" i="87"/>
  <c r="K135" i="87"/>
  <c r="K133" i="87"/>
  <c r="J125" i="87"/>
  <c r="J124" i="87"/>
  <c r="J123" i="87"/>
  <c r="O138" i="87"/>
  <c r="J122" i="87"/>
  <c r="J121" i="87"/>
  <c r="J120" i="87"/>
  <c r="J119" i="87"/>
  <c r="K86" i="87"/>
  <c r="K85" i="87"/>
  <c r="K80" i="87"/>
  <c r="K78" i="87"/>
  <c r="J70" i="87"/>
  <c r="J69" i="87"/>
  <c r="J68" i="87"/>
  <c r="J67" i="87"/>
  <c r="J66" i="87"/>
  <c r="J65" i="87"/>
  <c r="J64" i="87"/>
  <c r="K29" i="87"/>
  <c r="K28" i="87"/>
  <c r="K23" i="87"/>
  <c r="K21" i="87"/>
  <c r="J13" i="87"/>
  <c r="J12" i="87"/>
  <c r="J11" i="87"/>
  <c r="J10" i="87"/>
  <c r="J9" i="87"/>
  <c r="J8" i="87"/>
  <c r="J7" i="87"/>
  <c r="F171" i="86"/>
  <c r="E171" i="86"/>
  <c r="D171" i="86"/>
  <c r="F170" i="86"/>
  <c r="E170" i="86"/>
  <c r="D170" i="86"/>
  <c r="F169" i="86"/>
  <c r="E169" i="86"/>
  <c r="D169" i="86"/>
  <c r="K141" i="86"/>
  <c r="K140" i="86"/>
  <c r="K135" i="86"/>
  <c r="K133" i="86"/>
  <c r="J125" i="86"/>
  <c r="J124" i="86"/>
  <c r="J123" i="86"/>
  <c r="J122" i="86"/>
  <c r="J121" i="86"/>
  <c r="J120" i="86"/>
  <c r="J119" i="86"/>
  <c r="K86" i="86"/>
  <c r="K85" i="86"/>
  <c r="K80" i="86"/>
  <c r="K78" i="86"/>
  <c r="J70" i="86"/>
  <c r="J69" i="86"/>
  <c r="J68" i="86"/>
  <c r="J67" i="86"/>
  <c r="J66" i="86"/>
  <c r="J65" i="86"/>
  <c r="J64" i="86"/>
  <c r="K29" i="86"/>
  <c r="K28" i="86"/>
  <c r="K23" i="86"/>
  <c r="K21" i="86"/>
  <c r="J13" i="86"/>
  <c r="J12" i="86"/>
  <c r="J11" i="86"/>
  <c r="J10" i="86"/>
  <c r="J9" i="86"/>
  <c r="J8" i="86"/>
  <c r="J7" i="86"/>
  <c r="F171" i="85"/>
  <c r="E171" i="85"/>
  <c r="D171" i="85"/>
  <c r="F170" i="85"/>
  <c r="E170" i="85"/>
  <c r="D170" i="85"/>
  <c r="F169" i="85"/>
  <c r="E169" i="85"/>
  <c r="D169" i="85"/>
  <c r="K141" i="85"/>
  <c r="K140" i="85"/>
  <c r="K135" i="85"/>
  <c r="K133" i="85"/>
  <c r="J125" i="85"/>
  <c r="J124" i="85"/>
  <c r="O139" i="85"/>
  <c r="J123" i="85"/>
  <c r="O138" i="85"/>
  <c r="J122" i="85"/>
  <c r="O140" i="85"/>
  <c r="J121" i="85"/>
  <c r="O141" i="85"/>
  <c r="J120" i="85"/>
  <c r="J119" i="85"/>
  <c r="K86" i="85"/>
  <c r="K85" i="85"/>
  <c r="K80" i="85"/>
  <c r="K78" i="85"/>
  <c r="J70" i="85"/>
  <c r="J69" i="85"/>
  <c r="J68" i="85"/>
  <c r="J67" i="85"/>
  <c r="J66" i="85"/>
  <c r="J65" i="85"/>
  <c r="J64" i="85"/>
  <c r="K29" i="85"/>
  <c r="K28" i="85"/>
  <c r="K23" i="85"/>
  <c r="K21" i="85"/>
  <c r="J13" i="85"/>
  <c r="J12" i="85"/>
  <c r="J11" i="85"/>
  <c r="J10" i="85"/>
  <c r="J9" i="85"/>
  <c r="J8" i="85"/>
  <c r="J7" i="85"/>
  <c r="F171" i="84"/>
  <c r="E171" i="84"/>
  <c r="D171" i="84"/>
  <c r="F170" i="84"/>
  <c r="E170" i="84"/>
  <c r="D170" i="84"/>
  <c r="F169" i="84"/>
  <c r="E169" i="84"/>
  <c r="D169" i="84"/>
  <c r="K141" i="84"/>
  <c r="K140" i="84"/>
  <c r="K135" i="84"/>
  <c r="K133" i="84"/>
  <c r="J125" i="84"/>
  <c r="J124" i="84"/>
  <c r="J123" i="84"/>
  <c r="J122" i="84"/>
  <c r="J121" i="84"/>
  <c r="J120" i="84"/>
  <c r="J119" i="84"/>
  <c r="K86" i="84"/>
  <c r="K85" i="84"/>
  <c r="K80" i="84"/>
  <c r="K78" i="84"/>
  <c r="J70" i="84"/>
  <c r="J69" i="84"/>
  <c r="J68" i="84"/>
  <c r="J67" i="84"/>
  <c r="O82" i="84"/>
  <c r="J66" i="84"/>
  <c r="J65" i="84"/>
  <c r="J64" i="84"/>
  <c r="K29" i="84"/>
  <c r="K28" i="84"/>
  <c r="K23" i="84"/>
  <c r="K21" i="84"/>
  <c r="J13" i="84"/>
  <c r="J12" i="84"/>
  <c r="J11" i="84"/>
  <c r="J10" i="84"/>
  <c r="O25" i="84"/>
  <c r="J9" i="84"/>
  <c r="J8" i="84"/>
  <c r="J7" i="84"/>
  <c r="F171" i="83"/>
  <c r="E171" i="83"/>
  <c r="D171" i="83"/>
  <c r="F170" i="83"/>
  <c r="E170" i="83"/>
  <c r="D170" i="83"/>
  <c r="F169" i="83"/>
  <c r="E169" i="83"/>
  <c r="D169" i="83"/>
  <c r="K141" i="83"/>
  <c r="K140" i="83"/>
  <c r="K135" i="83"/>
  <c r="K133" i="83"/>
  <c r="J125" i="83"/>
  <c r="J124" i="83"/>
  <c r="J123" i="83"/>
  <c r="J122" i="83"/>
  <c r="J121" i="83"/>
  <c r="J120" i="83"/>
  <c r="J119" i="83"/>
  <c r="K86" i="83"/>
  <c r="K85" i="83"/>
  <c r="K80" i="83"/>
  <c r="K78" i="83"/>
  <c r="J70" i="83"/>
  <c r="J69" i="83"/>
  <c r="J68" i="83"/>
  <c r="J67" i="83"/>
  <c r="J66" i="83"/>
  <c r="J65" i="83"/>
  <c r="J64" i="83"/>
  <c r="K29" i="83"/>
  <c r="K28" i="83"/>
  <c r="K23" i="83"/>
  <c r="K21" i="83"/>
  <c r="J13" i="83"/>
  <c r="J12" i="83"/>
  <c r="O27" i="83"/>
  <c r="J11" i="83"/>
  <c r="J10" i="83"/>
  <c r="J9" i="83"/>
  <c r="J8" i="83"/>
  <c r="J7" i="83"/>
  <c r="F171" i="82"/>
  <c r="E171" i="82"/>
  <c r="D171" i="82"/>
  <c r="F170" i="82"/>
  <c r="E170" i="82"/>
  <c r="D170" i="82"/>
  <c r="F169" i="82"/>
  <c r="E169" i="82"/>
  <c r="D169" i="82"/>
  <c r="K141" i="82"/>
  <c r="K140" i="82"/>
  <c r="K135" i="82"/>
  <c r="K133" i="82"/>
  <c r="J125" i="82"/>
  <c r="J124" i="82"/>
  <c r="J123" i="82"/>
  <c r="J122" i="82"/>
  <c r="J121" i="82"/>
  <c r="J120" i="82"/>
  <c r="J119" i="82"/>
  <c r="K86" i="82"/>
  <c r="K85" i="82"/>
  <c r="K80" i="82"/>
  <c r="K78" i="82"/>
  <c r="J70" i="82"/>
  <c r="J69" i="82"/>
  <c r="J68" i="82"/>
  <c r="J67" i="82"/>
  <c r="O82" i="82"/>
  <c r="J66" i="82"/>
  <c r="J65" i="82"/>
  <c r="J64" i="82"/>
  <c r="K29" i="82"/>
  <c r="K28" i="82"/>
  <c r="K23" i="82"/>
  <c r="K21" i="82"/>
  <c r="J13" i="82"/>
  <c r="J12" i="82"/>
  <c r="J11" i="82"/>
  <c r="O26" i="82"/>
  <c r="J10" i="82"/>
  <c r="J9" i="82"/>
  <c r="J8" i="82"/>
  <c r="J7" i="82"/>
  <c r="F171" i="81"/>
  <c r="E171" i="81"/>
  <c r="D171" i="81"/>
  <c r="F170" i="81"/>
  <c r="E170" i="81"/>
  <c r="D170" i="81"/>
  <c r="F169" i="81"/>
  <c r="E169" i="81"/>
  <c r="D169" i="81"/>
  <c r="K141" i="81"/>
  <c r="K140" i="81"/>
  <c r="K135" i="81"/>
  <c r="K133" i="81"/>
  <c r="J125" i="81"/>
  <c r="J124" i="81"/>
  <c r="O139" i="81"/>
  <c r="J123" i="81"/>
  <c r="J122" i="81"/>
  <c r="J121" i="81"/>
  <c r="J120" i="81"/>
  <c r="J119" i="81"/>
  <c r="K86" i="81"/>
  <c r="K85" i="81"/>
  <c r="K80" i="81"/>
  <c r="K78" i="81"/>
  <c r="J70" i="81"/>
  <c r="J69" i="81"/>
  <c r="J68" i="81"/>
  <c r="J67" i="81"/>
  <c r="J66" i="81"/>
  <c r="J65" i="81"/>
  <c r="J64" i="81"/>
  <c r="K29" i="81"/>
  <c r="K28" i="81"/>
  <c r="O26" i="81"/>
  <c r="K23" i="81"/>
  <c r="K21" i="81"/>
  <c r="J13" i="81"/>
  <c r="J12" i="81"/>
  <c r="J11" i="81"/>
  <c r="J10" i="81"/>
  <c r="O25" i="81"/>
  <c r="J9" i="81"/>
  <c r="J8" i="81"/>
  <c r="J7" i="81"/>
  <c r="F171" i="80"/>
  <c r="E171" i="80"/>
  <c r="D171" i="80"/>
  <c r="F170" i="80"/>
  <c r="E170" i="80"/>
  <c r="D170" i="80"/>
  <c r="F169" i="80"/>
  <c r="E169" i="80"/>
  <c r="D169" i="80"/>
  <c r="K141" i="80"/>
  <c r="K140" i="80"/>
  <c r="K135" i="80"/>
  <c r="K133" i="80"/>
  <c r="J125" i="80"/>
  <c r="J124" i="80"/>
  <c r="J123" i="80"/>
  <c r="J122" i="80"/>
  <c r="J121" i="80"/>
  <c r="J120" i="80"/>
  <c r="J119" i="80"/>
  <c r="K86" i="80"/>
  <c r="K85" i="80"/>
  <c r="K80" i="80"/>
  <c r="K78" i="80"/>
  <c r="J70" i="80"/>
  <c r="J69" i="80"/>
  <c r="J68" i="80"/>
  <c r="J67" i="80"/>
  <c r="J66" i="80"/>
  <c r="J65" i="80"/>
  <c r="J64" i="80"/>
  <c r="K29" i="80"/>
  <c r="K28" i="80"/>
  <c r="K23" i="80"/>
  <c r="K21" i="80"/>
  <c r="J13" i="80"/>
  <c r="S8" i="80"/>
  <c r="J12" i="80"/>
  <c r="O26" i="80"/>
  <c r="J11" i="80"/>
  <c r="J10" i="80"/>
  <c r="O25" i="80"/>
  <c r="J9" i="80"/>
  <c r="S6" i="80"/>
  <c r="J8" i="80"/>
  <c r="J7" i="80"/>
  <c r="F171" i="79"/>
  <c r="E171" i="79"/>
  <c r="D171" i="79"/>
  <c r="F170" i="79"/>
  <c r="E170" i="79"/>
  <c r="D170" i="79"/>
  <c r="F169" i="79"/>
  <c r="E169" i="79"/>
  <c r="D169" i="79"/>
  <c r="O141" i="79"/>
  <c r="K141" i="79"/>
  <c r="O140" i="79"/>
  <c r="K140" i="79"/>
  <c r="K135" i="79"/>
  <c r="K133" i="79"/>
  <c r="J125" i="79"/>
  <c r="O139" i="79"/>
  <c r="J124" i="79"/>
  <c r="J123" i="79"/>
  <c r="O137" i="79"/>
  <c r="J122" i="79"/>
  <c r="J121" i="79"/>
  <c r="O136" i="79"/>
  <c r="J120" i="79"/>
  <c r="J119" i="79"/>
  <c r="O86" i="79"/>
  <c r="K86" i="79"/>
  <c r="K85" i="79"/>
  <c r="O83" i="79"/>
  <c r="K80" i="79"/>
  <c r="K78" i="79"/>
  <c r="J70" i="79"/>
  <c r="J69" i="79"/>
  <c r="O84" i="79"/>
  <c r="J68" i="79"/>
  <c r="J67" i="79"/>
  <c r="O81" i="79"/>
  <c r="J66" i="79"/>
  <c r="J65" i="79"/>
  <c r="J64" i="79"/>
  <c r="K29" i="79"/>
  <c r="O28" i="79"/>
  <c r="K28" i="79"/>
  <c r="K23" i="79"/>
  <c r="K21" i="79"/>
  <c r="J13" i="79"/>
  <c r="S8" i="79"/>
  <c r="J12" i="79"/>
  <c r="J11" i="79"/>
  <c r="O26" i="79"/>
  <c r="J10" i="79"/>
  <c r="O25" i="79"/>
  <c r="J9" i="79"/>
  <c r="S6" i="79"/>
  <c r="S9" i="79"/>
  <c r="S11" i="79"/>
  <c r="J8" i="79"/>
  <c r="J7" i="79"/>
  <c r="F171" i="78"/>
  <c r="E171" i="78"/>
  <c r="D171" i="78"/>
  <c r="F170" i="78"/>
  <c r="E170" i="78"/>
  <c r="D170" i="78"/>
  <c r="F169" i="78"/>
  <c r="E169" i="78"/>
  <c r="D169" i="78"/>
  <c r="K141" i="78"/>
  <c r="K140" i="78"/>
  <c r="K135" i="78"/>
  <c r="K133" i="78"/>
  <c r="J125" i="78"/>
  <c r="O139" i="78"/>
  <c r="J124" i="78"/>
  <c r="J123" i="78"/>
  <c r="O138" i="78"/>
  <c r="J122" i="78"/>
  <c r="J121" i="78"/>
  <c r="O141" i="78"/>
  <c r="J120" i="78"/>
  <c r="J119" i="78"/>
  <c r="K86" i="78"/>
  <c r="K85" i="78"/>
  <c r="K80" i="78"/>
  <c r="K78" i="78"/>
  <c r="J70" i="78"/>
  <c r="J69" i="78"/>
  <c r="O84" i="78"/>
  <c r="J68" i="78"/>
  <c r="J67" i="78"/>
  <c r="O82" i="78"/>
  <c r="J66" i="78"/>
  <c r="O86" i="78"/>
  <c r="J65" i="78"/>
  <c r="J64" i="78"/>
  <c r="K29" i="78"/>
  <c r="K28" i="78"/>
  <c r="K23" i="78"/>
  <c r="K21" i="78"/>
  <c r="J13" i="78"/>
  <c r="S8" i="78"/>
  <c r="J12" i="78"/>
  <c r="O27" i="78"/>
  <c r="J11" i="78"/>
  <c r="O26" i="78"/>
  <c r="J10" i="78"/>
  <c r="O25" i="78"/>
  <c r="J9" i="78"/>
  <c r="S6" i="78"/>
  <c r="S9" i="78"/>
  <c r="S11" i="78"/>
  <c r="J8" i="78"/>
  <c r="J7" i="78"/>
  <c r="F171" i="77"/>
  <c r="E171" i="77"/>
  <c r="D171" i="77"/>
  <c r="F170" i="77"/>
  <c r="E170" i="77"/>
  <c r="D170" i="77"/>
  <c r="F169" i="77"/>
  <c r="E169" i="77"/>
  <c r="D169" i="77"/>
  <c r="O141" i="77"/>
  <c r="K141" i="77"/>
  <c r="K140" i="77"/>
  <c r="K135" i="77"/>
  <c r="K133" i="77"/>
  <c r="J125" i="77"/>
  <c r="O140" i="77"/>
  <c r="J124" i="77"/>
  <c r="O139" i="77"/>
  <c r="J123" i="77"/>
  <c r="O138" i="77"/>
  <c r="J122" i="77"/>
  <c r="J121" i="77"/>
  <c r="O136" i="77"/>
  <c r="J120" i="77"/>
  <c r="J119" i="77"/>
  <c r="O86" i="77"/>
  <c r="K86" i="77"/>
  <c r="K85" i="77"/>
  <c r="K80" i="77"/>
  <c r="K78" i="77"/>
  <c r="J70" i="77"/>
  <c r="J69" i="77"/>
  <c r="O84" i="77"/>
  <c r="J68" i="77"/>
  <c r="O83" i="77"/>
  <c r="J67" i="77"/>
  <c r="O81" i="77"/>
  <c r="J66" i="77"/>
  <c r="J65" i="77"/>
  <c r="J64" i="77"/>
  <c r="K29" i="77"/>
  <c r="O28" i="77"/>
  <c r="K28" i="77"/>
  <c r="O24" i="77"/>
  <c r="K23" i="77"/>
  <c r="K21" i="77"/>
  <c r="J13" i="77"/>
  <c r="J12" i="77"/>
  <c r="O27" i="77"/>
  <c r="J11" i="77"/>
  <c r="O26" i="77"/>
  <c r="J10" i="77"/>
  <c r="S7" i="77"/>
  <c r="S10" i="77"/>
  <c r="S12" i="77"/>
  <c r="J9" i="77"/>
  <c r="S6" i="77"/>
  <c r="S9" i="77"/>
  <c r="S11" i="77"/>
  <c r="S8" i="77"/>
  <c r="J8" i="77"/>
  <c r="J7" i="77"/>
  <c r="F171" i="76"/>
  <c r="E171" i="76"/>
  <c r="D171" i="76"/>
  <c r="F170" i="76"/>
  <c r="E170" i="76"/>
  <c r="D170" i="76"/>
  <c r="F169" i="76"/>
  <c r="E169" i="76"/>
  <c r="D169" i="76"/>
  <c r="O141" i="76"/>
  <c r="K141" i="76"/>
  <c r="K140" i="76"/>
  <c r="K135" i="76"/>
  <c r="K133" i="76"/>
  <c r="J125" i="76"/>
  <c r="O140" i="76"/>
  <c r="J124" i="76"/>
  <c r="O139" i="76"/>
  <c r="J123" i="76"/>
  <c r="O138" i="76"/>
  <c r="J122" i="76"/>
  <c r="J121" i="76"/>
  <c r="O136" i="76"/>
  <c r="J120" i="76"/>
  <c r="J119" i="76"/>
  <c r="O86" i="76"/>
  <c r="K86" i="76"/>
  <c r="K85" i="76"/>
  <c r="K80" i="76"/>
  <c r="K78" i="76"/>
  <c r="J70" i="76"/>
  <c r="J69" i="76"/>
  <c r="O84" i="76"/>
  <c r="J68" i="76"/>
  <c r="O83" i="76"/>
  <c r="J67" i="76"/>
  <c r="O82" i="76"/>
  <c r="J66" i="76"/>
  <c r="J65" i="76"/>
  <c r="J64" i="76"/>
  <c r="K29" i="76"/>
  <c r="O28" i="76"/>
  <c r="K28" i="76"/>
  <c r="O24" i="76"/>
  <c r="K23" i="76"/>
  <c r="K21" i="76"/>
  <c r="J13" i="76"/>
  <c r="J12" i="76"/>
  <c r="O27" i="76"/>
  <c r="J11" i="76"/>
  <c r="O26" i="76"/>
  <c r="J10" i="76"/>
  <c r="S7" i="76"/>
  <c r="S10" i="76"/>
  <c r="S12" i="76"/>
  <c r="J9" i="76"/>
  <c r="O29" i="76"/>
  <c r="S8" i="76"/>
  <c r="J8" i="76"/>
  <c r="J7" i="76"/>
  <c r="S6" i="76"/>
  <c r="S9" i="76"/>
  <c r="S11" i="76"/>
  <c r="F171" i="75"/>
  <c r="E171" i="75"/>
  <c r="D171" i="75"/>
  <c r="F170" i="75"/>
  <c r="E170" i="75"/>
  <c r="D170" i="75"/>
  <c r="F169" i="75"/>
  <c r="E169" i="75"/>
  <c r="D169" i="75"/>
  <c r="O141" i="75"/>
  <c r="K141" i="75"/>
  <c r="K140" i="75"/>
  <c r="K135" i="75"/>
  <c r="K133" i="75"/>
  <c r="J125" i="75"/>
  <c r="O140" i="75"/>
  <c r="J124" i="75"/>
  <c r="O139" i="75"/>
  <c r="J123" i="75"/>
  <c r="O138" i="75"/>
  <c r="J122" i="75"/>
  <c r="J121" i="75"/>
  <c r="O136" i="75"/>
  <c r="J120" i="75"/>
  <c r="J119" i="75"/>
  <c r="O86" i="75"/>
  <c r="K86" i="75"/>
  <c r="K85" i="75"/>
  <c r="K80" i="75"/>
  <c r="K78" i="75"/>
  <c r="J70" i="75"/>
  <c r="J69" i="75"/>
  <c r="O84" i="75"/>
  <c r="J68" i="75"/>
  <c r="O83" i="75"/>
  <c r="J67" i="75"/>
  <c r="O82" i="75"/>
  <c r="J66" i="75"/>
  <c r="J65" i="75"/>
  <c r="J64" i="75"/>
  <c r="K29" i="75"/>
  <c r="O28" i="75"/>
  <c r="K28" i="75"/>
  <c r="O24" i="75"/>
  <c r="K23" i="75"/>
  <c r="K21" i="75"/>
  <c r="J13" i="75"/>
  <c r="J12" i="75"/>
  <c r="O27" i="75"/>
  <c r="J11" i="75"/>
  <c r="O26" i="75"/>
  <c r="J10" i="75"/>
  <c r="S7" i="75"/>
  <c r="S10" i="75"/>
  <c r="S12" i="75"/>
  <c r="J9" i="75"/>
  <c r="O29" i="75"/>
  <c r="S8" i="75"/>
  <c r="J8" i="75"/>
  <c r="J7" i="75"/>
  <c r="F171" i="74"/>
  <c r="E171" i="74"/>
  <c r="D171" i="74"/>
  <c r="F170" i="74"/>
  <c r="E170" i="74"/>
  <c r="D170" i="74"/>
  <c r="F169" i="74"/>
  <c r="E169" i="74"/>
  <c r="D169" i="74"/>
  <c r="K141" i="74"/>
  <c r="K140" i="74"/>
  <c r="K135" i="74"/>
  <c r="K133" i="74"/>
  <c r="J125" i="74"/>
  <c r="O140" i="74"/>
  <c r="J124" i="74"/>
  <c r="J123" i="74"/>
  <c r="J122" i="74"/>
  <c r="J121" i="74"/>
  <c r="O136" i="74"/>
  <c r="J120" i="74"/>
  <c r="J119" i="74"/>
  <c r="K86" i="74"/>
  <c r="K85" i="74"/>
  <c r="K80" i="74"/>
  <c r="K78" i="74"/>
  <c r="J70" i="74"/>
  <c r="J69" i="74"/>
  <c r="J68" i="74"/>
  <c r="J67" i="74"/>
  <c r="J66" i="74"/>
  <c r="J65" i="74"/>
  <c r="J64" i="74"/>
  <c r="K29" i="74"/>
  <c r="K28" i="74"/>
  <c r="K23" i="74"/>
  <c r="K21" i="74"/>
  <c r="J13" i="74"/>
  <c r="J12" i="74"/>
  <c r="J11" i="74"/>
  <c r="O26" i="74"/>
  <c r="J10" i="74"/>
  <c r="O25" i="74"/>
  <c r="J9" i="74"/>
  <c r="J8" i="74"/>
  <c r="J7" i="74"/>
  <c r="F171" i="73"/>
  <c r="E171" i="73"/>
  <c r="D171" i="73"/>
  <c r="F170" i="73"/>
  <c r="E170" i="73"/>
  <c r="D170" i="73"/>
  <c r="F169" i="73"/>
  <c r="E169" i="73"/>
  <c r="D169" i="73"/>
  <c r="K141" i="73"/>
  <c r="K140" i="73"/>
  <c r="K135" i="73"/>
  <c r="K133" i="73"/>
  <c r="J125" i="73"/>
  <c r="J124" i="73"/>
  <c r="J123" i="73"/>
  <c r="J122" i="73"/>
  <c r="J121" i="73"/>
  <c r="O136" i="73"/>
  <c r="J120" i="73"/>
  <c r="J119" i="73"/>
  <c r="K86" i="73"/>
  <c r="K85" i="73"/>
  <c r="K80" i="73"/>
  <c r="K78" i="73"/>
  <c r="J70" i="73"/>
  <c r="J69" i="73"/>
  <c r="J68" i="73"/>
  <c r="O83" i="73"/>
  <c r="J67" i="73"/>
  <c r="J66" i="73"/>
  <c r="J65" i="73"/>
  <c r="J64" i="73"/>
  <c r="K29" i="73"/>
  <c r="K28" i="73"/>
  <c r="K23" i="73"/>
  <c r="K21" i="73"/>
  <c r="J13" i="73"/>
  <c r="J12" i="73"/>
  <c r="J11" i="73"/>
  <c r="J10" i="73"/>
  <c r="O25" i="73"/>
  <c r="J9" i="73"/>
  <c r="J8" i="73"/>
  <c r="J7" i="73"/>
  <c r="F171" i="72"/>
  <c r="E171" i="72"/>
  <c r="D171" i="72"/>
  <c r="F170" i="72"/>
  <c r="E170" i="72"/>
  <c r="D170" i="72"/>
  <c r="F169" i="72"/>
  <c r="E169" i="72"/>
  <c r="D169" i="72"/>
  <c r="K141" i="72"/>
  <c r="K140" i="72"/>
  <c r="K135" i="72"/>
  <c r="K133" i="72"/>
  <c r="J125" i="72"/>
  <c r="J124" i="72"/>
  <c r="J123" i="72"/>
  <c r="J122" i="72"/>
  <c r="J121" i="72"/>
  <c r="J120" i="72"/>
  <c r="J119" i="72"/>
  <c r="K86" i="72"/>
  <c r="K85" i="72"/>
  <c r="K80" i="72"/>
  <c r="K78" i="72"/>
  <c r="J70" i="72"/>
  <c r="J69" i="72"/>
  <c r="J68" i="72"/>
  <c r="J67" i="72"/>
  <c r="J66" i="72"/>
  <c r="J65" i="72"/>
  <c r="J64" i="72"/>
  <c r="K29" i="72"/>
  <c r="K28" i="72"/>
  <c r="K23" i="72"/>
  <c r="K21" i="72"/>
  <c r="J13" i="72"/>
  <c r="J12" i="72"/>
  <c r="J11" i="72"/>
  <c r="J10" i="72"/>
  <c r="J9" i="72"/>
  <c r="J8" i="72"/>
  <c r="J7" i="72"/>
  <c r="F171" i="70"/>
  <c r="E171" i="70"/>
  <c r="D171" i="70"/>
  <c r="F170" i="70"/>
  <c r="E170" i="70"/>
  <c r="D170" i="70"/>
  <c r="F169" i="70"/>
  <c r="E169" i="70"/>
  <c r="D169" i="70"/>
  <c r="K141" i="70"/>
  <c r="K140" i="70"/>
  <c r="K135" i="70"/>
  <c r="K133" i="70"/>
  <c r="J125" i="70"/>
  <c r="J124" i="70"/>
  <c r="J123" i="70"/>
  <c r="J122" i="70"/>
  <c r="J121" i="70"/>
  <c r="O136" i="70"/>
  <c r="J120" i="70"/>
  <c r="J119" i="70"/>
  <c r="K86" i="70"/>
  <c r="K85" i="70"/>
  <c r="K80" i="70"/>
  <c r="K78" i="70"/>
  <c r="J70" i="70"/>
  <c r="J69" i="70"/>
  <c r="J68" i="70"/>
  <c r="J67" i="70"/>
  <c r="O82" i="70"/>
  <c r="J66" i="70"/>
  <c r="J65" i="70"/>
  <c r="J64" i="70"/>
  <c r="K29" i="70"/>
  <c r="K28" i="70"/>
  <c r="K23" i="70"/>
  <c r="K21" i="70"/>
  <c r="J13" i="70"/>
  <c r="J12" i="70"/>
  <c r="J11" i="70"/>
  <c r="J10" i="70"/>
  <c r="J9" i="70"/>
  <c r="J8" i="70"/>
  <c r="J7" i="70"/>
  <c r="F171" i="69"/>
  <c r="E171" i="69"/>
  <c r="D171" i="69"/>
  <c r="F170" i="69"/>
  <c r="E170" i="69"/>
  <c r="D170" i="69"/>
  <c r="F169" i="69"/>
  <c r="E169" i="69"/>
  <c r="D169" i="69"/>
  <c r="K141" i="69"/>
  <c r="K140" i="69"/>
  <c r="K135" i="69"/>
  <c r="K133" i="69"/>
  <c r="J125" i="69"/>
  <c r="J124" i="69"/>
  <c r="J123" i="69"/>
  <c r="O138" i="69"/>
  <c r="J122" i="69"/>
  <c r="J121" i="69"/>
  <c r="O136" i="69"/>
  <c r="J120" i="69"/>
  <c r="J119" i="69"/>
  <c r="K86" i="69"/>
  <c r="K85" i="69"/>
  <c r="K80" i="69"/>
  <c r="K78" i="69"/>
  <c r="J70" i="69"/>
  <c r="J69" i="69"/>
  <c r="J68" i="69"/>
  <c r="J67" i="69"/>
  <c r="J66" i="69"/>
  <c r="J65" i="69"/>
  <c r="J64" i="69"/>
  <c r="K29" i="69"/>
  <c r="K28" i="69"/>
  <c r="K23" i="69"/>
  <c r="K21" i="69"/>
  <c r="J13" i="69"/>
  <c r="J12" i="69"/>
  <c r="J11" i="69"/>
  <c r="J10" i="69"/>
  <c r="J9" i="69"/>
  <c r="J8" i="69"/>
  <c r="J7" i="69"/>
  <c r="F171" i="68"/>
  <c r="E171" i="68"/>
  <c r="D171" i="68"/>
  <c r="F170" i="68"/>
  <c r="E170" i="68"/>
  <c r="D170" i="68"/>
  <c r="F169" i="68"/>
  <c r="E169" i="68"/>
  <c r="D169" i="68"/>
  <c r="K141" i="68"/>
  <c r="K140" i="68"/>
  <c r="K135" i="68"/>
  <c r="K133" i="68"/>
  <c r="J125" i="68"/>
  <c r="J124" i="68"/>
  <c r="J123" i="68"/>
  <c r="J122" i="68"/>
  <c r="J121" i="68"/>
  <c r="J120" i="68"/>
  <c r="J119" i="68"/>
  <c r="K86" i="68"/>
  <c r="K85" i="68"/>
  <c r="K80" i="68"/>
  <c r="K78" i="68"/>
  <c r="J70" i="68"/>
  <c r="J69" i="68"/>
  <c r="J68" i="68"/>
  <c r="J67" i="68"/>
  <c r="J66" i="68"/>
  <c r="J65" i="68"/>
  <c r="J64" i="68"/>
  <c r="K29" i="68"/>
  <c r="K28" i="68"/>
  <c r="K23" i="68"/>
  <c r="K21" i="68"/>
  <c r="J13" i="68"/>
  <c r="J12" i="68"/>
  <c r="J11" i="68"/>
  <c r="J10" i="68"/>
  <c r="J9" i="68"/>
  <c r="J8" i="68"/>
  <c r="J7" i="68"/>
  <c r="F171" i="67"/>
  <c r="E171" i="67"/>
  <c r="D171" i="67"/>
  <c r="F170" i="67"/>
  <c r="E170" i="67"/>
  <c r="D170" i="67"/>
  <c r="F169" i="67"/>
  <c r="E169" i="67"/>
  <c r="D169" i="67"/>
  <c r="K141" i="67"/>
  <c r="K140" i="67"/>
  <c r="K135" i="67"/>
  <c r="K133" i="67"/>
  <c r="J125" i="67"/>
  <c r="J124" i="67"/>
  <c r="J123" i="67"/>
  <c r="J122" i="67"/>
  <c r="J121" i="67"/>
  <c r="O136" i="67"/>
  <c r="J120" i="67"/>
  <c r="J119" i="67"/>
  <c r="K86" i="67"/>
  <c r="K85" i="67"/>
  <c r="K80" i="67"/>
  <c r="K78" i="67"/>
  <c r="J70" i="67"/>
  <c r="J69" i="67"/>
  <c r="J68" i="67"/>
  <c r="O83" i="67"/>
  <c r="J67" i="67"/>
  <c r="J66" i="67"/>
  <c r="J65" i="67"/>
  <c r="J64" i="67"/>
  <c r="K29" i="67"/>
  <c r="K28" i="67"/>
  <c r="K23" i="67"/>
  <c r="K21" i="67"/>
  <c r="J13" i="67"/>
  <c r="J12" i="67"/>
  <c r="J11" i="67"/>
  <c r="O26" i="67"/>
  <c r="J10" i="67"/>
  <c r="J9" i="67"/>
  <c r="J8" i="67"/>
  <c r="J7" i="67"/>
  <c r="F171" i="66"/>
  <c r="E171" i="66"/>
  <c r="D171" i="66"/>
  <c r="F170" i="66"/>
  <c r="E170" i="66"/>
  <c r="D170" i="66"/>
  <c r="F169" i="66"/>
  <c r="E169" i="66"/>
  <c r="D169" i="66"/>
  <c r="O141" i="66"/>
  <c r="K141" i="66"/>
  <c r="K140" i="66"/>
  <c r="K135" i="66"/>
  <c r="K133" i="66"/>
  <c r="J125" i="66"/>
  <c r="J124" i="66"/>
  <c r="O139" i="66"/>
  <c r="J123" i="66"/>
  <c r="O138" i="66"/>
  <c r="J122" i="66"/>
  <c r="O140" i="66"/>
  <c r="J121" i="66"/>
  <c r="J120" i="66"/>
  <c r="J119" i="66"/>
  <c r="K86" i="66"/>
  <c r="K85" i="66"/>
  <c r="K80" i="66"/>
  <c r="K78" i="66"/>
  <c r="J70" i="66"/>
  <c r="J69" i="66"/>
  <c r="J68" i="66"/>
  <c r="O83" i="66"/>
  <c r="J67" i="66"/>
  <c r="J66" i="66"/>
  <c r="J65" i="66"/>
  <c r="J64" i="66"/>
  <c r="K29" i="66"/>
  <c r="K28" i="66"/>
  <c r="K23" i="66"/>
  <c r="K21" i="66"/>
  <c r="J13" i="66"/>
  <c r="J12" i="66"/>
  <c r="J11" i="66"/>
  <c r="O26" i="66"/>
  <c r="J10" i="66"/>
  <c r="J9" i="66"/>
  <c r="O29" i="66"/>
  <c r="J8" i="66"/>
  <c r="J7" i="66"/>
  <c r="F171" i="65"/>
  <c r="E171" i="65"/>
  <c r="D171" i="65"/>
  <c r="F170" i="65"/>
  <c r="E170" i="65"/>
  <c r="D170" i="65"/>
  <c r="F169" i="65"/>
  <c r="E169" i="65"/>
  <c r="D169" i="65"/>
  <c r="K141" i="65"/>
  <c r="K140" i="65"/>
  <c r="K135" i="65"/>
  <c r="K133" i="65"/>
  <c r="J125" i="65"/>
  <c r="J124" i="65"/>
  <c r="J123" i="65"/>
  <c r="O138" i="65"/>
  <c r="J122" i="65"/>
  <c r="O137" i="65"/>
  <c r="J121" i="65"/>
  <c r="J120" i="65"/>
  <c r="J119" i="65"/>
  <c r="K86" i="65"/>
  <c r="K85" i="65"/>
  <c r="K80" i="65"/>
  <c r="K78" i="65"/>
  <c r="J70" i="65"/>
  <c r="J69" i="65"/>
  <c r="J68" i="65"/>
  <c r="O83" i="65"/>
  <c r="J67" i="65"/>
  <c r="O82" i="65"/>
  <c r="J66" i="65"/>
  <c r="J65" i="65"/>
  <c r="J64" i="65"/>
  <c r="K29" i="65"/>
  <c r="K28" i="65"/>
  <c r="K23" i="65"/>
  <c r="K21" i="65"/>
  <c r="J13" i="65"/>
  <c r="J12" i="65"/>
  <c r="J11" i="65"/>
  <c r="O26" i="65"/>
  <c r="J10" i="65"/>
  <c r="O25" i="65"/>
  <c r="J9" i="65"/>
  <c r="J8" i="65"/>
  <c r="J7" i="65"/>
  <c r="O141" i="98"/>
  <c r="O140" i="98"/>
  <c r="O138" i="98"/>
  <c r="O139" i="98"/>
  <c r="O136" i="98"/>
  <c r="O84" i="98"/>
  <c r="O83" i="98"/>
  <c r="S8" i="98"/>
  <c r="O86" i="98"/>
  <c r="S6" i="98"/>
  <c r="O81" i="98"/>
  <c r="O26" i="98"/>
  <c r="O25" i="98"/>
  <c r="O28" i="98"/>
  <c r="O136" i="92"/>
  <c r="O141" i="92"/>
  <c r="O138" i="92"/>
  <c r="O140" i="92"/>
  <c r="O139" i="92"/>
  <c r="O86" i="92"/>
  <c r="S8" i="92"/>
  <c r="O84" i="92"/>
  <c r="O82" i="92"/>
  <c r="O29" i="92"/>
  <c r="S6" i="92"/>
  <c r="O27" i="92"/>
  <c r="O25" i="92"/>
  <c r="O28" i="92"/>
  <c r="O24" i="92"/>
  <c r="O139" i="91"/>
  <c r="O138" i="91"/>
  <c r="O136" i="91"/>
  <c r="O82" i="91"/>
  <c r="S8" i="91"/>
  <c r="O84" i="91"/>
  <c r="S7" i="91"/>
  <c r="S6" i="91"/>
  <c r="O86" i="91"/>
  <c r="O26" i="91"/>
  <c r="O28" i="91"/>
  <c r="O138" i="90"/>
  <c r="O139" i="90"/>
  <c r="O140" i="90"/>
  <c r="O136" i="90"/>
  <c r="O84" i="90"/>
  <c r="S8" i="90"/>
  <c r="O86" i="90"/>
  <c r="O83" i="90"/>
  <c r="S7" i="90"/>
  <c r="S6" i="90"/>
  <c r="O81" i="90"/>
  <c r="O26" i="90"/>
  <c r="O27" i="90"/>
  <c r="O28" i="90"/>
  <c r="O24" i="90"/>
  <c r="O140" i="89"/>
  <c r="O141" i="89"/>
  <c r="O139" i="89"/>
  <c r="O138" i="89"/>
  <c r="O86" i="89"/>
  <c r="O84" i="89"/>
  <c r="O82" i="89"/>
  <c r="S6" i="89"/>
  <c r="S8" i="89"/>
  <c r="O25" i="89"/>
  <c r="O26" i="89"/>
  <c r="O139" i="88"/>
  <c r="O138" i="88"/>
  <c r="O140" i="88"/>
  <c r="O141" i="88"/>
  <c r="S6" i="88"/>
  <c r="O82" i="88"/>
  <c r="O84" i="88"/>
  <c r="O83" i="88"/>
  <c r="S8" i="88"/>
  <c r="O86" i="88"/>
  <c r="O26" i="88"/>
  <c r="O29" i="88"/>
  <c r="O25" i="88"/>
  <c r="O140" i="87"/>
  <c r="O139" i="87"/>
  <c r="O136" i="87"/>
  <c r="O141" i="87"/>
  <c r="O83" i="87"/>
  <c r="S8" i="87"/>
  <c r="O86" i="87"/>
  <c r="O84" i="87"/>
  <c r="S6" i="87"/>
  <c r="O81" i="87"/>
  <c r="O26" i="87"/>
  <c r="O25" i="87"/>
  <c r="O28" i="87"/>
  <c r="O140" i="86"/>
  <c r="O139" i="86"/>
  <c r="O137" i="86"/>
  <c r="O136" i="86"/>
  <c r="O141" i="86"/>
  <c r="O82" i="86"/>
  <c r="O84" i="86"/>
  <c r="S8" i="86"/>
  <c r="O86" i="86"/>
  <c r="S6" i="86"/>
  <c r="O26" i="86"/>
  <c r="O25" i="86"/>
  <c r="O28" i="86"/>
  <c r="O136" i="85"/>
  <c r="O137" i="85"/>
  <c r="O84" i="85"/>
  <c r="O86" i="85"/>
  <c r="O83" i="85"/>
  <c r="S8" i="85"/>
  <c r="O82" i="85"/>
  <c r="S6" i="85"/>
  <c r="O28" i="85"/>
  <c r="O27" i="85"/>
  <c r="O26" i="85"/>
  <c r="S7" i="85"/>
  <c r="S10" i="85"/>
  <c r="S12" i="85"/>
  <c r="O29" i="85"/>
  <c r="O25" i="85"/>
  <c r="O24" i="85"/>
  <c r="O140" i="84"/>
  <c r="O139" i="84"/>
  <c r="O138" i="84"/>
  <c r="O136" i="84"/>
  <c r="O141" i="84"/>
  <c r="O86" i="84"/>
  <c r="S8" i="84"/>
  <c r="O83" i="84"/>
  <c r="O84" i="84"/>
  <c r="O26" i="84"/>
  <c r="O29" i="84"/>
  <c r="O28" i="84"/>
  <c r="S6" i="84"/>
  <c r="S9" i="84"/>
  <c r="S11" i="84"/>
  <c r="O139" i="83"/>
  <c r="O141" i="83"/>
  <c r="O138" i="83"/>
  <c r="O136" i="83"/>
  <c r="O140" i="83"/>
  <c r="S6" i="83"/>
  <c r="O86" i="83"/>
  <c r="S7" i="83"/>
  <c r="O83" i="83"/>
  <c r="O84" i="83"/>
  <c r="S8" i="83"/>
  <c r="O81" i="83"/>
  <c r="O26" i="83"/>
  <c r="O28" i="83"/>
  <c r="O24" i="83"/>
  <c r="O141" i="82"/>
  <c r="O138" i="82"/>
  <c r="O139" i="82"/>
  <c r="O136" i="82"/>
  <c r="O140" i="82"/>
  <c r="O83" i="82"/>
  <c r="S8" i="82"/>
  <c r="O86" i="82"/>
  <c r="O84" i="82"/>
  <c r="S6" i="82"/>
  <c r="O25" i="82"/>
  <c r="O27" i="82"/>
  <c r="O28" i="82"/>
  <c r="O24" i="82"/>
  <c r="S8" i="81"/>
  <c r="O141" i="81"/>
  <c r="O140" i="81"/>
  <c r="O137" i="81"/>
  <c r="O83" i="81"/>
  <c r="O84" i="81"/>
  <c r="O86" i="81"/>
  <c r="O81" i="81"/>
  <c r="O27" i="81"/>
  <c r="O29" i="81"/>
  <c r="S6" i="81"/>
  <c r="O24" i="81"/>
  <c r="O137" i="80"/>
  <c r="O141" i="80"/>
  <c r="O139" i="80"/>
  <c r="O140" i="80"/>
  <c r="S9" i="80"/>
  <c r="S11" i="80"/>
  <c r="O85" i="80"/>
  <c r="O84" i="80"/>
  <c r="O83" i="80"/>
  <c r="O81" i="80"/>
  <c r="O86" i="80"/>
  <c r="O139" i="74"/>
  <c r="O138" i="74"/>
  <c r="O141" i="74"/>
  <c r="O83" i="74"/>
  <c r="O84" i="74"/>
  <c r="S8" i="74"/>
  <c r="O86" i="74"/>
  <c r="O85" i="74"/>
  <c r="S6" i="74"/>
  <c r="O27" i="74"/>
  <c r="O28" i="74"/>
  <c r="O24" i="74"/>
  <c r="O140" i="73"/>
  <c r="O139" i="73"/>
  <c r="O138" i="73"/>
  <c r="O141" i="73"/>
  <c r="O86" i="73"/>
  <c r="O82" i="73"/>
  <c r="S8" i="73"/>
  <c r="O26" i="73"/>
  <c r="O29" i="73"/>
  <c r="O28" i="73"/>
  <c r="S6" i="73"/>
  <c r="O139" i="72"/>
  <c r="O137" i="72"/>
  <c r="O136" i="72"/>
  <c r="O141" i="72"/>
  <c r="O83" i="72"/>
  <c r="S6" i="72"/>
  <c r="O86" i="72"/>
  <c r="O81" i="72"/>
  <c r="S8" i="72"/>
  <c r="O84" i="72"/>
  <c r="S7" i="72"/>
  <c r="O27" i="72"/>
  <c r="O24" i="72"/>
  <c r="O25" i="72"/>
  <c r="O28" i="72"/>
  <c r="O139" i="70"/>
  <c r="O138" i="70"/>
  <c r="O141" i="70"/>
  <c r="O83" i="70"/>
  <c r="S8" i="70"/>
  <c r="O86" i="70"/>
  <c r="O84" i="70"/>
  <c r="S7" i="70"/>
  <c r="O81" i="70"/>
  <c r="O26" i="70"/>
  <c r="O27" i="70"/>
  <c r="O29" i="70"/>
  <c r="O28" i="70"/>
  <c r="O24" i="70"/>
  <c r="O137" i="69"/>
  <c r="O139" i="69"/>
  <c r="O140" i="69"/>
  <c r="O141" i="69"/>
  <c r="O86" i="69"/>
  <c r="O83" i="69"/>
  <c r="O84" i="69"/>
  <c r="S8" i="69"/>
  <c r="S7" i="69"/>
  <c r="S6" i="69"/>
  <c r="O81" i="69"/>
  <c r="O26" i="69"/>
  <c r="O27" i="69"/>
  <c r="O28" i="69"/>
  <c r="O24" i="69"/>
  <c r="O140" i="68"/>
  <c r="O139" i="68"/>
  <c r="O141" i="68"/>
  <c r="O137" i="68"/>
  <c r="O86" i="68"/>
  <c r="O84" i="68"/>
  <c r="O83" i="68"/>
  <c r="S8" i="68"/>
  <c r="O81" i="68"/>
  <c r="S6" i="68"/>
  <c r="O29" i="68"/>
  <c r="O26" i="68"/>
  <c r="O27" i="68"/>
  <c r="O25" i="68"/>
  <c r="O141" i="67"/>
  <c r="O139" i="67"/>
  <c r="O140" i="67"/>
  <c r="O138" i="67"/>
  <c r="S6" i="67"/>
  <c r="O81" i="67"/>
  <c r="O86" i="67"/>
  <c r="S8" i="67"/>
  <c r="O84" i="67"/>
  <c r="S7" i="67"/>
  <c r="O27" i="67"/>
  <c r="O28" i="67"/>
  <c r="O24" i="67"/>
  <c r="O136" i="66"/>
  <c r="O82" i="66"/>
  <c r="O86" i="66"/>
  <c r="S8" i="66"/>
  <c r="S6" i="66"/>
  <c r="O25" i="66"/>
  <c r="O28" i="66"/>
  <c r="O141" i="65"/>
  <c r="O139" i="65"/>
  <c r="S8" i="65"/>
  <c r="O140" i="65"/>
  <c r="O86" i="65"/>
  <c r="O84" i="65"/>
  <c r="O27" i="65"/>
  <c r="O29" i="65"/>
  <c r="S6" i="65"/>
  <c r="O27" i="98"/>
  <c r="S7" i="98"/>
  <c r="O85" i="98"/>
  <c r="O137" i="98"/>
  <c r="O24" i="98"/>
  <c r="O82" i="98"/>
  <c r="O29" i="98"/>
  <c r="S7" i="92"/>
  <c r="O85" i="92"/>
  <c r="O81" i="92"/>
  <c r="O137" i="92"/>
  <c r="O140" i="91"/>
  <c r="O85" i="91"/>
  <c r="O81" i="91"/>
  <c r="O137" i="91"/>
  <c r="O141" i="91"/>
  <c r="O24" i="91"/>
  <c r="O25" i="91"/>
  <c r="O29" i="91"/>
  <c r="O83" i="91"/>
  <c r="O82" i="90"/>
  <c r="O85" i="90"/>
  <c r="O137" i="90"/>
  <c r="O25" i="90"/>
  <c r="O29" i="90"/>
  <c r="O27" i="89"/>
  <c r="S7" i="89"/>
  <c r="O85" i="89"/>
  <c r="O136" i="89"/>
  <c r="O28" i="89"/>
  <c r="O81" i="89"/>
  <c r="O137" i="89"/>
  <c r="O24" i="89"/>
  <c r="O29" i="89"/>
  <c r="O83" i="89"/>
  <c r="O27" i="88"/>
  <c r="S7" i="88"/>
  <c r="O85" i="88"/>
  <c r="O136" i="88"/>
  <c r="O28" i="88"/>
  <c r="O81" i="88"/>
  <c r="O137" i="88"/>
  <c r="O24" i="88"/>
  <c r="O27" i="87"/>
  <c r="S7" i="87"/>
  <c r="O85" i="87"/>
  <c r="O137" i="87"/>
  <c r="O24" i="87"/>
  <c r="O82" i="87"/>
  <c r="O29" i="87"/>
  <c r="O27" i="86"/>
  <c r="S7" i="86"/>
  <c r="O85" i="86"/>
  <c r="O81" i="86"/>
  <c r="O24" i="86"/>
  <c r="O138" i="86"/>
  <c r="O29" i="86"/>
  <c r="O83" i="86"/>
  <c r="O81" i="85"/>
  <c r="O85" i="85"/>
  <c r="O27" i="84"/>
  <c r="S7" i="84"/>
  <c r="O85" i="84"/>
  <c r="O81" i="84"/>
  <c r="O137" i="84"/>
  <c r="O24" i="84"/>
  <c r="O82" i="83"/>
  <c r="O25" i="83"/>
  <c r="O85" i="83"/>
  <c r="O137" i="83"/>
  <c r="O29" i="83"/>
  <c r="S7" i="82"/>
  <c r="O85" i="82"/>
  <c r="O81" i="82"/>
  <c r="O137" i="82"/>
  <c r="O29" i="82"/>
  <c r="S7" i="81"/>
  <c r="O85" i="81"/>
  <c r="O136" i="81"/>
  <c r="O28" i="81"/>
  <c r="O82" i="81"/>
  <c r="O138" i="81"/>
  <c r="O27" i="80"/>
  <c r="S7" i="80"/>
  <c r="O136" i="80"/>
  <c r="O28" i="80"/>
  <c r="O24" i="80"/>
  <c r="O82" i="80"/>
  <c r="O138" i="80"/>
  <c r="O29" i="80"/>
  <c r="O27" i="79"/>
  <c r="S7" i="79"/>
  <c r="S10" i="79"/>
  <c r="S12" i="79"/>
  <c r="O85" i="79"/>
  <c r="O24" i="79"/>
  <c r="O82" i="79"/>
  <c r="O138" i="79"/>
  <c r="O29" i="79"/>
  <c r="O140" i="78"/>
  <c r="S7" i="78"/>
  <c r="S10" i="78"/>
  <c r="S12" i="78"/>
  <c r="O85" i="78"/>
  <c r="O136" i="78"/>
  <c r="O28" i="78"/>
  <c r="O81" i="78"/>
  <c r="O137" i="78"/>
  <c r="O24" i="78"/>
  <c r="O29" i="78"/>
  <c r="O83" i="78"/>
  <c r="O137" i="77"/>
  <c r="O82" i="77"/>
  <c r="O25" i="77"/>
  <c r="O29" i="77"/>
  <c r="O85" i="77"/>
  <c r="O85" i="76"/>
  <c r="O81" i="76"/>
  <c r="O137" i="76"/>
  <c r="O25" i="76"/>
  <c r="O81" i="75"/>
  <c r="O137" i="75"/>
  <c r="O25" i="75"/>
  <c r="S6" i="75"/>
  <c r="S9" i="75"/>
  <c r="S11" i="75"/>
  <c r="O85" i="75"/>
  <c r="O81" i="74"/>
  <c r="O82" i="74"/>
  <c r="S7" i="74"/>
  <c r="O137" i="74"/>
  <c r="O29" i="74"/>
  <c r="O84" i="73"/>
  <c r="O27" i="73"/>
  <c r="S7" i="73"/>
  <c r="O85" i="73"/>
  <c r="O81" i="73"/>
  <c r="O137" i="73"/>
  <c r="O24" i="73"/>
  <c r="O26" i="72"/>
  <c r="O140" i="72"/>
  <c r="O85" i="72"/>
  <c r="O82" i="72"/>
  <c r="O138" i="72"/>
  <c r="O29" i="72"/>
  <c r="O25" i="70"/>
  <c r="S6" i="70"/>
  <c r="O140" i="70"/>
  <c r="O85" i="70"/>
  <c r="O137" i="70"/>
  <c r="O29" i="69"/>
  <c r="O85" i="69"/>
  <c r="O82" i="69"/>
  <c r="O25" i="69"/>
  <c r="S7" i="68"/>
  <c r="O85" i="68"/>
  <c r="O136" i="68"/>
  <c r="O24" i="68"/>
  <c r="O82" i="68"/>
  <c r="O138" i="68"/>
  <c r="O28" i="68"/>
  <c r="O137" i="67"/>
  <c r="O25" i="67"/>
  <c r="O29" i="67"/>
  <c r="O85" i="67"/>
  <c r="O82" i="67"/>
  <c r="O84" i="66"/>
  <c r="O27" i="66"/>
  <c r="S7" i="66"/>
  <c r="O85" i="66"/>
  <c r="O81" i="66"/>
  <c r="O137" i="66"/>
  <c r="O24" i="66"/>
  <c r="S7" i="65"/>
  <c r="O85" i="65"/>
  <c r="O136" i="65"/>
  <c r="O28" i="65"/>
  <c r="O81" i="65"/>
  <c r="O24" i="65"/>
  <c r="S9" i="98"/>
  <c r="S11" i="98"/>
  <c r="S10" i="98"/>
  <c r="S12" i="98"/>
  <c r="S9" i="92"/>
  <c r="S11" i="92"/>
  <c r="S10" i="92"/>
  <c r="S12" i="92"/>
  <c r="S10" i="91"/>
  <c r="S12" i="91"/>
  <c r="S9" i="91"/>
  <c r="S11" i="91"/>
  <c r="S10" i="90"/>
  <c r="S12" i="90"/>
  <c r="S9" i="90"/>
  <c r="S11" i="90"/>
  <c r="S9" i="89"/>
  <c r="S11" i="89"/>
  <c r="S10" i="89"/>
  <c r="S12" i="89"/>
  <c r="S9" i="88"/>
  <c r="S11" i="88"/>
  <c r="S10" i="88"/>
  <c r="S12" i="88"/>
  <c r="S9" i="87"/>
  <c r="S11" i="87"/>
  <c r="S10" i="87"/>
  <c r="S12" i="87"/>
  <c r="S9" i="86"/>
  <c r="S11" i="86"/>
  <c r="S10" i="86"/>
  <c r="S12" i="86"/>
  <c r="S9" i="85"/>
  <c r="S11" i="85"/>
  <c r="S10" i="84"/>
  <c r="S12" i="84"/>
  <c r="S10" i="83"/>
  <c r="S12" i="83"/>
  <c r="S9" i="83"/>
  <c r="S11" i="83"/>
  <c r="S9" i="82"/>
  <c r="S11" i="82"/>
  <c r="S10" i="82"/>
  <c r="S12" i="82"/>
  <c r="S10" i="81"/>
  <c r="S12" i="81"/>
  <c r="S9" i="81"/>
  <c r="S11" i="81"/>
  <c r="S10" i="80"/>
  <c r="S12" i="80"/>
  <c r="S9" i="74"/>
  <c r="S11" i="74"/>
  <c r="S10" i="74"/>
  <c r="S12" i="74"/>
  <c r="S10" i="73"/>
  <c r="S12" i="73"/>
  <c r="S9" i="73"/>
  <c r="S11" i="73"/>
  <c r="S10" i="72"/>
  <c r="S12" i="72"/>
  <c r="S9" i="72"/>
  <c r="S11" i="72"/>
  <c r="S10" i="70"/>
  <c r="S12" i="70"/>
  <c r="S9" i="70"/>
  <c r="S11" i="70"/>
  <c r="S10" i="69"/>
  <c r="S12" i="69"/>
  <c r="S9" i="69"/>
  <c r="S11" i="69"/>
  <c r="S9" i="68"/>
  <c r="S11" i="68"/>
  <c r="S10" i="68"/>
  <c r="S12" i="68"/>
  <c r="S9" i="67"/>
  <c r="S11" i="67"/>
  <c r="S10" i="67"/>
  <c r="S12" i="67"/>
  <c r="S9" i="66"/>
  <c r="S11" i="66"/>
  <c r="S10" i="66"/>
  <c r="S12" i="66"/>
  <c r="S10" i="65"/>
  <c r="S12" i="65"/>
  <c r="S9" i="65"/>
  <c r="S11" i="65"/>
  <c r="F171" i="64"/>
  <c r="E171" i="64"/>
  <c r="D171" i="64"/>
  <c r="F170" i="64"/>
  <c r="E170" i="64"/>
  <c r="D170" i="64"/>
  <c r="F169" i="64"/>
  <c r="E169" i="64"/>
  <c r="D169" i="64"/>
  <c r="K141" i="64"/>
  <c r="K140" i="64"/>
  <c r="K135" i="64"/>
  <c r="K133" i="64"/>
  <c r="J125" i="64"/>
  <c r="J124" i="64"/>
  <c r="J123" i="64"/>
  <c r="J122" i="64"/>
  <c r="J121" i="64"/>
  <c r="J120" i="64"/>
  <c r="J119" i="64"/>
  <c r="K86" i="64"/>
  <c r="K85" i="64"/>
  <c r="K80" i="64"/>
  <c r="K78" i="64"/>
  <c r="J70" i="64"/>
  <c r="J69" i="64"/>
  <c r="J68" i="64"/>
  <c r="J67" i="64"/>
  <c r="J66" i="64"/>
  <c r="J65" i="64"/>
  <c r="J64" i="64"/>
  <c r="K29" i="64"/>
  <c r="K28" i="64"/>
  <c r="K23" i="64"/>
  <c r="K21" i="64"/>
  <c r="J13" i="64"/>
  <c r="J12" i="64"/>
  <c r="O27" i="64"/>
  <c r="J11" i="64"/>
  <c r="J10" i="64"/>
  <c r="J9" i="64"/>
  <c r="J8" i="64"/>
  <c r="J7" i="64"/>
  <c r="F171" i="63"/>
  <c r="E171" i="63"/>
  <c r="D171" i="63"/>
  <c r="F170" i="63"/>
  <c r="E170" i="63"/>
  <c r="D170" i="63"/>
  <c r="F169" i="63"/>
  <c r="E169" i="63"/>
  <c r="D169" i="63"/>
  <c r="K141" i="63"/>
  <c r="K140" i="63"/>
  <c r="K135" i="63"/>
  <c r="K133" i="63"/>
  <c r="J125" i="63"/>
  <c r="J124" i="63"/>
  <c r="O139" i="63"/>
  <c r="J123" i="63"/>
  <c r="J122" i="63"/>
  <c r="J121" i="63"/>
  <c r="J120" i="63"/>
  <c r="J119" i="63"/>
  <c r="K86" i="63"/>
  <c r="K85" i="63"/>
  <c r="K80" i="63"/>
  <c r="K78" i="63"/>
  <c r="J70" i="63"/>
  <c r="J69" i="63"/>
  <c r="J68" i="63"/>
  <c r="J67" i="63"/>
  <c r="J66" i="63"/>
  <c r="J65" i="63"/>
  <c r="J64" i="63"/>
  <c r="K29" i="63"/>
  <c r="K28" i="63"/>
  <c r="K23" i="63"/>
  <c r="K21" i="63"/>
  <c r="J13" i="63"/>
  <c r="J12" i="63"/>
  <c r="O27" i="63"/>
  <c r="J11" i="63"/>
  <c r="J10" i="63"/>
  <c r="J9" i="63"/>
  <c r="J8" i="63"/>
  <c r="J7" i="63"/>
  <c r="O138" i="64"/>
  <c r="O137" i="64"/>
  <c r="O139" i="64"/>
  <c r="O141" i="64"/>
  <c r="O83" i="64"/>
  <c r="O85" i="64"/>
  <c r="S8" i="64"/>
  <c r="O86" i="64"/>
  <c r="S6" i="64"/>
  <c r="O25" i="64"/>
  <c r="O26" i="64"/>
  <c r="O29" i="64"/>
  <c r="S7" i="64"/>
  <c r="O24" i="64"/>
  <c r="O141" i="63"/>
  <c r="O140" i="63"/>
  <c r="O138" i="63"/>
  <c r="O84" i="63"/>
  <c r="O82" i="63"/>
  <c r="O83" i="63"/>
  <c r="S7" i="63"/>
  <c r="O85" i="63"/>
  <c r="O81" i="63"/>
  <c r="S6" i="63"/>
  <c r="O26" i="63"/>
  <c r="O28" i="63"/>
  <c r="S8" i="63"/>
  <c r="O24" i="63"/>
  <c r="O84" i="64"/>
  <c r="O140" i="64"/>
  <c r="O136" i="64"/>
  <c r="O28" i="64"/>
  <c r="O81" i="64"/>
  <c r="O82" i="64"/>
  <c r="O136" i="63"/>
  <c r="O137" i="63"/>
  <c r="O86" i="63"/>
  <c r="O25" i="63"/>
  <c r="O29" i="63"/>
  <c r="S9" i="64"/>
  <c r="S11" i="64"/>
  <c r="S10" i="64"/>
  <c r="S12" i="64"/>
  <c r="S9" i="63"/>
  <c r="S11" i="63"/>
  <c r="S10" i="63"/>
  <c r="S12" i="63"/>
  <c r="F171" i="107"/>
  <c r="E171" i="107"/>
  <c r="D171" i="107"/>
  <c r="F170" i="107"/>
  <c r="E170" i="107"/>
  <c r="D170" i="107"/>
  <c r="F169" i="107"/>
  <c r="E169" i="107"/>
  <c r="D169" i="107"/>
  <c r="K141" i="107"/>
  <c r="K140" i="107"/>
  <c r="K135" i="107"/>
  <c r="K133" i="107"/>
  <c r="J125" i="107"/>
  <c r="J124" i="107"/>
  <c r="J123" i="107"/>
  <c r="J122" i="107"/>
  <c r="J121" i="107"/>
  <c r="J120" i="107"/>
  <c r="J119" i="107"/>
  <c r="K86" i="107"/>
  <c r="K85" i="107"/>
  <c r="K80" i="107"/>
  <c r="K78" i="107"/>
  <c r="J70" i="107"/>
  <c r="J69" i="107"/>
  <c r="J68" i="107"/>
  <c r="J67" i="107"/>
  <c r="J66" i="107"/>
  <c r="J65" i="107"/>
  <c r="J64" i="107"/>
  <c r="K29" i="107"/>
  <c r="K28" i="107"/>
  <c r="K23" i="107"/>
  <c r="K21" i="107"/>
  <c r="J13" i="107"/>
  <c r="J12" i="107"/>
  <c r="J11" i="107"/>
  <c r="J10" i="107"/>
  <c r="J9" i="107"/>
  <c r="J8" i="107"/>
  <c r="J7" i="107"/>
  <c r="O139" i="107"/>
  <c r="O138" i="107"/>
  <c r="O140" i="107"/>
  <c r="O137" i="107"/>
  <c r="O136" i="107"/>
  <c r="O141" i="107"/>
  <c r="O83" i="107"/>
  <c r="O84" i="107"/>
  <c r="O85" i="107"/>
  <c r="O82" i="107"/>
  <c r="O86" i="107"/>
  <c r="O81" i="107"/>
  <c r="O26" i="107"/>
  <c r="S8" i="107"/>
  <c r="O27" i="107"/>
  <c r="O25" i="107"/>
  <c r="S7" i="107"/>
  <c r="O28" i="107"/>
  <c r="S6" i="107"/>
  <c r="O24" i="107"/>
  <c r="O29" i="107"/>
  <c r="S10" i="107"/>
  <c r="S12" i="107"/>
  <c r="S9" i="107"/>
  <c r="S11" i="107"/>
  <c r="E9" i="110"/>
  <c r="E12" i="110"/>
  <c r="D7" i="110"/>
  <c r="D32" i="110"/>
  <c r="J32" i="110"/>
  <c r="I6" i="110"/>
  <c r="I21" i="110"/>
  <c r="I24" i="110"/>
  <c r="J19" i="110"/>
  <c r="D29" i="110"/>
  <c r="I13" i="110"/>
  <c r="C18" i="110"/>
  <c r="K8" i="110"/>
  <c r="C8" i="110"/>
  <c r="J13" i="110"/>
  <c r="K32" i="110"/>
  <c r="C10" i="110"/>
  <c r="K5" i="110"/>
  <c r="K25" i="110"/>
  <c r="E19" i="110"/>
  <c r="E22" i="110"/>
  <c r="D23" i="110"/>
  <c r="K27" i="110"/>
  <c r="J27" i="110"/>
  <c r="E8" i="110"/>
  <c r="D25" i="110"/>
  <c r="E29" i="110"/>
  <c r="J26" i="110"/>
  <c r="E7" i="110"/>
  <c r="J21" i="110"/>
  <c r="K24" i="110"/>
  <c r="J6" i="110"/>
  <c r="E15" i="110"/>
  <c r="D26" i="110"/>
  <c r="C24" i="110"/>
  <c r="J31" i="110"/>
  <c r="J28" i="110"/>
  <c r="C31" i="110"/>
  <c r="J18" i="110"/>
  <c r="D33" i="110"/>
  <c r="C25" i="110"/>
  <c r="C7" i="110"/>
  <c r="I4" i="110"/>
  <c r="I31" i="110"/>
  <c r="E32" i="110"/>
  <c r="I30" i="110"/>
  <c r="D11" i="110"/>
  <c r="I20" i="110"/>
  <c r="E23" i="110"/>
  <c r="I5" i="110"/>
  <c r="K15" i="110"/>
  <c r="K26" i="110"/>
  <c r="E17" i="110"/>
  <c r="C21" i="110"/>
  <c r="J30" i="110"/>
  <c r="K16" i="110"/>
  <c r="D18" i="110"/>
  <c r="E14" i="110"/>
  <c r="K31" i="110"/>
  <c r="I23" i="110"/>
  <c r="J34" i="110"/>
  <c r="E4" i="110"/>
  <c r="I17" i="110"/>
  <c r="K13" i="110"/>
  <c r="K29" i="110"/>
  <c r="C15" i="110"/>
  <c r="E11" i="110"/>
  <c r="K10" i="110"/>
  <c r="I8" i="110"/>
  <c r="E24" i="110"/>
  <c r="I7" i="110"/>
  <c r="J7" i="110"/>
  <c r="J10" i="110"/>
  <c r="E13" i="110"/>
  <c r="E27" i="110"/>
  <c r="D34" i="110"/>
  <c r="D8" i="110"/>
  <c r="I22" i="110"/>
  <c r="J9" i="110"/>
  <c r="E10" i="110"/>
  <c r="I9" i="110"/>
  <c r="C26" i="110"/>
  <c r="K6" i="110"/>
  <c r="J17" i="110"/>
  <c r="E34" i="110"/>
  <c r="C14" i="110"/>
  <c r="K7" i="110"/>
  <c r="K20" i="110"/>
  <c r="K17" i="110"/>
  <c r="D17" i="110"/>
  <c r="J24" i="110"/>
  <c r="E26" i="110"/>
  <c r="J29" i="110"/>
  <c r="E6" i="110"/>
  <c r="K28" i="110"/>
  <c r="C20" i="110"/>
  <c r="E5" i="110"/>
  <c r="I16" i="110"/>
  <c r="D4" i="110"/>
  <c r="D14" i="110"/>
  <c r="K33" i="110"/>
  <c r="C22" i="110"/>
  <c r="I18" i="110"/>
  <c r="J23" i="110"/>
  <c r="I28" i="110"/>
  <c r="K9" i="110"/>
  <c r="E18" i="110"/>
  <c r="K4" i="110"/>
  <c r="J22" i="110"/>
  <c r="D28" i="110"/>
  <c r="C4" i="110"/>
  <c r="I19" i="110"/>
  <c r="J33" i="110"/>
  <c r="C9" i="110"/>
  <c r="C5" i="110"/>
  <c r="J16" i="110"/>
  <c r="C12" i="110"/>
  <c r="D15" i="110"/>
  <c r="J11" i="110"/>
  <c r="E31" i="110"/>
  <c r="E20" i="110"/>
  <c r="C19" i="110"/>
  <c r="J15" i="110"/>
  <c r="K14" i="110"/>
  <c r="I15" i="110"/>
  <c r="D9" i="110"/>
  <c r="D10" i="110"/>
  <c r="K21" i="110"/>
  <c r="I27" i="110"/>
  <c r="D12" i="110"/>
  <c r="D6" i="110"/>
  <c r="I33" i="110"/>
  <c r="D21" i="110"/>
  <c r="D5" i="110"/>
  <c r="K34" i="110"/>
  <c r="J5" i="110"/>
  <c r="D20" i="110"/>
  <c r="E25" i="110"/>
  <c r="C32" i="110"/>
  <c r="C30" i="110"/>
  <c r="K11" i="110"/>
  <c r="I32" i="110"/>
  <c r="C23" i="110"/>
  <c r="K30" i="110"/>
  <c r="C28" i="110"/>
  <c r="C17" i="110"/>
  <c r="E33" i="110"/>
  <c r="I34" i="110"/>
  <c r="J12" i="110"/>
  <c r="C33" i="110"/>
  <c r="D19" i="110"/>
  <c r="K22" i="110"/>
  <c r="K18" i="110"/>
  <c r="C16" i="110"/>
  <c r="D13" i="110"/>
  <c r="C13" i="110"/>
  <c r="I14" i="110"/>
  <c r="I25" i="110"/>
  <c r="E28" i="110"/>
  <c r="C34" i="110"/>
  <c r="E30" i="110"/>
  <c r="D16" i="110"/>
  <c r="D24" i="110"/>
  <c r="C29" i="110"/>
  <c r="J8" i="110"/>
  <c r="I29" i="110"/>
  <c r="K12" i="110"/>
  <c r="I26" i="110"/>
  <c r="C27" i="110"/>
  <c r="I12" i="110"/>
  <c r="J14" i="110"/>
  <c r="D30" i="110"/>
  <c r="J20" i="110"/>
  <c r="K19" i="110"/>
  <c r="K23" i="110"/>
  <c r="C6" i="110"/>
  <c r="I10" i="110"/>
  <c r="C11" i="110"/>
  <c r="D22" i="110"/>
  <c r="J25" i="110"/>
  <c r="E21" i="110"/>
  <c r="D31" i="110"/>
  <c r="I11" i="110"/>
  <c r="E16" i="110"/>
  <c r="D27" i="110"/>
  <c r="J4" i="110"/>
  <c r="F12" i="110" l="1"/>
  <c r="F11" i="110"/>
  <c r="F34" i="110"/>
  <c r="F26" i="110"/>
  <c r="F18" i="110"/>
  <c r="F10" i="110"/>
  <c r="F27" i="110"/>
  <c r="F33" i="110"/>
  <c r="F25" i="110"/>
  <c r="F17" i="110"/>
  <c r="F9" i="110"/>
  <c r="F20" i="110"/>
  <c r="F19" i="110"/>
  <c r="F32" i="110"/>
  <c r="F24" i="110"/>
  <c r="F16" i="110"/>
  <c r="F8" i="110"/>
  <c r="F28" i="110"/>
  <c r="F31" i="110"/>
  <c r="F23" i="110"/>
  <c r="F15" i="110"/>
  <c r="F7" i="110"/>
  <c r="F30" i="110"/>
  <c r="F22" i="110"/>
  <c r="F14" i="110"/>
  <c r="F6" i="110"/>
  <c r="F29" i="110"/>
  <c r="F21" i="110"/>
  <c r="F13" i="110"/>
  <c r="F5" i="110"/>
  <c r="F4" i="110"/>
  <c r="I35" i="110"/>
  <c r="J35" i="110"/>
  <c r="K35" i="110"/>
  <c r="E35" i="110"/>
  <c r="C35" i="110"/>
  <c r="D35" i="110"/>
  <c r="F35" i="110" l="1"/>
</calcChain>
</file>

<file path=xl/sharedStrings.xml><?xml version="1.0" encoding="utf-8"?>
<sst xmlns="http://schemas.openxmlformats.org/spreadsheetml/2006/main" count="8841" uniqueCount="828">
  <si>
    <t>Sample</t>
  </si>
  <si>
    <t>Bx</t>
  </si>
  <si>
    <t>pH</t>
  </si>
  <si>
    <t>Colour ICUMSA (every 2 hours)</t>
  </si>
  <si>
    <t>Carbonator</t>
  </si>
  <si>
    <t>1st reading</t>
  </si>
  <si>
    <t>2nd reading</t>
  </si>
  <si>
    <t>3rd reading</t>
  </si>
  <si>
    <t>4th reading</t>
  </si>
  <si>
    <t>AVERAGE</t>
  </si>
  <si>
    <t>Raw Sugar</t>
  </si>
  <si>
    <t>Washed Sugar</t>
  </si>
  <si>
    <t>Raw Liquor</t>
  </si>
  <si>
    <t>Clear Liquor</t>
  </si>
  <si>
    <t>1st Refine</t>
  </si>
  <si>
    <t>2nd Refine</t>
  </si>
  <si>
    <t>Fine Liquor</t>
  </si>
  <si>
    <t>Colour</t>
  </si>
  <si>
    <t>CaO content (%)</t>
  </si>
  <si>
    <t>Water</t>
  </si>
  <si>
    <t>Sweet Water</t>
  </si>
  <si>
    <t>CL</t>
  </si>
  <si>
    <t>TDS</t>
  </si>
  <si>
    <t>Chlorine</t>
  </si>
  <si>
    <t>Plate 1</t>
  </si>
  <si>
    <t>FL</t>
  </si>
  <si>
    <t>Plate 2</t>
  </si>
  <si>
    <t>Plate 3</t>
  </si>
  <si>
    <t>Column Performance</t>
  </si>
  <si>
    <t>Cooling Tower</t>
  </si>
  <si>
    <t>Trace sugar</t>
  </si>
  <si>
    <t>Plate 4</t>
  </si>
  <si>
    <t>Column</t>
  </si>
  <si>
    <t>In</t>
  </si>
  <si>
    <t>Out</t>
  </si>
  <si>
    <t>% Reduction</t>
  </si>
  <si>
    <t>Crop Liquor</t>
  </si>
  <si>
    <t>IG mol (1)</t>
  </si>
  <si>
    <t>IG mol (2)</t>
  </si>
  <si>
    <t>Colour Reduction (%)</t>
  </si>
  <si>
    <t>C1 mol (1)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</si>
  <si>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CL</t>
    </r>
  </si>
  <si>
    <t>C1 mol (2)</t>
  </si>
  <si>
    <r>
      <t xml:space="preserve">CL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1st Refine</t>
    </r>
  </si>
  <si>
    <t>Turbidity</t>
  </si>
  <si>
    <r>
      <t xml:space="preserve">1st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2nd Refine</t>
    </r>
  </si>
  <si>
    <t>Pol</t>
  </si>
  <si>
    <t>Purity</t>
  </si>
  <si>
    <t>Before</t>
  </si>
  <si>
    <t>After</t>
  </si>
  <si>
    <t>Difference</t>
  </si>
  <si>
    <r>
      <t xml:space="preserve">2nd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</si>
  <si>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magma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</si>
  <si>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</si>
  <si>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mol</t>
  </si>
  <si>
    <t>D1 tank</t>
  </si>
  <si>
    <t>D2 tank</t>
  </si>
  <si>
    <t>E dilution</t>
  </si>
  <si>
    <t>E magma</t>
  </si>
  <si>
    <t>STRIKE NO.</t>
  </si>
  <si>
    <t>E massecuite</t>
  </si>
  <si>
    <t>E mol (Final mol)</t>
  </si>
  <si>
    <t>REMARKS:</t>
  </si>
  <si>
    <t xml:space="preserve"> </t>
  </si>
  <si>
    <t>MORNING SHIFT (0700-1500: Shift B)</t>
  </si>
  <si>
    <t>Cake Pol</t>
  </si>
  <si>
    <t>MORNING SHIFT (0700-1500: Shift D)</t>
  </si>
  <si>
    <t>AFTERNOON SHIFT (1500-2300: Shift B)</t>
  </si>
  <si>
    <t>MORNING SHIFT (0700-1500: Shift A)</t>
  </si>
  <si>
    <t>AFTERNOON SHIFT (1500-2300: Shift C)</t>
  </si>
  <si>
    <t>AFTERNOON SHIFT (1500-2300: Shift D)</t>
  </si>
  <si>
    <t>MORNING SHIFT (0700-1500: Shift C)</t>
  </si>
  <si>
    <t>AFTERNOON SHIFT (1500-2300: Shift A)</t>
  </si>
  <si>
    <t>RNB</t>
  </si>
  <si>
    <t>LISSE</t>
  </si>
  <si>
    <t>BL</t>
  </si>
  <si>
    <r>
      <t xml:space="preserve">CL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</si>
  <si>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RL</t>
  </si>
  <si>
    <t>RL-FL</t>
  </si>
  <si>
    <t>CL-FL</t>
  </si>
  <si>
    <t>RL-FL %</t>
  </si>
  <si>
    <t>CL-FL %</t>
  </si>
  <si>
    <t>NIGHT SHIFT 2300-0700: Shift C)</t>
  </si>
  <si>
    <t>NIGHT SHIFT 2300-0700: Shift D)</t>
  </si>
  <si>
    <t>NIGHT SHIFT 2300-0700: Shift A)</t>
  </si>
  <si>
    <t>NIGHT SHIFT 2300-0700: Shift B)</t>
  </si>
  <si>
    <t>C2 moll colour-1417 bx-74.77 ph-6.6</t>
  </si>
  <si>
    <t>IGFL no.7069 2/2 =18</t>
  </si>
  <si>
    <t>S1 no.3771 3/4 =62</t>
  </si>
  <si>
    <t>Line1 A1 bin13/15 =29</t>
  </si>
  <si>
    <t>Line2 A1 bin3/4 =46</t>
  </si>
  <si>
    <t>CB L/POL no.219 =911</t>
  </si>
  <si>
    <t>C2 moll colour-1496 bx-75.69 ph-6.6</t>
  </si>
  <si>
    <t>Line2 A1 bin3/4 =52</t>
  </si>
  <si>
    <t>IGFL no.7074 2/2 =15                                               Carb#4 =554</t>
  </si>
  <si>
    <t>Line1 A1 bin13/15 =35                                             Carb#6 =960</t>
  </si>
  <si>
    <t>CBL no.113 1/0 =513                                                   Carb #4 2nd clr=602</t>
  </si>
  <si>
    <t>CBL no.114 1/1 =417                                                    Carb #6 2nd clr=962</t>
  </si>
  <si>
    <t>cl</t>
  </si>
  <si>
    <t>fl</t>
  </si>
  <si>
    <t>c2 moll clr 1555</t>
  </si>
  <si>
    <t>l4 7080 2/2 clr 17</t>
  </si>
  <si>
    <t>s1 3776 3/4 clr 84</t>
  </si>
  <si>
    <t>l1 a1 bin 13/15 clr 38</t>
  </si>
  <si>
    <t>l2 a1 bin 3/4 clr 56</t>
  </si>
  <si>
    <t>L1 5023 CW 2/2=</t>
  </si>
  <si>
    <t>C2 MOL=  1392  79.07  5.7</t>
  </si>
  <si>
    <t>L3 3780 CW 3/4=  79</t>
  </si>
  <si>
    <t>L2 5192 CW 4/4=  52</t>
  </si>
  <si>
    <t>L4 7086 CW 3/3=  18</t>
  </si>
  <si>
    <t>NSA CB    220=  402</t>
  </si>
  <si>
    <t>CARB #6 =  844        CARB #6 = 833     CARB #6 = 791</t>
  </si>
  <si>
    <t xml:space="preserve">CARB #4 =  569        CARB #4 = 529     CARB #4 = 566 </t>
  </si>
  <si>
    <t>C2 MOL=  1428  78.33  5.7</t>
  </si>
  <si>
    <t>CARB #4= 550      9.3      CARB #6=  765  9.1</t>
  </si>
  <si>
    <t>L3 3784 CW 3/4=  78</t>
  </si>
  <si>
    <t>L4 7094 CW 3/3=  16</t>
  </si>
  <si>
    <t>CARB #4= 716     9.0       CARB #6=  732  8.9</t>
  </si>
  <si>
    <t>L2 5197 CW 4/4=  58</t>
  </si>
  <si>
    <t>L1 5026 CW 2/2=  40</t>
  </si>
  <si>
    <t>CARB #4= 753     8.8       CARB #6=  696   8.3</t>
  </si>
  <si>
    <t>L1 5028 CW 2/3=  37</t>
  </si>
  <si>
    <t>CARB #4= 598     9.3       CARB #6 = 702    9.1</t>
  </si>
  <si>
    <t>NSA CB  221     =  341</t>
  </si>
  <si>
    <t>PH 9.6 NO 4 CLR 615</t>
  </si>
  <si>
    <t xml:space="preserve">PH 9.5 NO 4 CLR 605 </t>
  </si>
  <si>
    <t xml:space="preserve">PH 7.7 NO 6 CLR 730 </t>
  </si>
  <si>
    <t>PH 7.8 NO 6 CLR 724</t>
  </si>
  <si>
    <t>S1 3788 3/4 CLR 69</t>
  </si>
  <si>
    <t>L4 7103 3/4 CLR 19</t>
  </si>
  <si>
    <t>L1 5032 3/3 CLR 46</t>
  </si>
  <si>
    <t>L2 5204 4/4 CLR 58</t>
  </si>
  <si>
    <t xml:space="preserve">C2 MOLL CLR 1475                 </t>
  </si>
  <si>
    <t>PH 8.1 N0 4 CLR 423</t>
  </si>
  <si>
    <t>PH 7.6 N0 6 CLR 663</t>
  </si>
  <si>
    <t>PH 9.1 N0 4 CLR 432</t>
  </si>
  <si>
    <t>PH 7.4 NO 6 CLR 561</t>
  </si>
  <si>
    <t>C2 MOL=  1469  80.12  7.2</t>
  </si>
  <si>
    <t>L4 7109 CW 3/4=  15</t>
  </si>
  <si>
    <t>L3 3793 CW 3/4=  78</t>
  </si>
  <si>
    <t>CARB #4=  457  8.3        CARB#6=  546  7.1</t>
  </si>
  <si>
    <t>CARB #4=  441  8.4        CARB#6=  532  7.2</t>
  </si>
  <si>
    <t>L1 5037 CW 3/3=  43</t>
  </si>
  <si>
    <t>L2 5210 CW 4/4=  55</t>
  </si>
  <si>
    <t>CARB #4=  449  8.4        CARB#6=  549  7.2</t>
  </si>
  <si>
    <t>CARB #4=  373  8.9        CARB#6=  512  7.7</t>
  </si>
  <si>
    <t>NSA CB   222     =  388</t>
  </si>
  <si>
    <t>C2 mol = 1589</t>
  </si>
  <si>
    <t>Carb 4  = 342 pH 8.1                 Carb 6 = 501 pH 7.3</t>
  </si>
  <si>
    <t>S1 no.3797 = 80 c/w 3/4</t>
  </si>
  <si>
    <t>IG no.7119 = 18 c/w 3/4</t>
  </si>
  <si>
    <t>A1 L1 Bin 13/15 = 33</t>
  </si>
  <si>
    <t>A1 L2 Bin 3/4 = 56</t>
  </si>
  <si>
    <t>Carb 4 = 353 pH 8.9                  Carb 6 = 490 pH 7.6</t>
  </si>
  <si>
    <t xml:space="preserve">Carb 4 = 367 pH 9.1                  Carb 6 = 469 pH 7.8 </t>
  </si>
  <si>
    <t>Carb 4 = 359 pH 9.0                  Carb 6 = 454 pH 7.9</t>
  </si>
  <si>
    <t>C2 moll colour-1426 BX-75.64 PH-6.7</t>
  </si>
  <si>
    <t>Carb 4 =425 ph 8.5         Carb 6 =521 ph 7.8</t>
  </si>
  <si>
    <t>Carb 4 =388 ph 8.8         Carb 6 =479 ph 8.5</t>
  </si>
  <si>
    <t>IGFL no.7124 3/4 =17</t>
  </si>
  <si>
    <t>Line1 A1 bin13/15 =34</t>
  </si>
  <si>
    <t>Line2 A1 bin3/4 =56</t>
  </si>
  <si>
    <t>S1 no.3802 3/4 =79</t>
  </si>
  <si>
    <t>Carb 4 =445 ph 8.4         Carb 6 =551 ph 8.0</t>
  </si>
  <si>
    <t>Carb 4 =455 ph 8.3         Carb 6 =592 ph 8.3</t>
  </si>
  <si>
    <t>C2 MOL=  1667  79.05  6.5</t>
  </si>
  <si>
    <t>CARB 4=  444   8.5          CARB 6 =  516    8.2</t>
  </si>
  <si>
    <t>CARB 4=  459   8.1          CARB 6 =  502    8.0</t>
  </si>
  <si>
    <t>L3 3806 CW 3/4=  77</t>
  </si>
  <si>
    <t>L1 5056 CW 3/3=  30</t>
  </si>
  <si>
    <t>L2 5228 CW 4/4=  48</t>
  </si>
  <si>
    <t>CARB 4=  386   8.6          CARB 6 =  469    8.0</t>
  </si>
  <si>
    <t>L4 7132 CW 3/4=  15         L4 7134 CW 3/3=  17</t>
  </si>
  <si>
    <t>CARB 4=  398   8.7          CARB 6 =  487    7.9</t>
  </si>
  <si>
    <t>NSA CB     227   =   415</t>
  </si>
  <si>
    <t>C2 MOLL CLR 1425</t>
  </si>
  <si>
    <t>CARB PN NO 6 7.7 CLR 458</t>
  </si>
  <si>
    <t>CARB PH NO 4 8.0 CLR 390</t>
  </si>
  <si>
    <t>CARB PH NO 4 8.1 CLR 384</t>
  </si>
  <si>
    <t>L4 7139 3/3 CLR 17</t>
  </si>
  <si>
    <t>L1 5061 3/3 CLR 28</t>
  </si>
  <si>
    <t>S1 3810 3/4 CLR 54</t>
  </si>
  <si>
    <t>L2 5235 4/4 CLR 42</t>
  </si>
  <si>
    <t>CARB PH NO 4 8.1 CLR 371</t>
  </si>
  <si>
    <t>CARB PH N0 6 7.8 CLR 480</t>
  </si>
  <si>
    <t>CARB PH NO 6 7.7 CLR 465</t>
  </si>
  <si>
    <t>CARB PH N0 4 8.9 CLR 393</t>
  </si>
  <si>
    <t>CARB PH NO 6 8.8 CLR 504</t>
  </si>
  <si>
    <t>C2 moll colour-1182 bx-76.66 ph-6.7</t>
  </si>
  <si>
    <t>IGFL no.7146 3/3 =15</t>
  </si>
  <si>
    <t>Line2 A1 bin3/4 =45</t>
  </si>
  <si>
    <t>S1 no.3815 3/4 =56</t>
  </si>
  <si>
    <t>Line2 A1 bin3/4 =44</t>
  </si>
  <si>
    <t>NSACB no.228 =406</t>
  </si>
  <si>
    <t>Carb 4 =412 ph 8.2              Carb 6 =521 ph 7.9</t>
  </si>
  <si>
    <t>Carb 4 =420 ph 7.9              Carb 6 =557 ph 7.8</t>
  </si>
  <si>
    <t>Carb 4 =429 ph 7.9              Carb 6 =585 ph 8.2</t>
  </si>
  <si>
    <t>Carb 4 =446 ph 7.8              Carb 6 =620 ph 8.6</t>
  </si>
  <si>
    <t>C2 mol = 1320</t>
  </si>
  <si>
    <t>Carb 4 = 482 pH 7.4               Carb 6 = 769 pH 7.7</t>
  </si>
  <si>
    <t>A1 L1 Bin 13/15 = 31</t>
  </si>
  <si>
    <t>A1 L2 Bin 3/4 = 40</t>
  </si>
  <si>
    <t>S1 no.3821 = 61 c/w 3/4</t>
  </si>
  <si>
    <t>IG no.7156 = 16 c/w 3/3</t>
  </si>
  <si>
    <t>Carb 4 = 451 pH 8.3               Carb 6 = 663 pH 8.3</t>
  </si>
  <si>
    <t>Carb 4 = 463 pH 8.5               Carb 6 = 676 pH 8.1</t>
  </si>
  <si>
    <t>Carb 4 = 445 pH 8.4               Carb 6 = 655 pH 7.6</t>
  </si>
  <si>
    <t>CB Low Pol no.225 = 1048</t>
  </si>
  <si>
    <t>C2 MOLL CLR 1514</t>
  </si>
  <si>
    <t>CARB  NO 6 PH 7.8 CLR 482</t>
  </si>
  <si>
    <t>CARB NO 4 PH 9,0 CLR 384</t>
  </si>
  <si>
    <t>CARB NO 6 PH 7.7 CLR 465</t>
  </si>
  <si>
    <t>L1 5078 3/3 CLR 36</t>
  </si>
  <si>
    <t>L2 5257 4/4 CLR 46</t>
  </si>
  <si>
    <t>S1 3825 3/4 CLR 60</t>
  </si>
  <si>
    <t>L4 7162 3/3 CLR 16</t>
  </si>
  <si>
    <t>CARB N0 4 PH 8.9 CLR 390</t>
  </si>
  <si>
    <t>CARB NO 4 PH 8.9 CLR 372</t>
  </si>
  <si>
    <t>CARB NO 6 PH 7.8 CLR 454</t>
  </si>
  <si>
    <t xml:space="preserve">  </t>
  </si>
  <si>
    <t>CARB NO 4 PH 8.7 CLR 426</t>
  </si>
  <si>
    <t>CARB NO 6 PH 8.1 CLR 445</t>
  </si>
  <si>
    <t>C2 moll colour-1319 bx-74.33 ph-6.6</t>
  </si>
  <si>
    <t>Carb 4 =413 ph-8.8          Carb 6 =451 ph-8.2</t>
  </si>
  <si>
    <t>Carb 4 =405 ph-8.9          Carb 6 =456 ph-8.3</t>
  </si>
  <si>
    <t>IGFL no.7169 3/3 =15</t>
  </si>
  <si>
    <t>S1 no.3831 3/4 =62</t>
  </si>
  <si>
    <t>Line1 A1 bin13/15 =33</t>
  </si>
  <si>
    <t>Line2 A1 bin3/4 =47</t>
  </si>
  <si>
    <t>NSACB no.226 =432</t>
  </si>
  <si>
    <t>Carb 4 =423 ph-8.7          Carb 6 =483 ph-8.3</t>
  </si>
  <si>
    <t>Carb 4 =460 ph-8.5          Carb 6 =502 ph-8.1</t>
  </si>
  <si>
    <t>C2 mol = 1405</t>
  </si>
  <si>
    <t>Carb 4 = 416 pH 8.6               Carb 6 = 545 pH 7.5</t>
  </si>
  <si>
    <t>Carb 4 = 367 pH 8.9               Carb 6 = 464 pH 7.5</t>
  </si>
  <si>
    <t>IG no.7179 = 16 c/w 3/3</t>
  </si>
  <si>
    <t>A1 L2 Bin 3/4 = 45</t>
  </si>
  <si>
    <t>S1 no.3836 = 67 c/w 3/4</t>
  </si>
  <si>
    <t>Carb 4 = 355 pH 8.8               Carb 6 = 449 pH 7.8</t>
  </si>
  <si>
    <t>Carb 4 = 371 pH 8.5               Carb 6 = 457 pH 7.5</t>
  </si>
  <si>
    <t>NSACB no.227 = 300</t>
  </si>
  <si>
    <t>C2 MOLL CLR 1358</t>
  </si>
  <si>
    <t>CARB NO 4 PH 8.5 CLR 355</t>
  </si>
  <si>
    <t>CARB NO 6 PH 7.4 CLR 416</t>
  </si>
  <si>
    <t>L4 7184 3/3 CLR 15</t>
  </si>
  <si>
    <t>SI 3839 3/4 CLR 68</t>
  </si>
  <si>
    <t>LI 5094 3/3 CLR 34</t>
  </si>
  <si>
    <t>L2 5273 4/4 CLR 44</t>
  </si>
  <si>
    <t>CARB NO 4 PH 8.4 CLR 342</t>
  </si>
  <si>
    <t>CARB NO 6 PH 7.5 CLR 410</t>
  </si>
  <si>
    <t>CARB N0 4 PH 8.3 CLR 333</t>
  </si>
  <si>
    <t>CARB NO 6 PH 7.6 CLR 403</t>
  </si>
  <si>
    <t>CARB NO 6 PH 7.3 CLR 446</t>
  </si>
  <si>
    <t>CARB NO 4 PH 8.4 CLR 358</t>
  </si>
  <si>
    <t>C2 MOL=  1409  79.08  6.6</t>
  </si>
  <si>
    <t>CARB 4= 401   8.3         CARB 6= 472   7.2</t>
  </si>
  <si>
    <t>L4 7192 CW 3/3=  14</t>
  </si>
  <si>
    <t>L1 5099 CW 3/3=  30</t>
  </si>
  <si>
    <t>L2 5280 CW 4/4=  48</t>
  </si>
  <si>
    <t>L3 3843 CW 3/4=  64</t>
  </si>
  <si>
    <t>CARB 4= 387   8.4         CARB 6= 461   7.1</t>
  </si>
  <si>
    <t>L4 7194 CW 2/3=  17</t>
  </si>
  <si>
    <t>CARB 4= 370   8.2         CARB 6= 446   7.4</t>
  </si>
  <si>
    <t>CARB 4= 409   8.7         CARB 6= 477   7.8</t>
  </si>
  <si>
    <t>C2 mol = 1519</t>
  </si>
  <si>
    <t>Carb 4 = 442 pH 8.9               Carb 6 = 503 pH 7.5</t>
  </si>
  <si>
    <t>Carb 4 = 458 pH 8.4               Carb 6 = 528 pH 7.4</t>
  </si>
  <si>
    <t>A1 L1 Bin 13/15 = 32</t>
  </si>
  <si>
    <t>A1 L2 Bin 3/4 = 50</t>
  </si>
  <si>
    <t>IG no.7201 = 17 c/w 2/3</t>
  </si>
  <si>
    <t>S1 no.3849 = 58 c/w 3/4</t>
  </si>
  <si>
    <t xml:space="preserve">C1 no.5106 = 26 c/w 3/2 </t>
  </si>
  <si>
    <t>Carb 4 = 458 pH 7.6               Carb 6 = 516 pH 7.3</t>
  </si>
  <si>
    <t>Carb 4 = 461 pH 7.6               Carb 6 = 525 pH 7.4</t>
  </si>
  <si>
    <t>C2 moll colour-1416 bx-76.82 ph-6.8</t>
  </si>
  <si>
    <t>Carb 4 =445 ph 7.8        Carb 6 =512 ph 7.4</t>
  </si>
  <si>
    <t>Carb 4 =432 ph 7.9        Carb 6 =489 ph 7.5</t>
  </si>
  <si>
    <t>IGFL no.7208 2/3 =15</t>
  </si>
  <si>
    <t>Line1 A1 bin13/15 =30</t>
  </si>
  <si>
    <t>S1 no.3850 3/3 =60</t>
  </si>
  <si>
    <t>Carb 4 =396 ph 7.8        Carb 6 =443 ph 7.5</t>
  </si>
  <si>
    <t>Carb 4 =359 ph 7.9        Carb 6 =392 ph 7.6</t>
  </si>
  <si>
    <t>NSACB no.228 =599</t>
  </si>
  <si>
    <t>C2 MOL=  1461  78.32  6.1</t>
  </si>
  <si>
    <t>CARB 4= 363  7.9         CARB 6= 409   7.4</t>
  </si>
  <si>
    <t>CARB 4= 380  7.7         CARB 6= 416   7.1</t>
  </si>
  <si>
    <t>L4 7214 CW 2/3=  16</t>
  </si>
  <si>
    <t>L1 6015 CW 3/2=  33</t>
  </si>
  <si>
    <t>L2 5300 CW 4/4=  49</t>
  </si>
  <si>
    <t>L3 3856 CW 3/3=  68</t>
  </si>
  <si>
    <t>CARB 4= 355  7.8         CARB 6= 421   7.2</t>
  </si>
  <si>
    <t>CARB 4= 334  7.9         CARB 6= 391   8.2</t>
  </si>
  <si>
    <t>C2 MOLL CLR 1326</t>
  </si>
  <si>
    <t>CARB NO 4 PH 8.2 CLR 284</t>
  </si>
  <si>
    <t>CARB NO 6 PH 7.9 CLR 327</t>
  </si>
  <si>
    <t>CARB NO 4 PH 8.1 CLR 288</t>
  </si>
  <si>
    <t>CARB NO 6 PH 8.0 CLR 321</t>
  </si>
  <si>
    <t>L1 6020 3/2 CLR 36</t>
  </si>
  <si>
    <t>L2 5307 4/4 CLR 42</t>
  </si>
  <si>
    <t>CARB NO 4 PH 8.7 CLR 313</t>
  </si>
  <si>
    <t>CARB NO 6 PH 7.5 CLR 328</t>
  </si>
  <si>
    <t>S1 3860 3/3 CLR 85</t>
  </si>
  <si>
    <t>L4 7224 2/2 CLR 14</t>
  </si>
  <si>
    <t>L1 6622 2/2 CLR 41</t>
  </si>
  <si>
    <t>L2 5310 2/2 CLR 49</t>
  </si>
  <si>
    <t>CARB NO 4 PH 8.8 CLR 307              CARB NO 6 PH 7.4 CLR 322</t>
  </si>
  <si>
    <t>C2 moll colour-1158 bx-77.87</t>
  </si>
  <si>
    <t>NSACB no.229 =503</t>
  </si>
  <si>
    <t>Carb 4 =339 ph 8.6                      Carb 6 =369 ph 7.6</t>
  </si>
  <si>
    <t>Carb 4 =321 ph 8.5                      Carb 6 =344 ph 7.5</t>
  </si>
  <si>
    <t>IGFL no.7229 2/1 =10</t>
  </si>
  <si>
    <t>S1 no.3865 3/3 =76</t>
  </si>
  <si>
    <t>Carb 4 =397 ph8.2                       Carb 6 =402 ph 7.9</t>
  </si>
  <si>
    <t>Carb 4 =379 ph 8.3                      Carb 6 =435 ph 7.6</t>
  </si>
  <si>
    <t>C2 MOL=  1291  79.41   6.3</t>
  </si>
  <si>
    <t>CARB 4= 349   8.5              CARB 6= 451  7.6</t>
  </si>
  <si>
    <t>CARB 4= 333   8.4              CARB 6= 459  7.7</t>
  </si>
  <si>
    <t>L4 7236 CW 2/1=  14</t>
  </si>
  <si>
    <t>L2 5319 CW 4/3=  42</t>
  </si>
  <si>
    <t>L1 6630 CW 2/2=  31</t>
  </si>
  <si>
    <t>L3 3870 CW 3/3=  69</t>
  </si>
  <si>
    <t>CARB 4= 342   8.2              CARB 6= 444  7.3</t>
  </si>
  <si>
    <t>NSA CB   230     =  347</t>
  </si>
  <si>
    <t>CARB 4= 328   8.4              CARB 6= 398  7.5</t>
  </si>
  <si>
    <t>C2 MOLL CLR 1288</t>
  </si>
  <si>
    <t>L4 7243 2/1 CLR 16</t>
  </si>
  <si>
    <t>L1 6635 2/2 CLR 25</t>
  </si>
  <si>
    <t>L2 5326 4/3 CLR 37</t>
  </si>
  <si>
    <t>S1 3876 3/3 CLR 58</t>
  </si>
  <si>
    <t>CARB NO 4 PH 8.6 CLR 367</t>
  </si>
  <si>
    <t>CARB NO 6 PH 7.7 CLR 404</t>
  </si>
  <si>
    <t>CARB NO 4 PH  8.7 CLR 371</t>
  </si>
  <si>
    <t>CARB NO  6 PH 7.8 CLR 415</t>
  </si>
  <si>
    <t>CARB NO 4 PH 8.8 CLR 433</t>
  </si>
  <si>
    <t>CARB NO 6 PH 7.7 CLR 563</t>
  </si>
  <si>
    <t>carb no 4 ph 8.7 clr 426</t>
  </si>
  <si>
    <t>carb no 6 ph 8.6 clr 548</t>
  </si>
  <si>
    <t>C2 moll colour-1235 bx-76.29 ph-6.7</t>
  </si>
  <si>
    <t>Carb 4 =428 ph 8.5            Carb 6 =529 ph 7.5</t>
  </si>
  <si>
    <t>Carb 4 =430 ph 8.4            Carb 6 =504 ph 7.3</t>
  </si>
  <si>
    <t>Line1 A1 bin13/15 =28</t>
  </si>
  <si>
    <t>Line2 A1 bin3/4 =41</t>
  </si>
  <si>
    <t>S1 no.3881 3/3 =58</t>
  </si>
  <si>
    <t>IGFL no.7521 2/1 =13</t>
  </si>
  <si>
    <t>Carb 4 =425 ph 8.0            Carb 6 =489 ph 7.3</t>
  </si>
  <si>
    <t>Carb 4 =422 ph 7.7            Carb 6 =496 ph 7.1</t>
  </si>
  <si>
    <t>NSACB no.231 =609</t>
  </si>
  <si>
    <t>C2 mol = 1340</t>
  </si>
  <si>
    <t>Carb 4 = 425 pH 8.3               Carb 6 = 497 pH 7.2</t>
  </si>
  <si>
    <t>Carb 4 = 443 pH 7.9               Carb 6 = 517 pH 7.3</t>
  </si>
  <si>
    <t>A1 L1 Bin 13/15 = 30</t>
  </si>
  <si>
    <t>IG no.7261 = 15 c/w 2/1</t>
  </si>
  <si>
    <t>S1 no.3885 = 60 c/w 3/3</t>
  </si>
  <si>
    <t>Carb 4 = 455 pH 7.7               Carb 6 = 528 pH 7.1</t>
  </si>
  <si>
    <t>Carb 4 = 414 pH 7.8               Carb 6 = 489 pH 7.4</t>
  </si>
  <si>
    <t>C2 MOLL CLR 1277</t>
  </si>
  <si>
    <t>L1 6052 2/2 CLR 23</t>
  </si>
  <si>
    <t>L2 5343 4/3 CLR 33</t>
  </si>
  <si>
    <t>CARB NO 4 PH 8.5 CLR 427</t>
  </si>
  <si>
    <t>CARB NO 6 PH 7.2 CLR 481</t>
  </si>
  <si>
    <t>CARB NO 4 PH 8.6 CLR 433</t>
  </si>
  <si>
    <t>CARB NO 6 PH 7.3 CLR 489</t>
  </si>
  <si>
    <t>CARB NO 4 PH 8.3 CLR 422</t>
  </si>
  <si>
    <t>CARB NO 6 PH 7.3 CLR 494</t>
  </si>
  <si>
    <t>L4 7267 2/1 CLR 15</t>
  </si>
  <si>
    <t>S1 3889 3/3 CLR 48</t>
  </si>
  <si>
    <t>CARB NO 4 PH 8.4 CLR 418</t>
  </si>
  <si>
    <t>CARB NO 6 PH 7.4 CLR 486</t>
  </si>
  <si>
    <t>NSACB 232 CLR 394</t>
  </si>
  <si>
    <t>C2 MOL=  1306  79.05  6.0</t>
  </si>
  <si>
    <t>CARB 4= 424  8.3               CARB 6= 484  7.2</t>
  </si>
  <si>
    <t>CARB 4= 411  8.5               CARB 6= 493  7.1</t>
  </si>
  <si>
    <t>L4 7272 CW 2/1=  16</t>
  </si>
  <si>
    <t>L3 3894 CW 3/3=  51</t>
  </si>
  <si>
    <t>L1 6058 CW 2/2=  28</t>
  </si>
  <si>
    <t>L2 5348 CW 4/3=  42</t>
  </si>
  <si>
    <t>CARB 4= 389  8.2               CARB 6= 465  7.3</t>
  </si>
  <si>
    <t>CBL   115           =  304</t>
  </si>
  <si>
    <t>CARB 4= 428  8.3               CARB 6= 507  7.1</t>
  </si>
  <si>
    <t>C2 mol = 1393</t>
  </si>
  <si>
    <t>Carb 4 = 547 pH 7.6               Carb 6 = 747 pH 7.2</t>
  </si>
  <si>
    <t>CBL no.116 = 225 c/w 3/3</t>
  </si>
  <si>
    <t>IG no.7281 = 17 c/w 2/1</t>
  </si>
  <si>
    <t>A1 L2 Bin 3/4 = 43</t>
  </si>
  <si>
    <t>NSACB no.233 = 593</t>
  </si>
  <si>
    <t>Carb 4 = 504 pH 8.0               Carb 6 = 680 pH 7.2</t>
  </si>
  <si>
    <t>Carb 4 = 520 pH 8.2               Carb 6 = 695 pH 7.3</t>
  </si>
  <si>
    <t>Carb 4 = 498 pH 8.0               Carb 6 = 668 pH 7.2</t>
  </si>
  <si>
    <t>C2 MOL=  1491  78.33  5.8</t>
  </si>
  <si>
    <t>CARB 4= 422  8.4              CARB 6= 609  7.5</t>
  </si>
  <si>
    <t>CARB 4= 405  8.3              CARB 6= 571  7.3</t>
  </si>
  <si>
    <t>L4 7285 CW 2/1=  16</t>
  </si>
  <si>
    <t>L1 6068 CW 2/2=  30</t>
  </si>
  <si>
    <t>L2 5360 CW 4/3=  48</t>
  </si>
  <si>
    <t>L3 3899 CW 3/3=  76</t>
  </si>
  <si>
    <t>CARB 4= 391  8.5              CARB 6= 512  7.4</t>
  </si>
  <si>
    <t>CARB 4= 384  8.3              CARB 6= 490  7.4</t>
  </si>
  <si>
    <t>C2 MOL=  1461  79.08  5.7</t>
  </si>
  <si>
    <t>CARB 4= 377   8.3           CARB 6= 484   7.3</t>
  </si>
  <si>
    <t>CARB 4= 370   8.4           CARB 6= 469   7.2</t>
  </si>
  <si>
    <t>L4 7291 CW 2/1=  15</t>
  </si>
  <si>
    <t>L1 6074 CW 2/2=  32</t>
  </si>
  <si>
    <t>L2 5369 CW 4/4=  45</t>
  </si>
  <si>
    <t>L3 3904 CW 3/3=  72</t>
  </si>
  <si>
    <t>NSA CB       234 =  387</t>
  </si>
  <si>
    <t>CARB 4= 359   8.3           CARB 6= 443   7.1</t>
  </si>
  <si>
    <t>CARB 4= 343   8.4           CARB 6= 451   7.3</t>
  </si>
  <si>
    <t>C2 mol = 1547</t>
  </si>
  <si>
    <t>Carb 4 = 370 pH 7.7               Carb 6 = 420 pH 7.6</t>
  </si>
  <si>
    <t>S1 no.3910 = 68 c/w 3/3</t>
  </si>
  <si>
    <t>IG no.7300 = 16 c/w 2/1</t>
  </si>
  <si>
    <t>Carb 4 = 346 pH 8.9               Carb 6 = 410 pH 7.7</t>
  </si>
  <si>
    <t>Carb 4 = 329 pH 9.0               Carb 6 = 395 pH 7.8</t>
  </si>
  <si>
    <t>Carb 4 = 340 pH 9.1               Carb 6 = 405 pH 8.1</t>
  </si>
  <si>
    <t>CARB 4= 344  8.4               CARB 6= 424  7.6</t>
  </si>
  <si>
    <t>CARB 4= 332  8.2               CARB 6= 441  7.2</t>
  </si>
  <si>
    <t>C2 MOL=  1369  79.36  6.0</t>
  </si>
  <si>
    <t>CARB 4= 327  8.3               CARB 6= 419  7.5</t>
  </si>
  <si>
    <t>L4 7305 CW 2/1=  15</t>
  </si>
  <si>
    <t>L1 6084 CW 2/2=  33</t>
  </si>
  <si>
    <t>L2 5380 CW 4/3=  41</t>
  </si>
  <si>
    <t>L3 3914 CW 3/3=  64</t>
  </si>
  <si>
    <t>L/POL   235       = 1303</t>
  </si>
  <si>
    <t>CARB 4= 321  8.4               CARB 6= 439  7.6</t>
  </si>
  <si>
    <t>C2 MOL=  1343  78.09  6.2</t>
  </si>
  <si>
    <t>CARB 4= 339  8.3              CARB 6= 422  7.4</t>
  </si>
  <si>
    <t>CARB 4= 331  8.1              CARB 6= 444  7.2</t>
  </si>
  <si>
    <t>L4 7311 CW 2/1=  16</t>
  </si>
  <si>
    <t>L1 6089 CW 2/2=  31</t>
  </si>
  <si>
    <t>L2 5385 CW 4/3=  40</t>
  </si>
  <si>
    <t>L3 3918 CW 3/3=  61</t>
  </si>
  <si>
    <t>CARB 4= 324  8.3              CARB 6= 437  7.3</t>
  </si>
  <si>
    <t>CARB 4 -336 8.4                 CARB 6 445 7.4</t>
  </si>
  <si>
    <t>C2 MOLL CLR 1262</t>
  </si>
  <si>
    <t>CARB N0 4 PH 8.0 CLR 713</t>
  </si>
  <si>
    <t>CARB NO 6 PH 7.2 CLR 813</t>
  </si>
  <si>
    <t>CARB NO 4 PH 8.5 CLR 864</t>
  </si>
  <si>
    <t>CARB NO 6 PH 7.3 CLR 947</t>
  </si>
  <si>
    <t>L1 6093 3/3 CLR 32</t>
  </si>
  <si>
    <t>L2 5392 4/3 CLR 42</t>
  </si>
  <si>
    <t>S1 3923 3/3 CLR 72</t>
  </si>
  <si>
    <t>L4 7320 2/1 CLR 18</t>
  </si>
  <si>
    <t>C2 MOL=  1377  79.03  6.0</t>
  </si>
  <si>
    <t>L4 7329 CW 2/1=  18</t>
  </si>
  <si>
    <t>L1 6100 CW 2/2=  28</t>
  </si>
  <si>
    <t>L2 5396 CW 4/3=  41</t>
  </si>
  <si>
    <t>L3 3927 CW 3/3=  62</t>
  </si>
  <si>
    <t xml:space="preserve">                                                                                                                 </t>
  </si>
  <si>
    <t>CARB NO 4 PH 8.9 CLR 774</t>
  </si>
  <si>
    <t>CARB NO 6 PH 7.3 CLR 1410</t>
  </si>
  <si>
    <t>carb no 4 ph 8.4 clr 869</t>
  </si>
  <si>
    <t>carb no 6 ph 7.1 clr 879</t>
  </si>
  <si>
    <t>CARB 4=  666  PH  9.0         CARB 6=  809   PH  7.1</t>
  </si>
  <si>
    <t>CARB 4=  651  PH  8.8         CARB 6=  818   PH  7.4</t>
  </si>
  <si>
    <t>CARB 4=  589  PH  9.2         CARB 6=  697   PH  6.8</t>
  </si>
  <si>
    <t>CARB 4=  541  PH  9.3         CARB 6=  626   PH  6.6</t>
  </si>
  <si>
    <t>C2 mol = 2218</t>
  </si>
  <si>
    <t>Carb 4 = 494 pH 10.2               Carb 6 = 554 pH 6.9</t>
  </si>
  <si>
    <t>IG no.4 = 17 c/w 2/1</t>
  </si>
  <si>
    <t>Carb 4 = 299 pH 8.7               Carb 6 = 337 pH 8.1</t>
  </si>
  <si>
    <t>Carb 4 = 290 pH 8.8               Carb 6 = 325 pH 8.3</t>
  </si>
  <si>
    <t>A1 L1 Bin 13/15 = 62</t>
  </si>
  <si>
    <t>C1 L1 no.5 = 54 c/w 2/2</t>
  </si>
  <si>
    <t>Carb 4 = 303 pH 8.7               Carb 6 = 348 pH 8.2</t>
  </si>
  <si>
    <t>C2 L2 no.2 = 95 c/w 4/4</t>
  </si>
  <si>
    <t>S1 L3 no.3 = 111 c/w 3/3</t>
  </si>
  <si>
    <t xml:space="preserve">IG no.7 = 12 c/w 3/3 </t>
  </si>
  <si>
    <t>C2 moll colour-1697 bx-78.21 ph-5.7</t>
  </si>
  <si>
    <t>S1 no.</t>
  </si>
  <si>
    <t>Carb 4 =336 ph 8.7       Carb 6 =342 ph 8.5</t>
  </si>
  <si>
    <t>Carb 4 =367 ph 8.9       Carb 6 =340 ph 8.7</t>
  </si>
  <si>
    <t>Carb 4 =388 ph  8.8      Carb 6 =356 ph 8.5</t>
  </si>
  <si>
    <t>IGFL no.9 3/3 =8</t>
  </si>
  <si>
    <t>Carb 4 =422 ph 9.2       Carb 6 =411 ph 9.0</t>
  </si>
  <si>
    <t>Line1 A1 bin13/15 =54</t>
  </si>
  <si>
    <t>Line2 A1 bin3/4  =66</t>
  </si>
  <si>
    <t>C2 MOL=  1704  77.71  6.1</t>
  </si>
  <si>
    <t>CARB 4= 390 PH 9.1       CARB 6= 428 PH 8.4</t>
  </si>
  <si>
    <t>L4 13 CW 1/2=  14</t>
  </si>
  <si>
    <t>CARB 4= 381 PH 9.0       CARB 6= 436 PH 8.5</t>
  </si>
  <si>
    <t>L3 04 CW 3/3=  97</t>
  </si>
  <si>
    <t>L1 11 CW 2/2=  39</t>
  </si>
  <si>
    <t>L2 09 CW 4/4=  52</t>
  </si>
  <si>
    <t>CARB 4= 388 PH 8.9       CARB 6= 421 PH 8.2</t>
  </si>
  <si>
    <t>CARB 4= 322 PH 8.6       CARB 6= 378 PH 7.7</t>
  </si>
  <si>
    <t>C2 moll colour-1656 bx-76.25 ph-5.8</t>
  </si>
  <si>
    <t>Carb 4 =359 ph 9.0                  Carb 6 =347 ph 7.7</t>
  </si>
  <si>
    <t>Carb 4 =385 ph 9.1                  Carb 6 =312 ph 7.6</t>
  </si>
  <si>
    <t>Carb 4 =374 ph 9.3                  Carb 6 =304 ph 7.7</t>
  </si>
  <si>
    <t>IGFL no.20 3/3 =8</t>
  </si>
  <si>
    <t>Line2 A1 bin3/4 =48</t>
  </si>
  <si>
    <t>S1 no.9 3/3 =82</t>
  </si>
  <si>
    <t>Carb 4 =432 ph 9.4                  Carb 6 =341 ph 8.2</t>
  </si>
  <si>
    <t>C2 moll colour -1319 bx-71.77 ph-5.8</t>
  </si>
  <si>
    <t>Carb 4 =387 ph 9.0            Carb 6 =358 ph 7.5</t>
  </si>
  <si>
    <t>Carb 4 =411 ph 9.1            Carb 6 =349 ph 7.9</t>
  </si>
  <si>
    <t>Line1 A1 bin13/15 =25</t>
  </si>
  <si>
    <t>S1 no.11 3/3 =72</t>
  </si>
  <si>
    <t>Carb 4 =361 ph 8.8            carb 6 =369 ph 7.7</t>
  </si>
  <si>
    <t>IGFL no.23 2/1 =8</t>
  </si>
  <si>
    <t xml:space="preserve">L1 A1 CW 2/1=  </t>
  </si>
  <si>
    <t>Carb 4 =394 ph 8.9            carb 6 =381 ph 8.2</t>
  </si>
  <si>
    <t>CARB 4= 402 PH 8.8              CARB 6= 392 PH 8.1</t>
  </si>
  <si>
    <t>C2 MOL=  1391  78.61  6.6</t>
  </si>
  <si>
    <t>L4 28 CW 2/1=  12</t>
  </si>
  <si>
    <t>L1 24 CW 2/1=  31</t>
  </si>
  <si>
    <t>L2 23 CW 4/4=  52</t>
  </si>
  <si>
    <t>CARB 4= 395 PH 8.9              CARB 6= 381 PH 8.0</t>
  </si>
  <si>
    <t>L3 15 CW 3/3=  76</t>
  </si>
  <si>
    <t>CARB 4= 411 PH 8.6              CARB 6= 387 PH 8.2</t>
  </si>
  <si>
    <t>CARB 4= 349 PH 8.9              CARB 6= 333 PH 8.2</t>
  </si>
  <si>
    <t>C2 moll colour-1354 bx-75.49 ph-5.9</t>
  </si>
  <si>
    <t>CARB 4 =375 ph 9.4                        CARB 6 =314 ph 8.6</t>
  </si>
  <si>
    <t>CARB 4 =359 ph 9.2                        CARB 6 =329 ph 8.5</t>
  </si>
  <si>
    <t>IGFL no.35 2/1 =11</t>
  </si>
  <si>
    <t>S1 no.19 3/3 =75</t>
  </si>
  <si>
    <t>CARB 4 =404 ph 9.1                        CARB 6 =322 ph 8.3</t>
  </si>
  <si>
    <t>CARB 4 =388 ph 9.2                        CARB 6 =312 ph 8.5</t>
  </si>
  <si>
    <t>IGFL no.37 1/1 =19</t>
  </si>
  <si>
    <t>C2 moll colour-1324 bx-74.36 ph-5.8</t>
  </si>
  <si>
    <t>CARB 4 =373 ph 8.7                    CARB 6 =338 ph 8.3</t>
  </si>
  <si>
    <t>CARB 4 =382 ph 8.9                    CARB 6 =329 ph 8.2</t>
  </si>
  <si>
    <t>IGFL no.40 1/1 =15</t>
  </si>
  <si>
    <t>Line1 A1 bin13/15 =26</t>
  </si>
  <si>
    <t>S1 no.23 3/3 =73</t>
  </si>
  <si>
    <t>CARB 4 =382 ph 8.4                    CARB 6 =361 ph 8.1</t>
  </si>
  <si>
    <t>CARB 4 =373 ph 8.3                    CARB 6 =330 ph 8.2</t>
  </si>
  <si>
    <t>Carb 4 = 281 pH 8.4               Carb 6 = 296 pH 7.6</t>
  </si>
  <si>
    <t>Carb 4 = 272 pH 8.5                Carb 6 = 290 pH 7.9</t>
  </si>
  <si>
    <t>A1 L1 Bin 13/15 = 28</t>
  </si>
  <si>
    <t>A1 L2 Bin 3/4 = 42</t>
  </si>
  <si>
    <t>IG no.50 = 16 c/w 1/1</t>
  </si>
  <si>
    <t>S1 no.28 = 69 c/w 3/3</t>
  </si>
  <si>
    <t>Carb 4 = 289 pH 8.3               Carb 6 = 305 pH 7.8</t>
  </si>
  <si>
    <t>Carb 4 = 255 pH 8.5               Carb 6 = 279 pH 8.0</t>
  </si>
  <si>
    <t>C2 MOL=  1319  77.92  6.7</t>
  </si>
  <si>
    <t>CARB 4= 333 PH 8.9            CARB 6= 311 PH 8.2</t>
  </si>
  <si>
    <t>CARB 4= 349 PH 8.7            CARB 6= 318 PH 8.1</t>
  </si>
  <si>
    <t>L4  54 CW 1/1=  16</t>
  </si>
  <si>
    <t>L2  49 CW 4/4=  48</t>
  </si>
  <si>
    <t>L1  42 CW 2/1=  39</t>
  </si>
  <si>
    <t>L3  33 CW 3/3=  71</t>
  </si>
  <si>
    <t>CARB 4= 356 PH 8.8            CARB 6= 333 PH 8.0</t>
  </si>
  <si>
    <t>CARB 4= 339 PH 9.1            CARB 6= 351 PH 8.2</t>
  </si>
  <si>
    <t>NSA CB   01   =  336</t>
  </si>
  <si>
    <t>CARB 4= 325 PH 9.0            CARB 6= 355 PH 8.1</t>
  </si>
  <si>
    <t>C2 MOL=  1349  78.66  6.5</t>
  </si>
  <si>
    <t>CARB 4= 306 PH 8.8            CARB 6= 329 PH 8.0</t>
  </si>
  <si>
    <t>L4  60 CW 1/1=  17</t>
  </si>
  <si>
    <t>L1  47 CW 2/1=  37</t>
  </si>
  <si>
    <t>L2  55 CW 4/4=  45</t>
  </si>
  <si>
    <t>L3  37 CW 3/3=  68</t>
  </si>
  <si>
    <t>NSA CB   02   =  349</t>
  </si>
  <si>
    <t>CARB 4= 311 PH 8.9            CARB 6= 337 PH 8.1</t>
  </si>
  <si>
    <t>CARB 4= 298 PH 9.0            CARB 6= 312 PH 8.2</t>
  </si>
  <si>
    <t>C2 mol = 1290</t>
  </si>
  <si>
    <t>Carb 4 = 369 pH 9.3               Carb 6 = 323 pH 8.4</t>
  </si>
  <si>
    <t>Carb 4 = 340 pH 9.0               Carb 6 = 305 pH 8.2</t>
  </si>
  <si>
    <t>S1 no.39 = 71 c/w 3/3</t>
  </si>
  <si>
    <t>IG no.69 = 16 c/w 1/1</t>
  </si>
  <si>
    <t>A1 L1 Bin 13/15 = 35</t>
  </si>
  <si>
    <t>A1 L2 Bin 3/4 = 47</t>
  </si>
  <si>
    <t>Carb 4 = 329 pH 8.8               Carb 6 = 289 pH 8.3</t>
  </si>
  <si>
    <t>Carb 4 = 312 pH 9.0               Carb 6 = 272 pH 8.4</t>
  </si>
  <si>
    <t>C2 moll colour-1119 bx-76.02 ph-7.0</t>
  </si>
  <si>
    <t>CARB 4 =367 ph 8.7                              CARB 6 =340 ph 8.5</t>
  </si>
  <si>
    <t>CARB 4 =339 ph 8.9                              CARB 6 =303 ph 8.3</t>
  </si>
  <si>
    <t>CARB 4 =482 ph 9.4                              CARB 6 =335 ph 8.0</t>
  </si>
  <si>
    <t>IGFL no.76 1/1 =13</t>
  </si>
  <si>
    <t>Line1 A1 bin13/15 =22</t>
  </si>
  <si>
    <t>Line2 A1 bin3/4 =31</t>
  </si>
  <si>
    <t>S1 no.45 3/3 =69</t>
  </si>
  <si>
    <t>CARB 4 =522 ph 9.2                              CARB 6 =347 ph 8.2</t>
  </si>
  <si>
    <t>C2 MOL=  1207  78.08  7.1</t>
  </si>
  <si>
    <t>CARB 4= 455 PH 8.9             CARB 6= 401 PH 7.4</t>
  </si>
  <si>
    <t>CARB 4= 421 PH 8.8             CARB 6= 391 PH 7.5</t>
  </si>
  <si>
    <t>L4 83 CW 1/1=  15</t>
  </si>
  <si>
    <t>L1 62 CW 2/1=  28</t>
  </si>
  <si>
    <t>L2 73 CW 4/4=  41</t>
  </si>
  <si>
    <t>L3 50 CW 3/3=  76</t>
  </si>
  <si>
    <t>CARB 4= 409 PH 9.0             CARB 6= 358 PH 7.3</t>
  </si>
  <si>
    <t>CARB 4= 388 PH 8.8             CARB 6= 362 PH 7.2</t>
  </si>
  <si>
    <t>C2 mol = 1289</t>
  </si>
  <si>
    <t>Carb 4 = 407 pH 9.1              Carb 6 = 393 pH 8.1</t>
  </si>
  <si>
    <t>Carb 4 = 396 pH 9.2               Carb 6 = 382 pH 8.1</t>
  </si>
  <si>
    <t>S1 no.55 = 72 c/w 3/3</t>
  </si>
  <si>
    <t>IG no.91 = 17 c/w 1/1</t>
  </si>
  <si>
    <t>A1 L1 Bin 13/15 = 34</t>
  </si>
  <si>
    <t>Carb 4 = 384 pH 9.0               Carb 6 = 368 pH 8.0</t>
  </si>
  <si>
    <t>Carb 4 = 411 pH 9.1               Carb 6 = 397 pH 8.2</t>
  </si>
  <si>
    <t>C2 moll colour-1334 bx-77.14 ph-6.8</t>
  </si>
  <si>
    <t>CARB 4 =429 ph 9.0                          CARB 6 =409 ph 8.2</t>
  </si>
  <si>
    <t>CARB 4 =434 ph 9.1                          CARB 6 =425 ph 8.4</t>
  </si>
  <si>
    <t>CARB 4 =423 ph 9.1                          CARB 6 =418 ph 8.3</t>
  </si>
  <si>
    <t>IGFL no.97 1/1 =15</t>
  </si>
  <si>
    <t>Line2 A1 bin3/4 =35</t>
  </si>
  <si>
    <t>S1 no.60 3/3 =68</t>
  </si>
  <si>
    <t>CARB 4 =426 ph 9.2                          CARB 6 =382 ph 8.2</t>
  </si>
  <si>
    <t>CARB 4= 431 PH 9.1                CARB 6= 405 PH 7.3</t>
  </si>
  <si>
    <t>C2 MOL=  1407  79.21  6.6</t>
  </si>
  <si>
    <t>CARB 4= 420 PH 9.0                CARB 6= 391 PH 7.5</t>
  </si>
  <si>
    <t>L4 102 CW 1/1=  16</t>
  </si>
  <si>
    <t>L1   78 CW 2/1=  30</t>
  </si>
  <si>
    <t>L2   91 CW 4/4=  39</t>
  </si>
  <si>
    <t>L3   64 CW 3/3=  72</t>
  </si>
  <si>
    <t>CARB 4= 414 PH 8.9                CARB 6= 377 PH 7.1</t>
  </si>
  <si>
    <t>NSA CB    3     =  338</t>
  </si>
  <si>
    <t>CARB 4= 402 PH 8.9                CARB 6= 380 PH 7.2</t>
  </si>
  <si>
    <t>C2 MOLL CLR 1385</t>
  </si>
  <si>
    <t>CARB 4 PH 9.0 CLR 412</t>
  </si>
  <si>
    <t>CARB 6 PH 7.3 CLR 375</t>
  </si>
  <si>
    <t>L4 108 1/1 CLR 17</t>
  </si>
  <si>
    <t>S1 68 3/3 CLR 66</t>
  </si>
  <si>
    <t>L1 84 2/1 CLR 34</t>
  </si>
  <si>
    <t>L2 99 4/4 CLR 42</t>
  </si>
  <si>
    <t>CARB NO 4 PH 9.2 CLR 480</t>
  </si>
  <si>
    <t>CARB NO 6 PH 7.8 CLR 334</t>
  </si>
  <si>
    <t>carb no 4 ph 9.2 clr466</t>
  </si>
  <si>
    <t>CARB NO 6 PH 7.7 CLR 342</t>
  </si>
  <si>
    <t>CARB NO 4 PH 9.3 CLR 447</t>
  </si>
  <si>
    <t>CARB NO 6 PH 8.1 CLR 358</t>
  </si>
  <si>
    <t>C2 moll colour-1635 bx-74.58 ph-6.8</t>
  </si>
  <si>
    <t>CARB 4 =385 ph 9.1                   CARB 6 =365 ph8.0</t>
  </si>
  <si>
    <t>CARB 4 =418 ph 9.2                   CARB 6 =350 ph 7.9</t>
  </si>
  <si>
    <t>IGFL no.119 1/1 =16</t>
  </si>
  <si>
    <t>S1 no.74 3/3 =66</t>
  </si>
  <si>
    <t>CARB 4 =450 ph9.3                    CARB 6 =398 ph8.2</t>
  </si>
  <si>
    <t>CARB 4 =425 ph 9.1                   CARB 6 =377 ph 8.0</t>
  </si>
  <si>
    <t>NSACB no.4 =514</t>
  </si>
  <si>
    <t>C2 moll colour-1489 bx-75.22 ph-6.6</t>
  </si>
  <si>
    <t>CARB 4 =349 ph 9.3              CARB 6 =364 ph 7.8</t>
  </si>
  <si>
    <t>CARB 4 =358 ph 9.3              CARB 6 =379 ph 8.0</t>
  </si>
  <si>
    <t>IGFL no.124 1/1 =17</t>
  </si>
  <si>
    <t>S1 no.78 3/3 =70</t>
  </si>
  <si>
    <t>CARB 4 =420 ph 9.3              CARB 6 =349 ph 7.7</t>
  </si>
  <si>
    <t>CARB 4 =386 ph 9.2              CARB 6 =354 ph 7.9</t>
  </si>
  <si>
    <t>C2 MOLL CLR 1332</t>
  </si>
  <si>
    <t>CARB NO 4 PH 9.2 CLR 456</t>
  </si>
  <si>
    <t>CARB NO 6 PH 8.1 CLR 373</t>
  </si>
  <si>
    <t>CARB NO 4 PH 9.1 CLR 461</t>
  </si>
  <si>
    <t>CARB NO 6 PH 8.0 CLR 378</t>
  </si>
  <si>
    <t>L4 130 1/1 CLR 16</t>
  </si>
  <si>
    <t>L1 99 2/1 CLR 30</t>
  </si>
  <si>
    <t>L2 116 3/4 CLR 39</t>
  </si>
  <si>
    <t>S1 82 3/3 CLR 76</t>
  </si>
  <si>
    <t>CARB NO 4 PH 9.2 CLR 448</t>
  </si>
  <si>
    <t>CAKE POLL</t>
  </si>
  <si>
    <t>CARB NO 4 PH 9.4 CLR 384</t>
  </si>
  <si>
    <t>CARB NO 6 PH 8.6 CLR 357</t>
  </si>
  <si>
    <t>C2 MOL=  1402  79.05  6.8</t>
  </si>
  <si>
    <t>CARB 4= 439 PH 9.1             CARB 6= 360 PH 7.7</t>
  </si>
  <si>
    <t>CARB 4= 422 PH 8.9             CARB 6= 342 PH 7.4</t>
  </si>
  <si>
    <t>L4 137 CW 2/2=  17</t>
  </si>
  <si>
    <t>L2 123 CW 3/4=  47</t>
  </si>
  <si>
    <t>L3   88 CW 3/3=  78</t>
  </si>
  <si>
    <t>CARB 4= 429 PH 8.8             CARB 6= 352 PH 7.5</t>
  </si>
  <si>
    <t>L1 104 CW 2/2=  33</t>
  </si>
  <si>
    <t>CARB 4= 418 PH 9.0             CARB 6= 333 PH 7.5</t>
  </si>
  <si>
    <t>C2 MOL=  1388  78.82  6.5</t>
  </si>
  <si>
    <t>CARB 4= 433 PH 8.6              CARB 6= 348 PH 7.3</t>
  </si>
  <si>
    <t>NSA CB   05    =  398</t>
  </si>
  <si>
    <t>CARB 4= 413 PH 8.4              CARB 6= 307 PH 7.0</t>
  </si>
  <si>
    <t>L4 142 CW 2/2=  15</t>
  </si>
  <si>
    <t>L1 110 CW 2/2=  31</t>
  </si>
  <si>
    <t>L2 124 CW 3/4=  48</t>
  </si>
  <si>
    <t>L3   91 CW 3/3=  75</t>
  </si>
  <si>
    <t>CARB 4= 407 PH 8.3              CARB 6= 316 PH 7.1</t>
  </si>
  <si>
    <t>CARB 4 388 PH 9.2                 CARB 6 346 PH 8.1</t>
  </si>
  <si>
    <t>C2 MOLL CLR 1245</t>
  </si>
  <si>
    <t>CARB NO 4 PH 9.2 CLR 376</t>
  </si>
  <si>
    <t>CARB NO 6 PH 8.0 CLR 344</t>
  </si>
  <si>
    <t>CARB NO 4 PH 9.1 CLR 371</t>
  </si>
  <si>
    <t>CARB NO 6 PH 8.1 CLR 338</t>
  </si>
  <si>
    <t>L 4 147 2/2 CLR 17</t>
  </si>
  <si>
    <t>L1 114 2/2 CLR 36</t>
  </si>
  <si>
    <t>L2 134 3/4 CLR 48</t>
  </si>
  <si>
    <t>S1 94 3/3 CLR 84</t>
  </si>
  <si>
    <t>CARB NO 4 PH 9.0 CLR 367</t>
  </si>
  <si>
    <t>CARB NO 6 PH 8.2 CLR 335</t>
  </si>
  <si>
    <t>CARB NO 4 PH 9.5 CLR 506</t>
  </si>
  <si>
    <t>CARB NO 6 PH 7.9 CLR 334</t>
  </si>
  <si>
    <t>CARB 4= 398 PH 9.0            CARB 6= 369 PH 7.5</t>
  </si>
  <si>
    <t>C2 MOL=  1291  79.01  7.1</t>
  </si>
  <si>
    <t>CARB 4= 381 PH 8.8            CARB 6= 353 PH 7.4</t>
  </si>
  <si>
    <t>L4 154 CW 2/2=  15</t>
  </si>
  <si>
    <t>L1 122 CW 2/1=  33</t>
  </si>
  <si>
    <t>L2 142 CW 3/4=  46</t>
  </si>
  <si>
    <t>CARB 4= 404 PH 8.7            CARB 6= 359 PH 7.1</t>
  </si>
  <si>
    <t>CARB 4= 411 PH 8.9            CARB 6= 341 PH 7.4</t>
  </si>
  <si>
    <t>C2 MOL=  1507  78.66  6.4</t>
  </si>
  <si>
    <t>CARB 4= 423 PH 8.8              CARB 6= 355 PH 7.5</t>
  </si>
  <si>
    <t>CARB 4= 431 PH 8.9              CARB 6= 322 PH 7.8</t>
  </si>
  <si>
    <t>CARB 4= 419 PH 9.0              CARB 6= 342 PH 7.4</t>
  </si>
  <si>
    <t>L4 160 CW 2/2=  16</t>
  </si>
  <si>
    <t>L1 126 CW 2/1=  36</t>
  </si>
  <si>
    <t>L2 145 CW 3/4=  48</t>
  </si>
  <si>
    <t>L3   98 CW 3/3=  89</t>
  </si>
  <si>
    <t>C2 moll colour-1300 bx-75.64 ph-5.8</t>
  </si>
  <si>
    <t>IGFL no.166 2/2 =14</t>
  </si>
  <si>
    <t>Line1 A1 bin13/15 =38</t>
  </si>
  <si>
    <t>S1 no.103 3/3 =83</t>
  </si>
  <si>
    <t>CARB 4 =367 ph 9.1            CARB 6 =334 ph 7.4</t>
  </si>
  <si>
    <t>CARB 4 =426 ph 9.0            CARB 6 =339 ph 7.4</t>
  </si>
  <si>
    <t>NSACB no.6 =541</t>
  </si>
  <si>
    <t>CARB 4 =407 ph 9.1            CARB 6 =361 ph 8.3</t>
  </si>
  <si>
    <t>CARB 4 =382 ph 9.0            CARB 6 =350 ph 7.8</t>
  </si>
  <si>
    <t>C2 MOL=  1244  78.56  7.1</t>
  </si>
  <si>
    <t>CARB 4= 432 PH 9.1              CARB 6= 339 PH 7.7</t>
  </si>
  <si>
    <t>CARB 4= 420 PH 9.0              CARB 6= 347 PH 7.5</t>
  </si>
  <si>
    <t>L4 171 CW 2/2=  16</t>
  </si>
  <si>
    <t>L1 137 CW 2/1=  35</t>
  </si>
  <si>
    <t>L2 159 CW 3/4=  48</t>
  </si>
  <si>
    <t>L3 110 CW 3/3=  78</t>
  </si>
  <si>
    <t>CARB 4= 407 PH 8.9              CARB 6= 333 PH 7.4</t>
  </si>
  <si>
    <t>CARB 4= 358 PH 9.0              CARB 6= 314 PH 7.4</t>
  </si>
  <si>
    <t>NSA CB  07     =  403</t>
  </si>
  <si>
    <t>C2 MOLL CLR 1455</t>
  </si>
  <si>
    <t>CARB NO 4 PH 9.2 CLR 368</t>
  </si>
  <si>
    <t>CARB NO 6 PH 7.8 CLR 284</t>
  </si>
  <si>
    <t>CARB NO 4 PH 9.1 CLR 374</t>
  </si>
  <si>
    <t>CARB NO 6 PH 7.7 CLR 298</t>
  </si>
  <si>
    <t>L1 141 2/1 CLR 38</t>
  </si>
  <si>
    <t>L2 165 3/4 CLR 46</t>
  </si>
  <si>
    <t>L4 2/2 CLR 15</t>
  </si>
  <si>
    <t>L3 3/3 CLR 76</t>
  </si>
  <si>
    <t>CARB NO 4 PH 9.0 CLR 358</t>
  </si>
  <si>
    <t>CARB N0 6 PH 7.8 CLR 295</t>
  </si>
  <si>
    <t>CARB NO 4 PH 9.3 CLR 434</t>
  </si>
  <si>
    <t>CARB NO 6 PH 7.9 CLR 369</t>
  </si>
  <si>
    <t>C2 moll colour-1455 bx-7271 ph-7.4</t>
  </si>
  <si>
    <t>IGFL no.183 2/2 =13</t>
  </si>
  <si>
    <t>Line1 A1 bin13/15 =35</t>
  </si>
  <si>
    <t>S1 no.119 3/3 =78</t>
  </si>
  <si>
    <t>CARB 4 =457 ph 8.9                               CARB 6 =448 ph 7.2</t>
  </si>
  <si>
    <t>CARB 4 =429 ph 9.1                               CARB 6 =406 ph 7.5</t>
  </si>
  <si>
    <t>CARB 4 =451 ph 8.9                               CARB 6 =418 ph 7.4</t>
  </si>
  <si>
    <t>CARB 4 =422 ph 9.0                               CARB 6 =391 ph 7.7</t>
  </si>
  <si>
    <t>C2 MOL=  1388  79.33  6.6</t>
  </si>
  <si>
    <t>L4 191 CW 2/2=  14</t>
  </si>
  <si>
    <t>CARB 4= 439 PH 8.8           CARB 6= 369 PH 7.4</t>
  </si>
  <si>
    <t>L3 125 CW 3/3=  63</t>
  </si>
  <si>
    <t>L1 155 CW 2/1=  29</t>
  </si>
  <si>
    <t>L2 181 CW 3/4=  42</t>
  </si>
  <si>
    <t>CARB 4= 448 PH 8.6           CARB 6= 357 PH 7.3</t>
  </si>
  <si>
    <t>CARB 4= 392 PH 8.7           CARB 6= 321 PH 7.4</t>
  </si>
  <si>
    <t>C2 MOLL CLR 1421</t>
  </si>
  <si>
    <t>CBNSA 8 CLR 448</t>
  </si>
  <si>
    <t>S1 128 3/3 CLR 66</t>
  </si>
  <si>
    <t>CARB NO 4 PH 9.2 CLR 396</t>
  </si>
  <si>
    <t>CARB NO 6 PH 7.8 CLR 331</t>
  </si>
  <si>
    <t>CARB NO 4 PH 9.3 CLR 410</t>
  </si>
  <si>
    <t>CARB NO 6 PH 7.9 CLR 341</t>
  </si>
  <si>
    <t>CARB NO 4 PH 9.1 CLR 404</t>
  </si>
  <si>
    <t>CARB NO 6 PH 7.8 CLR 338</t>
  </si>
  <si>
    <t>L1 159 2/1 CLR 39</t>
  </si>
  <si>
    <t>L2 185 3/4 CLR 48</t>
  </si>
  <si>
    <t>L4 198 2/2 CLR 15</t>
  </si>
  <si>
    <t>CARB NO 4 PH 9.3 CLR 446</t>
  </si>
  <si>
    <t>CARB NO 6 PH 7.9 CLR 304</t>
  </si>
  <si>
    <t>CARB 4 =413 ph 9.2                   CARB 6 =314 ph 8.0</t>
  </si>
  <si>
    <t>CARB 4 =426 ph 9.1                   CARB 6 =309 ph 7.9</t>
  </si>
  <si>
    <t>C2 moll colour-1207 bx-74.58 ph -7.2</t>
  </si>
  <si>
    <t>IGFL no.200 2/2 =13</t>
  </si>
  <si>
    <t>Line1 A1 bin13/15 =37</t>
  </si>
  <si>
    <t>S1 no.134 3/3 =66</t>
  </si>
  <si>
    <t>CARB 4 =423 ph 9.1                   CARB 6 =354 ph 8.5</t>
  </si>
  <si>
    <t>CARB 4 =400 ph 9.1                   CARB 6 =329 ph 8.2</t>
  </si>
  <si>
    <t>C2 mol = 1297</t>
  </si>
  <si>
    <t>S1 no.178 = 61 c/w 3/3</t>
  </si>
  <si>
    <t>Carb 4 = 415 pH 9.1               Carb 6 = 371 pH 7.9</t>
  </si>
  <si>
    <t>IGM no.206 = 14 c/w 2/2</t>
  </si>
  <si>
    <t>Carb 4 = 358 pH 9.0               Carb 6 = 342 pH 7.6</t>
  </si>
  <si>
    <t>A1 L2 Bin 3/4 = 44</t>
  </si>
  <si>
    <t>Carb 4 = 382 pH 9.1               Carb 6 = 357 pH 7.8</t>
  </si>
  <si>
    <t xml:space="preserve">Carb 4 = 340 pH 8.9               Carb 6 = 321 pH 7.7      </t>
  </si>
  <si>
    <t>C2 MOLL CLR 1458</t>
  </si>
  <si>
    <t>CARB NO 4 PH 9.4 CLR 531</t>
  </si>
  <si>
    <t>CARB NO 6 PH 8.5 CLR 318</t>
  </si>
  <si>
    <t>CARB NO 4 PH 9.8 CLR 508</t>
  </si>
  <si>
    <t>CARB NO 6 PH 8.7 CLR 315</t>
  </si>
  <si>
    <t>S1 143 3/3 CLR 62</t>
  </si>
  <si>
    <t>NSA CB NO 9 CLR 423</t>
  </si>
  <si>
    <t>LI 2/1 CLR 31</t>
  </si>
  <si>
    <t>L 2 3/4 CLR 45</t>
  </si>
  <si>
    <t>CARB NO 4 PH 9.7 CLR 498</t>
  </si>
  <si>
    <t>CARB NO 6 PH 8.8 CLR 308</t>
  </si>
  <si>
    <t>CARB NO 4 PH 9.4 CLR 398</t>
  </si>
  <si>
    <t>CARB NO 6 PH 8.7 CLR 351</t>
  </si>
  <si>
    <t xml:space="preserve">                             </t>
  </si>
  <si>
    <t>C2 MOL=  1319  78.99  6.6</t>
  </si>
  <si>
    <t xml:space="preserve">CARB 4= 398  PH 8.9              CARB 6= 332  PH 8.1    </t>
  </si>
  <si>
    <t>CARB 6= 390  PH 8.8              CARB 6= 342  PH 7.9</t>
  </si>
  <si>
    <t>L4 217 CW 2/2=  16</t>
  </si>
  <si>
    <t>L3 149 CW 3/3=  64</t>
  </si>
  <si>
    <t>L1 178 CW 2/1=  29</t>
  </si>
  <si>
    <t>L2 209 CW 3/4=  41</t>
  </si>
  <si>
    <t xml:space="preserve">CARB 4= 378  PH 9.0              CARB 6= 349  PH 8.1    </t>
  </si>
  <si>
    <t>CARB 4= 382  PH 8.9              CARB 6= 325  PH 8.2</t>
  </si>
  <si>
    <t>Carb 4 = 353 pH 9.1               Carb 6 = 291 pH 8.2</t>
  </si>
  <si>
    <t>Carb 4 = 337 pH 9.1               Carb 6 = 287 pH 7.8</t>
  </si>
  <si>
    <t>A1 L2 Bin 3/4 = 46</t>
  </si>
  <si>
    <t>IG no.223 = 15 c/w 2/2</t>
  </si>
  <si>
    <t>S1 no.150 = 67 c/w 3/3</t>
  </si>
  <si>
    <t>Carb 4 = 299 pH 9.0               Carb 6 = 250 pH 8.0</t>
  </si>
  <si>
    <t>Carb 4 = 315 pH 8.9               Carb 6 = 270 pH 7.8</t>
  </si>
  <si>
    <t>C2 MOL= 1308  78.78  6.6</t>
  </si>
  <si>
    <t>CARB 4= 397 PH 8.9              CARB 6= 325 PH 8.2</t>
  </si>
  <si>
    <t>CARB 4= 392 PH 8.7              CARB 6= 336 PH 8.1</t>
  </si>
  <si>
    <t>L4 227 CW 2/2=  14</t>
  </si>
  <si>
    <t>L1 187 CW 2/1=  31</t>
  </si>
  <si>
    <t>L2 218 CW 3/4=  44</t>
  </si>
  <si>
    <t>L3 150 CW 3/3=  69</t>
  </si>
  <si>
    <t>CARB 4= 400 PH 8.9              CARB 6= 330 PH 8.2</t>
  </si>
  <si>
    <t>CARB 4= 409 PH 9.0              CARB 6= 341 PH 8.3</t>
  </si>
  <si>
    <t>C2 MOL= 1287  79.23  6.7</t>
  </si>
  <si>
    <t>CARB 4= 419 PH 8.8            CARB 6= 344 PH 8.2</t>
  </si>
  <si>
    <t>CARB 4= 427 PH 9.0            CARB 6= 351 PH 8.0</t>
  </si>
  <si>
    <t>L4 232 CW 2/2=  16</t>
  </si>
  <si>
    <t>L1 193 CW 2/1=  32</t>
  </si>
  <si>
    <t>L2 225 CW 3/4=  49</t>
  </si>
  <si>
    <t>L3 157 CW 3/3=  65</t>
  </si>
  <si>
    <t>CARB 4= 402 PH 8.9            CARB 6= 340 PH 8.1</t>
  </si>
  <si>
    <t>NSA CB    10   =  359</t>
  </si>
  <si>
    <t>CARB 4= 411 PH 8.8            CARB 6= 352 PH 8.2</t>
  </si>
  <si>
    <t>s</t>
  </si>
  <si>
    <t>A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</si>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</sst>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2" borderId="0" xfId="0" applyFont="1" applyFill="1"/>
    <xf numFmtId="0" fontId="0" fillId="2" borderId="0" xfId="0" applyFill="1"/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 vertical="center"/>
    </xf>
    <xf numFmtId="0" fontId="0" fillId="0" borderId="12" xfId="0" applyBorder="1" applyProtection="1">
      <protection locked="0"/>
    </xf>
    <xf numFmtId="0" fontId="4" fillId="3" borderId="9" xfId="0" applyFont="1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0" fontId="0" fillId="0" borderId="20" xfId="0" applyNumberFormat="1" applyBorder="1" applyAlignment="1">
      <alignment horizontal="center"/>
    </xf>
    <xf numFmtId="0" fontId="0" fillId="0" borderId="13" xfId="0" applyBorder="1" applyAlignment="1" applyProtection="1">
      <alignment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3" xfId="0" applyBorder="1"/>
    <xf numFmtId="0" fontId="0" fillId="0" borderId="24" xfId="0" applyBorder="1"/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0" xfId="0" applyBorder="1"/>
    <xf numFmtId="0" fontId="0" fillId="0" borderId="22" xfId="0" applyBorder="1" applyAlignment="1">
      <alignment horizontal="center" vertical="center"/>
    </xf>
    <xf numFmtId="0" fontId="0" fillId="0" borderId="31" xfId="0" applyBorder="1"/>
    <xf numFmtId="0" fontId="0" fillId="0" borderId="10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18" xfId="0" applyBorder="1"/>
    <xf numFmtId="0" fontId="0" fillId="0" borderId="9" xfId="0" applyBorder="1"/>
    <xf numFmtId="0" fontId="0" fillId="0" borderId="20" xfId="0" applyBorder="1"/>
    <xf numFmtId="0" fontId="0" fillId="0" borderId="33" xfId="0" applyBorder="1"/>
    <xf numFmtId="0" fontId="0" fillId="0" borderId="21" xfId="0" applyBorder="1"/>
    <xf numFmtId="0" fontId="3" fillId="0" borderId="34" xfId="0" applyFont="1" applyBorder="1"/>
    <xf numFmtId="0" fontId="0" fillId="0" borderId="35" xfId="0" applyBorder="1"/>
    <xf numFmtId="0" fontId="0" fillId="0" borderId="0" xfId="0" applyAlignment="1">
      <alignment horizontal="right"/>
    </xf>
    <xf numFmtId="0" fontId="0" fillId="0" borderId="40" xfId="0" applyBorder="1"/>
    <xf numFmtId="0" fontId="0" fillId="0" borderId="9" xfId="0" applyFill="1" applyBorder="1" applyAlignment="1" applyProtection="1">
      <alignment horizontal="center" vertical="center"/>
      <protection locked="0"/>
    </xf>
    <xf numFmtId="0" fontId="0" fillId="0" borderId="0" xfId="0"/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0" fontId="0" fillId="0" borderId="44" xfId="0" applyNumberFormat="1" applyBorder="1" applyAlignment="1">
      <alignment horizontal="center" vertical="center"/>
    </xf>
    <xf numFmtId="10" fontId="0" fillId="0" borderId="47" xfId="0" applyNumberFormat="1" applyBorder="1" applyAlignment="1">
      <alignment horizontal="center" vertical="center"/>
    </xf>
    <xf numFmtId="164" fontId="0" fillId="0" borderId="9" xfId="0" applyNumberFormat="1" applyBorder="1"/>
    <xf numFmtId="1" fontId="0" fillId="0" borderId="9" xfId="0" applyNumberFormat="1" applyBorder="1"/>
    <xf numFmtId="0" fontId="0" fillId="2" borderId="9" xfId="0" applyFill="1" applyBorder="1"/>
    <xf numFmtId="1" fontId="0" fillId="2" borderId="9" xfId="0" applyNumberFormat="1" applyFill="1" applyBorder="1"/>
    <xf numFmtId="164" fontId="0" fillId="2" borderId="9" xfId="0" applyNumberFormat="1" applyFill="1" applyBorder="1"/>
    <xf numFmtId="0" fontId="0" fillId="4" borderId="9" xfId="0" applyFill="1" applyBorder="1"/>
    <xf numFmtId="165" fontId="0" fillId="4" borderId="9" xfId="1" applyNumberFormat="1" applyFont="1" applyFill="1" applyBorder="1" applyProtection="1"/>
    <xf numFmtId="165" fontId="0" fillId="4" borderId="9" xfId="0" applyNumberFormat="1" applyFill="1" applyBorder="1"/>
    <xf numFmtId="10" fontId="0" fillId="0" borderId="0" xfId="0" applyNumberFormat="1" applyFill="1"/>
    <xf numFmtId="0" fontId="0" fillId="0" borderId="22" xfId="0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2" fillId="0" borderId="9" xfId="0" applyFont="1" applyFill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0" borderId="46" xfId="0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4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9" fontId="0" fillId="0" borderId="20" xfId="1" applyFont="1" applyBorder="1" applyAlignment="1" applyProtection="1">
      <alignment horizontal="center" vertical="center" wrapText="1"/>
      <protection locked="0"/>
    </xf>
    <xf numFmtId="9" fontId="0" fillId="0" borderId="21" xfId="1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 applyProtection="1">
      <alignment horizontal="center" vertical="center" wrapText="1"/>
      <protection locked="0"/>
    </xf>
    <xf numFmtId="9" fontId="0" fillId="0" borderId="9" xfId="0" applyNumberFormat="1" applyBorder="1" applyAlignment="1" applyProtection="1">
      <alignment horizontal="center" vertical="center"/>
      <protection locked="0"/>
    </xf>
    <xf numFmtId="9" fontId="0" fillId="0" borderId="20" xfId="0" applyNumberFormat="1" applyBorder="1" applyAlignment="1" applyProtection="1">
      <alignment horizontal="center" vertical="center"/>
      <protection locked="0"/>
    </xf>
    <xf numFmtId="9" fontId="0" fillId="0" borderId="16" xfId="0" applyNumberFormat="1" applyBorder="1" applyAlignment="1" applyProtection="1">
      <alignment horizontal="center" vertical="center"/>
      <protection locked="0"/>
    </xf>
    <xf numFmtId="9" fontId="0" fillId="0" borderId="21" xfId="0" applyNumberForma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0" xfId="0" applyBorder="1" applyAlignment="1" applyProtection="1">
      <alignment horizontal="center" wrapText="1"/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 applyProtection="1">
      <alignment horizontal="center" wrapText="1"/>
      <protection locked="0"/>
    </xf>
    <xf numFmtId="0" fontId="0" fillId="0" borderId="21" xfId="0" applyBorder="1" applyAlignment="1" applyProtection="1">
      <alignment horizont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87A3-9F95-42A7-9218-D630726EAFD9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EA5E-0CAC-4198-B687-916DD343C288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BB01-8883-46B1-A671-4CEB84F4A26D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4A54-F6C0-4C81-86AF-A758DEEF66BE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F484-4157-422D-9D1F-DD4A74A2D85A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B17F-5F8E-47CB-B33F-CDC00ECA5A3E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5CF7-2F98-42D9-AA3A-151521ACB402}">
  <dimension ref="A1"/>
  <sheetViews>
    <sheetView zoomScaleNormal="100" workbookViewId="0"/>
  </sheetViews>
  <sheetFormatPr defaultColWidth="8.81640625" defaultRowHeight="14.5" x14ac:dyDescent="0.35"/>
  <sheetData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3579-9006-4559-B181-5394D063E18C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6CB1-4E55-4744-8D49-7AA097C9B042}">
  <dimension ref="A1"/>
  <sheetViews>
    <sheetView zoomScale="86" zoomScaleNormal="86"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08D3-C94D-47F6-9159-505FB8BCB226}">
  <dimension ref="B2:L35"/>
  <sheetViews>
    <sheetView workbookViewId="0">
      <selection activeCell="H18" sqref="H18"/>
    </sheetView>
  </sheetViews>
  <sheetFormatPr defaultColWidth="9.1796875" defaultRowHeight="14.5" x14ac:dyDescent="0.35"/>
  <cols>
    <col min="1" max="1" width="9.1796875" style="65"/>
    <col min="2" max="2" width="10.1796875" style="65" customWidth="1"/>
    <col min="3" max="16384" width="9.1796875" style="65"/>
  </cols>
  <sheetData>
    <row r="2" spans="2:12" x14ac:dyDescent="0.35">
      <c r="C2" s="87" t="s">
        <v>73</v>
      </c>
      <c r="D2" s="87"/>
      <c r="E2" s="87"/>
      <c r="F2" s="87"/>
      <c r="I2" s="84" t="s">
        <v>74</v>
      </c>
      <c r="J2" s="84"/>
      <c r="K2" s="84"/>
    </row>
    <row r="3" spans="2:12" x14ac:dyDescent="0.35">
      <c r="C3" s="51" t="s">
        <v>826</v>
      </c>
      <c r="D3" s="51" t="s">
        <v>825</v>
      </c>
      <c r="E3" s="82" t="s">
        <v>827</v>
      </c>
      <c r="F3" s="85" t="s">
        <v>9</v>
      </c>
      <c r="I3" s="51" t="s">
        <v>826</v>
      </c>
      <c r="J3" s="51" t="s">
        <v>825</v>
      </c>
      <c r="K3" s="82" t="s">
        <v>827</v>
      </c>
      <c r="L3" s="81"/>
    </row>
    <row r="4" spans="2:12" x14ac:dyDescent="0.35">
      <c r="B4" s="56">
        <v>1</v>
      </c>
      <c r="C4" s="83">
        <f ca="1">IF(ISERROR(INDIRECT("'"&amp;B4&amp;"'!N13")),"",(INDIRECT("'"&amp;B4&amp;"'!N13")))</f>
        <v>0.38500000000000001</v>
      </c>
      <c r="D4" s="83">
        <f ca="1">IF(ISERROR(INDIRECT("'"&amp;B4&amp;"'!N70")),"",(INDIRECT("'"&amp;B4&amp;"'!N70")))</f>
        <v>0.41199999999999998</v>
      </c>
      <c r="E4" s="83">
        <f ca="1">IF(ISERROR(INDIRECT("'"&amp;B4&amp;"'!N125")),"",(INDIRECT("'"&amp;B4&amp;"'!N125")))</f>
        <v>0.47499999999999998</v>
      </c>
      <c r="F4" s="86">
        <f ca="1">AVERAGE(C4:E4)</f>
        <v>0.42399999999999993</v>
      </c>
      <c r="I4" s="83" t="str">
        <f t="shared" ref="I4:I34" ca="1" si="0">IF(ISERROR(INDIRECT("'"&amp;B3&amp;"'!O13")),"",(INDIRECT("'"&amp;B3&amp;"'!O13")))</f>
        <v/>
      </c>
      <c r="J4" s="83" t="str">
        <f t="shared" ref="J4:J34" ca="1" si="1">IF(ISERROR(INDIRECT("'"&amp;B3&amp;"'!O70")),"",(INDIRECT("'"&amp;B3&amp;"'!O70")))</f>
        <v/>
      </c>
      <c r="K4" s="83" t="str">
        <f t="shared" ref="K4:K34" ca="1" si="2">IF(ISERROR(INDIRECT("'"&amp;B3&amp;"'!O125")),"",(INDIRECT("'"&amp;B3&amp;"'!O125")))</f>
        <v/>
      </c>
      <c r="L4" s="81"/>
    </row>
    <row r="5" spans="2:12" x14ac:dyDescent="0.35">
      <c r="B5" s="56">
        <v>2</v>
      </c>
      <c r="C5" s="83">
        <f t="shared" ref="C5:C34" ca="1" si="3">IF(ISERROR(INDIRECT("'"&amp;B5&amp;"'!N13")),"",(INDIRECT("'"&amp;B5&amp;"'!N13")))</f>
        <v>0.44</v>
      </c>
      <c r="D5" s="83">
        <f t="shared" ref="D5:D34" ca="1" si="4">IF(ISERROR(INDIRECT("'"&amp;B5&amp;"'!N70")),"",(INDIRECT("'"&amp;B5&amp;"'!N70")))</f>
        <v>0.47099999999999997</v>
      </c>
      <c r="E5" s="83">
        <f t="shared" ref="E5:E34" ca="1" si="5">IF(ISERROR(INDIRECT("'"&amp;B5&amp;"'!N125")),"",(INDIRECT("'"&amp;B5&amp;"'!N125")))</f>
        <v>0.45500000000000002</v>
      </c>
      <c r="F5" s="86">
        <f t="shared" ref="F5:F34" ca="1" si="6">AVERAGE(C5:E5)</f>
        <v>0.45533333333333337</v>
      </c>
      <c r="I5" s="83">
        <f t="shared" ca="1" si="0"/>
        <v>0</v>
      </c>
      <c r="J5" s="83">
        <f t="shared" ca="1" si="1"/>
        <v>0</v>
      </c>
      <c r="K5" s="83">
        <f t="shared" ca="1" si="2"/>
        <v>0</v>
      </c>
      <c r="L5" s="81"/>
    </row>
    <row r="6" spans="2:12" x14ac:dyDescent="0.35">
      <c r="B6" s="56">
        <v>3</v>
      </c>
      <c r="C6" s="83">
        <f t="shared" ca="1" si="3"/>
        <v>0.46600000000000003</v>
      </c>
      <c r="D6" s="83">
        <f t="shared" ca="1" si="4"/>
        <v>0.434</v>
      </c>
      <c r="E6" s="83">
        <f t="shared" ca="1" si="5"/>
        <v>0.436</v>
      </c>
      <c r="F6" s="86">
        <f t="shared" ca="1" si="6"/>
        <v>0.44533333333333336</v>
      </c>
      <c r="I6" s="83">
        <f t="shared" ca="1" si="0"/>
        <v>0</v>
      </c>
      <c r="J6" s="83">
        <f t="shared" ca="1" si="1"/>
        <v>0</v>
      </c>
      <c r="K6" s="83">
        <f t="shared" ca="1" si="2"/>
        <v>0</v>
      </c>
    </row>
    <row r="7" spans="2:12" x14ac:dyDescent="0.35">
      <c r="B7" s="56">
        <v>4</v>
      </c>
      <c r="C7" s="83">
        <f t="shared" ca="1" si="3"/>
        <v>0.44900000000000001</v>
      </c>
      <c r="D7" s="83">
        <f t="shared" ca="1" si="4"/>
        <v>0.42499999999999999</v>
      </c>
      <c r="E7" s="83">
        <f t="shared" ca="1" si="5"/>
        <v>0.436</v>
      </c>
      <c r="F7" s="86">
        <f t="shared" ca="1" si="6"/>
        <v>0.4366666666666667</v>
      </c>
      <c r="I7" s="83">
        <f t="shared" ca="1" si="0"/>
        <v>0</v>
      </c>
      <c r="J7" s="83">
        <f t="shared" ca="1" si="1"/>
        <v>0</v>
      </c>
      <c r="K7" s="83">
        <f t="shared" ca="1" si="2"/>
        <v>0</v>
      </c>
    </row>
    <row r="8" spans="2:12" x14ac:dyDescent="0.35">
      <c r="B8" s="56">
        <v>5</v>
      </c>
      <c r="C8" s="83">
        <f t="shared" ca="1" si="3"/>
        <v>0.39800000000000002</v>
      </c>
      <c r="D8" s="83">
        <f t="shared" ca="1" si="4"/>
        <v>0.41499999999999998</v>
      </c>
      <c r="E8" s="83">
        <f t="shared" ca="1" si="5"/>
        <v>0.42799999999999999</v>
      </c>
      <c r="F8" s="86">
        <f t="shared" ca="1" si="6"/>
        <v>0.41366666666666663</v>
      </c>
      <c r="I8" s="83">
        <f t="shared" ca="1" si="0"/>
        <v>0</v>
      </c>
      <c r="J8" s="83">
        <f t="shared" ca="1" si="1"/>
        <v>0</v>
      </c>
      <c r="K8" s="83">
        <f t="shared" ca="1" si="2"/>
        <v>0</v>
      </c>
    </row>
    <row r="9" spans="2:12" x14ac:dyDescent="0.35">
      <c r="B9" s="56">
        <v>6</v>
      </c>
      <c r="C9" s="83">
        <f t="shared" ca="1" si="3"/>
        <v>0.39600000000000002</v>
      </c>
      <c r="D9" s="83">
        <f t="shared" ca="1" si="4"/>
        <v>0.44500000000000001</v>
      </c>
      <c r="E9" s="83">
        <f t="shared" ca="1" si="5"/>
        <v>0.40699999999999997</v>
      </c>
      <c r="F9" s="86">
        <f t="shared" ca="1" si="6"/>
        <v>0.41599999999999998</v>
      </c>
      <c r="I9" s="83">
        <f t="shared" ca="1" si="0"/>
        <v>0</v>
      </c>
      <c r="J9" s="83">
        <f t="shared" ca="1" si="1"/>
        <v>0</v>
      </c>
      <c r="K9" s="83">
        <f t="shared" ca="1" si="2"/>
        <v>0</v>
      </c>
    </row>
    <row r="10" spans="2:12" x14ac:dyDescent="0.35">
      <c r="B10" s="56">
        <v>7</v>
      </c>
      <c r="C10" s="83">
        <f t="shared" ca="1" si="3"/>
        <v>0.39600000000000002</v>
      </c>
      <c r="D10" s="83">
        <f t="shared" ca="1" si="4"/>
        <v>0.42599999999999999</v>
      </c>
      <c r="E10" s="83">
        <f t="shared" ca="1" si="5"/>
        <v>0.40200000000000002</v>
      </c>
      <c r="F10" s="86">
        <f t="shared" ca="1" si="6"/>
        <v>0.40800000000000008</v>
      </c>
      <c r="I10" s="83">
        <f t="shared" ca="1" si="0"/>
        <v>0</v>
      </c>
      <c r="J10" s="83">
        <f t="shared" ca="1" si="1"/>
        <v>0</v>
      </c>
      <c r="K10" s="83">
        <f t="shared" ca="1" si="2"/>
        <v>0</v>
      </c>
    </row>
    <row r="11" spans="2:12" x14ac:dyDescent="0.35">
      <c r="B11" s="56">
        <v>8</v>
      </c>
      <c r="C11" s="83">
        <f t="shared" ca="1" si="3"/>
        <v>0.435</v>
      </c>
      <c r="D11" s="83">
        <f t="shared" ca="1" si="4"/>
        <v>0.41599999999999998</v>
      </c>
      <c r="E11" s="83">
        <f t="shared" ca="1" si="5"/>
        <v>0.39700000000000002</v>
      </c>
      <c r="F11" s="86">
        <f t="shared" ca="1" si="6"/>
        <v>0.41599999999999998</v>
      </c>
      <c r="I11" s="83">
        <f t="shared" ca="1" si="0"/>
        <v>0</v>
      </c>
      <c r="J11" s="83">
        <f t="shared" ca="1" si="1"/>
        <v>0</v>
      </c>
      <c r="K11" s="83">
        <f t="shared" ca="1" si="2"/>
        <v>0</v>
      </c>
    </row>
    <row r="12" spans="2:12" x14ac:dyDescent="0.35">
      <c r="B12" s="56">
        <v>9</v>
      </c>
      <c r="C12" s="83">
        <f t="shared" ca="1" si="3"/>
        <v>0.47099999999999997</v>
      </c>
      <c r="D12" s="83">
        <f t="shared" ca="1" si="4"/>
        <v>0.42499999999999999</v>
      </c>
      <c r="E12" s="83">
        <f t="shared" ca="1" si="5"/>
        <v>0.44</v>
      </c>
      <c r="F12" s="86">
        <f t="shared" ca="1" si="6"/>
        <v>0.4453333333333333</v>
      </c>
      <c r="I12" s="83">
        <f t="shared" ca="1" si="0"/>
        <v>0</v>
      </c>
      <c r="J12" s="83">
        <f t="shared" ca="1" si="1"/>
        <v>0</v>
      </c>
      <c r="K12" s="83">
        <f t="shared" ca="1" si="2"/>
        <v>0</v>
      </c>
    </row>
    <row r="13" spans="2:12" x14ac:dyDescent="0.35">
      <c r="B13" s="56">
        <v>10</v>
      </c>
      <c r="C13" s="83">
        <f t="shared" ca="1" si="3"/>
        <v>0.48499999999999999</v>
      </c>
      <c r="D13" s="83">
        <f t="shared" ca="1" si="4"/>
        <v>0.41299999999999998</v>
      </c>
      <c r="E13" s="83">
        <f t="shared" ca="1" si="5"/>
        <v>0.43</v>
      </c>
      <c r="F13" s="86">
        <f t="shared" ca="1" si="6"/>
        <v>0.4426666666666666</v>
      </c>
      <c r="I13" s="83">
        <f t="shared" ca="1" si="0"/>
        <v>0</v>
      </c>
      <c r="J13" s="83">
        <f t="shared" ca="1" si="1"/>
        <v>0</v>
      </c>
      <c r="K13" s="83">
        <f t="shared" ca="1" si="2"/>
        <v>0</v>
      </c>
    </row>
    <row r="14" spans="2:12" x14ac:dyDescent="0.35">
      <c r="B14" s="56">
        <v>11</v>
      </c>
      <c r="C14" s="83">
        <f t="shared" ca="1" si="3"/>
        <v>0.42199999999999999</v>
      </c>
      <c r="D14" s="83">
        <f t="shared" ca="1" si="4"/>
        <v>0.39300000000000002</v>
      </c>
      <c r="E14" s="83">
        <f t="shared" ca="1" si="5"/>
        <v>0.41899999999999998</v>
      </c>
      <c r="F14" s="86">
        <f t="shared" ca="1" si="6"/>
        <v>0.41133333333333333</v>
      </c>
      <c r="I14" s="83">
        <f t="shared" ca="1" si="0"/>
        <v>0</v>
      </c>
      <c r="J14" s="83">
        <f t="shared" ca="1" si="1"/>
        <v>0</v>
      </c>
      <c r="K14" s="83">
        <f t="shared" ca="1" si="2"/>
        <v>0</v>
      </c>
    </row>
    <row r="15" spans="2:12" x14ac:dyDescent="0.35">
      <c r="B15" s="56">
        <v>12</v>
      </c>
      <c r="C15" s="83">
        <f t="shared" ca="1" si="3"/>
        <v>0.41399999999999998</v>
      </c>
      <c r="D15" s="83">
        <f t="shared" ca="1" si="4"/>
        <v>0.46300000000000002</v>
      </c>
      <c r="E15" s="83">
        <f t="shared" ca="1" si="5"/>
        <v>0</v>
      </c>
      <c r="F15" s="86">
        <f t="shared" ca="1" si="6"/>
        <v>0.29233333333333333</v>
      </c>
      <c r="I15" s="83">
        <f t="shared" ca="1" si="0"/>
        <v>0</v>
      </c>
      <c r="J15" s="83">
        <f t="shared" ca="1" si="1"/>
        <v>0</v>
      </c>
      <c r="K15" s="83">
        <f t="shared" ca="1" si="2"/>
        <v>0</v>
      </c>
    </row>
    <row r="16" spans="2:12" x14ac:dyDescent="0.35">
      <c r="B16" s="56">
        <v>13</v>
      </c>
      <c r="C16" s="83">
        <f t="shared" ca="1" si="3"/>
        <v>0</v>
      </c>
      <c r="D16" s="83">
        <f t="shared" ca="1" si="4"/>
        <v>0</v>
      </c>
      <c r="E16" s="83">
        <f t="shared" ca="1" si="5"/>
        <v>0</v>
      </c>
      <c r="F16" s="86">
        <f t="shared" ca="1" si="6"/>
        <v>0</v>
      </c>
      <c r="I16" s="83">
        <f t="shared" ca="1" si="0"/>
        <v>0</v>
      </c>
      <c r="J16" s="83">
        <f t="shared" ca="1" si="1"/>
        <v>0</v>
      </c>
      <c r="K16" s="83">
        <f t="shared" ca="1" si="2"/>
        <v>0</v>
      </c>
    </row>
    <row r="17" spans="2:11" x14ac:dyDescent="0.35">
      <c r="B17" s="56">
        <v>14</v>
      </c>
      <c r="C17" s="83">
        <f t="shared" ca="1" si="3"/>
        <v>0</v>
      </c>
      <c r="D17" s="83">
        <f t="shared" ca="1" si="4"/>
        <v>0</v>
      </c>
      <c r="E17" s="83">
        <f t="shared" ca="1" si="5"/>
        <v>0</v>
      </c>
      <c r="F17" s="86">
        <f t="shared" ca="1" si="6"/>
        <v>0</v>
      </c>
      <c r="I17" s="83">
        <f t="shared" ca="1" si="0"/>
        <v>0</v>
      </c>
      <c r="J17" s="83">
        <f t="shared" ca="1" si="1"/>
        <v>0</v>
      </c>
      <c r="K17" s="83">
        <f t="shared" ca="1" si="2"/>
        <v>0</v>
      </c>
    </row>
    <row r="18" spans="2:11" x14ac:dyDescent="0.35">
      <c r="B18" s="56">
        <v>15</v>
      </c>
      <c r="C18" s="83">
        <f t="shared" ca="1" si="3"/>
        <v>0</v>
      </c>
      <c r="D18" s="83">
        <f t="shared" ca="1" si="4"/>
        <v>0</v>
      </c>
      <c r="E18" s="83">
        <f t="shared" ca="1" si="5"/>
        <v>0</v>
      </c>
      <c r="F18" s="86">
        <f t="shared" ca="1" si="6"/>
        <v>0</v>
      </c>
      <c r="I18" s="83">
        <f t="shared" ca="1" si="0"/>
        <v>0</v>
      </c>
      <c r="J18" s="83">
        <f t="shared" ca="1" si="1"/>
        <v>0</v>
      </c>
      <c r="K18" s="83">
        <f t="shared" ca="1" si="2"/>
        <v>0</v>
      </c>
    </row>
    <row r="19" spans="2:11" x14ac:dyDescent="0.35">
      <c r="B19" s="56">
        <v>16</v>
      </c>
      <c r="C19" s="83">
        <f t="shared" ca="1" si="3"/>
        <v>0</v>
      </c>
      <c r="D19" s="83">
        <f t="shared" ca="1" si="4"/>
        <v>0</v>
      </c>
      <c r="E19" s="83">
        <f t="shared" ca="1" si="5"/>
        <v>0</v>
      </c>
      <c r="F19" s="86">
        <f t="shared" ca="1" si="6"/>
        <v>0</v>
      </c>
      <c r="I19" s="83">
        <f t="shared" ca="1" si="0"/>
        <v>0</v>
      </c>
      <c r="J19" s="83">
        <f t="shared" ca="1" si="1"/>
        <v>0</v>
      </c>
      <c r="K19" s="83">
        <f t="shared" ca="1" si="2"/>
        <v>0</v>
      </c>
    </row>
    <row r="20" spans="2:11" x14ac:dyDescent="0.35">
      <c r="B20" s="56">
        <v>17</v>
      </c>
      <c r="C20" s="83">
        <f t="shared" ca="1" si="3"/>
        <v>0</v>
      </c>
      <c r="D20" s="83">
        <f t="shared" ca="1" si="4"/>
        <v>0</v>
      </c>
      <c r="E20" s="83">
        <f t="shared" ca="1" si="5"/>
        <v>0</v>
      </c>
      <c r="F20" s="86">
        <f t="shared" ca="1" si="6"/>
        <v>0</v>
      </c>
      <c r="I20" s="83">
        <f t="shared" ca="1" si="0"/>
        <v>0</v>
      </c>
      <c r="J20" s="83">
        <f t="shared" ca="1" si="1"/>
        <v>0</v>
      </c>
      <c r="K20" s="83">
        <f t="shared" ca="1" si="2"/>
        <v>0</v>
      </c>
    </row>
    <row r="21" spans="2:11" x14ac:dyDescent="0.35">
      <c r="B21" s="56">
        <v>18</v>
      </c>
      <c r="C21" s="83">
        <f t="shared" ca="1" si="3"/>
        <v>0</v>
      </c>
      <c r="D21" s="83">
        <f t="shared" ca="1" si="4"/>
        <v>0</v>
      </c>
      <c r="E21" s="83">
        <f t="shared" ca="1" si="5"/>
        <v>0.378</v>
      </c>
      <c r="F21" s="86">
        <f t="shared" ca="1" si="6"/>
        <v>0.126</v>
      </c>
      <c r="I21" s="83">
        <f t="shared" ca="1" si="0"/>
        <v>0</v>
      </c>
      <c r="J21" s="83">
        <f t="shared" ca="1" si="1"/>
        <v>0</v>
      </c>
      <c r="K21" s="83">
        <f t="shared" ca="1" si="2"/>
        <v>0</v>
      </c>
    </row>
    <row r="22" spans="2:11" x14ac:dyDescent="0.35">
      <c r="B22" s="56">
        <v>19</v>
      </c>
      <c r="C22" s="83">
        <f t="shared" ca="1" si="3"/>
        <v>0</v>
      </c>
      <c r="D22" s="83">
        <f t="shared" ca="1" si="4"/>
        <v>0</v>
      </c>
      <c r="E22" s="83">
        <f t="shared" ca="1" si="5"/>
        <v>0.40799999999999997</v>
      </c>
      <c r="F22" s="86">
        <f t="shared" ca="1" si="6"/>
        <v>0.13599999999999998</v>
      </c>
      <c r="I22" s="83">
        <f t="shared" ca="1" si="0"/>
        <v>0</v>
      </c>
      <c r="J22" s="83">
        <f t="shared" ca="1" si="1"/>
        <v>0</v>
      </c>
      <c r="K22" s="83">
        <f t="shared" ca="1" si="2"/>
        <v>0</v>
      </c>
    </row>
    <row r="23" spans="2:11" x14ac:dyDescent="0.35">
      <c r="B23" s="56">
        <v>20</v>
      </c>
      <c r="C23" s="83">
        <f t="shared" ca="1" si="3"/>
        <v>0.433</v>
      </c>
      <c r="D23" s="83">
        <f t="shared" ca="1" si="4"/>
        <v>0.41599999999999998</v>
      </c>
      <c r="E23" s="83">
        <f t="shared" ca="1" si="5"/>
        <v>0.38800000000000001</v>
      </c>
      <c r="F23" s="86">
        <f t="shared" ca="1" si="6"/>
        <v>0.41233333333333338</v>
      </c>
      <c r="I23" s="83">
        <f t="shared" ca="1" si="0"/>
        <v>0</v>
      </c>
      <c r="J23" s="83">
        <f t="shared" ca="1" si="1"/>
        <v>0</v>
      </c>
      <c r="K23" s="83">
        <f t="shared" ca="1" si="2"/>
        <v>0</v>
      </c>
    </row>
    <row r="24" spans="2:11" x14ac:dyDescent="0.35">
      <c r="B24" s="56">
        <v>21</v>
      </c>
      <c r="C24" s="83">
        <f t="shared" ca="1" si="3"/>
        <v>0.436</v>
      </c>
      <c r="D24" s="83">
        <f t="shared" ca="1" si="4"/>
        <v>0.44</v>
      </c>
      <c r="E24" s="83">
        <f t="shared" ca="1" si="5"/>
        <v>0</v>
      </c>
      <c r="F24" s="86">
        <f t="shared" ca="1" si="6"/>
        <v>0.29199999999999998</v>
      </c>
      <c r="I24" s="83">
        <f t="shared" ca="1" si="0"/>
        <v>0</v>
      </c>
      <c r="J24" s="83">
        <f t="shared" ca="1" si="1"/>
        <v>0</v>
      </c>
      <c r="K24" s="83">
        <f t="shared" ca="1" si="2"/>
        <v>0</v>
      </c>
    </row>
    <row r="25" spans="2:11" x14ac:dyDescent="0.35">
      <c r="B25" s="56">
        <v>22</v>
      </c>
      <c r="C25" s="83">
        <f t="shared" ca="1" si="3"/>
        <v>0.41499999999999998</v>
      </c>
      <c r="D25" s="83">
        <f t="shared" ca="1" si="4"/>
        <v>0.377</v>
      </c>
      <c r="E25" s="83">
        <f t="shared" ca="1" si="5"/>
        <v>0.39300000000000002</v>
      </c>
      <c r="F25" s="86">
        <f t="shared" ca="1" si="6"/>
        <v>0.39500000000000002</v>
      </c>
      <c r="I25" s="83">
        <f t="shared" ca="1" si="0"/>
        <v>0</v>
      </c>
      <c r="J25" s="83">
        <f t="shared" ca="1" si="1"/>
        <v>0</v>
      </c>
      <c r="K25" s="83">
        <f t="shared" ca="1" si="2"/>
        <v>0</v>
      </c>
    </row>
    <row r="26" spans="2:11" x14ac:dyDescent="0.35">
      <c r="B26" s="56">
        <v>23</v>
      </c>
      <c r="C26" s="83">
        <f t="shared" ca="1" si="3"/>
        <v>0.32600000000000001</v>
      </c>
      <c r="D26" s="83">
        <f t="shared" ca="1" si="4"/>
        <v>0.42099999999999999</v>
      </c>
      <c r="E26" s="83">
        <f t="shared" ca="1" si="5"/>
        <v>0.39800000000000002</v>
      </c>
      <c r="F26" s="86">
        <f t="shared" ca="1" si="6"/>
        <v>0.38166666666666665</v>
      </c>
      <c r="I26" s="83">
        <f t="shared" ca="1" si="0"/>
        <v>0</v>
      </c>
      <c r="J26" s="83">
        <f t="shared" ca="1" si="1"/>
        <v>0</v>
      </c>
      <c r="K26" s="83">
        <f t="shared" ca="1" si="2"/>
        <v>0</v>
      </c>
    </row>
    <row r="27" spans="2:11" x14ac:dyDescent="0.35">
      <c r="B27" s="56">
        <v>24</v>
      </c>
      <c r="C27" s="83">
        <f t="shared" ca="1" si="3"/>
        <v>0.33700000000000002</v>
      </c>
      <c r="D27" s="83">
        <f t="shared" ca="1" si="4"/>
        <v>0.39600000000000002</v>
      </c>
      <c r="E27" s="83">
        <f t="shared" ca="1" si="5"/>
        <v>0.42499999999999999</v>
      </c>
      <c r="F27" s="86">
        <f t="shared" ca="1" si="6"/>
        <v>0.38600000000000007</v>
      </c>
      <c r="I27" s="83">
        <f t="shared" ca="1" si="0"/>
        <v>0</v>
      </c>
      <c r="J27" s="83">
        <f t="shared" ca="1" si="1"/>
        <v>0</v>
      </c>
      <c r="K27" s="83">
        <f t="shared" ca="1" si="2"/>
        <v>0</v>
      </c>
    </row>
    <row r="28" spans="2:11" x14ac:dyDescent="0.35">
      <c r="B28" s="56">
        <v>25</v>
      </c>
      <c r="C28" s="83">
        <f t="shared" ca="1" si="3"/>
        <v>0.33700000000000002</v>
      </c>
      <c r="D28" s="83">
        <f t="shared" ca="1" si="4"/>
        <v>0.30499999999999999</v>
      </c>
      <c r="E28" s="83">
        <f t="shared" ca="1" si="5"/>
        <v>0.44500000000000001</v>
      </c>
      <c r="F28" s="86">
        <f t="shared" ca="1" si="6"/>
        <v>0.36233333333333334</v>
      </c>
      <c r="I28" s="83">
        <f t="shared" ca="1" si="0"/>
        <v>0</v>
      </c>
      <c r="J28" s="83">
        <f t="shared" ca="1" si="1"/>
        <v>0</v>
      </c>
      <c r="K28" s="83">
        <f t="shared" ca="1" si="2"/>
        <v>0</v>
      </c>
    </row>
    <row r="29" spans="2:11" x14ac:dyDescent="0.35">
      <c r="B29" s="56">
        <v>26</v>
      </c>
      <c r="C29" s="83">
        <f t="shared" ca="1" si="3"/>
        <v>0.40400000000000003</v>
      </c>
      <c r="D29" s="83">
        <f t="shared" ca="1" si="4"/>
        <v>0.39100000000000001</v>
      </c>
      <c r="E29" s="83">
        <f t="shared" ca="1" si="5"/>
        <v>0.435</v>
      </c>
      <c r="F29" s="86">
        <f t="shared" ca="1" si="6"/>
        <v>0.41</v>
      </c>
      <c r="I29" s="83">
        <f t="shared" ca="1" si="0"/>
        <v>0</v>
      </c>
      <c r="J29" s="83">
        <f t="shared" ca="1" si="1"/>
        <v>0</v>
      </c>
      <c r="K29" s="83">
        <f t="shared" ca="1" si="2"/>
        <v>0</v>
      </c>
    </row>
    <row r="30" spans="2:11" x14ac:dyDescent="0.35">
      <c r="B30" s="56">
        <v>27</v>
      </c>
      <c r="C30" s="83">
        <f t="shared" ca="1" si="3"/>
        <v>0.371</v>
      </c>
      <c r="D30" s="83">
        <f t="shared" ca="1" si="4"/>
        <v>0.40699999999999997</v>
      </c>
      <c r="E30" s="83">
        <f t="shared" ca="1" si="5"/>
        <v>0.374</v>
      </c>
      <c r="F30" s="86">
        <f t="shared" ca="1" si="6"/>
        <v>0.38400000000000006</v>
      </c>
      <c r="I30" s="83">
        <f t="shared" ca="1" si="0"/>
        <v>0</v>
      </c>
      <c r="J30" s="83">
        <f t="shared" ca="1" si="1"/>
        <v>0</v>
      </c>
      <c r="K30" s="83">
        <f t="shared" ca="1" si="2"/>
        <v>0</v>
      </c>
    </row>
    <row r="31" spans="2:11" x14ac:dyDescent="0.35">
      <c r="B31" s="56">
        <v>28</v>
      </c>
      <c r="C31" s="83">
        <f t="shared" ca="1" si="3"/>
        <v>0.41399999999999998</v>
      </c>
      <c r="D31" s="83">
        <f t="shared" ca="1" si="4"/>
        <v>0.435</v>
      </c>
      <c r="E31" s="83">
        <f t="shared" ca="1" si="5"/>
        <v>0.38600000000000001</v>
      </c>
      <c r="F31" s="86">
        <f t="shared" ca="1" si="6"/>
        <v>0.41166666666666663</v>
      </c>
      <c r="I31" s="83">
        <f t="shared" ca="1" si="0"/>
        <v>0</v>
      </c>
      <c r="J31" s="83">
        <f t="shared" ca="1" si="1"/>
        <v>0</v>
      </c>
      <c r="K31" s="83">
        <f t="shared" ca="1" si="2"/>
        <v>0</v>
      </c>
    </row>
    <row r="32" spans="2:11" x14ac:dyDescent="0.35">
      <c r="B32" s="56">
        <v>29</v>
      </c>
      <c r="C32" s="83">
        <f t="shared" ca="1" si="3"/>
        <v>0.39100000000000001</v>
      </c>
      <c r="D32" s="83">
        <f t="shared" ca="1" si="4"/>
        <v>0.45500000000000002</v>
      </c>
      <c r="E32" s="83">
        <f t="shared" ca="1" si="5"/>
        <v>0.372</v>
      </c>
      <c r="F32" s="86">
        <f t="shared" ca="1" si="6"/>
        <v>0.40599999999999997</v>
      </c>
      <c r="I32" s="83">
        <f t="shared" ca="1" si="0"/>
        <v>0</v>
      </c>
      <c r="J32" s="83">
        <f t="shared" ca="1" si="1"/>
        <v>0</v>
      </c>
      <c r="K32" s="83">
        <f t="shared" ca="1" si="2"/>
        <v>0</v>
      </c>
    </row>
    <row r="33" spans="2:11" x14ac:dyDescent="0.35">
      <c r="B33" s="56">
        <v>30</v>
      </c>
      <c r="C33" s="83">
        <f t="shared" ca="1" si="3"/>
        <v>0.312</v>
      </c>
      <c r="D33" s="83">
        <f t="shared" ca="1" si="4"/>
        <v>0.42499999999999999</v>
      </c>
      <c r="E33" s="83">
        <f t="shared" ca="1" si="5"/>
        <v>0.41099999999999998</v>
      </c>
      <c r="F33" s="86">
        <f t="shared" ca="1" si="6"/>
        <v>0.38266666666666665</v>
      </c>
      <c r="I33" s="83">
        <f t="shared" ca="1" si="0"/>
        <v>0</v>
      </c>
      <c r="J33" s="83">
        <f t="shared" ca="1" si="1"/>
        <v>0</v>
      </c>
      <c r="K33" s="83">
        <f t="shared" ca="1" si="2"/>
        <v>0</v>
      </c>
    </row>
    <row r="34" spans="2:11" x14ac:dyDescent="0.35">
      <c r="B34" s="56">
        <v>31</v>
      </c>
      <c r="C34" s="83">
        <f t="shared" ca="1" si="3"/>
        <v>0.32</v>
      </c>
      <c r="D34" s="83">
        <f t="shared" ca="1" si="4"/>
        <v>0.42399999999999999</v>
      </c>
      <c r="E34" s="83">
        <f t="shared" ca="1" si="5"/>
        <v>0.38700000000000001</v>
      </c>
      <c r="F34" s="86">
        <f t="shared" ca="1" si="6"/>
        <v>0.377</v>
      </c>
      <c r="I34" s="83">
        <f t="shared" ca="1" si="0"/>
        <v>0</v>
      </c>
      <c r="J34" s="83">
        <f t="shared" ca="1" si="1"/>
        <v>0</v>
      </c>
      <c r="K34" s="83">
        <f t="shared" ca="1" si="2"/>
        <v>0</v>
      </c>
    </row>
    <row r="35" spans="2:11" x14ac:dyDescent="0.35">
      <c r="B35" s="56" t="s">
        <v>9</v>
      </c>
      <c r="C35" s="83">
        <f ca="1">AVERAGE(C4:C34)</f>
        <v>0.31138709677419346</v>
      </c>
      <c r="D35" s="83">
        <f t="shared" ref="D35" ca="1" si="7">AVERAGE(D4:D34)</f>
        <v>0.32354838709677425</v>
      </c>
      <c r="E35" s="83">
        <f ca="1">AVERAGE(E4:E32)</f>
        <v>0.31472413793103443</v>
      </c>
      <c r="F35" s="86">
        <f ca="1">AVERAGE(F4:F32)</f>
        <v>0.31412643678160923</v>
      </c>
      <c r="I35" s="83">
        <f ca="1">AVERAGE(I4:I34)</f>
        <v>0</v>
      </c>
      <c r="J35" s="83">
        <f t="shared" ref="J35" ca="1" si="8">AVERAGE(J4:J34)</f>
        <v>0</v>
      </c>
      <c r="K35" s="83">
        <f ca="1">AVERAGE(K4:K32)</f>
        <v>0</v>
      </c>
    </row>
  </sheetData>
  <mergeCells count="1">
    <mergeCell ref="C2: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F083-7934-49EC-95F1-36E7D4316973}">
  <dimension ref="A1:S171"/>
  <sheetViews>
    <sheetView zoomScale="85" zoomScaleNormal="85" workbookViewId="0">
      <selection activeCell="N124" sqref="N124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68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808.66666666666663</v>
      </c>
    </row>
    <row r="7" spans="1:19" x14ac:dyDescent="0.35">
      <c r="A7" s="2"/>
      <c r="C7" s="9" t="s">
        <v>10</v>
      </c>
      <c r="D7" s="10"/>
      <c r="E7" s="10"/>
      <c r="F7" s="11">
        <v>615</v>
      </c>
      <c r="G7" s="12"/>
      <c r="H7" s="12"/>
      <c r="I7" s="12"/>
      <c r="J7" s="116">
        <f>AVERAGE(F7:I7)</f>
        <v>615</v>
      </c>
      <c r="K7" s="117"/>
      <c r="M7" s="8">
        <v>2</v>
      </c>
      <c r="N7" s="118">
        <v>8.5</v>
      </c>
      <c r="O7" s="119"/>
      <c r="P7" s="2"/>
      <c r="R7" s="56" t="s">
        <v>21</v>
      </c>
      <c r="S7" s="73">
        <f>AVERAGE(J10,J67,J122)</f>
        <v>592.58333333333337</v>
      </c>
    </row>
    <row r="8" spans="1:19" x14ac:dyDescent="0.35">
      <c r="A8" s="2"/>
      <c r="C8" s="9" t="s">
        <v>11</v>
      </c>
      <c r="D8" s="10"/>
      <c r="E8" s="10"/>
      <c r="F8" s="11">
        <v>478</v>
      </c>
      <c r="G8" s="12"/>
      <c r="H8" s="12"/>
      <c r="I8" s="12"/>
      <c r="J8" s="116">
        <f t="shared" ref="J8:J13" si="0">AVERAGE(F8:I8)</f>
        <v>478</v>
      </c>
      <c r="K8" s="117"/>
      <c r="M8" s="8">
        <v>3</v>
      </c>
      <c r="N8" s="118">
        <v>8.6</v>
      </c>
      <c r="O8" s="119"/>
      <c r="P8" s="2"/>
      <c r="R8" s="56" t="s">
        <v>25</v>
      </c>
      <c r="S8" s="74">
        <f>AVERAGE(J13,J70,J125)</f>
        <v>284.41666666666669</v>
      </c>
    </row>
    <row r="9" spans="1:19" x14ac:dyDescent="0.35">
      <c r="A9" s="2"/>
      <c r="C9" s="9" t="s">
        <v>12</v>
      </c>
      <c r="D9" s="11">
        <v>63.42</v>
      </c>
      <c r="E9" s="11">
        <v>6.3</v>
      </c>
      <c r="F9" s="11">
        <v>783</v>
      </c>
      <c r="G9" s="11">
        <v>788</v>
      </c>
      <c r="H9" s="11">
        <v>721</v>
      </c>
      <c r="I9" s="11">
        <v>907</v>
      </c>
      <c r="J9" s="116">
        <f t="shared" si="0"/>
        <v>799.75</v>
      </c>
      <c r="K9" s="117"/>
      <c r="M9" s="8">
        <v>4</v>
      </c>
      <c r="N9" s="118">
        <v>7.7</v>
      </c>
      <c r="O9" s="119"/>
      <c r="P9" s="2"/>
      <c r="R9" s="75" t="s">
        <v>78</v>
      </c>
      <c r="S9" s="76">
        <f>S6-S8</f>
        <v>524.25</v>
      </c>
    </row>
    <row r="10" spans="1:19" x14ac:dyDescent="0.35">
      <c r="A10" s="2"/>
      <c r="C10" s="9" t="s">
        <v>13</v>
      </c>
      <c r="D10" s="11">
        <v>62.33</v>
      </c>
      <c r="E10" s="11">
        <v>8.8000000000000007</v>
      </c>
      <c r="F10" s="11">
        <v>502</v>
      </c>
      <c r="G10" s="11">
        <v>529</v>
      </c>
      <c r="H10" s="11">
        <v>506</v>
      </c>
      <c r="I10" s="11">
        <v>456</v>
      </c>
      <c r="J10" s="116">
        <f t="shared" si="0"/>
        <v>498.25</v>
      </c>
      <c r="K10" s="117"/>
      <c r="M10" s="8">
        <v>5</v>
      </c>
      <c r="N10" s="118">
        <v>9.1</v>
      </c>
      <c r="O10" s="119"/>
      <c r="P10" s="2"/>
      <c r="R10" s="75" t="s">
        <v>79</v>
      </c>
      <c r="S10" s="77">
        <f>S7-S8</f>
        <v>308.16666666666669</v>
      </c>
    </row>
    <row r="11" spans="1:19" ht="15" thickBot="1" x14ac:dyDescent="0.4">
      <c r="A11" s="2"/>
      <c r="C11" s="9" t="s">
        <v>14</v>
      </c>
      <c r="D11" s="11"/>
      <c r="E11" s="11"/>
      <c r="F11" s="11">
        <v>412</v>
      </c>
      <c r="G11" s="64">
        <v>386</v>
      </c>
      <c r="H11" s="64">
        <v>372</v>
      </c>
      <c r="I11" s="64">
        <v>324</v>
      </c>
      <c r="J11" s="116">
        <f t="shared" si="0"/>
        <v>373.5</v>
      </c>
      <c r="K11" s="117"/>
      <c r="M11" s="13">
        <v>6</v>
      </c>
      <c r="N11" s="120">
        <v>7.4</v>
      </c>
      <c r="O11" s="121"/>
      <c r="P11" s="2"/>
      <c r="R11" s="78" t="s">
        <v>80</v>
      </c>
      <c r="S11" s="79">
        <f>S9/S6</f>
        <v>0.64828936521022262</v>
      </c>
    </row>
    <row r="12" spans="1:19" ht="15" thickBot="1" x14ac:dyDescent="0.4">
      <c r="A12" s="2"/>
      <c r="C12" s="9" t="s">
        <v>15</v>
      </c>
      <c r="D12" s="11"/>
      <c r="E12" s="11"/>
      <c r="F12" s="11">
        <v>299</v>
      </c>
      <c r="G12" s="64">
        <v>300</v>
      </c>
      <c r="H12" s="64">
        <v>245</v>
      </c>
      <c r="I12" s="64">
        <v>270</v>
      </c>
      <c r="J12" s="116">
        <f t="shared" si="0"/>
        <v>278.5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0.52003937561524394</v>
      </c>
    </row>
    <row r="13" spans="1:19" ht="15" thickBot="1" x14ac:dyDescent="0.4">
      <c r="A13" s="2"/>
      <c r="C13" s="14" t="s">
        <v>16</v>
      </c>
      <c r="D13" s="15">
        <v>63.38</v>
      </c>
      <c r="E13" s="15">
        <v>8.6</v>
      </c>
      <c r="F13" s="15">
        <v>304</v>
      </c>
      <c r="G13" s="15">
        <v>305</v>
      </c>
      <c r="H13" s="15">
        <v>253</v>
      </c>
      <c r="I13" s="15">
        <v>269</v>
      </c>
      <c r="J13" s="122">
        <f t="shared" si="0"/>
        <v>282.75</v>
      </c>
      <c r="K13" s="123"/>
      <c r="M13" s="68" t="s">
        <v>65</v>
      </c>
      <c r="N13" s="66">
        <v>0.38500000000000001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27.08</v>
      </c>
      <c r="E16" s="11">
        <v>9.4</v>
      </c>
      <c r="F16" s="22">
        <v>1168</v>
      </c>
      <c r="G16" s="16"/>
      <c r="H16" s="23" t="s">
        <v>21</v>
      </c>
      <c r="I16" s="111">
        <v>5.74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68.239999999999995</v>
      </c>
      <c r="E17" s="11"/>
      <c r="F17" s="22">
        <v>305</v>
      </c>
      <c r="G17" s="16"/>
      <c r="H17" s="27" t="s">
        <v>25</v>
      </c>
      <c r="I17" s="113">
        <v>5.41</v>
      </c>
      <c r="J17" s="113"/>
      <c r="K17" s="114"/>
      <c r="M17" s="66">
        <v>6.8</v>
      </c>
      <c r="N17" s="28">
        <v>60</v>
      </c>
      <c r="O17" s="67">
        <v>0.04</v>
      </c>
      <c r="P17" s="2"/>
    </row>
    <row r="18" spans="1:16" ht="15" thickBot="1" x14ac:dyDescent="0.4">
      <c r="A18" s="2"/>
      <c r="C18" s="21" t="s">
        <v>26</v>
      </c>
      <c r="D18" s="11">
        <v>67.459999999999994</v>
      </c>
      <c r="E18" s="11"/>
      <c r="F18" s="22">
        <v>306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68.959999999999994</v>
      </c>
      <c r="E20" s="11"/>
      <c r="F20" s="22">
        <v>301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5.7</v>
      </c>
      <c r="O20" s="34">
        <v>100</v>
      </c>
      <c r="P20" s="2"/>
    </row>
    <row r="21" spans="1:16" ht="15" thickBot="1" x14ac:dyDescent="0.4">
      <c r="A21" s="2"/>
      <c r="C21" s="21" t="s">
        <v>36</v>
      </c>
      <c r="D21" s="11">
        <v>69.930000000000007</v>
      </c>
      <c r="E21" s="11"/>
      <c r="F21" s="22">
        <v>1089</v>
      </c>
      <c r="G21" s="16"/>
      <c r="H21" s="103">
        <v>8</v>
      </c>
      <c r="I21" s="105">
        <v>386</v>
      </c>
      <c r="J21" s="105">
        <v>67</v>
      </c>
      <c r="K21" s="107">
        <f>((I21-J21)/I21)</f>
        <v>0.82642487046632129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4">
      <c r="A22" s="2"/>
      <c r="C22" s="21" t="s">
        <v>37</v>
      </c>
      <c r="D22" s="11">
        <v>71.27</v>
      </c>
      <c r="E22" s="11">
        <v>8.3000000000000007</v>
      </c>
      <c r="F22" s="22">
        <v>512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562</v>
      </c>
      <c r="G23" s="16"/>
      <c r="H23" s="103"/>
      <c r="I23" s="105"/>
      <c r="J23" s="105"/>
      <c r="K23" s="107" t="e">
        <f>((I23-J23)/I23)</f>
        <v>#DIV/0!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76.48</v>
      </c>
      <c r="E24" s="11">
        <v>7.7</v>
      </c>
      <c r="F24" s="22">
        <v>1055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0.37699281025320414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1050</v>
      </c>
      <c r="G25" s="16"/>
      <c r="M25" s="96" t="s">
        <v>43</v>
      </c>
      <c r="N25" s="97"/>
      <c r="O25" s="37">
        <f>(J10-J11)/J10</f>
        <v>0.25037631710988462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0.25435073627844712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-1.526032315978456E-2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91.25</v>
      </c>
      <c r="E28" s="33"/>
      <c r="F28" s="34"/>
      <c r="G28" s="46"/>
      <c r="H28" s="47" t="s">
        <v>75</v>
      </c>
      <c r="I28" s="33">
        <v>334</v>
      </c>
      <c r="J28" s="33">
        <v>262</v>
      </c>
      <c r="K28" s="34">
        <f>I28-J28</f>
        <v>72</v>
      </c>
      <c r="M28" s="101" t="s">
        <v>76</v>
      </c>
      <c r="N28" s="102"/>
      <c r="O28" s="71">
        <f>(J10-J13)/J10</f>
        <v>0.43251379829402908</v>
      </c>
      <c r="P28" s="2"/>
    </row>
    <row r="29" spans="1:16" ht="15" thickBot="1" x14ac:dyDescent="0.4">
      <c r="A29" s="2"/>
      <c r="B29" s="41"/>
      <c r="C29" s="45" t="s">
        <v>54</v>
      </c>
      <c r="D29" s="33">
        <v>72.8</v>
      </c>
      <c r="E29" s="33">
        <v>68.98</v>
      </c>
      <c r="F29" s="34">
        <v>94.75</v>
      </c>
      <c r="G29" s="48">
        <v>5.3</v>
      </c>
      <c r="H29" s="66" t="s">
        <v>25</v>
      </c>
      <c r="I29" s="35">
        <v>259</v>
      </c>
      <c r="J29" s="35">
        <v>233</v>
      </c>
      <c r="K29" s="36">
        <f>I29-J29</f>
        <v>26</v>
      </c>
      <c r="L29" s="49"/>
      <c r="M29" s="91" t="s">
        <v>53</v>
      </c>
      <c r="N29" s="92"/>
      <c r="O29" s="72">
        <f>(J9-J13)/J9</f>
        <v>0.64645201625507975</v>
      </c>
      <c r="P29" s="2"/>
    </row>
    <row r="30" spans="1:16" ht="15" customHeight="1" x14ac:dyDescent="0.35">
      <c r="A30" s="2"/>
      <c r="B30" s="41"/>
      <c r="C30" s="45" t="s">
        <v>55</v>
      </c>
      <c r="D30" s="33">
        <v>78.150000000000006</v>
      </c>
      <c r="E30" s="33">
        <v>66.790000000000006</v>
      </c>
      <c r="F30" s="34">
        <v>85.46</v>
      </c>
      <c r="P30" s="2"/>
    </row>
    <row r="31" spans="1:16" ht="15" customHeight="1" x14ac:dyDescent="0.35">
      <c r="A31" s="2"/>
      <c r="B31" s="41"/>
      <c r="C31" s="45" t="s">
        <v>56</v>
      </c>
      <c r="D31" s="33">
        <v>77.7</v>
      </c>
      <c r="E31" s="33">
        <v>51.08</v>
      </c>
      <c r="F31" s="34">
        <v>65.739999999999995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53.15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91.45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 t="s">
        <v>86</v>
      </c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87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89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90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 t="s">
        <v>88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 t="s">
        <v>91</v>
      </c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69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605</v>
      </c>
      <c r="G64" s="12"/>
      <c r="H64" s="12"/>
      <c r="I64" s="12"/>
      <c r="J64" s="116">
        <f>AVERAGE(F64:I64)</f>
        <v>605</v>
      </c>
      <c r="K64" s="117"/>
      <c r="M64" s="8">
        <v>2</v>
      </c>
      <c r="N64" s="118">
        <v>8.6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475</v>
      </c>
      <c r="G65" s="12"/>
      <c r="H65" s="12"/>
      <c r="I65" s="12"/>
      <c r="J65" s="116">
        <f t="shared" ref="J65:J70" si="1">AVERAGE(F65:I65)</f>
        <v>475</v>
      </c>
      <c r="K65" s="117"/>
      <c r="M65" s="8">
        <v>3</v>
      </c>
      <c r="N65" s="118">
        <v>7.6</v>
      </c>
      <c r="O65" s="119"/>
      <c r="P65" s="2"/>
    </row>
    <row r="66" spans="1:16" ht="15" customHeight="1" x14ac:dyDescent="0.35">
      <c r="A66" s="2"/>
      <c r="C66" s="9" t="s">
        <v>12</v>
      </c>
      <c r="D66" s="11">
        <v>58.07</v>
      </c>
      <c r="E66" s="11">
        <v>6.1</v>
      </c>
      <c r="F66" s="11">
        <v>842</v>
      </c>
      <c r="G66" s="11">
        <v>761</v>
      </c>
      <c r="H66" s="11">
        <v>854</v>
      </c>
      <c r="I66" s="11">
        <v>873</v>
      </c>
      <c r="J66" s="116">
        <f t="shared" si="1"/>
        <v>832.5</v>
      </c>
      <c r="K66" s="117"/>
      <c r="M66" s="8">
        <v>4</v>
      </c>
      <c r="N66" s="118">
        <v>6.8</v>
      </c>
      <c r="O66" s="119"/>
      <c r="P66" s="2"/>
    </row>
    <row r="67" spans="1:16" ht="15" customHeight="1" x14ac:dyDescent="0.35">
      <c r="A67" s="2"/>
      <c r="C67" s="9" t="s">
        <v>13</v>
      </c>
      <c r="D67" s="11">
        <v>60.93</v>
      </c>
      <c r="E67" s="11">
        <v>8.1</v>
      </c>
      <c r="F67" s="11">
        <v>396</v>
      </c>
      <c r="G67" s="11">
        <v>469</v>
      </c>
      <c r="H67" s="11">
        <v>546</v>
      </c>
      <c r="I67" s="11">
        <v>781</v>
      </c>
      <c r="J67" s="116">
        <f t="shared" si="1"/>
        <v>548</v>
      </c>
      <c r="K67" s="117"/>
      <c r="M67" s="8">
        <v>5</v>
      </c>
      <c r="N67" s="118">
        <v>8.1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302</v>
      </c>
      <c r="G68" s="64">
        <v>264</v>
      </c>
      <c r="H68" s="64">
        <v>330</v>
      </c>
      <c r="I68" s="64">
        <v>406</v>
      </c>
      <c r="J68" s="116">
        <f t="shared" si="1"/>
        <v>325.5</v>
      </c>
      <c r="K68" s="117"/>
      <c r="M68" s="13">
        <v>6</v>
      </c>
      <c r="N68" s="120">
        <v>6.5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281</v>
      </c>
      <c r="G69" s="64">
        <v>249</v>
      </c>
      <c r="H69" s="64">
        <v>221</v>
      </c>
      <c r="I69" s="64">
        <v>255</v>
      </c>
      <c r="J69" s="116">
        <f t="shared" si="1"/>
        <v>251.5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62.59</v>
      </c>
      <c r="E70" s="15">
        <v>8.1999999999999993</v>
      </c>
      <c r="F70" s="15">
        <v>283</v>
      </c>
      <c r="G70" s="15">
        <v>254</v>
      </c>
      <c r="H70" s="15">
        <v>225</v>
      </c>
      <c r="I70" s="15">
        <v>251</v>
      </c>
      <c r="J70" s="122">
        <f t="shared" si="1"/>
        <v>253.25</v>
      </c>
      <c r="K70" s="123"/>
      <c r="M70" s="68" t="s">
        <v>65</v>
      </c>
      <c r="N70" s="66">
        <v>0.41199999999999998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30.04</v>
      </c>
      <c r="E73" s="11">
        <v>8.4</v>
      </c>
      <c r="F73" s="22">
        <v>1156</v>
      </c>
      <c r="G73" s="16"/>
      <c r="H73" s="23" t="s">
        <v>21</v>
      </c>
      <c r="I73" s="111">
        <v>4.9000000000000004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69.28</v>
      </c>
      <c r="E74" s="11"/>
      <c r="F74" s="22">
        <v>272</v>
      </c>
      <c r="G74" s="16"/>
      <c r="H74" s="27" t="s">
        <v>25</v>
      </c>
      <c r="I74" s="113">
        <v>4.6399999999999997</v>
      </c>
      <c r="J74" s="113"/>
      <c r="K74" s="114"/>
      <c r="M74" s="66">
        <v>6.7</v>
      </c>
      <c r="N74" s="28">
        <v>75</v>
      </c>
      <c r="O74" s="67">
        <v>0.03</v>
      </c>
      <c r="P74" s="2"/>
    </row>
    <row r="75" spans="1:16" ht="15" customHeight="1" thickBot="1" x14ac:dyDescent="0.4">
      <c r="A75" s="2"/>
      <c r="C75" s="21" t="s">
        <v>26</v>
      </c>
      <c r="D75" s="11">
        <v>71.25</v>
      </c>
      <c r="E75" s="11"/>
      <c r="F75" s="22">
        <v>278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>
        <v>71.36</v>
      </c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69.89</v>
      </c>
      <c r="E77" s="11"/>
      <c r="F77" s="22">
        <v>275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5.5</v>
      </c>
      <c r="O77" s="34">
        <v>100</v>
      </c>
      <c r="P77" s="2"/>
    </row>
    <row r="78" spans="1:16" ht="15" thickBot="1" x14ac:dyDescent="0.4">
      <c r="A78" s="2"/>
      <c r="C78" s="21" t="s">
        <v>36</v>
      </c>
      <c r="D78" s="11">
        <v>72.45</v>
      </c>
      <c r="E78" s="11"/>
      <c r="F78" s="22">
        <v>1058</v>
      </c>
      <c r="G78" s="16"/>
      <c r="H78" s="103">
        <v>1</v>
      </c>
      <c r="I78" s="105">
        <v>506</v>
      </c>
      <c r="J78" s="105">
        <v>250</v>
      </c>
      <c r="K78" s="107">
        <f>((I78-J78)/I78)</f>
        <v>0.50592885375494068</v>
      </c>
      <c r="M78" s="13">
        <v>2</v>
      </c>
      <c r="N78" s="35">
        <v>5.5</v>
      </c>
      <c r="O78" s="36">
        <v>100</v>
      </c>
      <c r="P78" s="2"/>
    </row>
    <row r="79" spans="1:16" ht="15" thickBot="1" x14ac:dyDescent="0.4">
      <c r="A79" s="2"/>
      <c r="C79" s="21" t="s">
        <v>37</v>
      </c>
      <c r="D79" s="11">
        <v>77.13</v>
      </c>
      <c r="E79" s="11">
        <v>8.1999999999999993</v>
      </c>
      <c r="F79" s="22">
        <v>521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479</v>
      </c>
      <c r="G80" s="16"/>
      <c r="H80" s="103">
        <v>7</v>
      </c>
      <c r="I80" s="105">
        <v>288</v>
      </c>
      <c r="J80" s="105">
        <v>132</v>
      </c>
      <c r="K80" s="107">
        <f>((I80-J80)/I80)</f>
        <v>0.54166666666666663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77.56</v>
      </c>
      <c r="E81" s="11">
        <v>7.6</v>
      </c>
      <c r="F81" s="22">
        <v>1001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0.34174174174174177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986</v>
      </c>
      <c r="G82" s="16"/>
      <c r="M82" s="96" t="s">
        <v>43</v>
      </c>
      <c r="N82" s="97"/>
      <c r="O82" s="37">
        <f>(J67-J68)/J67</f>
        <v>0.40602189781021897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0.22734254992319508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-6.958250497017893E-3</v>
      </c>
      <c r="P84" s="2"/>
    </row>
    <row r="85" spans="1:16" x14ac:dyDescent="0.35">
      <c r="A85" s="2"/>
      <c r="B85" s="41"/>
      <c r="C85" s="45" t="s">
        <v>52</v>
      </c>
      <c r="D85" s="33">
        <v>91.75</v>
      </c>
      <c r="E85" s="33"/>
      <c r="F85" s="34"/>
      <c r="G85" s="46"/>
      <c r="H85" s="47" t="s">
        <v>21</v>
      </c>
      <c r="I85" s="33">
        <v>326</v>
      </c>
      <c r="J85" s="33">
        <v>261</v>
      </c>
      <c r="K85" s="34">
        <f>I85-J85</f>
        <v>65</v>
      </c>
      <c r="M85" s="101" t="s">
        <v>76</v>
      </c>
      <c r="N85" s="102"/>
      <c r="O85" s="71">
        <f>(J67-J70)/J67</f>
        <v>0.53786496350364965</v>
      </c>
      <c r="P85" s="2"/>
    </row>
    <row r="86" spans="1:16" ht="15" thickBot="1" x14ac:dyDescent="0.4">
      <c r="A86" s="2"/>
      <c r="B86" s="41"/>
      <c r="C86" s="45" t="s">
        <v>54</v>
      </c>
      <c r="D86" s="33">
        <v>72.599999999999994</v>
      </c>
      <c r="E86" s="33">
        <v>68.78</v>
      </c>
      <c r="F86" s="34">
        <v>94.74</v>
      </c>
      <c r="G86" s="48">
        <v>5.2</v>
      </c>
      <c r="H86" s="66" t="s">
        <v>25</v>
      </c>
      <c r="I86" s="35">
        <v>233</v>
      </c>
      <c r="J86" s="35">
        <v>216</v>
      </c>
      <c r="K86" s="34">
        <f>I86-J86</f>
        <v>17</v>
      </c>
      <c r="L86" s="49"/>
      <c r="M86" s="91" t="s">
        <v>53</v>
      </c>
      <c r="N86" s="92"/>
      <c r="O86" s="72">
        <f>(J66-J70)/J66</f>
        <v>0.69579579579579576</v>
      </c>
      <c r="P86" s="2"/>
    </row>
    <row r="87" spans="1:16" ht="15" customHeight="1" x14ac:dyDescent="0.35">
      <c r="A87" s="2"/>
      <c r="B87" s="41"/>
      <c r="C87" s="45" t="s">
        <v>55</v>
      </c>
      <c r="D87" s="33">
        <v>77.8</v>
      </c>
      <c r="E87" s="33">
        <v>66.72</v>
      </c>
      <c r="F87" s="34">
        <v>85.76</v>
      </c>
      <c r="P87" s="2"/>
    </row>
    <row r="88" spans="1:16" ht="15" customHeight="1" x14ac:dyDescent="0.35">
      <c r="A88" s="2"/>
      <c r="B88" s="41"/>
      <c r="C88" s="45" t="s">
        <v>56</v>
      </c>
      <c r="D88" s="33">
        <v>77.25</v>
      </c>
      <c r="E88" s="33">
        <v>50.44</v>
      </c>
      <c r="F88" s="34">
        <v>65.290000000000006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54.15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91.55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 t="s">
        <v>92</v>
      </c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94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95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93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 t="s">
        <v>96</v>
      </c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 t="s">
        <v>97</v>
      </c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83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625</v>
      </c>
      <c r="G119" s="12"/>
      <c r="H119" s="12"/>
      <c r="I119" s="12"/>
      <c r="J119" s="116">
        <f>AVERAGE(F119:I119)</f>
        <v>625</v>
      </c>
      <c r="K119" s="117"/>
      <c r="M119" s="8">
        <v>2</v>
      </c>
      <c r="N119" s="118">
        <v>9.5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566</v>
      </c>
      <c r="G120" s="12"/>
      <c r="H120" s="12"/>
      <c r="I120" s="12"/>
      <c r="J120" s="116">
        <f t="shared" ref="J120:J125" si="2">AVERAGE(F120:I120)</f>
        <v>566</v>
      </c>
      <c r="K120" s="117"/>
      <c r="M120" s="8">
        <v>3</v>
      </c>
      <c r="N120" s="118">
        <v>9.3000000000000007</v>
      </c>
      <c r="O120" s="119"/>
      <c r="P120" s="2"/>
    </row>
    <row r="121" spans="1:16" x14ac:dyDescent="0.35">
      <c r="A121" s="2"/>
      <c r="C121" s="9" t="s">
        <v>12</v>
      </c>
      <c r="D121" s="11">
        <v>65.819999999999993</v>
      </c>
      <c r="E121" s="11">
        <v>6.1</v>
      </c>
      <c r="F121" s="11">
        <v>767</v>
      </c>
      <c r="G121" s="11">
        <v>793</v>
      </c>
      <c r="H121" s="11">
        <v>830</v>
      </c>
      <c r="I121" s="11">
        <v>785</v>
      </c>
      <c r="J121" s="116">
        <f t="shared" si="2"/>
        <v>793.75</v>
      </c>
      <c r="K121" s="117"/>
      <c r="M121" s="8">
        <v>4</v>
      </c>
      <c r="N121" s="118">
        <v>8.8000000000000007</v>
      </c>
      <c r="O121" s="119"/>
      <c r="P121" s="2"/>
    </row>
    <row r="122" spans="1:16" x14ac:dyDescent="0.35">
      <c r="A122" s="2"/>
      <c r="C122" s="9" t="s">
        <v>13</v>
      </c>
      <c r="D122" s="11">
        <v>62.37</v>
      </c>
      <c r="E122" s="11">
        <v>8.8000000000000007</v>
      </c>
      <c r="F122" s="11">
        <v>721</v>
      </c>
      <c r="G122" s="11">
        <v>715</v>
      </c>
      <c r="H122" s="11">
        <v>786</v>
      </c>
      <c r="I122" s="11">
        <v>704</v>
      </c>
      <c r="J122" s="116">
        <f t="shared" si="2"/>
        <v>731.5</v>
      </c>
      <c r="K122" s="117"/>
      <c r="M122" s="8">
        <v>5</v>
      </c>
      <c r="N122" s="118">
        <v>9.4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446</v>
      </c>
      <c r="G123" s="64">
        <v>449</v>
      </c>
      <c r="H123" s="64">
        <v>466</v>
      </c>
      <c r="I123" s="64">
        <v>445</v>
      </c>
      <c r="J123" s="116">
        <f t="shared" si="2"/>
        <v>451.5</v>
      </c>
      <c r="K123" s="117"/>
      <c r="M123" s="13">
        <v>6</v>
      </c>
      <c r="N123" s="120">
        <v>8.3000000000000007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301</v>
      </c>
      <c r="G124" s="64">
        <v>308</v>
      </c>
      <c r="H124" s="64">
        <v>371</v>
      </c>
      <c r="I124" s="64">
        <v>358</v>
      </c>
      <c r="J124" s="116">
        <f t="shared" si="2"/>
        <v>334.5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60.31</v>
      </c>
      <c r="E125" s="15">
        <v>8.1</v>
      </c>
      <c r="F125" s="15">
        <v>295</v>
      </c>
      <c r="G125" s="15">
        <v>301</v>
      </c>
      <c r="H125" s="15">
        <v>331</v>
      </c>
      <c r="I125" s="15">
        <v>342</v>
      </c>
      <c r="J125" s="122">
        <f t="shared" si="2"/>
        <v>317.25</v>
      </c>
      <c r="K125" s="123"/>
      <c r="M125" s="68" t="s">
        <v>65</v>
      </c>
      <c r="N125" s="66">
        <v>0.47499999999999998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10.57</v>
      </c>
      <c r="E128" s="11">
        <v>6.7</v>
      </c>
      <c r="F128" s="22">
        <v>884</v>
      </c>
      <c r="G128" s="16"/>
      <c r="H128" s="23" t="s">
        <v>21</v>
      </c>
      <c r="I128" s="111">
        <v>7.6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66.510000000000005</v>
      </c>
      <c r="E129" s="11"/>
      <c r="F129" s="22">
        <v>318</v>
      </c>
      <c r="G129" s="16"/>
      <c r="H129" s="27" t="s">
        <v>25</v>
      </c>
      <c r="I129" s="113">
        <v>5.88</v>
      </c>
      <c r="J129" s="113"/>
      <c r="K129" s="114"/>
      <c r="M129" s="66">
        <v>6.8</v>
      </c>
      <c r="N129" s="28">
        <v>81</v>
      </c>
      <c r="O129" s="67">
        <v>0.04</v>
      </c>
      <c r="P129" s="2"/>
    </row>
    <row r="130" spans="1:16" ht="15" customHeight="1" thickBot="1" x14ac:dyDescent="0.4">
      <c r="A130" s="2"/>
      <c r="C130" s="21" t="s">
        <v>26</v>
      </c>
      <c r="D130" s="11">
        <v>68.459999999999994</v>
      </c>
      <c r="E130" s="11"/>
      <c r="F130" s="22">
        <v>315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>
        <v>62.33</v>
      </c>
      <c r="E131" s="11"/>
      <c r="F131" s="22">
        <v>312</v>
      </c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66.78</v>
      </c>
      <c r="E132" s="11"/>
      <c r="F132" s="22">
        <v>308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5.6</v>
      </c>
      <c r="O132" s="34">
        <v>100</v>
      </c>
      <c r="P132" s="2"/>
    </row>
    <row r="133" spans="1:16" ht="15" thickBot="1" x14ac:dyDescent="0.4">
      <c r="A133" s="2"/>
      <c r="C133" s="21" t="s">
        <v>36</v>
      </c>
      <c r="D133" s="11">
        <v>71.12</v>
      </c>
      <c r="E133" s="11"/>
      <c r="F133" s="22">
        <v>1458</v>
      </c>
      <c r="G133" s="16"/>
      <c r="H133" s="103"/>
      <c r="I133" s="105"/>
      <c r="J133" s="105"/>
      <c r="K133" s="107" t="e">
        <f>((I133-J133)/I133)</f>
        <v>#DIV/0!</v>
      </c>
      <c r="M133" s="13">
        <v>2</v>
      </c>
      <c r="N133" s="35">
        <v>5.5</v>
      </c>
      <c r="O133" s="36">
        <v>100</v>
      </c>
      <c r="P133" s="2"/>
    </row>
    <row r="134" spans="1:16" ht="15" thickBot="1" x14ac:dyDescent="0.4">
      <c r="A134" s="2"/>
      <c r="C134" s="21" t="s">
        <v>37</v>
      </c>
      <c r="D134" s="11">
        <v>76.81</v>
      </c>
      <c r="E134" s="11">
        <v>7.9</v>
      </c>
      <c r="F134" s="22">
        <v>565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535</v>
      </c>
      <c r="G135" s="16"/>
      <c r="H135" s="103">
        <v>2</v>
      </c>
      <c r="I135" s="105">
        <v>793</v>
      </c>
      <c r="J135" s="105">
        <v>245</v>
      </c>
      <c r="K135" s="107">
        <f>((I135-J135)/I135)</f>
        <v>0.69104665825977296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76.45</v>
      </c>
      <c r="E136" s="11">
        <v>7.7</v>
      </c>
      <c r="F136" s="22">
        <v>1047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7.8425196850393702E-2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1021</v>
      </c>
      <c r="G137" s="16"/>
      <c r="M137" s="96" t="s">
        <v>43</v>
      </c>
      <c r="N137" s="97"/>
      <c r="O137" s="37">
        <f>(J122-J123)/J122</f>
        <v>0.38277511961722488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0.25913621262458469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5.1569506726457402E-2</v>
      </c>
      <c r="P139" s="2"/>
    </row>
    <row r="140" spans="1:16" x14ac:dyDescent="0.35">
      <c r="A140" s="2"/>
      <c r="B140" s="41"/>
      <c r="C140" s="45" t="s">
        <v>52</v>
      </c>
      <c r="D140" s="33">
        <v>91.25</v>
      </c>
      <c r="E140" s="33"/>
      <c r="F140" s="34"/>
      <c r="G140" s="46"/>
      <c r="H140" s="47" t="s">
        <v>98</v>
      </c>
      <c r="I140" s="33">
        <v>742</v>
      </c>
      <c r="J140" s="33">
        <v>670</v>
      </c>
      <c r="K140" s="34">
        <f>I140-J140</f>
        <v>72</v>
      </c>
      <c r="M140" s="101" t="s">
        <v>76</v>
      </c>
      <c r="N140" s="102"/>
      <c r="O140" s="71">
        <f>(J122-J125)/J122</f>
        <v>0.56630211893369786</v>
      </c>
      <c r="P140" s="2"/>
    </row>
    <row r="141" spans="1:16" ht="15" thickBot="1" x14ac:dyDescent="0.4">
      <c r="A141" s="2"/>
      <c r="B141" s="41"/>
      <c r="C141" s="45" t="s">
        <v>54</v>
      </c>
      <c r="D141" s="33">
        <v>72.45</v>
      </c>
      <c r="E141" s="33">
        <v>68.349999999999994</v>
      </c>
      <c r="F141" s="34">
        <v>94.35</v>
      </c>
      <c r="G141" s="48">
        <v>5.5</v>
      </c>
      <c r="H141" s="66" t="s">
        <v>99</v>
      </c>
      <c r="I141" s="35">
        <v>315</v>
      </c>
      <c r="J141" s="35">
        <v>267</v>
      </c>
      <c r="K141" s="34">
        <f>I141-J141</f>
        <v>48</v>
      </c>
      <c r="L141" s="49"/>
      <c r="M141" s="91" t="s">
        <v>53</v>
      </c>
      <c r="N141" s="92"/>
      <c r="O141" s="72">
        <f>(J121-J125)/J121</f>
        <v>0.60031496062992129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78.25</v>
      </c>
      <c r="E142" s="33">
        <v>66.290000000000006</v>
      </c>
      <c r="F142" s="34">
        <v>84.72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76.650000000000006</v>
      </c>
      <c r="E143" s="33">
        <v>49.37</v>
      </c>
      <c r="F143" s="34">
        <v>64.41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53.88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91.42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 t="s">
        <v>100</v>
      </c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 t="s">
        <v>101</v>
      </c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 t="s">
        <v>102</v>
      </c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103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104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C165:O165"/>
    <mergeCell ref="M29:N29"/>
    <mergeCell ref="M86:N86"/>
    <mergeCell ref="M141:N141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0B05-AA29-48C9-8AFE-0AE83DC931CD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EBC4-703E-43E9-ADAE-9816B7399C98}">
  <dimension ref="A1:S171"/>
  <sheetViews>
    <sheetView topLeftCell="A124" zoomScale="85" zoomScaleNormal="85" workbookViewId="0">
      <selection activeCell="N69" sqref="N69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64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736.91666666666663</v>
      </c>
    </row>
    <row r="7" spans="1:19" x14ac:dyDescent="0.35">
      <c r="A7" s="2"/>
      <c r="C7" s="9" t="s">
        <v>10</v>
      </c>
      <c r="D7" s="10"/>
      <c r="E7" s="10"/>
      <c r="F7" s="11">
        <v>619</v>
      </c>
      <c r="G7" s="12"/>
      <c r="H7" s="12"/>
      <c r="I7" s="12"/>
      <c r="J7" s="116">
        <f>AVERAGE(F7:I7)</f>
        <v>619</v>
      </c>
      <c r="K7" s="117"/>
      <c r="M7" s="8">
        <v>2</v>
      </c>
      <c r="N7" s="118">
        <v>9.4</v>
      </c>
      <c r="O7" s="119"/>
      <c r="P7" s="2"/>
      <c r="R7" s="56" t="s">
        <v>21</v>
      </c>
      <c r="S7" s="73">
        <f>AVERAGE(J10,J67,J122)</f>
        <v>636.16666666666663</v>
      </c>
    </row>
    <row r="8" spans="1:19" x14ac:dyDescent="0.35">
      <c r="A8" s="2"/>
      <c r="C8" s="9" t="s">
        <v>11</v>
      </c>
      <c r="D8" s="10"/>
      <c r="E8" s="10"/>
      <c r="F8" s="11">
        <v>490</v>
      </c>
      <c r="G8" s="12"/>
      <c r="H8" s="12"/>
      <c r="I8" s="12"/>
      <c r="J8" s="116">
        <f t="shared" ref="J8:J13" si="0">AVERAGE(F8:I8)</f>
        <v>490</v>
      </c>
      <c r="K8" s="117"/>
      <c r="M8" s="8">
        <v>3</v>
      </c>
      <c r="N8" s="118">
        <v>9</v>
      </c>
      <c r="O8" s="119"/>
      <c r="P8" s="2"/>
      <c r="R8" s="56" t="s">
        <v>25</v>
      </c>
      <c r="S8" s="74">
        <f>AVERAGE(J13,J70,J125)</f>
        <v>352.41666666666669</v>
      </c>
    </row>
    <row r="9" spans="1:19" x14ac:dyDescent="0.35">
      <c r="A9" s="2"/>
      <c r="C9" s="9" t="s">
        <v>12</v>
      </c>
      <c r="D9" s="11">
        <v>66.67</v>
      </c>
      <c r="E9" s="11">
        <v>7.1</v>
      </c>
      <c r="F9" s="11">
        <v>719</v>
      </c>
      <c r="G9" s="11">
        <v>732</v>
      </c>
      <c r="H9" s="11">
        <v>697</v>
      </c>
      <c r="I9" s="11">
        <v>739</v>
      </c>
      <c r="J9" s="116">
        <f t="shared" si="0"/>
        <v>721.75</v>
      </c>
      <c r="K9" s="117"/>
      <c r="M9" s="8">
        <v>4</v>
      </c>
      <c r="N9" s="118">
        <v>8.4</v>
      </c>
      <c r="O9" s="119"/>
      <c r="P9" s="2"/>
      <c r="R9" s="75" t="s">
        <v>78</v>
      </c>
      <c r="S9" s="76">
        <f>S6-S8</f>
        <v>384.49999999999994</v>
      </c>
    </row>
    <row r="10" spans="1:19" x14ac:dyDescent="0.35">
      <c r="A10" s="2"/>
      <c r="C10" s="9" t="s">
        <v>13</v>
      </c>
      <c r="D10" s="11">
        <v>64.709999999999994</v>
      </c>
      <c r="E10" s="11">
        <v>8.6</v>
      </c>
      <c r="F10" s="11">
        <v>529</v>
      </c>
      <c r="G10" s="11">
        <v>601</v>
      </c>
      <c r="H10" s="11">
        <v>665</v>
      </c>
      <c r="I10" s="11">
        <v>593</v>
      </c>
      <c r="J10" s="116">
        <f t="shared" si="0"/>
        <v>597</v>
      </c>
      <c r="K10" s="117"/>
      <c r="M10" s="8">
        <v>5</v>
      </c>
      <c r="N10" s="118">
        <v>9.1999999999999993</v>
      </c>
      <c r="O10" s="119"/>
      <c r="P10" s="2"/>
      <c r="R10" s="75" t="s">
        <v>79</v>
      </c>
      <c r="S10" s="77">
        <f>S7-S8</f>
        <v>283.74999999999994</v>
      </c>
    </row>
    <row r="11" spans="1:19" ht="15" thickBot="1" x14ac:dyDescent="0.4">
      <c r="A11" s="2"/>
      <c r="C11" s="9" t="s">
        <v>14</v>
      </c>
      <c r="D11" s="11"/>
      <c r="E11" s="11"/>
      <c r="F11" s="11">
        <v>412</v>
      </c>
      <c r="G11" s="64">
        <v>459</v>
      </c>
      <c r="H11" s="64">
        <v>489</v>
      </c>
      <c r="I11" s="64">
        <v>484</v>
      </c>
      <c r="J11" s="116">
        <f t="shared" si="0"/>
        <v>461</v>
      </c>
      <c r="K11" s="117"/>
      <c r="M11" s="13">
        <v>6</v>
      </c>
      <c r="N11" s="120">
        <v>8</v>
      </c>
      <c r="O11" s="121"/>
      <c r="P11" s="2"/>
      <c r="R11" s="78" t="s">
        <v>80</v>
      </c>
      <c r="S11" s="79">
        <f>S9/S6</f>
        <v>0.52176863055524136</v>
      </c>
    </row>
    <row r="12" spans="1:19" ht="15" thickBot="1" x14ac:dyDescent="0.4">
      <c r="A12" s="2"/>
      <c r="C12" s="9" t="s">
        <v>15</v>
      </c>
      <c r="D12" s="11"/>
      <c r="E12" s="11"/>
      <c r="F12" s="11">
        <v>288</v>
      </c>
      <c r="G12" s="64">
        <v>288</v>
      </c>
      <c r="H12" s="64">
        <v>288</v>
      </c>
      <c r="I12" s="64">
        <v>295</v>
      </c>
      <c r="J12" s="116">
        <f t="shared" si="0"/>
        <v>289.75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0.44603091433062608</v>
      </c>
    </row>
    <row r="13" spans="1:19" ht="15" thickBot="1" x14ac:dyDescent="0.4">
      <c r="A13" s="2"/>
      <c r="C13" s="14" t="s">
        <v>16</v>
      </c>
      <c r="D13" s="15">
        <v>64.06</v>
      </c>
      <c r="E13" s="15">
        <v>7.3</v>
      </c>
      <c r="F13" s="15">
        <v>282</v>
      </c>
      <c r="G13" s="15">
        <v>299</v>
      </c>
      <c r="H13" s="15">
        <v>304</v>
      </c>
      <c r="I13" s="15">
        <v>309</v>
      </c>
      <c r="J13" s="122">
        <f t="shared" si="0"/>
        <v>298.5</v>
      </c>
      <c r="K13" s="123"/>
      <c r="M13" s="68" t="s">
        <v>65</v>
      </c>
      <c r="N13" s="66">
        <v>0.44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13.24</v>
      </c>
      <c r="E16" s="11">
        <v>9.4</v>
      </c>
      <c r="F16" s="22">
        <v>1189</v>
      </c>
      <c r="G16" s="16"/>
      <c r="H16" s="23" t="s">
        <v>21</v>
      </c>
      <c r="I16" s="111">
        <v>5.38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69.11</v>
      </c>
      <c r="E17" s="11"/>
      <c r="F17" s="22">
        <v>293</v>
      </c>
      <c r="G17" s="16"/>
      <c r="H17" s="27" t="s">
        <v>25</v>
      </c>
      <c r="I17" s="113">
        <v>5.27</v>
      </c>
      <c r="J17" s="113"/>
      <c r="K17" s="114"/>
      <c r="M17" s="66">
        <v>6.8</v>
      </c>
      <c r="N17" s="28">
        <v>55</v>
      </c>
      <c r="O17" s="67">
        <v>0.04</v>
      </c>
      <c r="P17" s="2"/>
    </row>
    <row r="18" spans="1:16" ht="15" thickBot="1" x14ac:dyDescent="0.4">
      <c r="A18" s="2"/>
      <c r="C18" s="21" t="s">
        <v>26</v>
      </c>
      <c r="D18" s="11">
        <v>67.23</v>
      </c>
      <c r="E18" s="11"/>
      <c r="F18" s="22">
        <v>312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>
        <v>65.88</v>
      </c>
      <c r="E19" s="11"/>
      <c r="F19" s="22">
        <v>320</v>
      </c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69.36</v>
      </c>
      <c r="E20" s="11"/>
      <c r="F20" s="22">
        <v>300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5.7</v>
      </c>
      <c r="O20" s="34">
        <v>100</v>
      </c>
      <c r="P20" s="2"/>
    </row>
    <row r="21" spans="1:16" ht="15" thickBot="1" x14ac:dyDescent="0.4">
      <c r="A21" s="2"/>
      <c r="C21" s="21" t="s">
        <v>36</v>
      </c>
      <c r="D21" s="11">
        <v>75.56</v>
      </c>
      <c r="E21" s="11"/>
      <c r="F21" s="22">
        <v>1479</v>
      </c>
      <c r="G21" s="16"/>
      <c r="H21" s="103">
        <v>3</v>
      </c>
      <c r="I21" s="105">
        <v>718</v>
      </c>
      <c r="J21" s="105">
        <v>388</v>
      </c>
      <c r="K21" s="107">
        <f>((I21-J21)/I21)</f>
        <v>0.4596100278551532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4">
      <c r="A22" s="2"/>
      <c r="C22" s="21" t="s">
        <v>37</v>
      </c>
      <c r="D22" s="11">
        <v>76.05</v>
      </c>
      <c r="E22" s="11">
        <v>6.6</v>
      </c>
      <c r="F22" s="22">
        <v>622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631</v>
      </c>
      <c r="G23" s="16"/>
      <c r="H23" s="103">
        <v>14</v>
      </c>
      <c r="I23" s="105">
        <v>512</v>
      </c>
      <c r="J23" s="105">
        <v>289</v>
      </c>
      <c r="K23" s="107">
        <f>((I23-J23)/I23)</f>
        <v>0.435546875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77.989999999999995</v>
      </c>
      <c r="E24" s="11">
        <v>6.1</v>
      </c>
      <c r="F24" s="22">
        <v>986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0.17284378247315552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1009</v>
      </c>
      <c r="G25" s="16"/>
      <c r="M25" s="96" t="s">
        <v>43</v>
      </c>
      <c r="N25" s="97"/>
      <c r="O25" s="37">
        <f>(J10-J11)/J10</f>
        <v>0.22780569514237856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0.37147505422993493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-3.0198446937014668E-2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90.92</v>
      </c>
      <c r="E28" s="33"/>
      <c r="F28" s="34"/>
      <c r="G28" s="46"/>
      <c r="H28" s="47" t="s">
        <v>75</v>
      </c>
      <c r="I28" s="33">
        <v>787</v>
      </c>
      <c r="J28" s="33">
        <v>702</v>
      </c>
      <c r="K28" s="34">
        <f>I28-J28</f>
        <v>85</v>
      </c>
      <c r="M28" s="101" t="s">
        <v>76</v>
      </c>
      <c r="N28" s="102"/>
      <c r="O28" s="71">
        <f>(J10-J13)/J10</f>
        <v>0.5</v>
      </c>
      <c r="P28" s="2"/>
    </row>
    <row r="29" spans="1:16" ht="15" thickBot="1" x14ac:dyDescent="0.4">
      <c r="A29" s="2"/>
      <c r="B29" s="41"/>
      <c r="C29" s="45" t="s">
        <v>54</v>
      </c>
      <c r="D29" s="33">
        <v>73.05</v>
      </c>
      <c r="E29" s="33">
        <v>68.069999999999993</v>
      </c>
      <c r="F29" s="34">
        <v>93.19</v>
      </c>
      <c r="G29" s="48">
        <v>6</v>
      </c>
      <c r="H29" s="66" t="s">
        <v>25</v>
      </c>
      <c r="I29" s="35">
        <v>312</v>
      </c>
      <c r="J29" s="35">
        <v>290</v>
      </c>
      <c r="K29" s="36">
        <f>I29-J29</f>
        <v>22</v>
      </c>
      <c r="L29" s="49"/>
      <c r="M29" s="91" t="s">
        <v>53</v>
      </c>
      <c r="N29" s="92"/>
      <c r="O29" s="72">
        <f>(J9-J13)/J9</f>
        <v>0.58642189123657773</v>
      </c>
      <c r="P29" s="2"/>
    </row>
    <row r="30" spans="1:16" ht="15" customHeight="1" x14ac:dyDescent="0.35">
      <c r="A30" s="2"/>
      <c r="B30" s="41"/>
      <c r="C30" s="45" t="s">
        <v>55</v>
      </c>
      <c r="D30" s="33">
        <v>77.650000000000006</v>
      </c>
      <c r="E30" s="33">
        <v>65.489999999999995</v>
      </c>
      <c r="F30" s="34">
        <v>84.34</v>
      </c>
      <c r="P30" s="2"/>
    </row>
    <row r="31" spans="1:16" ht="15" customHeight="1" x14ac:dyDescent="0.35">
      <c r="A31" s="2"/>
      <c r="B31" s="41"/>
      <c r="C31" s="45" t="s">
        <v>56</v>
      </c>
      <c r="D31" s="33">
        <v>73.849999999999994</v>
      </c>
      <c r="E31" s="33">
        <v>47.13</v>
      </c>
      <c r="F31" s="34">
        <v>63.83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55.77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91.88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 t="s">
        <v>106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 t="s">
        <v>110</v>
      </c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 t="s">
        <v>105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108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107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109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 t="s">
        <v>112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 t="s">
        <v>111</v>
      </c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69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602</v>
      </c>
      <c r="G64" s="12"/>
      <c r="H64" s="12"/>
      <c r="I64" s="12"/>
      <c r="J64" s="116">
        <f>AVERAGE(F64:I64)</f>
        <v>602</v>
      </c>
      <c r="K64" s="117"/>
      <c r="M64" s="8">
        <v>2</v>
      </c>
      <c r="N64" s="118">
        <v>9.5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478</v>
      </c>
      <c r="G65" s="12"/>
      <c r="H65" s="12"/>
      <c r="I65" s="12"/>
      <c r="J65" s="116">
        <f t="shared" ref="J65:J70" si="1">AVERAGE(F65:I65)</f>
        <v>478</v>
      </c>
      <c r="K65" s="117"/>
      <c r="M65" s="8">
        <v>3</v>
      </c>
      <c r="N65" s="118">
        <v>9.3000000000000007</v>
      </c>
      <c r="O65" s="119"/>
      <c r="P65" s="2"/>
    </row>
    <row r="66" spans="1:16" ht="15" customHeight="1" x14ac:dyDescent="0.35">
      <c r="A66" s="2"/>
      <c r="C66" s="9" t="s">
        <v>12</v>
      </c>
      <c r="D66" s="11">
        <v>64.41</v>
      </c>
      <c r="E66" s="11">
        <v>6.8</v>
      </c>
      <c r="F66" s="11">
        <v>748</v>
      </c>
      <c r="G66" s="11">
        <v>739</v>
      </c>
      <c r="H66" s="11">
        <v>792</v>
      </c>
      <c r="I66" s="11">
        <v>759</v>
      </c>
      <c r="J66" s="116">
        <f t="shared" si="1"/>
        <v>759.5</v>
      </c>
      <c r="K66" s="117"/>
      <c r="M66" s="8">
        <v>4</v>
      </c>
      <c r="N66" s="118">
        <v>9</v>
      </c>
      <c r="O66" s="119"/>
      <c r="P66" s="2"/>
    </row>
    <row r="67" spans="1:16" ht="15" customHeight="1" x14ac:dyDescent="0.35">
      <c r="A67" s="2"/>
      <c r="C67" s="9" t="s">
        <v>13</v>
      </c>
      <c r="D67" s="11">
        <v>63.22</v>
      </c>
      <c r="E67" s="11">
        <v>8.9</v>
      </c>
      <c r="F67" s="11">
        <v>501</v>
      </c>
      <c r="G67" s="11">
        <v>588</v>
      </c>
      <c r="H67" s="11">
        <v>665</v>
      </c>
      <c r="I67" s="11">
        <v>711</v>
      </c>
      <c r="J67" s="116">
        <f t="shared" si="1"/>
        <v>616.25</v>
      </c>
      <c r="K67" s="117"/>
      <c r="M67" s="8">
        <v>5</v>
      </c>
      <c r="N67" s="118">
        <v>9.3000000000000007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421</v>
      </c>
      <c r="G68" s="64">
        <v>449</v>
      </c>
      <c r="H68" s="64">
        <v>596</v>
      </c>
      <c r="I68" s="64">
        <v>626</v>
      </c>
      <c r="J68" s="116">
        <f t="shared" si="1"/>
        <v>523</v>
      </c>
      <c r="K68" s="117"/>
      <c r="M68" s="13">
        <v>6</v>
      </c>
      <c r="N68" s="120">
        <v>9.1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287</v>
      </c>
      <c r="G69" s="64">
        <v>305</v>
      </c>
      <c r="H69" s="64">
        <v>327</v>
      </c>
      <c r="I69" s="64">
        <v>354</v>
      </c>
      <c r="J69" s="116">
        <f t="shared" si="1"/>
        <v>318.25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62.7</v>
      </c>
      <c r="E70" s="15">
        <v>7.8</v>
      </c>
      <c r="F70" s="15">
        <v>299</v>
      </c>
      <c r="G70" s="15">
        <v>312</v>
      </c>
      <c r="H70" s="15">
        <v>339</v>
      </c>
      <c r="I70" s="15">
        <v>366</v>
      </c>
      <c r="J70" s="122">
        <f t="shared" si="1"/>
        <v>329</v>
      </c>
      <c r="K70" s="123"/>
      <c r="M70" s="68" t="s">
        <v>65</v>
      </c>
      <c r="N70" s="66">
        <v>0.47099999999999997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20.62</v>
      </c>
      <c r="E73" s="11">
        <v>9.6</v>
      </c>
      <c r="F73" s="22">
        <v>1277</v>
      </c>
      <c r="G73" s="16"/>
      <c r="H73" s="23" t="s">
        <v>21</v>
      </c>
      <c r="I73" s="111">
        <v>5.94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/>
      <c r="E74" s="11"/>
      <c r="F74" s="22"/>
      <c r="G74" s="16"/>
      <c r="H74" s="27" t="s">
        <v>25</v>
      </c>
      <c r="I74" s="113">
        <v>5.38</v>
      </c>
      <c r="J74" s="113"/>
      <c r="K74" s="114"/>
      <c r="M74" s="66">
        <v>6.8</v>
      </c>
      <c r="N74" s="28">
        <v>56</v>
      </c>
      <c r="O74" s="67">
        <v>0.03</v>
      </c>
      <c r="P74" s="2"/>
    </row>
    <row r="75" spans="1:16" ht="15" customHeight="1" thickBot="1" x14ac:dyDescent="0.4">
      <c r="A75" s="2"/>
      <c r="C75" s="21" t="s">
        <v>26</v>
      </c>
      <c r="D75" s="11">
        <v>67.510000000000005</v>
      </c>
      <c r="E75" s="11"/>
      <c r="F75" s="22">
        <v>288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>
        <v>66.05</v>
      </c>
      <c r="E76" s="11"/>
      <c r="F76" s="22">
        <v>297</v>
      </c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69.61</v>
      </c>
      <c r="E77" s="11"/>
      <c r="F77" s="22">
        <v>280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5.6</v>
      </c>
      <c r="O77" s="34">
        <v>100</v>
      </c>
      <c r="P77" s="2"/>
    </row>
    <row r="78" spans="1:16" ht="15" thickBot="1" x14ac:dyDescent="0.4">
      <c r="A78" s="2"/>
      <c r="C78" s="21" t="s">
        <v>36</v>
      </c>
      <c r="D78" s="11">
        <v>76.03</v>
      </c>
      <c r="E78" s="11"/>
      <c r="F78" s="22">
        <v>1455</v>
      </c>
      <c r="G78" s="16"/>
      <c r="H78" s="103">
        <v>4</v>
      </c>
      <c r="I78" s="105">
        <v>733</v>
      </c>
      <c r="J78" s="105">
        <v>644</v>
      </c>
      <c r="K78" s="107">
        <f>((I78-J78)/I78)</f>
        <v>0.12141882673942701</v>
      </c>
      <c r="M78" s="13">
        <v>2</v>
      </c>
      <c r="N78" s="35">
        <v>5.5</v>
      </c>
      <c r="O78" s="36">
        <v>100</v>
      </c>
      <c r="P78" s="2"/>
    </row>
    <row r="79" spans="1:16" ht="15" thickBot="1" x14ac:dyDescent="0.4">
      <c r="A79" s="2"/>
      <c r="C79" s="21" t="s">
        <v>37</v>
      </c>
      <c r="D79" s="11">
        <v>74.97</v>
      </c>
      <c r="E79" s="11">
        <v>6.9</v>
      </c>
      <c r="F79" s="22">
        <v>642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630</v>
      </c>
      <c r="G80" s="16"/>
      <c r="H80" s="103">
        <v>12</v>
      </c>
      <c r="I80" s="105">
        <v>512</v>
      </c>
      <c r="J80" s="105">
        <v>333</v>
      </c>
      <c r="K80" s="107">
        <f>((I80-J80)/I80)</f>
        <v>0.349609375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76.67</v>
      </c>
      <c r="E81" s="11">
        <v>6.3</v>
      </c>
      <c r="F81" s="22">
        <v>1055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0.18861092824226464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1069</v>
      </c>
      <c r="G82" s="16"/>
      <c r="M82" s="96" t="s">
        <v>43</v>
      </c>
      <c r="N82" s="97"/>
      <c r="O82" s="37">
        <f>(J67-J68)/J67</f>
        <v>0.15131845841784991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0.39149139579349906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-3.3778476040848389E-2</v>
      </c>
      <c r="P84" s="2"/>
    </row>
    <row r="85" spans="1:16" x14ac:dyDescent="0.35">
      <c r="A85" s="2"/>
      <c r="B85" s="41"/>
      <c r="C85" s="45" t="s">
        <v>52</v>
      </c>
      <c r="D85" s="33">
        <v>91.02</v>
      </c>
      <c r="E85" s="33"/>
      <c r="F85" s="34"/>
      <c r="G85" s="46"/>
      <c r="H85" s="47" t="s">
        <v>21</v>
      </c>
      <c r="I85" s="33">
        <v>798</v>
      </c>
      <c r="J85" s="33">
        <v>671</v>
      </c>
      <c r="K85" s="34">
        <f>I85-J85</f>
        <v>127</v>
      </c>
      <c r="M85" s="101" t="s">
        <v>76</v>
      </c>
      <c r="N85" s="102"/>
      <c r="O85" s="71">
        <f>(J67-J70)/J67</f>
        <v>0.46612576064908723</v>
      </c>
      <c r="P85" s="2"/>
    </row>
    <row r="86" spans="1:16" ht="15" thickBot="1" x14ac:dyDescent="0.4">
      <c r="A86" s="2"/>
      <c r="B86" s="41"/>
      <c r="C86" s="45" t="s">
        <v>54</v>
      </c>
      <c r="D86" s="33">
        <v>72.849999999999994</v>
      </c>
      <c r="E86" s="33">
        <v>67.91</v>
      </c>
      <c r="F86" s="34">
        <v>93.22</v>
      </c>
      <c r="G86" s="48">
        <v>5.9</v>
      </c>
      <c r="H86" s="66" t="s">
        <v>25</v>
      </c>
      <c r="I86" s="35">
        <v>326</v>
      </c>
      <c r="J86" s="35">
        <v>300</v>
      </c>
      <c r="K86" s="34">
        <f>I86-J86</f>
        <v>26</v>
      </c>
      <c r="L86" s="49"/>
      <c r="M86" s="91" t="s">
        <v>53</v>
      </c>
      <c r="N86" s="92"/>
      <c r="O86" s="72">
        <f>(J66-J70)/J66</f>
        <v>0.56682027649769584</v>
      </c>
      <c r="P86" s="2"/>
    </row>
    <row r="87" spans="1:16" ht="15" customHeight="1" x14ac:dyDescent="0.35">
      <c r="A87" s="2"/>
      <c r="B87" s="41"/>
      <c r="C87" s="45" t="s">
        <v>55</v>
      </c>
      <c r="D87" s="33">
        <v>75.25</v>
      </c>
      <c r="E87" s="33">
        <v>63.97</v>
      </c>
      <c r="F87" s="34">
        <v>85.01</v>
      </c>
      <c r="P87" s="2"/>
    </row>
    <row r="88" spans="1:16" ht="15" customHeight="1" x14ac:dyDescent="0.35">
      <c r="A88" s="2"/>
      <c r="B88" s="41"/>
      <c r="C88" s="45" t="s">
        <v>56</v>
      </c>
      <c r="D88" s="33">
        <v>74.75</v>
      </c>
      <c r="E88" s="33">
        <v>47.15</v>
      </c>
      <c r="F88" s="34">
        <v>63.09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56.39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90.97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 t="s">
        <v>113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 t="s">
        <v>114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117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120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122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 t="s">
        <v>119</v>
      </c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 t="s">
        <v>118</v>
      </c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115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 t="s">
        <v>116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 t="s">
        <v>121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 t="s">
        <v>123</v>
      </c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83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622</v>
      </c>
      <c r="G119" s="12"/>
      <c r="H119" s="12"/>
      <c r="I119" s="12"/>
      <c r="J119" s="116">
        <f>AVERAGE(F119:I119)</f>
        <v>622</v>
      </c>
      <c r="K119" s="117"/>
      <c r="M119" s="8">
        <v>2</v>
      </c>
      <c r="N119" s="118">
        <v>9.5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514</v>
      </c>
      <c r="G120" s="12"/>
      <c r="H120" s="12"/>
      <c r="I120" s="12"/>
      <c r="J120" s="116">
        <f t="shared" ref="J120:J125" si="2">AVERAGE(F120:I120)</f>
        <v>514</v>
      </c>
      <c r="K120" s="117"/>
      <c r="M120" s="8">
        <v>3</v>
      </c>
      <c r="N120" s="118">
        <v>9.6999999999999993</v>
      </c>
      <c r="O120" s="119"/>
      <c r="P120" s="2"/>
    </row>
    <row r="121" spans="1:16" x14ac:dyDescent="0.35">
      <c r="A121" s="2"/>
      <c r="C121" s="9" t="s">
        <v>12</v>
      </c>
      <c r="D121" s="11">
        <v>66.39</v>
      </c>
      <c r="E121" s="11">
        <v>6.6</v>
      </c>
      <c r="F121" s="11">
        <v>866</v>
      </c>
      <c r="G121" s="11">
        <v>689</v>
      </c>
      <c r="H121" s="11">
        <v>685</v>
      </c>
      <c r="I121" s="11">
        <v>678</v>
      </c>
      <c r="J121" s="116">
        <f t="shared" si="2"/>
        <v>729.5</v>
      </c>
      <c r="K121" s="117"/>
      <c r="M121" s="8">
        <v>4</v>
      </c>
      <c r="N121" s="118">
        <v>8.9</v>
      </c>
      <c r="O121" s="119"/>
      <c r="P121" s="2"/>
    </row>
    <row r="122" spans="1:16" x14ac:dyDescent="0.35">
      <c r="A122" s="2"/>
      <c r="C122" s="9" t="s">
        <v>13</v>
      </c>
      <c r="D122" s="11">
        <v>64.44</v>
      </c>
      <c r="E122" s="11">
        <v>9.4</v>
      </c>
      <c r="F122" s="11">
        <v>838</v>
      </c>
      <c r="G122" s="11">
        <v>686</v>
      </c>
      <c r="H122" s="11">
        <v>681</v>
      </c>
      <c r="I122" s="11">
        <v>576</v>
      </c>
      <c r="J122" s="116">
        <f t="shared" si="2"/>
        <v>695.25</v>
      </c>
      <c r="K122" s="117"/>
      <c r="M122" s="8">
        <v>5</v>
      </c>
      <c r="N122" s="118">
        <v>9.3000000000000007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613</v>
      </c>
      <c r="G123" s="64">
        <v>602</v>
      </c>
      <c r="H123" s="64">
        <v>596</v>
      </c>
      <c r="I123" s="64">
        <v>356</v>
      </c>
      <c r="J123" s="116">
        <f t="shared" si="2"/>
        <v>541.75</v>
      </c>
      <c r="K123" s="117"/>
      <c r="M123" s="13">
        <v>6</v>
      </c>
      <c r="N123" s="120">
        <v>7.7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506</v>
      </c>
      <c r="G124" s="64">
        <v>502</v>
      </c>
      <c r="H124" s="64">
        <v>488</v>
      </c>
      <c r="I124" s="64">
        <v>287</v>
      </c>
      <c r="J124" s="116">
        <f t="shared" si="2"/>
        <v>445.75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62.02</v>
      </c>
      <c r="E125" s="15">
        <v>9</v>
      </c>
      <c r="F125" s="15">
        <v>439</v>
      </c>
      <c r="G125" s="15">
        <v>485</v>
      </c>
      <c r="H125" s="15">
        <v>459</v>
      </c>
      <c r="I125" s="15">
        <v>336</v>
      </c>
      <c r="J125" s="122">
        <f t="shared" si="2"/>
        <v>429.75</v>
      </c>
      <c r="K125" s="123"/>
      <c r="M125" s="68" t="s">
        <v>65</v>
      </c>
      <c r="N125" s="66">
        <v>0.45500000000000002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21.61</v>
      </c>
      <c r="E128" s="11">
        <v>9.1999999999999993</v>
      </c>
      <c r="F128" s="22">
        <v>988</v>
      </c>
      <c r="G128" s="16"/>
      <c r="H128" s="23" t="s">
        <v>21</v>
      </c>
      <c r="I128" s="111">
        <v>7.86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/>
      <c r="E129" s="11"/>
      <c r="F129" s="22"/>
      <c r="G129" s="16"/>
      <c r="H129" s="27" t="s">
        <v>25</v>
      </c>
      <c r="I129" s="113">
        <v>6.75</v>
      </c>
      <c r="J129" s="113"/>
      <c r="K129" s="114"/>
      <c r="M129" s="66">
        <v>6.7</v>
      </c>
      <c r="N129" s="28">
        <v>98</v>
      </c>
      <c r="O129" s="67">
        <v>0.04</v>
      </c>
      <c r="P129" s="2"/>
    </row>
    <row r="130" spans="1:16" ht="15" customHeight="1" thickBot="1" x14ac:dyDescent="0.4">
      <c r="A130" s="2"/>
      <c r="C130" s="21" t="s">
        <v>26</v>
      </c>
      <c r="D130" s="11">
        <v>69.88</v>
      </c>
      <c r="E130" s="11"/>
      <c r="F130" s="22">
        <v>442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>
        <v>65.709999999999994</v>
      </c>
      <c r="E131" s="11"/>
      <c r="F131" s="22">
        <v>438</v>
      </c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69.81</v>
      </c>
      <c r="E132" s="11"/>
      <c r="F132" s="22">
        <v>435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5.6</v>
      </c>
      <c r="O132" s="34">
        <v>100</v>
      </c>
      <c r="P132" s="2"/>
    </row>
    <row r="133" spans="1:16" ht="15" thickBot="1" x14ac:dyDescent="0.4">
      <c r="A133" s="2"/>
      <c r="C133" s="21" t="s">
        <v>36</v>
      </c>
      <c r="D133" s="11">
        <v>72.42</v>
      </c>
      <c r="E133" s="11"/>
      <c r="F133" s="22">
        <v>1565</v>
      </c>
      <c r="G133" s="16"/>
      <c r="H133" s="103">
        <v>5</v>
      </c>
      <c r="I133" s="105">
        <v>638</v>
      </c>
      <c r="J133" s="105">
        <v>594</v>
      </c>
      <c r="K133" s="107">
        <f>((I133-J133)/I133)</f>
        <v>6.8965517241379309E-2</v>
      </c>
      <c r="M133" s="13">
        <v>2</v>
      </c>
      <c r="N133" s="35">
        <v>5.7</v>
      </c>
      <c r="O133" s="36">
        <v>100</v>
      </c>
      <c r="P133" s="2"/>
    </row>
    <row r="134" spans="1:16" ht="15" thickBot="1" x14ac:dyDescent="0.4">
      <c r="A134" s="2"/>
      <c r="C134" s="21" t="s">
        <v>37</v>
      </c>
      <c r="D134" s="11">
        <v>76.52</v>
      </c>
      <c r="E134" s="11">
        <v>8.1999999999999993</v>
      </c>
      <c r="F134" s="22">
        <v>612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586</v>
      </c>
      <c r="G135" s="16"/>
      <c r="H135" s="103">
        <v>11</v>
      </c>
      <c r="I135" s="105">
        <v>806</v>
      </c>
      <c r="J135" s="105">
        <v>722</v>
      </c>
      <c r="K135" s="107">
        <f>((I135-J135)/I135)</f>
        <v>0.10421836228287841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77.12</v>
      </c>
      <c r="E136" s="11">
        <v>7.6</v>
      </c>
      <c r="F136" s="22">
        <v>1105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4.6949965729952019E-2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1084</v>
      </c>
      <c r="G137" s="16"/>
      <c r="M137" s="96" t="s">
        <v>43</v>
      </c>
      <c r="N137" s="97"/>
      <c r="O137" s="37">
        <f>(J122-J123)/J122</f>
        <v>0.22078389068680332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0.17720350715274574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3.5894559730790802E-2</v>
      </c>
      <c r="P139" s="2"/>
    </row>
    <row r="140" spans="1:16" x14ac:dyDescent="0.35">
      <c r="A140" s="2"/>
      <c r="B140" s="41"/>
      <c r="C140" s="45" t="s">
        <v>52</v>
      </c>
      <c r="D140" s="33">
        <v>91.27</v>
      </c>
      <c r="E140" s="33"/>
      <c r="F140" s="34"/>
      <c r="G140" s="46"/>
      <c r="H140" s="47" t="s">
        <v>21</v>
      </c>
      <c r="I140" s="33">
        <v>848</v>
      </c>
      <c r="J140" s="33">
        <v>764</v>
      </c>
      <c r="K140" s="34">
        <f>I140-J140</f>
        <v>84</v>
      </c>
      <c r="M140" s="101" t="s">
        <v>76</v>
      </c>
      <c r="N140" s="102"/>
      <c r="O140" s="71">
        <f>(J122-J125)/J122</f>
        <v>0.3818770226537217</v>
      </c>
      <c r="P140" s="2"/>
    </row>
    <row r="141" spans="1:16" ht="15" thickBot="1" x14ac:dyDescent="0.4">
      <c r="A141" s="2"/>
      <c r="B141" s="41"/>
      <c r="C141" s="45" t="s">
        <v>54</v>
      </c>
      <c r="D141" s="33">
        <v>72.849999999999994</v>
      </c>
      <c r="E141" s="33">
        <v>68.069999999999993</v>
      </c>
      <c r="F141" s="34">
        <v>93.45</v>
      </c>
      <c r="G141" s="48">
        <v>5.6</v>
      </c>
      <c r="H141" s="66" t="s">
        <v>25</v>
      </c>
      <c r="I141" s="35">
        <v>451</v>
      </c>
      <c r="J141" s="35">
        <v>393</v>
      </c>
      <c r="K141" s="34">
        <f>I141-J141</f>
        <v>58</v>
      </c>
      <c r="L141" s="49"/>
      <c r="M141" s="91" t="s">
        <v>53</v>
      </c>
      <c r="N141" s="92"/>
      <c r="O141" s="72">
        <f>(J121-J125)/J121</f>
        <v>0.41089787525702537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79.25</v>
      </c>
      <c r="E142" s="33">
        <v>66.84</v>
      </c>
      <c r="F142" s="34">
        <v>84.35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78.150000000000006</v>
      </c>
      <c r="E143" s="33">
        <v>50.46</v>
      </c>
      <c r="F143" s="34">
        <v>64.58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54.77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91.65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 t="s">
        <v>132</v>
      </c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 t="s">
        <v>125</v>
      </c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 t="s">
        <v>126</v>
      </c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124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127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 t="s">
        <v>128</v>
      </c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 t="s">
        <v>129</v>
      </c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 t="s">
        <v>130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 t="s">
        <v>131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133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 t="s">
        <v>134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 t="s">
        <v>135</v>
      </c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 t="s">
        <v>136</v>
      </c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3:O163"/>
    <mergeCell ref="C164:O164"/>
    <mergeCell ref="C165:O165"/>
    <mergeCell ref="C152:O152"/>
    <mergeCell ref="C153:O153"/>
    <mergeCell ref="C154:O154"/>
    <mergeCell ref="C155:O155"/>
    <mergeCell ref="C156:O156"/>
    <mergeCell ref="C157:O157"/>
    <mergeCell ref="C158:O158"/>
    <mergeCell ref="C159:O159"/>
    <mergeCell ref="C160:O160"/>
    <mergeCell ref="I128:K128"/>
    <mergeCell ref="I129:K129"/>
    <mergeCell ref="H131:K131"/>
    <mergeCell ref="H133:H134"/>
    <mergeCell ref="I133:I134"/>
    <mergeCell ref="J133:J134"/>
    <mergeCell ref="K133:K134"/>
    <mergeCell ref="C161:O161"/>
    <mergeCell ref="C162:O162"/>
    <mergeCell ref="H135:H136"/>
    <mergeCell ref="I135:I136"/>
    <mergeCell ref="J135:J136"/>
    <mergeCell ref="K135:K136"/>
    <mergeCell ref="M135:O135"/>
    <mergeCell ref="M136:N136"/>
    <mergeCell ref="M137:N137"/>
    <mergeCell ref="H138:K138"/>
    <mergeCell ref="M138:N138"/>
    <mergeCell ref="M141:N141"/>
    <mergeCell ref="J120:K120"/>
    <mergeCell ref="N120:O120"/>
    <mergeCell ref="J121:K121"/>
    <mergeCell ref="N121:O121"/>
    <mergeCell ref="J122:K122"/>
    <mergeCell ref="N122:O122"/>
    <mergeCell ref="J123:K123"/>
    <mergeCell ref="N123:O123"/>
    <mergeCell ref="I127:K127"/>
    <mergeCell ref="M127:O12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J119:K119"/>
    <mergeCell ref="N119:O119"/>
    <mergeCell ref="H78:H79"/>
    <mergeCell ref="I78:I79"/>
    <mergeCell ref="J78:J79"/>
    <mergeCell ref="K78:K79"/>
    <mergeCell ref="C106:O106"/>
    <mergeCell ref="C107:O107"/>
    <mergeCell ref="C108:O108"/>
    <mergeCell ref="C109:O109"/>
    <mergeCell ref="M82:N82"/>
    <mergeCell ref="M86:N86"/>
    <mergeCell ref="M25:N25"/>
    <mergeCell ref="H26:K26"/>
    <mergeCell ref="M26:N26"/>
    <mergeCell ref="M27:N27"/>
    <mergeCell ref="M28:N28"/>
    <mergeCell ref="C40:O40"/>
    <mergeCell ref="C41:O41"/>
    <mergeCell ref="C42:O42"/>
    <mergeCell ref="C43:O43"/>
    <mergeCell ref="M29:N29"/>
    <mergeCell ref="H21:H22"/>
    <mergeCell ref="I21:I22"/>
    <mergeCell ref="J21:J22"/>
    <mergeCell ref="K21:K22"/>
    <mergeCell ref="H23:H24"/>
    <mergeCell ref="I23:I24"/>
    <mergeCell ref="J23:J24"/>
    <mergeCell ref="K23:K24"/>
    <mergeCell ref="M23:O23"/>
    <mergeCell ref="M24:N24"/>
    <mergeCell ref="J11:K11"/>
    <mergeCell ref="N11:O11"/>
    <mergeCell ref="J12:K12"/>
    <mergeCell ref="J13:K13"/>
    <mergeCell ref="I15:K15"/>
    <mergeCell ref="M15:O15"/>
    <mergeCell ref="I16:K16"/>
    <mergeCell ref="I17:K17"/>
    <mergeCell ref="H19:K19"/>
    <mergeCell ref="J67:K67"/>
    <mergeCell ref="N67:O67"/>
    <mergeCell ref="J68:K68"/>
    <mergeCell ref="N68:O68"/>
    <mergeCell ref="J69:K69"/>
    <mergeCell ref="J70:K70"/>
    <mergeCell ref="M139:N139"/>
    <mergeCell ref="M140:N140"/>
    <mergeCell ref="J124:K124"/>
    <mergeCell ref="J125:K125"/>
    <mergeCell ref="H83:K83"/>
    <mergeCell ref="M83:N83"/>
    <mergeCell ref="M84:N84"/>
    <mergeCell ref="M85:N85"/>
    <mergeCell ref="C97:O97"/>
    <mergeCell ref="C98:O98"/>
    <mergeCell ref="C99:O99"/>
    <mergeCell ref="C100:O100"/>
    <mergeCell ref="C101:O101"/>
    <mergeCell ref="C102:O102"/>
    <mergeCell ref="C103:O103"/>
    <mergeCell ref="C104:O104"/>
    <mergeCell ref="C105:O105"/>
    <mergeCell ref="H76:K76"/>
    <mergeCell ref="C49:O49"/>
    <mergeCell ref="C50:O50"/>
    <mergeCell ref="C51:O51"/>
    <mergeCell ref="C52:O52"/>
    <mergeCell ref="H80:H81"/>
    <mergeCell ref="I80:I81"/>
    <mergeCell ref="J80:J81"/>
    <mergeCell ref="K80:K81"/>
    <mergeCell ref="M80:O80"/>
    <mergeCell ref="M81:N81"/>
    <mergeCell ref="F62:K62"/>
    <mergeCell ref="N62:O62"/>
    <mergeCell ref="J63:K63"/>
    <mergeCell ref="N63:O63"/>
    <mergeCell ref="J64:K64"/>
    <mergeCell ref="N64:O64"/>
    <mergeCell ref="J65:K65"/>
    <mergeCell ref="N65:O65"/>
    <mergeCell ref="J66:K66"/>
    <mergeCell ref="N66:O66"/>
    <mergeCell ref="I72:K72"/>
    <mergeCell ref="M72:O72"/>
    <mergeCell ref="I73:K73"/>
    <mergeCell ref="I74:K74"/>
    <mergeCell ref="C53:O53"/>
    <mergeCell ref="C62:C63"/>
    <mergeCell ref="D62:D63"/>
    <mergeCell ref="E62:E63"/>
    <mergeCell ref="J8:K8"/>
    <mergeCell ref="C5:C6"/>
    <mergeCell ref="D5:D6"/>
    <mergeCell ref="E5:E6"/>
    <mergeCell ref="F5:K5"/>
    <mergeCell ref="N5:O5"/>
    <mergeCell ref="J6:K6"/>
    <mergeCell ref="N6:O6"/>
    <mergeCell ref="J7:K7"/>
    <mergeCell ref="N7:O7"/>
    <mergeCell ref="N8:O8"/>
    <mergeCell ref="J9:K9"/>
    <mergeCell ref="N9:O9"/>
    <mergeCell ref="J10:K10"/>
    <mergeCell ref="N10:O10"/>
    <mergeCell ref="C44:O44"/>
    <mergeCell ref="C45:O45"/>
    <mergeCell ref="C46:O46"/>
    <mergeCell ref="C47:O47"/>
    <mergeCell ref="C48:O48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B5D3-CB6B-464F-A0FE-FAD909FAF2BC}">
  <dimension ref="A1:S171"/>
  <sheetViews>
    <sheetView zoomScale="85" zoomScaleNormal="85" workbookViewId="0">
      <selection activeCell="N124" sqref="N124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64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690.58333333333337</v>
      </c>
    </row>
    <row r="7" spans="1:19" x14ac:dyDescent="0.35">
      <c r="A7" s="2"/>
      <c r="C7" s="9" t="s">
        <v>10</v>
      </c>
      <c r="D7" s="10"/>
      <c r="E7" s="10"/>
      <c r="F7" s="11">
        <v>551</v>
      </c>
      <c r="G7" s="12"/>
      <c r="H7" s="12"/>
      <c r="I7" s="12"/>
      <c r="J7" s="116">
        <f>AVERAGE(F7:I7)</f>
        <v>551</v>
      </c>
      <c r="K7" s="117"/>
      <c r="M7" s="8">
        <v>2</v>
      </c>
      <c r="N7" s="118">
        <v>9.4</v>
      </c>
      <c r="O7" s="119"/>
      <c r="P7" s="2"/>
      <c r="R7" s="56" t="s">
        <v>21</v>
      </c>
      <c r="S7" s="73">
        <f>AVERAGE(J10,J67,J122)</f>
        <v>469.66666666666669</v>
      </c>
    </row>
    <row r="8" spans="1:19" x14ac:dyDescent="0.35">
      <c r="A8" s="2"/>
      <c r="C8" s="9" t="s">
        <v>11</v>
      </c>
      <c r="D8" s="10"/>
      <c r="E8" s="10"/>
      <c r="F8" s="11">
        <v>477</v>
      </c>
      <c r="G8" s="12"/>
      <c r="H8" s="12"/>
      <c r="I8" s="12"/>
      <c r="J8" s="116">
        <f t="shared" ref="J8:J13" si="0">AVERAGE(F8:I8)</f>
        <v>477</v>
      </c>
      <c r="K8" s="117"/>
      <c r="M8" s="8">
        <v>3</v>
      </c>
      <c r="N8" s="118">
        <v>9.1</v>
      </c>
      <c r="O8" s="119"/>
      <c r="P8" s="2"/>
      <c r="R8" s="56" t="s">
        <v>25</v>
      </c>
      <c r="S8" s="74">
        <f>AVERAGE(J13,J70,J125)</f>
        <v>226.75</v>
      </c>
    </row>
    <row r="9" spans="1:19" x14ac:dyDescent="0.35">
      <c r="A9" s="2"/>
      <c r="C9" s="9" t="s">
        <v>12</v>
      </c>
      <c r="D9" s="11">
        <v>66.05</v>
      </c>
      <c r="E9" s="11">
        <v>7</v>
      </c>
      <c r="F9" s="11">
        <v>692</v>
      </c>
      <c r="G9" s="11">
        <v>703</v>
      </c>
      <c r="H9" s="11">
        <v>688</v>
      </c>
      <c r="I9" s="11">
        <v>671</v>
      </c>
      <c r="J9" s="116">
        <f t="shared" si="0"/>
        <v>688.5</v>
      </c>
      <c r="K9" s="117"/>
      <c r="M9" s="8">
        <v>4</v>
      </c>
      <c r="N9" s="118">
        <v>8.3000000000000007</v>
      </c>
      <c r="O9" s="119"/>
      <c r="P9" s="2"/>
      <c r="R9" s="75" t="s">
        <v>78</v>
      </c>
      <c r="S9" s="76">
        <f>S6-S8</f>
        <v>463.83333333333337</v>
      </c>
    </row>
    <row r="10" spans="1:19" x14ac:dyDescent="0.35">
      <c r="A10" s="2"/>
      <c r="C10" s="9" t="s">
        <v>13</v>
      </c>
      <c r="D10" s="11">
        <v>62.07</v>
      </c>
      <c r="E10" s="11">
        <v>8.4</v>
      </c>
      <c r="F10" s="11">
        <v>535</v>
      </c>
      <c r="G10" s="11">
        <v>515</v>
      </c>
      <c r="H10" s="11">
        <v>518</v>
      </c>
      <c r="I10" s="11">
        <v>439</v>
      </c>
      <c r="J10" s="116">
        <f t="shared" si="0"/>
        <v>501.75</v>
      </c>
      <c r="K10" s="117"/>
      <c r="M10" s="8">
        <v>5</v>
      </c>
      <c r="N10" s="118">
        <v>8.9</v>
      </c>
      <c r="O10" s="119"/>
      <c r="P10" s="2"/>
      <c r="R10" s="75" t="s">
        <v>79</v>
      </c>
      <c r="S10" s="77">
        <f>S7-S8</f>
        <v>242.91666666666669</v>
      </c>
    </row>
    <row r="11" spans="1:19" ht="15" thickBot="1" x14ac:dyDescent="0.4">
      <c r="A11" s="2"/>
      <c r="C11" s="9" t="s">
        <v>14</v>
      </c>
      <c r="D11" s="11"/>
      <c r="E11" s="11"/>
      <c r="F11" s="11">
        <v>411</v>
      </c>
      <c r="G11" s="64">
        <v>388</v>
      </c>
      <c r="H11" s="64">
        <v>379</v>
      </c>
      <c r="I11" s="64">
        <v>334</v>
      </c>
      <c r="J11" s="116">
        <f t="shared" si="0"/>
        <v>378</v>
      </c>
      <c r="K11" s="117"/>
      <c r="M11" s="13">
        <v>6</v>
      </c>
      <c r="N11" s="120">
        <v>7.1</v>
      </c>
      <c r="O11" s="121"/>
      <c r="P11" s="2"/>
      <c r="R11" s="78" t="s">
        <v>80</v>
      </c>
      <c r="S11" s="79">
        <f>S9/S6</f>
        <v>0.67165439845541208</v>
      </c>
    </row>
    <row r="12" spans="1:19" ht="15" thickBot="1" x14ac:dyDescent="0.4">
      <c r="A12" s="2"/>
      <c r="C12" s="9" t="s">
        <v>15</v>
      </c>
      <c r="D12" s="11"/>
      <c r="E12" s="11"/>
      <c r="F12" s="11">
        <v>317</v>
      </c>
      <c r="G12" s="64">
        <v>284</v>
      </c>
      <c r="H12" s="64">
        <v>265</v>
      </c>
      <c r="I12" s="64">
        <v>200</v>
      </c>
      <c r="J12" s="116">
        <f t="shared" si="0"/>
        <v>266.5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0.51721078779276086</v>
      </c>
    </row>
    <row r="13" spans="1:19" ht="15" thickBot="1" x14ac:dyDescent="0.4">
      <c r="A13" s="2"/>
      <c r="C13" s="14" t="s">
        <v>16</v>
      </c>
      <c r="D13" s="15">
        <v>61.64</v>
      </c>
      <c r="E13" s="15">
        <v>8.1999999999999993</v>
      </c>
      <c r="F13" s="15">
        <v>326</v>
      </c>
      <c r="G13" s="15">
        <v>298</v>
      </c>
      <c r="H13" s="15">
        <v>275</v>
      </c>
      <c r="I13" s="15">
        <v>210</v>
      </c>
      <c r="J13" s="122">
        <f t="shared" si="0"/>
        <v>277.25</v>
      </c>
      <c r="K13" s="123"/>
      <c r="M13" s="68" t="s">
        <v>65</v>
      </c>
      <c r="N13" s="66">
        <v>0.46600000000000003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16.809999999999999</v>
      </c>
      <c r="E16" s="11">
        <v>9.6</v>
      </c>
      <c r="F16" s="22">
        <v>1224</v>
      </c>
      <c r="G16" s="16"/>
      <c r="H16" s="23" t="s">
        <v>21</v>
      </c>
      <c r="I16" s="111">
        <v>6.16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/>
      <c r="E17" s="11"/>
      <c r="F17" s="22"/>
      <c r="G17" s="16"/>
      <c r="H17" s="27" t="s">
        <v>25</v>
      </c>
      <c r="I17" s="113">
        <v>5.49</v>
      </c>
      <c r="J17" s="113"/>
      <c r="K17" s="114"/>
      <c r="M17" s="66">
        <v>6.9</v>
      </c>
      <c r="N17" s="28">
        <v>61</v>
      </c>
      <c r="O17" s="67">
        <v>0.04</v>
      </c>
      <c r="P17" s="2"/>
    </row>
    <row r="18" spans="1:16" ht="15" thickBot="1" x14ac:dyDescent="0.4">
      <c r="A18" s="2"/>
      <c r="C18" s="21" t="s">
        <v>26</v>
      </c>
      <c r="D18" s="11">
        <v>70.150000000000006</v>
      </c>
      <c r="E18" s="11"/>
      <c r="F18" s="22">
        <v>341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>
        <v>64.44</v>
      </c>
      <c r="E19" s="11"/>
      <c r="F19" s="22">
        <v>355</v>
      </c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65.67</v>
      </c>
      <c r="E20" s="11"/>
      <c r="F20" s="22">
        <v>321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5.4</v>
      </c>
      <c r="O20" s="34">
        <v>100</v>
      </c>
      <c r="P20" s="2"/>
    </row>
    <row r="21" spans="1:16" ht="15" thickBot="1" x14ac:dyDescent="0.4">
      <c r="A21" s="2"/>
      <c r="C21" s="21" t="s">
        <v>36</v>
      </c>
      <c r="D21" s="11">
        <v>74.69</v>
      </c>
      <c r="E21" s="11"/>
      <c r="F21" s="22">
        <v>1523</v>
      </c>
      <c r="G21" s="16"/>
      <c r="H21" s="103">
        <v>1</v>
      </c>
      <c r="I21" s="105">
        <v>491</v>
      </c>
      <c r="J21" s="105">
        <v>271</v>
      </c>
      <c r="K21" s="107">
        <f>((I21-J21)/I21)</f>
        <v>0.44806517311608962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4">
      <c r="A22" s="2"/>
      <c r="C22" s="21" t="s">
        <v>37</v>
      </c>
      <c r="D22" s="11">
        <v>77.150000000000006</v>
      </c>
      <c r="E22" s="11">
        <v>8.3000000000000007</v>
      </c>
      <c r="F22" s="22">
        <v>933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924</v>
      </c>
      <c r="G23" s="16"/>
      <c r="H23" s="103">
        <v>6</v>
      </c>
      <c r="I23" s="105">
        <v>396</v>
      </c>
      <c r="J23" s="105">
        <v>202</v>
      </c>
      <c r="K23" s="107">
        <f>((I23-J23)/I23)</f>
        <v>0.48989898989898989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78.91</v>
      </c>
      <c r="E24" s="11">
        <v>7.7</v>
      </c>
      <c r="F24" s="22">
        <v>1303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0.27124183006535946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1289</v>
      </c>
      <c r="G25" s="16"/>
      <c r="M25" s="96" t="s">
        <v>43</v>
      </c>
      <c r="N25" s="97"/>
      <c r="O25" s="37">
        <f>(J10-J11)/J10</f>
        <v>0.24663677130044842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0.294973544973545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-4.0337711069418386E-2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91.21</v>
      </c>
      <c r="E28" s="33"/>
      <c r="F28" s="34"/>
      <c r="G28" s="46"/>
      <c r="H28" s="47" t="s">
        <v>75</v>
      </c>
      <c r="I28" s="33">
        <v>777</v>
      </c>
      <c r="J28" s="33">
        <v>661</v>
      </c>
      <c r="K28" s="34">
        <f>I28-J28</f>
        <v>116</v>
      </c>
      <c r="M28" s="101" t="s">
        <v>76</v>
      </c>
      <c r="N28" s="102"/>
      <c r="O28" s="71">
        <f>(J10-J13)/J10</f>
        <v>0.44743398106626808</v>
      </c>
      <c r="P28" s="2"/>
    </row>
    <row r="29" spans="1:16" ht="15" thickBot="1" x14ac:dyDescent="0.4">
      <c r="A29" s="2"/>
      <c r="B29" s="41"/>
      <c r="C29" s="45" t="s">
        <v>54</v>
      </c>
      <c r="D29" s="33">
        <v>72.900000000000006</v>
      </c>
      <c r="E29" s="33">
        <v>67.86</v>
      </c>
      <c r="F29" s="34">
        <v>93.09</v>
      </c>
      <c r="G29" s="48">
        <v>6</v>
      </c>
      <c r="H29" s="66" t="s">
        <v>25</v>
      </c>
      <c r="I29" s="35">
        <v>339</v>
      </c>
      <c r="J29" s="35">
        <v>308</v>
      </c>
      <c r="K29" s="36">
        <f>I29-J29</f>
        <v>31</v>
      </c>
      <c r="L29" s="49"/>
      <c r="M29" s="91" t="s">
        <v>53</v>
      </c>
      <c r="N29" s="92"/>
      <c r="O29" s="72">
        <f>(J9-J13)/J9</f>
        <v>0.59731299927378356</v>
      </c>
      <c r="P29" s="2"/>
    </row>
    <row r="30" spans="1:16" ht="15" customHeight="1" x14ac:dyDescent="0.35">
      <c r="A30" s="2"/>
      <c r="B30" s="41"/>
      <c r="C30" s="45" t="s">
        <v>55</v>
      </c>
      <c r="D30" s="33">
        <v>75.55</v>
      </c>
      <c r="E30" s="33">
        <v>63.42</v>
      </c>
      <c r="F30" s="34">
        <v>83.95</v>
      </c>
      <c r="P30" s="2"/>
    </row>
    <row r="31" spans="1:16" ht="15" customHeight="1" x14ac:dyDescent="0.35">
      <c r="A31" s="2"/>
      <c r="B31" s="41"/>
      <c r="C31" s="45" t="s">
        <v>56</v>
      </c>
      <c r="D31" s="33">
        <v>71.849999999999994</v>
      </c>
      <c r="E31" s="33">
        <v>45.72</v>
      </c>
      <c r="F31" s="34">
        <v>63.64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57.03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90.96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 t="s">
        <v>137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 t="s">
        <v>142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143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139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138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 t="s">
        <v>146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 t="s">
        <v>140</v>
      </c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 t="s">
        <v>141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144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 t="s">
        <v>145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69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580</v>
      </c>
      <c r="G64" s="12"/>
      <c r="H64" s="12"/>
      <c r="I64" s="12"/>
      <c r="J64" s="116">
        <f>AVERAGE(F64:I64)</f>
        <v>580</v>
      </c>
      <c r="K64" s="117"/>
      <c r="M64" s="8">
        <v>2</v>
      </c>
      <c r="N64" s="118">
        <v>8.6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496</v>
      </c>
      <c r="G65" s="12"/>
      <c r="H65" s="12"/>
      <c r="I65" s="12"/>
      <c r="J65" s="116">
        <f t="shared" ref="J65:J70" si="1">AVERAGE(F65:I65)</f>
        <v>496</v>
      </c>
      <c r="K65" s="117"/>
      <c r="M65" s="8">
        <v>3</v>
      </c>
      <c r="N65" s="118">
        <v>9.1999999999999993</v>
      </c>
      <c r="O65" s="119"/>
      <c r="P65" s="2"/>
    </row>
    <row r="66" spans="1:16" ht="15" customHeight="1" x14ac:dyDescent="0.35">
      <c r="A66" s="2"/>
      <c r="C66" s="9" t="s">
        <v>12</v>
      </c>
      <c r="D66" s="11">
        <v>62.09</v>
      </c>
      <c r="E66" s="11">
        <v>6.9</v>
      </c>
      <c r="F66" s="11">
        <v>703</v>
      </c>
      <c r="G66" s="11">
        <v>727</v>
      </c>
      <c r="H66" s="11">
        <v>712</v>
      </c>
      <c r="I66" s="11">
        <v>684</v>
      </c>
      <c r="J66" s="116">
        <f t="shared" si="1"/>
        <v>706.5</v>
      </c>
      <c r="K66" s="117"/>
      <c r="M66" s="8">
        <v>4</v>
      </c>
      <c r="N66" s="118">
        <v>8.1</v>
      </c>
      <c r="O66" s="119"/>
      <c r="P66" s="2"/>
    </row>
    <row r="67" spans="1:16" ht="15" customHeight="1" x14ac:dyDescent="0.35">
      <c r="A67" s="2"/>
      <c r="C67" s="9" t="s">
        <v>13</v>
      </c>
      <c r="D67" s="11">
        <v>62.33</v>
      </c>
      <c r="E67" s="11">
        <v>8.6</v>
      </c>
      <c r="F67" s="11">
        <v>433</v>
      </c>
      <c r="G67" s="11">
        <v>426</v>
      </c>
      <c r="H67" s="11">
        <v>437</v>
      </c>
      <c r="I67" s="11">
        <v>428</v>
      </c>
      <c r="J67" s="116">
        <f t="shared" si="1"/>
        <v>431</v>
      </c>
      <c r="K67" s="117"/>
      <c r="M67" s="8">
        <v>5</v>
      </c>
      <c r="N67" s="118">
        <v>9.4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348</v>
      </c>
      <c r="G68" s="64">
        <v>339</v>
      </c>
      <c r="H68" s="64">
        <v>351</v>
      </c>
      <c r="I68" s="64">
        <v>330</v>
      </c>
      <c r="J68" s="116">
        <f t="shared" si="1"/>
        <v>342</v>
      </c>
      <c r="K68" s="117"/>
      <c r="M68" s="13">
        <v>6</v>
      </c>
      <c r="N68" s="120">
        <v>7.3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212</v>
      </c>
      <c r="G69" s="64">
        <v>209</v>
      </c>
      <c r="H69" s="64">
        <v>204</v>
      </c>
      <c r="I69" s="64">
        <v>197</v>
      </c>
      <c r="J69" s="116">
        <f t="shared" si="1"/>
        <v>205.5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59.66</v>
      </c>
      <c r="E70" s="15">
        <v>8</v>
      </c>
      <c r="F70" s="15">
        <v>208</v>
      </c>
      <c r="G70" s="15">
        <v>206</v>
      </c>
      <c r="H70" s="15">
        <v>200</v>
      </c>
      <c r="I70" s="15">
        <v>193</v>
      </c>
      <c r="J70" s="122">
        <f t="shared" si="1"/>
        <v>201.75</v>
      </c>
      <c r="K70" s="123"/>
      <c r="M70" s="68" t="s">
        <v>65</v>
      </c>
      <c r="N70" s="66">
        <v>0.434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22.13</v>
      </c>
      <c r="E73" s="11">
        <v>10</v>
      </c>
      <c r="F73" s="22">
        <v>738</v>
      </c>
      <c r="G73" s="16"/>
      <c r="H73" s="23" t="s">
        <v>21</v>
      </c>
      <c r="I73" s="111">
        <v>5.05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/>
      <c r="E74" s="11"/>
      <c r="F74" s="22"/>
      <c r="G74" s="16"/>
      <c r="H74" s="27" t="s">
        <v>25</v>
      </c>
      <c r="I74" s="113">
        <v>4.82</v>
      </c>
      <c r="J74" s="113"/>
      <c r="K74" s="114"/>
      <c r="M74" s="66">
        <v>7</v>
      </c>
      <c r="N74" s="28">
        <v>59</v>
      </c>
      <c r="O74" s="67">
        <v>0.03</v>
      </c>
      <c r="P74" s="2"/>
    </row>
    <row r="75" spans="1:16" ht="15" customHeight="1" thickBot="1" x14ac:dyDescent="0.4">
      <c r="A75" s="2"/>
      <c r="C75" s="21" t="s">
        <v>26</v>
      </c>
      <c r="D75" s="11">
        <v>64.67</v>
      </c>
      <c r="E75" s="11"/>
      <c r="F75" s="22">
        <v>232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>
        <v>62.53</v>
      </c>
      <c r="E76" s="11"/>
      <c r="F76" s="22">
        <v>229</v>
      </c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64.25</v>
      </c>
      <c r="E77" s="11"/>
      <c r="F77" s="22">
        <v>227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5.6</v>
      </c>
      <c r="O77" s="34">
        <v>100</v>
      </c>
      <c r="P77" s="2"/>
    </row>
    <row r="78" spans="1:16" ht="15" thickBot="1" x14ac:dyDescent="0.4">
      <c r="A78" s="2"/>
      <c r="C78" s="21" t="s">
        <v>36</v>
      </c>
      <c r="D78" s="11">
        <v>75.150000000000006</v>
      </c>
      <c r="E78" s="11"/>
      <c r="F78" s="22">
        <v>1591</v>
      </c>
      <c r="G78" s="16"/>
      <c r="H78" s="103">
        <v>2</v>
      </c>
      <c r="I78" s="105">
        <v>445</v>
      </c>
      <c r="J78" s="105">
        <v>320</v>
      </c>
      <c r="K78" s="107">
        <f>((I78-J78)/I78)</f>
        <v>0.2808988764044944</v>
      </c>
      <c r="M78" s="13">
        <v>2</v>
      </c>
      <c r="N78" s="35">
        <v>5.7</v>
      </c>
      <c r="O78" s="36">
        <v>100</v>
      </c>
      <c r="P78" s="2"/>
    </row>
    <row r="79" spans="1:16" ht="15" thickBot="1" x14ac:dyDescent="0.4">
      <c r="A79" s="2"/>
      <c r="C79" s="21" t="s">
        <v>37</v>
      </c>
      <c r="D79" s="11">
        <v>76.930000000000007</v>
      </c>
      <c r="E79" s="11">
        <v>8.1</v>
      </c>
      <c r="F79" s="22">
        <v>920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909</v>
      </c>
      <c r="G80" s="16"/>
      <c r="H80" s="103">
        <v>7</v>
      </c>
      <c r="I80" s="105">
        <v>393</v>
      </c>
      <c r="J80" s="105">
        <v>204</v>
      </c>
      <c r="K80" s="107">
        <f>((I80-J80)/I80)</f>
        <v>0.48091603053435117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78.45</v>
      </c>
      <c r="E81" s="11">
        <v>7.5</v>
      </c>
      <c r="F81" s="22">
        <v>1295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0.38995046001415429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1284</v>
      </c>
      <c r="G82" s="16"/>
      <c r="M82" s="96" t="s">
        <v>43</v>
      </c>
      <c r="N82" s="97"/>
      <c r="O82" s="37">
        <f>(J67-J68)/J67</f>
        <v>0.20649651972157773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0.39912280701754388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1.824817518248175E-2</v>
      </c>
      <c r="P84" s="2"/>
    </row>
    <row r="85" spans="1:16" x14ac:dyDescent="0.35">
      <c r="A85" s="2"/>
      <c r="B85" s="41"/>
      <c r="C85" s="45" t="s">
        <v>52</v>
      </c>
      <c r="D85" s="33">
        <v>91.4</v>
      </c>
      <c r="E85" s="33"/>
      <c r="F85" s="34"/>
      <c r="G85" s="46"/>
      <c r="H85" s="47" t="s">
        <v>75</v>
      </c>
      <c r="I85" s="33">
        <v>302</v>
      </c>
      <c r="J85" s="33">
        <v>257</v>
      </c>
      <c r="K85" s="34">
        <f>I85-J85</f>
        <v>45</v>
      </c>
      <c r="M85" s="101" t="s">
        <v>76</v>
      </c>
      <c r="N85" s="102"/>
      <c r="O85" s="71">
        <f>(J67-J70)/J67</f>
        <v>0.53190255220417637</v>
      </c>
      <c r="P85" s="2"/>
    </row>
    <row r="86" spans="1:16" ht="15" thickBot="1" x14ac:dyDescent="0.4">
      <c r="A86" s="2"/>
      <c r="B86" s="41"/>
      <c r="C86" s="45" t="s">
        <v>54</v>
      </c>
      <c r="D86" s="33">
        <v>73.150000000000006</v>
      </c>
      <c r="E86" s="33">
        <v>68.680000000000007</v>
      </c>
      <c r="F86" s="34">
        <v>93.89</v>
      </c>
      <c r="G86" s="48">
        <v>5.8</v>
      </c>
      <c r="H86" s="66" t="s">
        <v>25</v>
      </c>
      <c r="I86" s="35">
        <v>193</v>
      </c>
      <c r="J86" s="35">
        <v>166</v>
      </c>
      <c r="K86" s="34">
        <f>I86-J86</f>
        <v>27</v>
      </c>
      <c r="L86" s="49"/>
      <c r="M86" s="91" t="s">
        <v>53</v>
      </c>
      <c r="N86" s="92"/>
      <c r="O86" s="72">
        <f>(J66-J70)/J66</f>
        <v>0.71443736730360929</v>
      </c>
      <c r="P86" s="2"/>
    </row>
    <row r="87" spans="1:16" ht="15" customHeight="1" x14ac:dyDescent="0.35">
      <c r="A87" s="2"/>
      <c r="B87" s="41"/>
      <c r="C87" s="45" t="s">
        <v>55</v>
      </c>
      <c r="D87" s="33">
        <v>76.8</v>
      </c>
      <c r="E87" s="33">
        <v>64.34</v>
      </c>
      <c r="F87" s="34">
        <v>83.78</v>
      </c>
      <c r="P87" s="2"/>
    </row>
    <row r="88" spans="1:16" ht="15" customHeight="1" x14ac:dyDescent="0.35">
      <c r="A88" s="2"/>
      <c r="B88" s="41"/>
      <c r="C88" s="45" t="s">
        <v>56</v>
      </c>
      <c r="D88" s="33">
        <v>74.25</v>
      </c>
      <c r="E88" s="33">
        <v>47.07</v>
      </c>
      <c r="F88" s="34">
        <v>63.4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52.95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91.45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 t="s">
        <v>147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 t="s">
        <v>149</v>
      </c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 t="s">
        <v>150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151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152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 t="s">
        <v>148</v>
      </c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 t="s">
        <v>153</v>
      </c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 t="s">
        <v>154</v>
      </c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155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84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574</v>
      </c>
      <c r="G119" s="12"/>
      <c r="H119" s="12"/>
      <c r="I119" s="12"/>
      <c r="J119" s="116">
        <f>AVERAGE(F119:I119)</f>
        <v>574</v>
      </c>
      <c r="K119" s="117"/>
      <c r="M119" s="8">
        <v>2</v>
      </c>
      <c r="N119" s="118">
        <v>9.5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458</v>
      </c>
      <c r="G120" s="12"/>
      <c r="H120" s="12"/>
      <c r="I120" s="12"/>
      <c r="J120" s="116">
        <f t="shared" ref="J120:J125" si="2">AVERAGE(F120:I120)</f>
        <v>458</v>
      </c>
      <c r="K120" s="117"/>
      <c r="M120" s="8">
        <v>3</v>
      </c>
      <c r="N120" s="118">
        <v>9.3000000000000007</v>
      </c>
      <c r="O120" s="119"/>
      <c r="P120" s="2"/>
    </row>
    <row r="121" spans="1:16" x14ac:dyDescent="0.35">
      <c r="A121" s="2"/>
      <c r="C121" s="9" t="s">
        <v>12</v>
      </c>
      <c r="D121" s="11">
        <v>66.78</v>
      </c>
      <c r="E121" s="11">
        <v>6.3</v>
      </c>
      <c r="F121" s="11">
        <v>681</v>
      </c>
      <c r="G121" s="11">
        <v>675</v>
      </c>
      <c r="H121" s="11">
        <v>670</v>
      </c>
      <c r="I121" s="11">
        <v>681</v>
      </c>
      <c r="J121" s="116">
        <f t="shared" si="2"/>
        <v>676.75</v>
      </c>
      <c r="K121" s="117"/>
      <c r="M121" s="8">
        <v>4</v>
      </c>
      <c r="N121" s="118">
        <v>8.8000000000000007</v>
      </c>
      <c r="O121" s="119"/>
      <c r="P121" s="2"/>
    </row>
    <row r="122" spans="1:16" x14ac:dyDescent="0.35">
      <c r="A122" s="2"/>
      <c r="C122" s="9" t="s">
        <v>13</v>
      </c>
      <c r="D122" s="11">
        <v>62.04</v>
      </c>
      <c r="E122" s="11">
        <v>8.8000000000000007</v>
      </c>
      <c r="F122" s="11">
        <v>448</v>
      </c>
      <c r="G122" s="11">
        <v>460</v>
      </c>
      <c r="H122" s="11">
        <v>482</v>
      </c>
      <c r="I122" s="11">
        <v>515</v>
      </c>
      <c r="J122" s="116">
        <f t="shared" si="2"/>
        <v>476.25</v>
      </c>
      <c r="K122" s="117"/>
      <c r="M122" s="8">
        <v>5</v>
      </c>
      <c r="N122" s="118">
        <v>9.4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312</v>
      </c>
      <c r="G123" s="64">
        <v>309</v>
      </c>
      <c r="H123" s="64">
        <v>334</v>
      </c>
      <c r="I123" s="64">
        <v>351</v>
      </c>
      <c r="J123" s="116">
        <f t="shared" si="2"/>
        <v>326.5</v>
      </c>
      <c r="K123" s="117"/>
      <c r="M123" s="13">
        <v>6</v>
      </c>
      <c r="N123" s="120">
        <v>7.9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192</v>
      </c>
      <c r="G124" s="64">
        <v>195</v>
      </c>
      <c r="H124" s="64">
        <v>202</v>
      </c>
      <c r="I124" s="64">
        <v>211</v>
      </c>
      <c r="J124" s="116">
        <f t="shared" si="2"/>
        <v>200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60.66</v>
      </c>
      <c r="E125" s="15">
        <v>8.1999999999999993</v>
      </c>
      <c r="F125" s="15">
        <v>191</v>
      </c>
      <c r="G125" s="15">
        <v>196</v>
      </c>
      <c r="H125" s="15">
        <v>203</v>
      </c>
      <c r="I125" s="15">
        <v>215</v>
      </c>
      <c r="J125" s="122">
        <f t="shared" si="2"/>
        <v>201.25</v>
      </c>
      <c r="K125" s="123"/>
      <c r="M125" s="68" t="s">
        <v>65</v>
      </c>
      <c r="N125" s="66">
        <v>0.436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12.7</v>
      </c>
      <c r="E128" s="11">
        <v>9.1</v>
      </c>
      <c r="F128" s="22">
        <v>1156</v>
      </c>
      <c r="G128" s="16"/>
      <c r="H128" s="23" t="s">
        <v>21</v>
      </c>
      <c r="I128" s="111">
        <v>5.12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64.319999999999993</v>
      </c>
      <c r="E129" s="11"/>
      <c r="F129" s="22">
        <v>196</v>
      </c>
      <c r="G129" s="16"/>
      <c r="H129" s="27" t="s">
        <v>25</v>
      </c>
      <c r="I129" s="113">
        <v>4.8</v>
      </c>
      <c r="J129" s="113"/>
      <c r="K129" s="114"/>
      <c r="M129" s="66">
        <v>6.8</v>
      </c>
      <c r="N129" s="28">
        <v>75</v>
      </c>
      <c r="O129" s="67">
        <v>0.03</v>
      </c>
      <c r="P129" s="2"/>
    </row>
    <row r="130" spans="1:16" ht="15" customHeight="1" thickBot="1" x14ac:dyDescent="0.4">
      <c r="A130" s="2"/>
      <c r="C130" s="21" t="s">
        <v>26</v>
      </c>
      <c r="D130" s="11">
        <v>65.760000000000005</v>
      </c>
      <c r="E130" s="11"/>
      <c r="F130" s="22">
        <v>195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>
        <v>62.71</v>
      </c>
      <c r="E131" s="11"/>
      <c r="F131" s="22">
        <v>199</v>
      </c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67.09</v>
      </c>
      <c r="E132" s="11"/>
      <c r="F132" s="22">
        <v>192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5.5</v>
      </c>
      <c r="O132" s="34">
        <v>100</v>
      </c>
      <c r="P132" s="2"/>
    </row>
    <row r="133" spans="1:16" ht="15" thickBot="1" x14ac:dyDescent="0.4">
      <c r="A133" s="2"/>
      <c r="C133" s="21" t="s">
        <v>36</v>
      </c>
      <c r="D133" s="11">
        <v>70.42</v>
      </c>
      <c r="E133" s="11"/>
      <c r="F133" s="22">
        <v>1128</v>
      </c>
      <c r="G133" s="16"/>
      <c r="H133" s="103">
        <v>13</v>
      </c>
      <c r="I133" s="105">
        <v>326</v>
      </c>
      <c r="J133" s="105">
        <v>216</v>
      </c>
      <c r="K133" s="107">
        <f>((I133-J133)/I133)</f>
        <v>0.33742331288343558</v>
      </c>
      <c r="M133" s="13">
        <v>2</v>
      </c>
      <c r="N133" s="35">
        <v>5.6</v>
      </c>
      <c r="O133" s="36">
        <v>100</v>
      </c>
      <c r="P133" s="2"/>
    </row>
    <row r="134" spans="1:16" ht="15" thickBot="1" x14ac:dyDescent="0.4">
      <c r="A134" s="2"/>
      <c r="C134" s="21" t="s">
        <v>37</v>
      </c>
      <c r="D134" s="11">
        <v>76.84</v>
      </c>
      <c r="E134" s="11">
        <v>7.5</v>
      </c>
      <c r="F134" s="22">
        <v>886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851</v>
      </c>
      <c r="G135" s="16"/>
      <c r="H135" s="103"/>
      <c r="I135" s="105"/>
      <c r="J135" s="105"/>
      <c r="K135" s="107" t="e">
        <f>((I135-J135)/I135)</f>
        <v>#DIV/0!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77.23</v>
      </c>
      <c r="E136" s="11">
        <v>7.2</v>
      </c>
      <c r="F136" s="22">
        <v>1185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0.29626893239748797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1109</v>
      </c>
      <c r="G137" s="16"/>
      <c r="M137" s="96" t="s">
        <v>43</v>
      </c>
      <c r="N137" s="97"/>
      <c r="O137" s="37">
        <f>(J122-J123)/J122</f>
        <v>0.31443569553805772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0.38744257274119448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-6.2500000000000003E-3</v>
      </c>
      <c r="P139" s="2"/>
    </row>
    <row r="140" spans="1:16" x14ac:dyDescent="0.35">
      <c r="A140" s="2"/>
      <c r="B140" s="41"/>
      <c r="C140" s="45" t="s">
        <v>52</v>
      </c>
      <c r="D140" s="33">
        <v>91.8</v>
      </c>
      <c r="E140" s="33"/>
      <c r="F140" s="34"/>
      <c r="G140" s="46"/>
      <c r="H140" s="47" t="s">
        <v>21</v>
      </c>
      <c r="I140" s="33">
        <v>336</v>
      </c>
      <c r="J140" s="33">
        <v>262</v>
      </c>
      <c r="K140" s="34">
        <f>I140-J140</f>
        <v>74</v>
      </c>
      <c r="M140" s="101" t="s">
        <v>76</v>
      </c>
      <c r="N140" s="102"/>
      <c r="O140" s="71">
        <f>(J122-J125)/J122</f>
        <v>0.57742782152230976</v>
      </c>
      <c r="P140" s="2"/>
    </row>
    <row r="141" spans="1:16" ht="15" thickBot="1" x14ac:dyDescent="0.4">
      <c r="A141" s="2"/>
      <c r="B141" s="41"/>
      <c r="C141" s="45" t="s">
        <v>54</v>
      </c>
      <c r="D141" s="33">
        <v>73.05</v>
      </c>
      <c r="E141" s="33">
        <v>68.75</v>
      </c>
      <c r="F141" s="34">
        <v>94.12</v>
      </c>
      <c r="G141" s="48">
        <v>5.4</v>
      </c>
      <c r="H141" s="66" t="s">
        <v>25</v>
      </c>
      <c r="I141" s="35">
        <v>221</v>
      </c>
      <c r="J141" s="35">
        <v>205</v>
      </c>
      <c r="K141" s="34">
        <f>I141-J141</f>
        <v>16</v>
      </c>
      <c r="L141" s="49"/>
      <c r="M141" s="91" t="s">
        <v>53</v>
      </c>
      <c r="N141" s="92"/>
      <c r="O141" s="72">
        <f>(J121-J125)/J121</f>
        <v>0.70262282970077572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77.650000000000006</v>
      </c>
      <c r="E142" s="33">
        <v>66.27</v>
      </c>
      <c r="F142" s="34">
        <v>85.34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77.099999999999994</v>
      </c>
      <c r="E143" s="33">
        <v>50.34</v>
      </c>
      <c r="F143" s="34">
        <v>65.290000000000006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53.5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91.25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 t="s">
        <v>156</v>
      </c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159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160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 t="s">
        <v>161</v>
      </c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 t="s">
        <v>162</v>
      </c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 t="s">
        <v>158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157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 t="s">
        <v>163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 t="s">
        <v>164</v>
      </c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27AF-C4E3-40E0-AB1C-1EBD573CBA3E}">
  <dimension ref="A1:S171"/>
  <sheetViews>
    <sheetView zoomScale="85" zoomScaleNormal="85" workbookViewId="0">
      <selection activeCell="N69" sqref="N69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64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731.58333333333337</v>
      </c>
    </row>
    <row r="7" spans="1:19" x14ac:dyDescent="0.35">
      <c r="A7" s="2"/>
      <c r="C7" s="9" t="s">
        <v>10</v>
      </c>
      <c r="D7" s="10"/>
      <c r="E7" s="10"/>
      <c r="F7" s="11">
        <v>568</v>
      </c>
      <c r="G7" s="12"/>
      <c r="H7" s="12"/>
      <c r="I7" s="12"/>
      <c r="J7" s="116">
        <f>AVERAGE(F7:I7)</f>
        <v>568</v>
      </c>
      <c r="K7" s="117"/>
      <c r="M7" s="8">
        <v>2</v>
      </c>
      <c r="N7" s="118">
        <v>9.1999999999999993</v>
      </c>
      <c r="O7" s="119"/>
      <c r="P7" s="2"/>
      <c r="R7" s="56" t="s">
        <v>21</v>
      </c>
      <c r="S7" s="73">
        <f>AVERAGE(J10,J67,J122)</f>
        <v>441.75</v>
      </c>
    </row>
    <row r="8" spans="1:19" x14ac:dyDescent="0.35">
      <c r="A8" s="2"/>
      <c r="C8" s="9" t="s">
        <v>11</v>
      </c>
      <c r="D8" s="10"/>
      <c r="E8" s="10"/>
      <c r="F8" s="11">
        <v>466</v>
      </c>
      <c r="G8" s="12"/>
      <c r="H8" s="12"/>
      <c r="I8" s="12"/>
      <c r="J8" s="116">
        <f t="shared" ref="J8:J13" si="0">AVERAGE(F8:I8)</f>
        <v>466</v>
      </c>
      <c r="K8" s="117"/>
      <c r="M8" s="8">
        <v>3</v>
      </c>
      <c r="N8" s="118">
        <v>9</v>
      </c>
      <c r="O8" s="119"/>
      <c r="P8" s="2"/>
      <c r="R8" s="56" t="s">
        <v>25</v>
      </c>
      <c r="S8" s="74">
        <f>AVERAGE(J13,J70,J125)</f>
        <v>201</v>
      </c>
    </row>
    <row r="9" spans="1:19" x14ac:dyDescent="0.35">
      <c r="A9" s="2"/>
      <c r="C9" s="9" t="s">
        <v>12</v>
      </c>
      <c r="D9" s="11">
        <v>65.02</v>
      </c>
      <c r="E9" s="11">
        <v>6.9</v>
      </c>
      <c r="F9" s="11">
        <v>761</v>
      </c>
      <c r="G9" s="11">
        <v>744</v>
      </c>
      <c r="H9" s="11">
        <v>718</v>
      </c>
      <c r="I9" s="11">
        <v>687</v>
      </c>
      <c r="J9" s="116">
        <f t="shared" si="0"/>
        <v>727.5</v>
      </c>
      <c r="K9" s="117"/>
      <c r="M9" s="8">
        <v>4</v>
      </c>
      <c r="N9" s="118">
        <v>8.5</v>
      </c>
      <c r="O9" s="119"/>
      <c r="P9" s="2"/>
      <c r="R9" s="75" t="s">
        <v>78</v>
      </c>
      <c r="S9" s="76">
        <f>S6-S8</f>
        <v>530.58333333333337</v>
      </c>
    </row>
    <row r="10" spans="1:19" x14ac:dyDescent="0.35">
      <c r="A10" s="2"/>
      <c r="C10" s="9" t="s">
        <v>13</v>
      </c>
      <c r="D10" s="11">
        <v>64.72</v>
      </c>
      <c r="E10" s="11">
        <v>8.8000000000000007</v>
      </c>
      <c r="F10" s="11">
        <v>518</v>
      </c>
      <c r="G10" s="11">
        <v>499</v>
      </c>
      <c r="H10" s="11">
        <v>459</v>
      </c>
      <c r="I10" s="11">
        <v>392</v>
      </c>
      <c r="J10" s="116">
        <f t="shared" si="0"/>
        <v>467</v>
      </c>
      <c r="K10" s="117"/>
      <c r="M10" s="8">
        <v>5</v>
      </c>
      <c r="N10" s="118">
        <v>9.4</v>
      </c>
      <c r="O10" s="119"/>
      <c r="P10" s="2"/>
      <c r="R10" s="75" t="s">
        <v>79</v>
      </c>
      <c r="S10" s="77">
        <f>S7-S8</f>
        <v>240.75</v>
      </c>
    </row>
    <row r="11" spans="1:19" ht="15" thickBot="1" x14ac:dyDescent="0.4">
      <c r="A11" s="2"/>
      <c r="C11" s="9" t="s">
        <v>14</v>
      </c>
      <c r="D11" s="11"/>
      <c r="E11" s="11"/>
      <c r="F11" s="11">
        <v>349</v>
      </c>
      <c r="G11" s="64">
        <v>351</v>
      </c>
      <c r="H11" s="64">
        <v>337</v>
      </c>
      <c r="I11" s="64">
        <v>312</v>
      </c>
      <c r="J11" s="116">
        <f t="shared" si="0"/>
        <v>337.25</v>
      </c>
      <c r="K11" s="117"/>
      <c r="M11" s="13">
        <v>6</v>
      </c>
      <c r="N11" s="120">
        <v>8.1999999999999993</v>
      </c>
      <c r="O11" s="121"/>
      <c r="P11" s="2"/>
      <c r="R11" s="78" t="s">
        <v>80</v>
      </c>
      <c r="S11" s="79">
        <f>S9/S6</f>
        <v>0.72525344572274753</v>
      </c>
    </row>
    <row r="12" spans="1:19" ht="15" thickBot="1" x14ac:dyDescent="0.4">
      <c r="A12" s="2"/>
      <c r="C12" s="9" t="s">
        <v>15</v>
      </c>
      <c r="D12" s="11"/>
      <c r="E12" s="11"/>
      <c r="F12" s="11">
        <v>228</v>
      </c>
      <c r="G12" s="64">
        <v>226</v>
      </c>
      <c r="H12" s="64">
        <v>201</v>
      </c>
      <c r="I12" s="64">
        <v>184</v>
      </c>
      <c r="J12" s="116">
        <f t="shared" si="0"/>
        <v>209.75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0.54499151103565369</v>
      </c>
    </row>
    <row r="13" spans="1:19" ht="15" thickBot="1" x14ac:dyDescent="0.4">
      <c r="A13" s="2"/>
      <c r="C13" s="14" t="s">
        <v>16</v>
      </c>
      <c r="D13" s="15">
        <v>64.06</v>
      </c>
      <c r="E13" s="15">
        <v>8.1</v>
      </c>
      <c r="F13" s="15">
        <v>221</v>
      </c>
      <c r="G13" s="15">
        <v>219</v>
      </c>
      <c r="H13" s="15">
        <v>208</v>
      </c>
      <c r="I13" s="15">
        <v>191</v>
      </c>
      <c r="J13" s="122">
        <f t="shared" si="0"/>
        <v>209.75</v>
      </c>
      <c r="K13" s="123"/>
      <c r="M13" s="68" t="s">
        <v>65</v>
      </c>
      <c r="N13" s="66">
        <v>0.44900000000000001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17.329999999999998</v>
      </c>
      <c r="E16" s="11">
        <v>9.6</v>
      </c>
      <c r="F16" s="22">
        <v>1288</v>
      </c>
      <c r="G16" s="16"/>
      <c r="H16" s="23" t="s">
        <v>21</v>
      </c>
      <c r="I16" s="111">
        <v>5.94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69.05</v>
      </c>
      <c r="E17" s="11"/>
      <c r="F17" s="22">
        <v>199</v>
      </c>
      <c r="G17" s="16"/>
      <c r="H17" s="27" t="s">
        <v>25</v>
      </c>
      <c r="I17" s="113">
        <v>5.72</v>
      </c>
      <c r="J17" s="113"/>
      <c r="K17" s="114"/>
      <c r="M17" s="66">
        <v>6.9</v>
      </c>
      <c r="N17" s="28">
        <v>54</v>
      </c>
      <c r="O17" s="67">
        <v>0.04</v>
      </c>
      <c r="P17" s="2"/>
    </row>
    <row r="18" spans="1:16" ht="15" thickBot="1" x14ac:dyDescent="0.4">
      <c r="A18" s="2"/>
      <c r="C18" s="21" t="s">
        <v>26</v>
      </c>
      <c r="D18" s="11">
        <v>67.23</v>
      </c>
      <c r="E18" s="11"/>
      <c r="F18" s="22">
        <v>226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>
        <v>65.56</v>
      </c>
      <c r="E19" s="11"/>
      <c r="F19" s="22">
        <v>205</v>
      </c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69.36</v>
      </c>
      <c r="E20" s="11"/>
      <c r="F20" s="22">
        <v>217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5.3</v>
      </c>
      <c r="O20" s="34">
        <v>100</v>
      </c>
      <c r="P20" s="2"/>
    </row>
    <row r="21" spans="1:16" ht="15" thickBot="1" x14ac:dyDescent="0.4">
      <c r="A21" s="2"/>
      <c r="C21" s="21" t="s">
        <v>36</v>
      </c>
      <c r="D21" s="11">
        <v>75.040000000000006</v>
      </c>
      <c r="E21" s="11"/>
      <c r="F21" s="22">
        <v>1622</v>
      </c>
      <c r="G21" s="16"/>
      <c r="H21" s="103">
        <v>3</v>
      </c>
      <c r="I21" s="105">
        <v>444</v>
      </c>
      <c r="J21" s="105">
        <v>280</v>
      </c>
      <c r="K21" s="107">
        <f>((I21-J21)/I21)</f>
        <v>0.36936936936936937</v>
      </c>
      <c r="M21" s="13">
        <v>2</v>
      </c>
      <c r="N21" s="35">
        <v>5.0999999999999996</v>
      </c>
      <c r="O21" s="36">
        <v>100</v>
      </c>
      <c r="P21" s="2"/>
    </row>
    <row r="22" spans="1:16" ht="15.75" customHeight="1" thickBot="1" x14ac:dyDescent="0.4">
      <c r="A22" s="2"/>
      <c r="C22" s="21" t="s">
        <v>37</v>
      </c>
      <c r="D22" s="11">
        <v>76.69</v>
      </c>
      <c r="E22" s="11">
        <v>7.6</v>
      </c>
      <c r="F22" s="22">
        <v>609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586</v>
      </c>
      <c r="G23" s="16"/>
      <c r="H23" s="103">
        <v>12</v>
      </c>
      <c r="I23" s="105">
        <v>388</v>
      </c>
      <c r="J23" s="105">
        <v>141</v>
      </c>
      <c r="K23" s="107">
        <f>((I23-J23)/I23)</f>
        <v>0.63659793814432986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77.88</v>
      </c>
      <c r="E24" s="11">
        <v>7.1</v>
      </c>
      <c r="F24" s="22">
        <v>897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0.35807560137457045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890</v>
      </c>
      <c r="G25" s="16"/>
      <c r="M25" s="96" t="s">
        <v>43</v>
      </c>
      <c r="N25" s="97"/>
      <c r="O25" s="37">
        <f>(J10-J11)/J10</f>
        <v>0.27783725910064239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0.3780578206078577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0</v>
      </c>
      <c r="P27" s="2"/>
    </row>
    <row r="28" spans="1:16" ht="15" customHeight="1" x14ac:dyDescent="0.35">
      <c r="A28" s="2"/>
      <c r="B28" s="41"/>
      <c r="C28" s="45" t="s">
        <v>52</v>
      </c>
      <c r="D28" s="33">
        <v>91.15</v>
      </c>
      <c r="E28" s="33"/>
      <c r="F28" s="34"/>
      <c r="G28" s="46"/>
      <c r="H28" s="47" t="s">
        <v>75</v>
      </c>
      <c r="I28" s="33">
        <v>702</v>
      </c>
      <c r="J28" s="33">
        <v>588</v>
      </c>
      <c r="K28" s="34">
        <f>I28-J28</f>
        <v>114</v>
      </c>
      <c r="M28" s="101" t="s">
        <v>76</v>
      </c>
      <c r="N28" s="102"/>
      <c r="O28" s="71">
        <f>(J10-J13)/J10</f>
        <v>0.55085653104925059</v>
      </c>
      <c r="P28" s="2"/>
    </row>
    <row r="29" spans="1:16" ht="15" thickBot="1" x14ac:dyDescent="0.4">
      <c r="A29" s="2"/>
      <c r="B29" s="41"/>
      <c r="C29" s="45" t="s">
        <v>54</v>
      </c>
      <c r="D29" s="33">
        <v>72.95</v>
      </c>
      <c r="E29" s="33">
        <v>68.58</v>
      </c>
      <c r="F29" s="34">
        <v>94.02</v>
      </c>
      <c r="G29" s="48">
        <v>6.2</v>
      </c>
      <c r="H29" s="66" t="s">
        <v>25</v>
      </c>
      <c r="I29" s="35">
        <v>245</v>
      </c>
      <c r="J29" s="35">
        <v>220</v>
      </c>
      <c r="K29" s="36">
        <f>I29-J29</f>
        <v>25</v>
      </c>
      <c r="L29" s="49"/>
      <c r="M29" s="91" t="s">
        <v>53</v>
      </c>
      <c r="N29" s="92"/>
      <c r="O29" s="72">
        <f>(J9-J13)/J9</f>
        <v>0.71168384879725088</v>
      </c>
      <c r="P29" s="2"/>
    </row>
    <row r="30" spans="1:16" ht="15" customHeight="1" x14ac:dyDescent="0.35">
      <c r="A30" s="2"/>
      <c r="B30" s="41"/>
      <c r="C30" s="45" t="s">
        <v>55</v>
      </c>
      <c r="D30" s="33">
        <v>76.150000000000006</v>
      </c>
      <c r="E30" s="33">
        <v>64.55</v>
      </c>
      <c r="F30" s="34">
        <v>84.77</v>
      </c>
      <c r="P30" s="2"/>
    </row>
    <row r="31" spans="1:16" ht="15" customHeight="1" x14ac:dyDescent="0.35">
      <c r="A31" s="2"/>
      <c r="B31" s="41"/>
      <c r="C31" s="45" t="s">
        <v>56</v>
      </c>
      <c r="D31" s="33">
        <v>72.75</v>
      </c>
      <c r="E31" s="33">
        <v>45.73</v>
      </c>
      <c r="F31" s="34">
        <v>62.87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56.62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91.2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 t="s">
        <v>165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 t="s">
        <v>169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170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168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172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 t="s">
        <v>174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 t="s">
        <v>166</v>
      </c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 t="s">
        <v>167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171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 t="s">
        <v>173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70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613</v>
      </c>
      <c r="G64" s="12"/>
      <c r="H64" s="12"/>
      <c r="I64" s="12"/>
      <c r="J64" s="116">
        <f>AVERAGE(F64:I64)</f>
        <v>613</v>
      </c>
      <c r="K64" s="117"/>
      <c r="M64" s="8">
        <v>2</v>
      </c>
      <c r="N64" s="118">
        <v>9.4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488</v>
      </c>
      <c r="G65" s="12"/>
      <c r="H65" s="12"/>
      <c r="I65" s="12"/>
      <c r="J65" s="116">
        <f t="shared" ref="J65:J70" si="1">AVERAGE(F65:I65)</f>
        <v>488</v>
      </c>
      <c r="K65" s="117"/>
      <c r="M65" s="8">
        <v>3</v>
      </c>
      <c r="N65" s="118">
        <v>9.1999999999999993</v>
      </c>
      <c r="O65" s="119"/>
      <c r="P65" s="2"/>
    </row>
    <row r="66" spans="1:16" ht="15" customHeight="1" x14ac:dyDescent="0.35">
      <c r="A66" s="2"/>
      <c r="C66" s="9" t="s">
        <v>12</v>
      </c>
      <c r="D66" s="11">
        <v>64.41</v>
      </c>
      <c r="E66" s="11">
        <v>6</v>
      </c>
      <c r="F66" s="11">
        <v>791</v>
      </c>
      <c r="G66" s="11">
        <v>627</v>
      </c>
      <c r="H66" s="11">
        <v>695</v>
      </c>
      <c r="I66" s="11">
        <v>738</v>
      </c>
      <c r="J66" s="116">
        <f t="shared" si="1"/>
        <v>712.75</v>
      </c>
      <c r="K66" s="117"/>
      <c r="M66" s="8">
        <v>4</v>
      </c>
      <c r="N66" s="118">
        <v>8.6999999999999993</v>
      </c>
      <c r="O66" s="119"/>
      <c r="P66" s="2"/>
    </row>
    <row r="67" spans="1:16" ht="15" customHeight="1" x14ac:dyDescent="0.35">
      <c r="A67" s="2"/>
      <c r="C67" s="9" t="s">
        <v>13</v>
      </c>
      <c r="D67" s="11">
        <v>61.72</v>
      </c>
      <c r="E67" s="11">
        <v>8.6999999999999993</v>
      </c>
      <c r="F67" s="11">
        <v>400</v>
      </c>
      <c r="G67" s="11">
        <v>411</v>
      </c>
      <c r="H67" s="11">
        <v>396</v>
      </c>
      <c r="I67" s="11">
        <v>378</v>
      </c>
      <c r="J67" s="116">
        <f t="shared" si="1"/>
        <v>396.25</v>
      </c>
      <c r="K67" s="117"/>
      <c r="M67" s="8">
        <v>5</v>
      </c>
      <c r="N67" s="118">
        <v>8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302</v>
      </c>
      <c r="G68" s="64">
        <v>308</v>
      </c>
      <c r="H68" s="64">
        <v>298</v>
      </c>
      <c r="I68" s="64">
        <v>265</v>
      </c>
      <c r="J68" s="116">
        <f t="shared" si="1"/>
        <v>293.25</v>
      </c>
      <c r="K68" s="117"/>
      <c r="M68" s="13">
        <v>6</v>
      </c>
      <c r="N68" s="120">
        <v>7.7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191</v>
      </c>
      <c r="G69" s="64">
        <v>182</v>
      </c>
      <c r="H69" s="64">
        <v>177</v>
      </c>
      <c r="I69" s="64">
        <v>182</v>
      </c>
      <c r="J69" s="116">
        <f t="shared" si="1"/>
        <v>183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62.37</v>
      </c>
      <c r="E70" s="15">
        <v>8.1999999999999993</v>
      </c>
      <c r="F70" s="15">
        <v>198</v>
      </c>
      <c r="G70" s="15">
        <v>190</v>
      </c>
      <c r="H70" s="15">
        <v>180</v>
      </c>
      <c r="I70" s="15">
        <v>192</v>
      </c>
      <c r="J70" s="122">
        <f t="shared" si="1"/>
        <v>190</v>
      </c>
      <c r="K70" s="123"/>
      <c r="M70" s="68" t="s">
        <v>65</v>
      </c>
      <c r="N70" s="66">
        <v>0.42499999999999999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23.66</v>
      </c>
      <c r="E73" s="11">
        <v>9</v>
      </c>
      <c r="F73" s="22">
        <v>846</v>
      </c>
      <c r="G73" s="16"/>
      <c r="H73" s="23" t="s">
        <v>21</v>
      </c>
      <c r="I73" s="111">
        <v>4.45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68.33</v>
      </c>
      <c r="E74" s="11"/>
      <c r="F74" s="22">
        <v>210</v>
      </c>
      <c r="G74" s="16"/>
      <c r="H74" s="27" t="s">
        <v>25</v>
      </c>
      <c r="I74" s="113">
        <v>4.08</v>
      </c>
      <c r="J74" s="113"/>
      <c r="K74" s="114"/>
      <c r="M74" s="66">
        <v>6.8</v>
      </c>
      <c r="N74" s="28">
        <v>75</v>
      </c>
      <c r="O74" s="67">
        <v>0.04</v>
      </c>
      <c r="P74" s="2"/>
    </row>
    <row r="75" spans="1:16" ht="15" customHeight="1" thickBot="1" x14ac:dyDescent="0.4">
      <c r="A75" s="2"/>
      <c r="C75" s="21" t="s">
        <v>26</v>
      </c>
      <c r="D75" s="11">
        <v>70.41</v>
      </c>
      <c r="E75" s="11"/>
      <c r="F75" s="22">
        <v>207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>
        <v>67.650000000000006</v>
      </c>
      <c r="E76" s="11"/>
      <c r="F76" s="22">
        <v>204</v>
      </c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70.42</v>
      </c>
      <c r="E77" s="11"/>
      <c r="F77" s="22">
        <v>201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5.8</v>
      </c>
      <c r="O77" s="34">
        <v>100</v>
      </c>
      <c r="P77" s="2"/>
    </row>
    <row r="78" spans="1:16" ht="15" thickBot="1" x14ac:dyDescent="0.4">
      <c r="A78" s="2"/>
      <c r="C78" s="21" t="s">
        <v>36</v>
      </c>
      <c r="D78" s="11">
        <v>71.83</v>
      </c>
      <c r="E78" s="11"/>
      <c r="F78" s="22">
        <v>1465</v>
      </c>
      <c r="G78" s="16"/>
      <c r="H78" s="103"/>
      <c r="I78" s="105"/>
      <c r="J78" s="105"/>
      <c r="K78" s="107" t="e">
        <f>((I78-J78)/I78)</f>
        <v>#DIV/0!</v>
      </c>
      <c r="M78" s="13">
        <v>2</v>
      </c>
      <c r="N78" s="35">
        <v>5.7</v>
      </c>
      <c r="O78" s="36">
        <v>100</v>
      </c>
      <c r="P78" s="2"/>
    </row>
    <row r="79" spans="1:16" ht="15" thickBot="1" x14ac:dyDescent="0.4">
      <c r="A79" s="2"/>
      <c r="C79" s="21" t="s">
        <v>37</v>
      </c>
      <c r="D79" s="11">
        <v>75.650000000000006</v>
      </c>
      <c r="E79" s="11">
        <v>6.8</v>
      </c>
      <c r="F79" s="22">
        <v>588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558</v>
      </c>
      <c r="G80" s="16"/>
      <c r="H80" s="103">
        <v>9</v>
      </c>
      <c r="I80" s="105">
        <v>363</v>
      </c>
      <c r="J80" s="105">
        <v>302</v>
      </c>
      <c r="K80" s="107">
        <f>((I80-J80)/I80)</f>
        <v>0.16804407713498623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76.61</v>
      </c>
      <c r="E81" s="11">
        <v>6.3</v>
      </c>
      <c r="F81" s="22">
        <v>846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0.44405471764293231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821</v>
      </c>
      <c r="G82" s="16"/>
      <c r="M82" s="96" t="s">
        <v>43</v>
      </c>
      <c r="N82" s="97"/>
      <c r="O82" s="37">
        <f>(J67-J68)/J67</f>
        <v>0.25993690851735018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0.37595907928388744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-3.825136612021858E-2</v>
      </c>
      <c r="P84" s="2"/>
    </row>
    <row r="85" spans="1:16" x14ac:dyDescent="0.35">
      <c r="A85" s="2"/>
      <c r="B85" s="41"/>
      <c r="C85" s="45" t="s">
        <v>52</v>
      </c>
      <c r="D85" s="33">
        <v>91.45</v>
      </c>
      <c r="E85" s="33"/>
      <c r="F85" s="34"/>
      <c r="G85" s="46"/>
      <c r="H85" s="47" t="s">
        <v>21</v>
      </c>
      <c r="I85" s="33">
        <v>415</v>
      </c>
      <c r="J85" s="33">
        <v>373</v>
      </c>
      <c r="K85" s="34">
        <f>I85-J85</f>
        <v>42</v>
      </c>
      <c r="M85" s="101" t="s">
        <v>76</v>
      </c>
      <c r="N85" s="102"/>
      <c r="O85" s="71">
        <f>(J67-J70)/J67</f>
        <v>0.52050473186119872</v>
      </c>
      <c r="P85" s="2"/>
    </row>
    <row r="86" spans="1:16" ht="15" thickBot="1" x14ac:dyDescent="0.4">
      <c r="A86" s="2"/>
      <c r="B86" s="41"/>
      <c r="C86" s="45" t="s">
        <v>54</v>
      </c>
      <c r="D86" s="33">
        <v>72.650000000000006</v>
      </c>
      <c r="E86" s="33">
        <v>67.760000000000005</v>
      </c>
      <c r="F86" s="34">
        <v>93.27</v>
      </c>
      <c r="G86" s="48">
        <v>5.6</v>
      </c>
      <c r="H86" s="66" t="s">
        <v>25</v>
      </c>
      <c r="I86" s="35">
        <v>218</v>
      </c>
      <c r="J86" s="35">
        <v>185</v>
      </c>
      <c r="K86" s="34">
        <f>I86-J86</f>
        <v>33</v>
      </c>
      <c r="L86" s="49"/>
      <c r="M86" s="91" t="s">
        <v>53</v>
      </c>
      <c r="N86" s="92"/>
      <c r="O86" s="72">
        <f>(J66-J70)/J66</f>
        <v>0.73342686776569621</v>
      </c>
      <c r="P86" s="2"/>
    </row>
    <row r="87" spans="1:16" ht="15" customHeight="1" x14ac:dyDescent="0.35">
      <c r="A87" s="2"/>
      <c r="B87" s="41"/>
      <c r="C87" s="45" t="s">
        <v>55</v>
      </c>
      <c r="D87" s="33">
        <v>78.650000000000006</v>
      </c>
      <c r="E87" s="33">
        <v>65.599999999999994</v>
      </c>
      <c r="F87" s="34">
        <v>83.42</v>
      </c>
      <c r="P87" s="2"/>
    </row>
    <row r="88" spans="1:16" ht="15" customHeight="1" x14ac:dyDescent="0.35">
      <c r="A88" s="2"/>
      <c r="B88" s="41"/>
      <c r="C88" s="45" t="s">
        <v>56</v>
      </c>
      <c r="D88" s="33">
        <v>76.45</v>
      </c>
      <c r="E88" s="33">
        <v>47.78</v>
      </c>
      <c r="F88" s="34">
        <v>62.51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53.33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91.42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 t="s">
        <v>175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 t="s">
        <v>177</v>
      </c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 t="s">
        <v>176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178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184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179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 t="s">
        <v>180</v>
      </c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 t="s">
        <v>181</v>
      </c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 t="s">
        <v>182</v>
      </c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183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 t="s">
        <v>185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 t="s">
        <v>186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 t="s">
        <v>187</v>
      </c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84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600</v>
      </c>
      <c r="G119" s="12"/>
      <c r="H119" s="12"/>
      <c r="I119" s="12"/>
      <c r="J119" s="116">
        <f>AVERAGE(F119:I119)</f>
        <v>600</v>
      </c>
      <c r="K119" s="117"/>
      <c r="M119" s="8">
        <v>2</v>
      </c>
      <c r="N119" s="118">
        <v>9.1999999999999993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463</v>
      </c>
      <c r="G120" s="12"/>
      <c r="H120" s="12"/>
      <c r="I120" s="12"/>
      <c r="J120" s="116">
        <f t="shared" ref="J120:J125" si="2">AVERAGE(F120:I120)</f>
        <v>463</v>
      </c>
      <c r="K120" s="117"/>
      <c r="M120" s="8">
        <v>3</v>
      </c>
      <c r="N120" s="118">
        <v>9</v>
      </c>
      <c r="O120" s="119"/>
      <c r="P120" s="2"/>
    </row>
    <row r="121" spans="1:16" x14ac:dyDescent="0.35">
      <c r="A121" s="2"/>
      <c r="C121" s="9" t="s">
        <v>12</v>
      </c>
      <c r="D121" s="11">
        <v>64.2</v>
      </c>
      <c r="E121" s="11">
        <v>6.6</v>
      </c>
      <c r="F121" s="11">
        <v>739</v>
      </c>
      <c r="G121" s="11">
        <v>754</v>
      </c>
      <c r="H121" s="11">
        <v>772</v>
      </c>
      <c r="I121" s="11">
        <v>753</v>
      </c>
      <c r="J121" s="116">
        <f t="shared" si="2"/>
        <v>754.5</v>
      </c>
      <c r="K121" s="117"/>
      <c r="M121" s="8">
        <v>4</v>
      </c>
      <c r="N121" s="118">
        <v>8.1999999999999993</v>
      </c>
      <c r="O121" s="119"/>
      <c r="P121" s="2"/>
    </row>
    <row r="122" spans="1:16" x14ac:dyDescent="0.35">
      <c r="A122" s="2"/>
      <c r="C122" s="9" t="s">
        <v>13</v>
      </c>
      <c r="D122" s="11">
        <v>62.36</v>
      </c>
      <c r="E122" s="11">
        <v>8.6999999999999993</v>
      </c>
      <c r="F122" s="11">
        <v>409</v>
      </c>
      <c r="G122" s="11">
        <v>456</v>
      </c>
      <c r="H122" s="11">
        <v>480</v>
      </c>
      <c r="I122" s="11">
        <v>503</v>
      </c>
      <c r="J122" s="116">
        <f t="shared" si="2"/>
        <v>462</v>
      </c>
      <c r="K122" s="117"/>
      <c r="M122" s="8">
        <v>5</v>
      </c>
      <c r="N122" s="118">
        <v>9.1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296</v>
      </c>
      <c r="G123" s="64">
        <v>348</v>
      </c>
      <c r="H123" s="64">
        <v>359</v>
      </c>
      <c r="I123" s="64">
        <v>373</v>
      </c>
      <c r="J123" s="116">
        <f t="shared" si="2"/>
        <v>344</v>
      </c>
      <c r="K123" s="117"/>
      <c r="M123" s="13">
        <v>6</v>
      </c>
      <c r="N123" s="120">
        <v>7.9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194</v>
      </c>
      <c r="G124" s="64">
        <v>195</v>
      </c>
      <c r="H124" s="64">
        <v>201</v>
      </c>
      <c r="I124" s="64">
        <v>214</v>
      </c>
      <c r="J124" s="116">
        <f t="shared" si="2"/>
        <v>201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62.17</v>
      </c>
      <c r="E125" s="15">
        <v>8.3000000000000007</v>
      </c>
      <c r="F125" s="15">
        <v>195</v>
      </c>
      <c r="G125" s="15">
        <v>197</v>
      </c>
      <c r="H125" s="15">
        <v>205</v>
      </c>
      <c r="I125" s="15">
        <v>216</v>
      </c>
      <c r="J125" s="122">
        <f t="shared" si="2"/>
        <v>203.25</v>
      </c>
      <c r="K125" s="123"/>
      <c r="M125" s="68" t="s">
        <v>65</v>
      </c>
      <c r="N125" s="66">
        <v>0.436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18.43</v>
      </c>
      <c r="E128" s="11">
        <v>9.1999999999999993</v>
      </c>
      <c r="F128" s="22">
        <v>1145</v>
      </c>
      <c r="G128" s="16"/>
      <c r="H128" s="23" t="s">
        <v>21</v>
      </c>
      <c r="I128" s="111">
        <v>5.15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67.540000000000006</v>
      </c>
      <c r="E129" s="11"/>
      <c r="F129" s="22">
        <v>189</v>
      </c>
      <c r="G129" s="16"/>
      <c r="H129" s="27" t="s">
        <v>25</v>
      </c>
      <c r="I129" s="113">
        <v>4.8499999999999996</v>
      </c>
      <c r="J129" s="113"/>
      <c r="K129" s="114"/>
      <c r="M129" s="66">
        <v>7</v>
      </c>
      <c r="N129" s="28">
        <v>80</v>
      </c>
      <c r="O129" s="67">
        <v>0.04</v>
      </c>
      <c r="P129" s="2"/>
    </row>
    <row r="130" spans="1:16" ht="15" customHeight="1" thickBot="1" x14ac:dyDescent="0.4">
      <c r="A130" s="2"/>
      <c r="C130" s="21" t="s">
        <v>26</v>
      </c>
      <c r="D130" s="11">
        <v>68.52</v>
      </c>
      <c r="E130" s="11"/>
      <c r="F130" s="22">
        <v>195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68.05</v>
      </c>
      <c r="E132" s="11"/>
      <c r="F132" s="22">
        <v>192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5.7</v>
      </c>
      <c r="O132" s="34">
        <v>100</v>
      </c>
      <c r="P132" s="2"/>
    </row>
    <row r="133" spans="1:16" ht="15" thickBot="1" x14ac:dyDescent="0.4">
      <c r="A133" s="2"/>
      <c r="C133" s="21" t="s">
        <v>36</v>
      </c>
      <c r="D133" s="11">
        <v>77.7</v>
      </c>
      <c r="E133" s="11"/>
      <c r="F133" s="22">
        <v>1094</v>
      </c>
      <c r="G133" s="16"/>
      <c r="H133" s="103">
        <v>11</v>
      </c>
      <c r="I133" s="105">
        <v>446</v>
      </c>
      <c r="J133" s="105">
        <v>424</v>
      </c>
      <c r="K133" s="107">
        <f>((I133-J133)/I133)</f>
        <v>4.9327354260089683E-2</v>
      </c>
      <c r="M133" s="13">
        <v>2</v>
      </c>
      <c r="N133" s="35">
        <v>5.5</v>
      </c>
      <c r="O133" s="36">
        <v>100</v>
      </c>
      <c r="P133" s="2"/>
    </row>
    <row r="134" spans="1:16" ht="15" thickBot="1" x14ac:dyDescent="0.4">
      <c r="A134" s="2"/>
      <c r="C134" s="21" t="s">
        <v>37</v>
      </c>
      <c r="D134" s="11">
        <v>75.680000000000007</v>
      </c>
      <c r="E134" s="11">
        <v>7.9</v>
      </c>
      <c r="F134" s="22">
        <v>549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506</v>
      </c>
      <c r="G135" s="16"/>
      <c r="H135" s="103">
        <v>5</v>
      </c>
      <c r="I135" s="105">
        <v>346</v>
      </c>
      <c r="J135" s="105">
        <v>250</v>
      </c>
      <c r="K135" s="107">
        <f>((I135-J135)/I135)</f>
        <v>0.2774566473988439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77.040000000000006</v>
      </c>
      <c r="E136" s="11">
        <v>7.3</v>
      </c>
      <c r="F136" s="22">
        <v>927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0.38767395626242546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901</v>
      </c>
      <c r="G137" s="16"/>
      <c r="M137" s="96" t="s">
        <v>43</v>
      </c>
      <c r="N137" s="97"/>
      <c r="O137" s="37">
        <f>(J122-J123)/J122</f>
        <v>0.25541125541125542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0.41569767441860467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-1.1194029850746268E-2</v>
      </c>
      <c r="P139" s="2"/>
    </row>
    <row r="140" spans="1:16" x14ac:dyDescent="0.35">
      <c r="A140" s="2"/>
      <c r="B140" s="41"/>
      <c r="C140" s="45" t="s">
        <v>52</v>
      </c>
      <c r="D140" s="33">
        <v>91.75</v>
      </c>
      <c r="E140" s="33"/>
      <c r="F140" s="34"/>
      <c r="G140" s="46"/>
      <c r="H140" s="47" t="s">
        <v>21</v>
      </c>
      <c r="I140" s="33">
        <v>330</v>
      </c>
      <c r="J140" s="33">
        <v>258</v>
      </c>
      <c r="K140" s="34">
        <f>I140-J140</f>
        <v>72</v>
      </c>
      <c r="M140" s="101" t="s">
        <v>76</v>
      </c>
      <c r="N140" s="102"/>
      <c r="O140" s="71">
        <f>(J122-J125)/J122</f>
        <v>0.56006493506493504</v>
      </c>
      <c r="P140" s="2"/>
    </row>
    <row r="141" spans="1:16" ht="15" thickBot="1" x14ac:dyDescent="0.4">
      <c r="A141" s="2"/>
      <c r="B141" s="41"/>
      <c r="C141" s="45" t="s">
        <v>54</v>
      </c>
      <c r="D141" s="33">
        <v>73.400000000000006</v>
      </c>
      <c r="E141" s="33">
        <v>68.83</v>
      </c>
      <c r="F141" s="34">
        <v>93.78</v>
      </c>
      <c r="G141" s="48">
        <v>5.4</v>
      </c>
      <c r="H141" s="66" t="s">
        <v>25</v>
      </c>
      <c r="I141" s="35">
        <v>221</v>
      </c>
      <c r="J141" s="35">
        <v>198</v>
      </c>
      <c r="K141" s="34">
        <f>I141-J141</f>
        <v>23</v>
      </c>
      <c r="L141" s="49"/>
      <c r="M141" s="91" t="s">
        <v>53</v>
      </c>
      <c r="N141" s="92"/>
      <c r="O141" s="72">
        <f>(J121-J125)/J121</f>
        <v>0.73061630218687867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77.95</v>
      </c>
      <c r="E142" s="33">
        <v>65.73</v>
      </c>
      <c r="F142" s="34">
        <v>84.32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77.400000000000006</v>
      </c>
      <c r="E143" s="33">
        <v>49.64</v>
      </c>
      <c r="F143" s="34">
        <v>64.14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54.5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91.25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 t="s">
        <v>188</v>
      </c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189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89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 t="s">
        <v>192</v>
      </c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 t="s">
        <v>191</v>
      </c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 t="s">
        <v>193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 t="s">
        <v>194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195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 t="s">
        <v>196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 t="s">
        <v>197</v>
      </c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9D61-61D6-440C-90B8-14E82F2B6842}">
  <dimension ref="A1:V171"/>
  <sheetViews>
    <sheetView zoomScale="85" zoomScaleNormal="85" workbookViewId="0">
      <selection activeCell="N124" sqref="N124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71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853.16666666666663</v>
      </c>
    </row>
    <row r="7" spans="1:19" x14ac:dyDescent="0.35">
      <c r="A7" s="2"/>
      <c r="C7" s="9" t="s">
        <v>10</v>
      </c>
      <c r="D7" s="10"/>
      <c r="E7" s="10"/>
      <c r="F7" s="11">
        <v>583</v>
      </c>
      <c r="G7" s="12"/>
      <c r="H7" s="12"/>
      <c r="I7" s="12"/>
      <c r="J7" s="116">
        <f>AVERAGE(F7:I7)</f>
        <v>583</v>
      </c>
      <c r="K7" s="117"/>
      <c r="M7" s="8">
        <v>2</v>
      </c>
      <c r="N7" s="118">
        <v>9.4</v>
      </c>
      <c r="O7" s="119"/>
      <c r="P7" s="2"/>
      <c r="R7" s="56" t="s">
        <v>21</v>
      </c>
      <c r="S7" s="73">
        <f>AVERAGE(J10,J67,J122)</f>
        <v>459</v>
      </c>
    </row>
    <row r="8" spans="1:19" x14ac:dyDescent="0.35">
      <c r="A8" s="2"/>
      <c r="C8" s="9" t="s">
        <v>11</v>
      </c>
      <c r="D8" s="10"/>
      <c r="E8" s="10"/>
      <c r="F8" s="11">
        <v>480</v>
      </c>
      <c r="G8" s="12"/>
      <c r="H8" s="12"/>
      <c r="I8" s="12"/>
      <c r="J8" s="116">
        <f t="shared" ref="J8:J13" si="0">AVERAGE(F8:I8)</f>
        <v>480</v>
      </c>
      <c r="K8" s="117"/>
      <c r="M8" s="8">
        <v>3</v>
      </c>
      <c r="N8" s="118">
        <v>8.6999999999999993</v>
      </c>
      <c r="O8" s="119"/>
      <c r="P8" s="2"/>
      <c r="R8" s="56" t="s">
        <v>25</v>
      </c>
      <c r="S8" s="74">
        <f>AVERAGE(J13,J70,J125)</f>
        <v>218.33333333333334</v>
      </c>
    </row>
    <row r="9" spans="1:19" x14ac:dyDescent="0.35">
      <c r="A9" s="2"/>
      <c r="C9" s="9" t="s">
        <v>12</v>
      </c>
      <c r="D9" s="11">
        <v>65.59</v>
      </c>
      <c r="E9" s="11">
        <v>6</v>
      </c>
      <c r="F9" s="11">
        <v>810</v>
      </c>
      <c r="G9" s="11">
        <v>855</v>
      </c>
      <c r="H9" s="11">
        <v>838</v>
      </c>
      <c r="I9" s="11">
        <v>822</v>
      </c>
      <c r="J9" s="116">
        <f t="shared" si="0"/>
        <v>831.25</v>
      </c>
      <c r="K9" s="117"/>
      <c r="M9" s="8">
        <v>4</v>
      </c>
      <c r="N9" s="118">
        <v>7.4</v>
      </c>
      <c r="O9" s="119"/>
      <c r="P9" s="2"/>
      <c r="R9" s="75" t="s">
        <v>78</v>
      </c>
      <c r="S9" s="76">
        <f>S6-S8</f>
        <v>634.83333333333326</v>
      </c>
    </row>
    <row r="10" spans="1:19" x14ac:dyDescent="0.35">
      <c r="A10" s="2"/>
      <c r="C10" s="9" t="s">
        <v>13</v>
      </c>
      <c r="D10" s="11">
        <v>63.41</v>
      </c>
      <c r="E10" s="11">
        <v>8.6</v>
      </c>
      <c r="F10" s="11">
        <v>520</v>
      </c>
      <c r="G10" s="11">
        <v>536</v>
      </c>
      <c r="H10" s="11">
        <v>520</v>
      </c>
      <c r="I10" s="11">
        <v>493</v>
      </c>
      <c r="J10" s="116">
        <f t="shared" si="0"/>
        <v>517.25</v>
      </c>
      <c r="K10" s="117"/>
      <c r="M10" s="8">
        <v>5</v>
      </c>
      <c r="N10" s="118">
        <v>9.1999999999999993</v>
      </c>
      <c r="O10" s="119"/>
      <c r="P10" s="2"/>
      <c r="R10" s="75" t="s">
        <v>79</v>
      </c>
      <c r="S10" s="77">
        <f>S7-S8</f>
        <v>240.66666666666666</v>
      </c>
    </row>
    <row r="11" spans="1:19" ht="15" thickBot="1" x14ac:dyDescent="0.4">
      <c r="A11" s="2"/>
      <c r="C11" s="9" t="s">
        <v>14</v>
      </c>
      <c r="D11" s="11"/>
      <c r="E11" s="11"/>
      <c r="F11" s="11">
        <v>388</v>
      </c>
      <c r="G11" s="64">
        <v>374</v>
      </c>
      <c r="H11" s="64">
        <v>389</v>
      </c>
      <c r="I11" s="64">
        <v>405</v>
      </c>
      <c r="J11" s="116">
        <f t="shared" si="0"/>
        <v>389</v>
      </c>
      <c r="K11" s="117"/>
      <c r="M11" s="13">
        <v>6</v>
      </c>
      <c r="N11" s="120">
        <v>7.7</v>
      </c>
      <c r="O11" s="121"/>
      <c r="P11" s="2"/>
      <c r="R11" s="78" t="s">
        <v>80</v>
      </c>
      <c r="S11" s="79">
        <f>S9/S6</f>
        <v>0.74409064270365299</v>
      </c>
    </row>
    <row r="12" spans="1:19" ht="15" thickBot="1" x14ac:dyDescent="0.4">
      <c r="A12" s="2"/>
      <c r="C12" s="9" t="s">
        <v>15</v>
      </c>
      <c r="D12" s="11"/>
      <c r="E12" s="11"/>
      <c r="F12" s="11">
        <v>228</v>
      </c>
      <c r="G12" s="64">
        <v>244</v>
      </c>
      <c r="H12" s="64">
        <v>237</v>
      </c>
      <c r="I12" s="64">
        <v>232</v>
      </c>
      <c r="J12" s="116">
        <f t="shared" si="0"/>
        <v>235.25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0.52432824981844584</v>
      </c>
    </row>
    <row r="13" spans="1:19" ht="15" thickBot="1" x14ac:dyDescent="0.4">
      <c r="A13" s="2"/>
      <c r="C13" s="14" t="s">
        <v>16</v>
      </c>
      <c r="D13" s="15">
        <v>63.38</v>
      </c>
      <c r="E13" s="15">
        <v>8.1999999999999993</v>
      </c>
      <c r="F13" s="15">
        <v>224</v>
      </c>
      <c r="G13" s="15">
        <v>239</v>
      </c>
      <c r="H13" s="15">
        <v>234</v>
      </c>
      <c r="I13" s="15">
        <v>228</v>
      </c>
      <c r="J13" s="122">
        <f t="shared" si="0"/>
        <v>231.25</v>
      </c>
      <c r="K13" s="123"/>
      <c r="M13" s="68" t="s">
        <v>65</v>
      </c>
      <c r="N13" s="66">
        <v>0.39800000000000002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26.67</v>
      </c>
      <c r="E16" s="11">
        <v>8.4</v>
      </c>
      <c r="F16" s="22">
        <v>888</v>
      </c>
      <c r="G16" s="16"/>
      <c r="H16" s="23" t="s">
        <v>21</v>
      </c>
      <c r="I16" s="111">
        <v>4.9400000000000004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66.540000000000006</v>
      </c>
      <c r="E17" s="11"/>
      <c r="F17" s="22">
        <v>211</v>
      </c>
      <c r="G17" s="16"/>
      <c r="H17" s="27" t="s">
        <v>25</v>
      </c>
      <c r="I17" s="113">
        <v>4.71</v>
      </c>
      <c r="J17" s="113"/>
      <c r="K17" s="114"/>
      <c r="M17" s="66">
        <v>6.8</v>
      </c>
      <c r="N17" s="28">
        <v>60</v>
      </c>
      <c r="O17" s="67">
        <v>0.05</v>
      </c>
      <c r="P17" s="2"/>
    </row>
    <row r="18" spans="1:16" ht="15" thickBot="1" x14ac:dyDescent="0.4">
      <c r="A18" s="2"/>
      <c r="C18" s="21" t="s">
        <v>26</v>
      </c>
      <c r="D18" s="11">
        <v>68.349999999999994</v>
      </c>
      <c r="E18" s="11"/>
      <c r="F18" s="22">
        <v>208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68.27</v>
      </c>
      <c r="E20" s="11"/>
      <c r="F20" s="22">
        <v>205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5.5</v>
      </c>
      <c r="O20" s="34">
        <v>100</v>
      </c>
      <c r="P20" s="2"/>
    </row>
    <row r="21" spans="1:16" ht="15" thickBot="1" x14ac:dyDescent="0.4">
      <c r="A21" s="2"/>
      <c r="C21" s="21" t="s">
        <v>36</v>
      </c>
      <c r="D21" s="11">
        <v>76.349999999999994</v>
      </c>
      <c r="E21" s="11"/>
      <c r="F21" s="22">
        <v>1235</v>
      </c>
      <c r="G21" s="16"/>
      <c r="H21" s="103"/>
      <c r="I21" s="105"/>
      <c r="J21" s="105"/>
      <c r="K21" s="107" t="e">
        <f>((I21-J21)/I21)</f>
        <v>#DIV/0!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4">
      <c r="A22" s="2"/>
      <c r="C22" s="21" t="s">
        <v>37</v>
      </c>
      <c r="D22" s="11">
        <v>76.260000000000005</v>
      </c>
      <c r="E22" s="11">
        <v>8</v>
      </c>
      <c r="F22" s="22">
        <v>540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519</v>
      </c>
      <c r="G23" s="16"/>
      <c r="H23" s="103">
        <v>6</v>
      </c>
      <c r="I23" s="105">
        <v>393</v>
      </c>
      <c r="J23" s="105">
        <v>212</v>
      </c>
      <c r="K23" s="107">
        <f>((I23-J23)/I23)</f>
        <v>0.46055979643765904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77.67</v>
      </c>
      <c r="E24" s="11">
        <v>7.5</v>
      </c>
      <c r="F24" s="22">
        <v>939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0.37774436090225566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917</v>
      </c>
      <c r="G25" s="16"/>
      <c r="M25" s="96" t="s">
        <v>43</v>
      </c>
      <c r="N25" s="97"/>
      <c r="O25" s="37">
        <f>(J10-J11)/J10</f>
        <v>0.24794586756887385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0.39524421593830333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1.7003188097768331E-2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91.4</v>
      </c>
      <c r="E28" s="33"/>
      <c r="F28" s="34"/>
      <c r="G28" s="46"/>
      <c r="H28" s="47" t="s">
        <v>75</v>
      </c>
      <c r="I28" s="33">
        <v>312</v>
      </c>
      <c r="J28" s="33">
        <v>269</v>
      </c>
      <c r="K28" s="34">
        <f>I28-J28</f>
        <v>43</v>
      </c>
      <c r="M28" s="101" t="s">
        <v>76</v>
      </c>
      <c r="N28" s="102"/>
      <c r="O28" s="71">
        <f>(J10-J13)/J10</f>
        <v>0.55292411793136786</v>
      </c>
      <c r="P28" s="2"/>
    </row>
    <row r="29" spans="1:16" ht="15" thickBot="1" x14ac:dyDescent="0.4">
      <c r="A29" s="2"/>
      <c r="B29" s="41"/>
      <c r="C29" s="45" t="s">
        <v>54</v>
      </c>
      <c r="D29" s="33">
        <v>72.849999999999994</v>
      </c>
      <c r="E29" s="33">
        <v>68.55</v>
      </c>
      <c r="F29" s="34">
        <v>94.1</v>
      </c>
      <c r="G29" s="48">
        <v>5.7</v>
      </c>
      <c r="H29" s="66" t="s">
        <v>25</v>
      </c>
      <c r="I29" s="35">
        <v>197</v>
      </c>
      <c r="J29" s="35">
        <v>168</v>
      </c>
      <c r="K29" s="36">
        <f>I29-J29</f>
        <v>29</v>
      </c>
      <c r="L29" s="49"/>
      <c r="M29" s="91" t="s">
        <v>53</v>
      </c>
      <c r="N29" s="92"/>
      <c r="O29" s="72">
        <f>(J9-J13)/J9</f>
        <v>0.72180451127819545</v>
      </c>
      <c r="P29" s="2"/>
    </row>
    <row r="30" spans="1:16" ht="15" customHeight="1" x14ac:dyDescent="0.35">
      <c r="A30" s="2"/>
      <c r="B30" s="41"/>
      <c r="C30" s="45" t="s">
        <v>55</v>
      </c>
      <c r="D30" s="33">
        <v>77.3</v>
      </c>
      <c r="E30" s="33">
        <v>65.3</v>
      </c>
      <c r="F30" s="34">
        <v>84.48</v>
      </c>
      <c r="P30" s="2"/>
    </row>
    <row r="31" spans="1:16" ht="15" customHeight="1" x14ac:dyDescent="0.35">
      <c r="A31" s="2"/>
      <c r="B31" s="41"/>
      <c r="C31" s="45" t="s">
        <v>56</v>
      </c>
      <c r="D31" s="33">
        <v>76.7</v>
      </c>
      <c r="E31" s="33">
        <v>49.29</v>
      </c>
      <c r="F31" s="34">
        <v>64.260000000000005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52.9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91.35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 t="s">
        <v>198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 t="s">
        <v>200</v>
      </c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 t="s">
        <v>201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202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203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207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 t="s">
        <v>199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 t="s">
        <v>204</v>
      </c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 t="s">
        <v>205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206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70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595</v>
      </c>
      <c r="G64" s="12"/>
      <c r="H64" s="12"/>
      <c r="I64" s="12"/>
      <c r="J64" s="116">
        <f>AVERAGE(F64:I64)</f>
        <v>595</v>
      </c>
      <c r="K64" s="117"/>
      <c r="M64" s="8">
        <v>2</v>
      </c>
      <c r="N64" s="118">
        <v>9.6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491</v>
      </c>
      <c r="G65" s="12"/>
      <c r="H65" s="12"/>
      <c r="I65" s="12"/>
      <c r="J65" s="116">
        <f t="shared" ref="J65:J70" si="1">AVERAGE(F65:I65)</f>
        <v>491</v>
      </c>
      <c r="K65" s="117"/>
      <c r="M65" s="8">
        <v>3</v>
      </c>
      <c r="N65" s="118">
        <v>9.6</v>
      </c>
      <c r="O65" s="119"/>
      <c r="P65" s="2"/>
    </row>
    <row r="66" spans="1:16" ht="15" customHeight="1" x14ac:dyDescent="0.35">
      <c r="A66" s="2"/>
      <c r="C66" s="9" t="s">
        <v>12</v>
      </c>
      <c r="D66" s="11">
        <v>65.53</v>
      </c>
      <c r="E66" s="11">
        <v>6</v>
      </c>
      <c r="F66" s="11">
        <v>834</v>
      </c>
      <c r="G66" s="11">
        <v>892</v>
      </c>
      <c r="H66" s="11">
        <v>940</v>
      </c>
      <c r="I66" s="11">
        <v>851</v>
      </c>
      <c r="J66" s="116">
        <f t="shared" si="1"/>
        <v>879.25</v>
      </c>
      <c r="K66" s="117"/>
      <c r="M66" s="8">
        <v>4</v>
      </c>
      <c r="N66" s="118">
        <v>8.9</v>
      </c>
      <c r="O66" s="119"/>
      <c r="P66" s="2"/>
    </row>
    <row r="67" spans="1:16" ht="15" customHeight="1" x14ac:dyDescent="0.35">
      <c r="A67" s="2"/>
      <c r="C67" s="9" t="s">
        <v>13</v>
      </c>
      <c r="D67" s="11">
        <v>62.15</v>
      </c>
      <c r="E67" s="11">
        <v>8.5</v>
      </c>
      <c r="F67" s="11">
        <v>451</v>
      </c>
      <c r="G67" s="11">
        <v>440</v>
      </c>
      <c r="H67" s="11">
        <v>407</v>
      </c>
      <c r="I67" s="11">
        <v>432</v>
      </c>
      <c r="J67" s="116">
        <f t="shared" si="1"/>
        <v>432.5</v>
      </c>
      <c r="K67" s="117"/>
      <c r="M67" s="8">
        <v>5</v>
      </c>
      <c r="N67" s="118">
        <v>9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376</v>
      </c>
      <c r="G68" s="64">
        <v>372</v>
      </c>
      <c r="H68" s="64">
        <v>358</v>
      </c>
      <c r="I68" s="64">
        <v>366</v>
      </c>
      <c r="J68" s="116">
        <f t="shared" si="1"/>
        <v>368</v>
      </c>
      <c r="K68" s="117"/>
      <c r="M68" s="13">
        <v>6</v>
      </c>
      <c r="N68" s="120">
        <v>7.8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227</v>
      </c>
      <c r="G69" s="64">
        <v>219</v>
      </c>
      <c r="H69" s="64">
        <v>214</v>
      </c>
      <c r="I69" s="64">
        <v>212</v>
      </c>
      <c r="J69" s="116">
        <f t="shared" si="1"/>
        <v>218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61.98</v>
      </c>
      <c r="E70" s="15">
        <v>8</v>
      </c>
      <c r="F70" s="15">
        <v>233</v>
      </c>
      <c r="G70" s="15">
        <v>227</v>
      </c>
      <c r="H70" s="15">
        <v>220</v>
      </c>
      <c r="I70" s="15">
        <v>216</v>
      </c>
      <c r="J70" s="122">
        <f t="shared" si="1"/>
        <v>224</v>
      </c>
      <c r="K70" s="123"/>
      <c r="M70" s="68" t="s">
        <v>65</v>
      </c>
      <c r="N70" s="66">
        <v>0.41499999999999998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10.27</v>
      </c>
      <c r="E73" s="11">
        <v>9</v>
      </c>
      <c r="F73" s="22">
        <v>965</v>
      </c>
      <c r="G73" s="16"/>
      <c r="H73" s="23" t="s">
        <v>21</v>
      </c>
      <c r="I73" s="111">
        <v>4.8499999999999996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67.739999999999995</v>
      </c>
      <c r="E74" s="11"/>
      <c r="F74" s="22">
        <v>245</v>
      </c>
      <c r="G74" s="16"/>
      <c r="H74" s="27" t="s">
        <v>25</v>
      </c>
      <c r="I74" s="113">
        <v>4.2699999999999996</v>
      </c>
      <c r="J74" s="113"/>
      <c r="K74" s="114"/>
      <c r="M74" s="66">
        <v>6.8</v>
      </c>
      <c r="N74" s="28">
        <v>78</v>
      </c>
      <c r="O74" s="67">
        <v>0.04</v>
      </c>
      <c r="P74" s="2"/>
    </row>
    <row r="75" spans="1:16" ht="15" customHeight="1" thickBot="1" x14ac:dyDescent="0.4">
      <c r="A75" s="2"/>
      <c r="C75" s="21" t="s">
        <v>26</v>
      </c>
      <c r="D75" s="11">
        <v>68.62</v>
      </c>
      <c r="E75" s="11"/>
      <c r="F75" s="22">
        <v>241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68.319999999999993</v>
      </c>
      <c r="E77" s="11"/>
      <c r="F77" s="22">
        <v>238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5.5</v>
      </c>
      <c r="O77" s="34">
        <v>100</v>
      </c>
      <c r="P77" s="2"/>
    </row>
    <row r="78" spans="1:16" ht="15" thickBot="1" x14ac:dyDescent="0.4">
      <c r="A78" s="2"/>
      <c r="C78" s="21" t="s">
        <v>36</v>
      </c>
      <c r="D78" s="11">
        <v>72.42</v>
      </c>
      <c r="E78" s="11"/>
      <c r="F78" s="22">
        <v>1551</v>
      </c>
      <c r="G78" s="16"/>
      <c r="H78" s="103">
        <v>1</v>
      </c>
      <c r="I78" s="105">
        <v>430</v>
      </c>
      <c r="J78" s="105">
        <v>204</v>
      </c>
      <c r="K78" s="107">
        <f>((I78-J78)/I78)</f>
        <v>0.52558139534883719</v>
      </c>
      <c r="M78" s="13">
        <v>2</v>
      </c>
      <c r="N78" s="35">
        <v>5.6</v>
      </c>
      <c r="O78" s="36">
        <v>100</v>
      </c>
      <c r="P78" s="2"/>
    </row>
    <row r="79" spans="1:16" ht="15" thickBot="1" x14ac:dyDescent="0.4">
      <c r="A79" s="2"/>
      <c r="C79" s="21" t="s">
        <v>37</v>
      </c>
      <c r="D79" s="11">
        <v>76.42</v>
      </c>
      <c r="E79" s="11">
        <v>7.9</v>
      </c>
      <c r="F79" s="22">
        <v>482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466</v>
      </c>
      <c r="G80" s="16"/>
      <c r="H80" s="103">
        <v>7</v>
      </c>
      <c r="I80" s="105">
        <v>375</v>
      </c>
      <c r="J80" s="105">
        <v>173</v>
      </c>
      <c r="K80" s="107">
        <f>((I80-J80)/I80)</f>
        <v>0.53866666666666663</v>
      </c>
      <c r="M80" s="98" t="s">
        <v>39</v>
      </c>
      <c r="N80" s="99"/>
      <c r="O80" s="100"/>
      <c r="P80" s="2"/>
    </row>
    <row r="81" spans="1:22" ht="15" thickBot="1" x14ac:dyDescent="0.4">
      <c r="A81" s="2"/>
      <c r="C81" s="21" t="s">
        <v>40</v>
      </c>
      <c r="D81" s="11">
        <v>75.349999999999994</v>
      </c>
      <c r="E81" s="11">
        <v>6.7</v>
      </c>
      <c r="F81" s="22">
        <v>866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0.50810349729883419</v>
      </c>
      <c r="P81" s="2"/>
    </row>
    <row r="82" spans="1:22" ht="15" thickBot="1" x14ac:dyDescent="0.4">
      <c r="A82" s="2"/>
      <c r="C82" s="38" t="s">
        <v>42</v>
      </c>
      <c r="D82" s="15"/>
      <c r="E82" s="15"/>
      <c r="F82" s="39">
        <v>842</v>
      </c>
      <c r="G82" s="16"/>
      <c r="M82" s="96" t="s">
        <v>43</v>
      </c>
      <c r="N82" s="97"/>
      <c r="O82" s="37">
        <f>(J67-J68)/J67</f>
        <v>0.14913294797687862</v>
      </c>
      <c r="P82" s="2"/>
    </row>
    <row r="83" spans="1:22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0.40760869565217389</v>
      </c>
      <c r="P83" s="2"/>
    </row>
    <row r="84" spans="1:22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-2.7522935779816515E-2</v>
      </c>
      <c r="P84" s="2"/>
    </row>
    <row r="85" spans="1:22" x14ac:dyDescent="0.35">
      <c r="A85" s="2"/>
      <c r="B85" s="41"/>
      <c r="C85" s="45" t="s">
        <v>52</v>
      </c>
      <c r="D85" s="33">
        <v>91.35</v>
      </c>
      <c r="E85" s="33"/>
      <c r="F85" s="34"/>
      <c r="G85" s="46"/>
      <c r="H85" s="47" t="s">
        <v>75</v>
      </c>
      <c r="I85" s="33">
        <v>465</v>
      </c>
      <c r="J85" s="33">
        <v>408</v>
      </c>
      <c r="K85" s="34">
        <f>I85-J85</f>
        <v>57</v>
      </c>
      <c r="M85" s="101" t="s">
        <v>76</v>
      </c>
      <c r="N85" s="102"/>
      <c r="O85" s="71">
        <f>(J67-J70)/J67</f>
        <v>0.48208092485549131</v>
      </c>
      <c r="P85" s="2"/>
    </row>
    <row r="86" spans="1:22" ht="15" thickBot="1" x14ac:dyDescent="0.4">
      <c r="A86" s="2"/>
      <c r="B86" s="41"/>
      <c r="C86" s="45" t="s">
        <v>54</v>
      </c>
      <c r="D86" s="33">
        <v>72.650000000000006</v>
      </c>
      <c r="E86" s="33">
        <v>68.44</v>
      </c>
      <c r="F86" s="34">
        <v>94.21</v>
      </c>
      <c r="G86" s="48">
        <v>5.6</v>
      </c>
      <c r="H86" s="66" t="s">
        <v>25</v>
      </c>
      <c r="I86" s="35">
        <v>245</v>
      </c>
      <c r="J86" s="35">
        <v>207</v>
      </c>
      <c r="K86" s="34">
        <f>I86-J86</f>
        <v>38</v>
      </c>
      <c r="L86" s="49"/>
      <c r="M86" s="91" t="s">
        <v>53</v>
      </c>
      <c r="N86" s="92"/>
      <c r="O86" s="72">
        <f>(J66-J70)/J66</f>
        <v>0.74523741825419387</v>
      </c>
      <c r="P86" s="2"/>
    </row>
    <row r="87" spans="1:22" ht="15" customHeight="1" x14ac:dyDescent="0.35">
      <c r="A87" s="2"/>
      <c r="B87" s="41"/>
      <c r="C87" s="45" t="s">
        <v>55</v>
      </c>
      <c r="D87" s="33">
        <v>78.25</v>
      </c>
      <c r="E87" s="33">
        <v>66</v>
      </c>
      <c r="F87" s="34">
        <v>84.35</v>
      </c>
      <c r="P87" s="2"/>
    </row>
    <row r="88" spans="1:22" ht="15" customHeight="1" x14ac:dyDescent="0.35">
      <c r="A88" s="2"/>
      <c r="B88" s="41"/>
      <c r="C88" s="45" t="s">
        <v>56</v>
      </c>
      <c r="D88" s="33">
        <v>76.349999999999994</v>
      </c>
      <c r="E88" s="33">
        <v>49.43</v>
      </c>
      <c r="F88" s="34">
        <v>64.75</v>
      </c>
      <c r="P88" s="2"/>
    </row>
    <row r="89" spans="1:22" ht="15" customHeight="1" thickBot="1" x14ac:dyDescent="0.4">
      <c r="A89" s="2"/>
      <c r="B89" s="41"/>
      <c r="C89" s="50" t="s">
        <v>57</v>
      </c>
      <c r="D89" s="51">
        <v>54.18</v>
      </c>
      <c r="E89" s="51"/>
      <c r="F89" s="34"/>
      <c r="G89" s="52"/>
      <c r="P89" s="2"/>
      <c r="V89" s="65" t="s">
        <v>219</v>
      </c>
    </row>
    <row r="90" spans="1:22" ht="15" customHeight="1" thickBot="1" x14ac:dyDescent="0.4">
      <c r="A90" s="2"/>
      <c r="B90" s="41"/>
      <c r="C90" s="45" t="s">
        <v>58</v>
      </c>
      <c r="D90" s="33">
        <v>91.23</v>
      </c>
      <c r="E90" s="33"/>
      <c r="F90" s="53"/>
      <c r="G90" s="54" t="s">
        <v>59</v>
      </c>
      <c r="P90" s="2"/>
    </row>
    <row r="91" spans="1:22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22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22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22" x14ac:dyDescent="0.35">
      <c r="A94" s="2"/>
      <c r="P94" s="2"/>
    </row>
    <row r="95" spans="1:22" x14ac:dyDescent="0.35">
      <c r="A95" s="2"/>
      <c r="P95" s="2"/>
    </row>
    <row r="96" spans="1:22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 t="s">
        <v>208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 t="s">
        <v>216</v>
      </c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 t="s">
        <v>209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210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211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212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 t="s">
        <v>213</v>
      </c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 t="s">
        <v>214</v>
      </c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 t="s">
        <v>215</v>
      </c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217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 t="s">
        <v>218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 t="s">
        <v>220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 t="s">
        <v>221</v>
      </c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84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602</v>
      </c>
      <c r="G119" s="12"/>
      <c r="H119" s="12"/>
      <c r="I119" s="12"/>
      <c r="J119" s="116">
        <f>AVERAGE(F119:I119)</f>
        <v>602</v>
      </c>
      <c r="K119" s="117"/>
      <c r="M119" s="8">
        <v>2</v>
      </c>
      <c r="N119" s="118">
        <v>9.6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485</v>
      </c>
      <c r="G120" s="12"/>
      <c r="H120" s="12"/>
      <c r="I120" s="12"/>
      <c r="J120" s="116">
        <f t="shared" ref="J120:J125" si="2">AVERAGE(F120:I120)</f>
        <v>485</v>
      </c>
      <c r="K120" s="117"/>
      <c r="M120" s="8">
        <v>3</v>
      </c>
      <c r="N120" s="118">
        <v>9.5</v>
      </c>
      <c r="O120" s="119"/>
      <c r="P120" s="2"/>
    </row>
    <row r="121" spans="1:16" x14ac:dyDescent="0.35">
      <c r="A121" s="2"/>
      <c r="C121" s="9" t="s">
        <v>12</v>
      </c>
      <c r="D121" s="11">
        <v>68.599999999999994</v>
      </c>
      <c r="E121" s="11">
        <v>6.1</v>
      </c>
      <c r="F121" s="11">
        <v>855</v>
      </c>
      <c r="G121" s="11">
        <v>846</v>
      </c>
      <c r="H121" s="11">
        <v>839</v>
      </c>
      <c r="I121" s="11">
        <v>856</v>
      </c>
      <c r="J121" s="116">
        <f t="shared" si="2"/>
        <v>849</v>
      </c>
      <c r="K121" s="117"/>
      <c r="M121" s="8">
        <v>4</v>
      </c>
      <c r="N121" s="118">
        <v>8.8000000000000007</v>
      </c>
      <c r="O121" s="119"/>
      <c r="P121" s="2"/>
    </row>
    <row r="122" spans="1:16" x14ac:dyDescent="0.35">
      <c r="A122" s="2"/>
      <c r="C122" s="9" t="s">
        <v>13</v>
      </c>
      <c r="D122" s="11">
        <v>62.36</v>
      </c>
      <c r="E122" s="11">
        <v>8.6999999999999993</v>
      </c>
      <c r="F122" s="11">
        <v>429</v>
      </c>
      <c r="G122" s="11">
        <v>422</v>
      </c>
      <c r="H122" s="11">
        <v>425</v>
      </c>
      <c r="I122" s="11">
        <v>433</v>
      </c>
      <c r="J122" s="116">
        <f t="shared" si="2"/>
        <v>427.25</v>
      </c>
      <c r="K122" s="117"/>
      <c r="M122" s="8">
        <v>5</v>
      </c>
      <c r="N122" s="118">
        <v>9.3000000000000007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334</v>
      </c>
      <c r="G123" s="64">
        <v>288</v>
      </c>
      <c r="H123" s="64">
        <v>281</v>
      </c>
      <c r="I123" s="64">
        <v>270</v>
      </c>
      <c r="J123" s="116">
        <f t="shared" si="2"/>
        <v>293.25</v>
      </c>
      <c r="K123" s="117"/>
      <c r="M123" s="13">
        <v>6</v>
      </c>
      <c r="N123" s="120">
        <v>8.1999999999999993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205</v>
      </c>
      <c r="G124" s="64">
        <v>192</v>
      </c>
      <c r="H124" s="64">
        <v>191</v>
      </c>
      <c r="I124" s="64">
        <v>199</v>
      </c>
      <c r="J124" s="116">
        <f t="shared" si="2"/>
        <v>196.75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62.33</v>
      </c>
      <c r="E125" s="15">
        <v>8.1</v>
      </c>
      <c r="F125" s="15">
        <v>208</v>
      </c>
      <c r="G125" s="15">
        <v>195</v>
      </c>
      <c r="H125" s="15">
        <v>193</v>
      </c>
      <c r="I125" s="15">
        <v>203</v>
      </c>
      <c r="J125" s="122">
        <f t="shared" si="2"/>
        <v>199.75</v>
      </c>
      <c r="K125" s="123"/>
      <c r="M125" s="68" t="s">
        <v>65</v>
      </c>
      <c r="N125" s="66">
        <v>0.42799999999999999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14.31</v>
      </c>
      <c r="E128" s="11">
        <v>8.9</v>
      </c>
      <c r="F128" s="22">
        <v>1095</v>
      </c>
      <c r="G128" s="16"/>
      <c r="H128" s="23" t="s">
        <v>21</v>
      </c>
      <c r="I128" s="111">
        <v>4.8600000000000003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69.81</v>
      </c>
      <c r="E129" s="11"/>
      <c r="F129" s="22">
        <v>199</v>
      </c>
      <c r="G129" s="16"/>
      <c r="H129" s="27" t="s">
        <v>25</v>
      </c>
      <c r="I129" s="113">
        <v>4.59</v>
      </c>
      <c r="J129" s="113"/>
      <c r="K129" s="114"/>
      <c r="M129" s="66">
        <v>6.9</v>
      </c>
      <c r="N129" s="28">
        <v>75</v>
      </c>
      <c r="O129" s="67">
        <v>0.03</v>
      </c>
      <c r="P129" s="2"/>
    </row>
    <row r="130" spans="1:16" ht="15" customHeight="1" thickBot="1" x14ac:dyDescent="0.4">
      <c r="A130" s="2"/>
      <c r="C130" s="21" t="s">
        <v>26</v>
      </c>
      <c r="D130" s="11">
        <v>67.17</v>
      </c>
      <c r="E130" s="11"/>
      <c r="F130" s="22">
        <v>195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67.53</v>
      </c>
      <c r="E132" s="11"/>
      <c r="F132" s="22">
        <v>190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5.6</v>
      </c>
      <c r="O132" s="34">
        <v>100</v>
      </c>
      <c r="P132" s="2"/>
    </row>
    <row r="133" spans="1:16" ht="15" thickBot="1" x14ac:dyDescent="0.4">
      <c r="A133" s="2"/>
      <c r="C133" s="21" t="s">
        <v>36</v>
      </c>
      <c r="D133" s="11">
        <v>72.45</v>
      </c>
      <c r="E133" s="11"/>
      <c r="F133" s="22">
        <v>1093</v>
      </c>
      <c r="G133" s="16"/>
      <c r="H133" s="103">
        <v>13</v>
      </c>
      <c r="I133" s="105">
        <v>272</v>
      </c>
      <c r="J133" s="105">
        <v>183</v>
      </c>
      <c r="K133" s="107">
        <f>((I133-J133)/I133)</f>
        <v>0.32720588235294118</v>
      </c>
      <c r="M133" s="13">
        <v>2</v>
      </c>
      <c r="N133" s="35">
        <v>5.5</v>
      </c>
      <c r="O133" s="36">
        <v>100</v>
      </c>
      <c r="P133" s="2"/>
    </row>
    <row r="134" spans="1:16" ht="15" thickBot="1" x14ac:dyDescent="0.4">
      <c r="A134" s="2"/>
      <c r="C134" s="21" t="s">
        <v>37</v>
      </c>
      <c r="D134" s="11">
        <v>74.67</v>
      </c>
      <c r="E134" s="11">
        <v>7.9</v>
      </c>
      <c r="F134" s="22">
        <v>504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475</v>
      </c>
      <c r="G135" s="16"/>
      <c r="H135" s="103"/>
      <c r="I135" s="105"/>
      <c r="J135" s="105"/>
      <c r="K135" s="107" t="e">
        <f>((I135-J135)/I135)</f>
        <v>#DIV/0!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75.56</v>
      </c>
      <c r="E136" s="11">
        <v>7.4</v>
      </c>
      <c r="F136" s="22">
        <v>955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0.49676089517078914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946</v>
      </c>
      <c r="G137" s="16"/>
      <c r="M137" s="96" t="s">
        <v>43</v>
      </c>
      <c r="N137" s="97"/>
      <c r="O137" s="37">
        <f>(J122-J123)/J122</f>
        <v>0.31363370392042128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0.3290707587382779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-1.5247776365946633E-2</v>
      </c>
      <c r="P139" s="2"/>
    </row>
    <row r="140" spans="1:16" x14ac:dyDescent="0.35">
      <c r="A140" s="2"/>
      <c r="B140" s="41"/>
      <c r="C140" s="45" t="s">
        <v>52</v>
      </c>
      <c r="D140" s="33">
        <v>91.75</v>
      </c>
      <c r="E140" s="33"/>
      <c r="F140" s="34"/>
      <c r="G140" s="46"/>
      <c r="H140" s="47" t="s">
        <v>75</v>
      </c>
      <c r="I140" s="33">
        <v>308</v>
      </c>
      <c r="J140" s="33">
        <v>244</v>
      </c>
      <c r="K140" s="34">
        <f>I140-J140</f>
        <v>64</v>
      </c>
      <c r="M140" s="101" t="s">
        <v>76</v>
      </c>
      <c r="N140" s="102"/>
      <c r="O140" s="71">
        <f>(J122-J125)/J122</f>
        <v>0.53247513165593918</v>
      </c>
      <c r="P140" s="2"/>
    </row>
    <row r="141" spans="1:16" ht="15" thickBot="1" x14ac:dyDescent="0.4">
      <c r="A141" s="2"/>
      <c r="B141" s="41"/>
      <c r="C141" s="45" t="s">
        <v>54</v>
      </c>
      <c r="D141" s="33">
        <v>73.2</v>
      </c>
      <c r="E141" s="33">
        <v>68.989999999999995</v>
      </c>
      <c r="F141" s="34">
        <v>94.25</v>
      </c>
      <c r="G141" s="48">
        <v>5.3</v>
      </c>
      <c r="H141" s="66" t="s">
        <v>25</v>
      </c>
      <c r="I141" s="35">
        <v>219</v>
      </c>
      <c r="J141" s="35">
        <v>196</v>
      </c>
      <c r="K141" s="34">
        <f>I141-J141</f>
        <v>23</v>
      </c>
      <c r="L141" s="49"/>
      <c r="M141" s="91" t="s">
        <v>53</v>
      </c>
      <c r="N141" s="92"/>
      <c r="O141" s="72">
        <f>(J121-J125)/J121</f>
        <v>0.76472320376914016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78.099999999999994</v>
      </c>
      <c r="E142" s="33">
        <v>66.09</v>
      </c>
      <c r="F142" s="34">
        <v>84.62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77.95</v>
      </c>
      <c r="E143" s="33">
        <v>50.18</v>
      </c>
      <c r="F143" s="34">
        <v>64.37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54.15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91.45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 t="s">
        <v>222</v>
      </c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225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227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 t="s">
        <v>228</v>
      </c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 t="s">
        <v>226</v>
      </c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 t="s">
        <v>229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 t="s">
        <v>223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224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 t="s">
        <v>230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 t="s">
        <v>231</v>
      </c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C3C4-0787-4C16-ACCD-A236DC85E9E5}">
  <dimension ref="A1:S171"/>
  <sheetViews>
    <sheetView topLeftCell="A112" zoomScale="85" zoomScaleNormal="85" workbookViewId="0">
      <selection activeCell="N124" sqref="N124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71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849.5</v>
      </c>
    </row>
    <row r="7" spans="1:19" x14ac:dyDescent="0.35">
      <c r="A7" s="2"/>
      <c r="C7" s="9" t="s">
        <v>10</v>
      </c>
      <c r="D7" s="10"/>
      <c r="E7" s="10"/>
      <c r="F7" s="11">
        <v>585</v>
      </c>
      <c r="G7" s="12"/>
      <c r="H7" s="12"/>
      <c r="I7" s="12"/>
      <c r="J7" s="116">
        <f>AVERAGE(F7:I7)</f>
        <v>585</v>
      </c>
      <c r="K7" s="117"/>
      <c r="M7" s="8">
        <v>2</v>
      </c>
      <c r="N7" s="118">
        <v>9.8000000000000007</v>
      </c>
      <c r="O7" s="119"/>
      <c r="P7" s="2"/>
      <c r="R7" s="56" t="s">
        <v>21</v>
      </c>
      <c r="S7" s="73">
        <f>AVERAGE(J10,J67,J122)</f>
        <v>377.66666666666669</v>
      </c>
    </row>
    <row r="8" spans="1:19" x14ac:dyDescent="0.35">
      <c r="A8" s="2"/>
      <c r="C8" s="9" t="s">
        <v>11</v>
      </c>
      <c r="D8" s="10"/>
      <c r="E8" s="10"/>
      <c r="F8" s="11">
        <v>470</v>
      </c>
      <c r="G8" s="12"/>
      <c r="H8" s="12"/>
      <c r="I8" s="12"/>
      <c r="J8" s="116">
        <f t="shared" ref="J8:J13" si="0">AVERAGE(F8:I8)</f>
        <v>470</v>
      </c>
      <c r="K8" s="117"/>
      <c r="M8" s="8">
        <v>3</v>
      </c>
      <c r="N8" s="118">
        <v>9.5</v>
      </c>
      <c r="O8" s="119"/>
      <c r="P8" s="2"/>
      <c r="R8" s="56" t="s">
        <v>25</v>
      </c>
      <c r="S8" s="74">
        <f>AVERAGE(J13,J70,J125)</f>
        <v>169.58333333333334</v>
      </c>
    </row>
    <row r="9" spans="1:19" x14ac:dyDescent="0.35">
      <c r="A9" s="2"/>
      <c r="C9" s="9" t="s">
        <v>12</v>
      </c>
      <c r="D9" s="11">
        <v>65.22</v>
      </c>
      <c r="E9" s="11">
        <v>7</v>
      </c>
      <c r="F9" s="11">
        <v>898</v>
      </c>
      <c r="G9" s="11">
        <v>958</v>
      </c>
      <c r="H9" s="11">
        <v>902</v>
      </c>
      <c r="I9" s="11">
        <v>859</v>
      </c>
      <c r="J9" s="116">
        <f t="shared" si="0"/>
        <v>904.25</v>
      </c>
      <c r="K9" s="117"/>
      <c r="M9" s="8">
        <v>4</v>
      </c>
      <c r="N9" s="118">
        <v>8.6</v>
      </c>
      <c r="O9" s="119"/>
      <c r="P9" s="2"/>
      <c r="R9" s="75" t="s">
        <v>78</v>
      </c>
      <c r="S9" s="76">
        <f>S6-S8</f>
        <v>679.91666666666663</v>
      </c>
    </row>
    <row r="10" spans="1:19" x14ac:dyDescent="0.35">
      <c r="A10" s="2"/>
      <c r="C10" s="9" t="s">
        <v>13</v>
      </c>
      <c r="D10" s="11">
        <v>61.67</v>
      </c>
      <c r="E10" s="11">
        <v>8.4</v>
      </c>
      <c r="F10" s="11">
        <v>424</v>
      </c>
      <c r="G10" s="11">
        <v>416</v>
      </c>
      <c r="H10" s="11">
        <v>398</v>
      </c>
      <c r="I10" s="11">
        <v>367</v>
      </c>
      <c r="J10" s="116">
        <f t="shared" si="0"/>
        <v>401.25</v>
      </c>
      <c r="K10" s="117"/>
      <c r="M10" s="8">
        <v>5</v>
      </c>
      <c r="N10" s="118">
        <v>9</v>
      </c>
      <c r="O10" s="119"/>
      <c r="P10" s="2"/>
      <c r="R10" s="75" t="s">
        <v>79</v>
      </c>
      <c r="S10" s="77">
        <f>S7-S8</f>
        <v>208.08333333333334</v>
      </c>
    </row>
    <row r="11" spans="1:19" ht="15" thickBot="1" x14ac:dyDescent="0.4">
      <c r="A11" s="2"/>
      <c r="C11" s="9" t="s">
        <v>14</v>
      </c>
      <c r="D11" s="11"/>
      <c r="E11" s="11"/>
      <c r="F11" s="11">
        <v>260</v>
      </c>
      <c r="G11" s="64">
        <v>255</v>
      </c>
      <c r="H11" s="64">
        <v>278</v>
      </c>
      <c r="I11" s="64">
        <v>266</v>
      </c>
      <c r="J11" s="116">
        <f t="shared" si="0"/>
        <v>264.75</v>
      </c>
      <c r="K11" s="117"/>
      <c r="M11" s="13">
        <v>6</v>
      </c>
      <c r="N11" s="120">
        <v>7.5</v>
      </c>
      <c r="O11" s="121"/>
      <c r="P11" s="2"/>
      <c r="R11" s="78" t="s">
        <v>80</v>
      </c>
      <c r="S11" s="79">
        <f>S9/S6</f>
        <v>0.80037276829507553</v>
      </c>
    </row>
    <row r="12" spans="1:19" ht="15" thickBot="1" x14ac:dyDescent="0.4">
      <c r="A12" s="2"/>
      <c r="C12" s="9" t="s">
        <v>15</v>
      </c>
      <c r="D12" s="11"/>
      <c r="E12" s="11"/>
      <c r="F12" s="11">
        <v>215</v>
      </c>
      <c r="G12" s="64">
        <v>228</v>
      </c>
      <c r="H12" s="64">
        <v>216</v>
      </c>
      <c r="I12" s="64">
        <v>170</v>
      </c>
      <c r="J12" s="116">
        <f t="shared" si="0"/>
        <v>207.25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0.55097087378640774</v>
      </c>
    </row>
    <row r="13" spans="1:19" ht="15" thickBot="1" x14ac:dyDescent="0.4">
      <c r="A13" s="2"/>
      <c r="C13" s="14" t="s">
        <v>16</v>
      </c>
      <c r="D13" s="15">
        <v>62.23</v>
      </c>
      <c r="E13" s="15">
        <v>8.1</v>
      </c>
      <c r="F13" s="15">
        <v>211</v>
      </c>
      <c r="G13" s="15">
        <v>223</v>
      </c>
      <c r="H13" s="15">
        <v>212</v>
      </c>
      <c r="I13" s="15">
        <v>167</v>
      </c>
      <c r="J13" s="122">
        <f t="shared" si="0"/>
        <v>203.25</v>
      </c>
      <c r="K13" s="123"/>
      <c r="M13" s="68" t="s">
        <v>65</v>
      </c>
      <c r="N13" s="66">
        <v>0.39600000000000002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9.64</v>
      </c>
      <c r="E16" s="11">
        <v>9.9</v>
      </c>
      <c r="F16" s="22">
        <v>803</v>
      </c>
      <c r="G16" s="16"/>
      <c r="H16" s="23" t="s">
        <v>21</v>
      </c>
      <c r="I16" s="111">
        <v>4.82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68.459999999999994</v>
      </c>
      <c r="E17" s="11"/>
      <c r="F17" s="22">
        <v>202</v>
      </c>
      <c r="G17" s="16"/>
      <c r="H17" s="27" t="s">
        <v>25</v>
      </c>
      <c r="I17" s="113">
        <v>4.71</v>
      </c>
      <c r="J17" s="113"/>
      <c r="K17" s="114"/>
      <c r="M17" s="66">
        <v>6.8</v>
      </c>
      <c r="N17" s="28">
        <v>57</v>
      </c>
      <c r="O17" s="67">
        <v>0.04</v>
      </c>
      <c r="P17" s="2"/>
    </row>
    <row r="18" spans="1:16" ht="15" thickBot="1" x14ac:dyDescent="0.4">
      <c r="A18" s="2"/>
      <c r="C18" s="21" t="s">
        <v>26</v>
      </c>
      <c r="D18" s="11">
        <v>69.47</v>
      </c>
      <c r="E18" s="11"/>
      <c r="F18" s="22">
        <v>199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69.75</v>
      </c>
      <c r="E20" s="11"/>
      <c r="F20" s="22">
        <v>195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5.7</v>
      </c>
      <c r="O20" s="34">
        <v>100</v>
      </c>
      <c r="P20" s="2"/>
    </row>
    <row r="21" spans="1:16" ht="15" thickBot="1" x14ac:dyDescent="0.4">
      <c r="A21" s="2"/>
      <c r="C21" s="21" t="s">
        <v>36</v>
      </c>
      <c r="D21" s="11">
        <v>73.95</v>
      </c>
      <c r="E21" s="11"/>
      <c r="F21" s="22">
        <v>1185</v>
      </c>
      <c r="G21" s="16"/>
      <c r="H21" s="103">
        <v>3</v>
      </c>
      <c r="I21" s="105">
        <v>430</v>
      </c>
      <c r="J21" s="105">
        <v>228</v>
      </c>
      <c r="K21" s="107">
        <f>((I21-J21)/I21)</f>
        <v>0.4697674418604651</v>
      </c>
      <c r="M21" s="13">
        <v>2</v>
      </c>
      <c r="N21" s="35">
        <v>5.8</v>
      </c>
      <c r="O21" s="36">
        <v>100</v>
      </c>
      <c r="P21" s="2"/>
    </row>
    <row r="22" spans="1:16" ht="15.75" customHeight="1" thickBot="1" x14ac:dyDescent="0.4">
      <c r="A22" s="2"/>
      <c r="C22" s="21" t="s">
        <v>37</v>
      </c>
      <c r="D22" s="11">
        <v>74.95</v>
      </c>
      <c r="E22" s="11">
        <v>8</v>
      </c>
      <c r="F22" s="22">
        <v>495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479</v>
      </c>
      <c r="G23" s="16"/>
      <c r="H23" s="103"/>
      <c r="I23" s="105"/>
      <c r="J23" s="105"/>
      <c r="K23" s="107" t="e">
        <f>((I23-J23)/I23)</f>
        <v>#DIV/0!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76.25</v>
      </c>
      <c r="E24" s="11">
        <v>7.5</v>
      </c>
      <c r="F24" s="22">
        <v>949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0.55626209565938622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935</v>
      </c>
      <c r="G25" s="16"/>
      <c r="M25" s="96" t="s">
        <v>43</v>
      </c>
      <c r="N25" s="97"/>
      <c r="O25" s="37">
        <f>(J10-J11)/J10</f>
        <v>0.34018691588785049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0.21718602455146366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1.9300361881785282E-2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91.45</v>
      </c>
      <c r="E28" s="33"/>
      <c r="F28" s="34"/>
      <c r="G28" s="46"/>
      <c r="H28" s="47" t="s">
        <v>75</v>
      </c>
      <c r="I28" s="33">
        <v>302</v>
      </c>
      <c r="J28" s="33">
        <v>231</v>
      </c>
      <c r="K28" s="34">
        <f>I28-J28</f>
        <v>71</v>
      </c>
      <c r="M28" s="101" t="s">
        <v>76</v>
      </c>
      <c r="N28" s="102"/>
      <c r="O28" s="71">
        <f>(J10-J13)/J10</f>
        <v>0.49345794392523362</v>
      </c>
      <c r="P28" s="2"/>
    </row>
    <row r="29" spans="1:16" ht="15" thickBot="1" x14ac:dyDescent="0.4">
      <c r="A29" s="2"/>
      <c r="B29" s="41"/>
      <c r="C29" s="45" t="s">
        <v>54</v>
      </c>
      <c r="D29" s="33">
        <v>72.8</v>
      </c>
      <c r="E29" s="33">
        <v>68.7</v>
      </c>
      <c r="F29" s="34">
        <v>94.37</v>
      </c>
      <c r="G29" s="48">
        <v>5.6</v>
      </c>
      <c r="H29" s="66" t="s">
        <v>25</v>
      </c>
      <c r="I29" s="35">
        <v>195</v>
      </c>
      <c r="J29" s="35">
        <v>164</v>
      </c>
      <c r="K29" s="36">
        <f>I29-J29</f>
        <v>31</v>
      </c>
      <c r="L29" s="49"/>
      <c r="M29" s="91" t="s">
        <v>53</v>
      </c>
      <c r="N29" s="92"/>
      <c r="O29" s="72">
        <f>(J9-J13)/J9</f>
        <v>0.77522808957699751</v>
      </c>
      <c r="P29" s="2"/>
    </row>
    <row r="30" spans="1:16" ht="15" customHeight="1" x14ac:dyDescent="0.35">
      <c r="A30" s="2"/>
      <c r="B30" s="41"/>
      <c r="C30" s="45" t="s">
        <v>55</v>
      </c>
      <c r="D30" s="33">
        <v>78.599999999999994</v>
      </c>
      <c r="E30" s="33">
        <v>66.400000000000006</v>
      </c>
      <c r="F30" s="34">
        <v>84.48</v>
      </c>
      <c r="P30" s="2"/>
    </row>
    <row r="31" spans="1:16" ht="15" customHeight="1" x14ac:dyDescent="0.35">
      <c r="A31" s="2"/>
      <c r="B31" s="41"/>
      <c r="C31" s="45" t="s">
        <v>56</v>
      </c>
      <c r="D31" s="33">
        <v>77.2</v>
      </c>
      <c r="E31" s="33">
        <v>49.79</v>
      </c>
      <c r="F31" s="34">
        <v>64.5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52.85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91.45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 t="s">
        <v>232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 t="s">
        <v>237</v>
      </c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 t="s">
        <v>235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200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236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240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 t="s">
        <v>233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 t="s">
        <v>234</v>
      </c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 t="s">
        <v>238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239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70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592</v>
      </c>
      <c r="G64" s="12"/>
      <c r="H64" s="12"/>
      <c r="I64" s="12"/>
      <c r="J64" s="116">
        <f>AVERAGE(F64:I64)</f>
        <v>592</v>
      </c>
      <c r="K64" s="117"/>
      <c r="M64" s="8">
        <v>2</v>
      </c>
      <c r="N64" s="118">
        <v>9.4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454</v>
      </c>
      <c r="G65" s="12"/>
      <c r="H65" s="12"/>
      <c r="I65" s="12"/>
      <c r="J65" s="116">
        <f t="shared" ref="J65:J70" si="1">AVERAGE(F65:I65)</f>
        <v>454</v>
      </c>
      <c r="K65" s="117"/>
      <c r="M65" s="8">
        <v>3</v>
      </c>
      <c r="N65" s="118">
        <v>9.3000000000000007</v>
      </c>
      <c r="O65" s="119"/>
      <c r="P65" s="2"/>
    </row>
    <row r="66" spans="1:16" ht="15" customHeight="1" x14ac:dyDescent="0.35">
      <c r="A66" s="2"/>
      <c r="C66" s="9" t="s">
        <v>12</v>
      </c>
      <c r="D66" s="11">
        <v>65.31</v>
      </c>
      <c r="E66" s="11">
        <v>7.2</v>
      </c>
      <c r="F66" s="11">
        <v>896</v>
      </c>
      <c r="G66" s="11">
        <v>866</v>
      </c>
      <c r="H66" s="11">
        <v>822</v>
      </c>
      <c r="I66" s="11">
        <v>869</v>
      </c>
      <c r="J66" s="116">
        <f t="shared" si="1"/>
        <v>863.25</v>
      </c>
      <c r="K66" s="117"/>
      <c r="M66" s="8">
        <v>4</v>
      </c>
      <c r="N66" s="118">
        <v>8.5</v>
      </c>
      <c r="O66" s="119"/>
      <c r="P66" s="2"/>
    </row>
    <row r="67" spans="1:16" ht="15" customHeight="1" x14ac:dyDescent="0.35">
      <c r="A67" s="2"/>
      <c r="C67" s="9" t="s">
        <v>13</v>
      </c>
      <c r="D67" s="11">
        <v>62.04</v>
      </c>
      <c r="E67" s="11">
        <v>8.4</v>
      </c>
      <c r="F67" s="11">
        <v>347</v>
      </c>
      <c r="G67" s="11">
        <v>377</v>
      </c>
      <c r="H67" s="11">
        <v>332</v>
      </c>
      <c r="I67" s="11">
        <v>353</v>
      </c>
      <c r="J67" s="116">
        <f t="shared" si="1"/>
        <v>352.25</v>
      </c>
      <c r="K67" s="117"/>
      <c r="M67" s="8">
        <v>5</v>
      </c>
      <c r="N67" s="118">
        <v>8.9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250</v>
      </c>
      <c r="G68" s="64">
        <v>265</v>
      </c>
      <c r="H68" s="64">
        <v>248</v>
      </c>
      <c r="I68" s="64">
        <v>264</v>
      </c>
      <c r="J68" s="116">
        <f t="shared" si="1"/>
        <v>256.75</v>
      </c>
      <c r="K68" s="117"/>
      <c r="M68" s="13">
        <v>6</v>
      </c>
      <c r="N68" s="120">
        <v>7.4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151</v>
      </c>
      <c r="G69" s="64">
        <v>148</v>
      </c>
      <c r="H69" s="64">
        <v>135</v>
      </c>
      <c r="I69" s="64">
        <v>140</v>
      </c>
      <c r="J69" s="116">
        <f t="shared" si="1"/>
        <v>143.5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60.75</v>
      </c>
      <c r="E70" s="15">
        <v>7.9</v>
      </c>
      <c r="F70" s="15">
        <v>163</v>
      </c>
      <c r="G70" s="15">
        <v>155</v>
      </c>
      <c r="H70" s="15">
        <v>140</v>
      </c>
      <c r="I70" s="15">
        <v>147</v>
      </c>
      <c r="J70" s="122">
        <f t="shared" si="1"/>
        <v>151.25</v>
      </c>
      <c r="K70" s="123"/>
      <c r="M70" s="68" t="s">
        <v>65</v>
      </c>
      <c r="N70" s="66">
        <v>0.44500000000000001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16.72</v>
      </c>
      <c r="E73" s="11">
        <v>10.1</v>
      </c>
      <c r="F73" s="22">
        <v>1025</v>
      </c>
      <c r="G73" s="16"/>
      <c r="H73" s="23" t="s">
        <v>21</v>
      </c>
      <c r="I73" s="111">
        <v>4.45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65.91</v>
      </c>
      <c r="E74" s="11"/>
      <c r="F74" s="22">
        <v>175</v>
      </c>
      <c r="G74" s="16"/>
      <c r="H74" s="27" t="s">
        <v>25</v>
      </c>
      <c r="I74" s="113">
        <v>4.12</v>
      </c>
      <c r="J74" s="113"/>
      <c r="K74" s="114"/>
      <c r="M74" s="66">
        <v>6.9</v>
      </c>
      <c r="N74" s="28">
        <v>84</v>
      </c>
      <c r="O74" s="67">
        <v>0.04</v>
      </c>
      <c r="P74" s="2"/>
    </row>
    <row r="75" spans="1:16" ht="15" customHeight="1" thickBot="1" x14ac:dyDescent="0.4">
      <c r="A75" s="2"/>
      <c r="C75" s="21" t="s">
        <v>26</v>
      </c>
      <c r="D75" s="11">
        <v>66.849999999999994</v>
      </c>
      <c r="E75" s="11"/>
      <c r="F75" s="22">
        <v>172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68.180000000000007</v>
      </c>
      <c r="E77" s="11"/>
      <c r="F77" s="22">
        <v>168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5.6</v>
      </c>
      <c r="O77" s="34">
        <v>100</v>
      </c>
      <c r="P77" s="2"/>
    </row>
    <row r="78" spans="1:16" ht="15" thickBot="1" x14ac:dyDescent="0.4">
      <c r="A78" s="2"/>
      <c r="C78" s="21" t="s">
        <v>36</v>
      </c>
      <c r="D78" s="11">
        <v>72.11</v>
      </c>
      <c r="E78" s="11"/>
      <c r="F78" s="22">
        <v>1355</v>
      </c>
      <c r="G78" s="16"/>
      <c r="H78" s="103">
        <v>9</v>
      </c>
      <c r="I78" s="105">
        <v>349</v>
      </c>
      <c r="J78" s="105">
        <v>286</v>
      </c>
      <c r="K78" s="107">
        <f>((I78-J78)/I78)</f>
        <v>0.18051575931232092</v>
      </c>
      <c r="M78" s="13">
        <v>2</v>
      </c>
      <c r="N78" s="35">
        <v>5.7</v>
      </c>
      <c r="O78" s="36">
        <v>100</v>
      </c>
      <c r="P78" s="2"/>
    </row>
    <row r="79" spans="1:16" ht="15" thickBot="1" x14ac:dyDescent="0.4">
      <c r="A79" s="2"/>
      <c r="C79" s="21" t="s">
        <v>37</v>
      </c>
      <c r="D79" s="11">
        <v>75.849999999999994</v>
      </c>
      <c r="E79" s="11">
        <v>7.9</v>
      </c>
      <c r="F79" s="22">
        <v>442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412</v>
      </c>
      <c r="G80" s="16"/>
      <c r="H80" s="103">
        <v>12</v>
      </c>
      <c r="I80" s="105">
        <v>253</v>
      </c>
      <c r="J80" s="105">
        <v>111</v>
      </c>
      <c r="K80" s="107">
        <f>((I80-J80)/I80)</f>
        <v>0.56126482213438733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76.12</v>
      </c>
      <c r="E81" s="11">
        <v>7.5</v>
      </c>
      <c r="F81" s="22">
        <v>877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0.59194902982913411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852</v>
      </c>
      <c r="G82" s="16"/>
      <c r="M82" s="96" t="s">
        <v>43</v>
      </c>
      <c r="N82" s="97"/>
      <c r="O82" s="37">
        <f>(J67-J68)/J67</f>
        <v>0.27111426543647976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0.44109055501460565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-5.4006968641114983E-2</v>
      </c>
      <c r="P84" s="2"/>
    </row>
    <row r="85" spans="1:16" x14ac:dyDescent="0.35">
      <c r="A85" s="2"/>
      <c r="B85" s="41"/>
      <c r="C85" s="45" t="s">
        <v>52</v>
      </c>
      <c r="D85" s="33">
        <v>91.35</v>
      </c>
      <c r="E85" s="33"/>
      <c r="F85" s="34"/>
      <c r="G85" s="46"/>
      <c r="H85" s="47" t="s">
        <v>21</v>
      </c>
      <c r="I85" s="33">
        <v>358</v>
      </c>
      <c r="J85" s="33">
        <v>312</v>
      </c>
      <c r="K85" s="34">
        <f>I85-J85</f>
        <v>46</v>
      </c>
      <c r="M85" s="101" t="s">
        <v>76</v>
      </c>
      <c r="N85" s="102"/>
      <c r="O85" s="71">
        <f>(J67-J70)/J67</f>
        <v>0.57061745919091555</v>
      </c>
      <c r="P85" s="2"/>
    </row>
    <row r="86" spans="1:16" ht="15" thickBot="1" x14ac:dyDescent="0.4">
      <c r="A86" s="2"/>
      <c r="B86" s="41"/>
      <c r="C86" s="45" t="s">
        <v>54</v>
      </c>
      <c r="D86" s="33">
        <v>72.25</v>
      </c>
      <c r="E86" s="33">
        <v>67.8</v>
      </c>
      <c r="F86" s="34">
        <v>93.85</v>
      </c>
      <c r="G86" s="48">
        <v>5.6</v>
      </c>
      <c r="H86" s="66" t="s">
        <v>25</v>
      </c>
      <c r="I86" s="35">
        <v>175</v>
      </c>
      <c r="J86" s="35">
        <v>143</v>
      </c>
      <c r="K86" s="34">
        <f>I86-J86</f>
        <v>32</v>
      </c>
      <c r="L86" s="49"/>
      <c r="M86" s="91" t="s">
        <v>53</v>
      </c>
      <c r="N86" s="92"/>
      <c r="O86" s="72">
        <f>(J66-J70)/J66</f>
        <v>0.82479003764842163</v>
      </c>
      <c r="P86" s="2"/>
    </row>
    <row r="87" spans="1:16" ht="15" customHeight="1" x14ac:dyDescent="0.35">
      <c r="A87" s="2"/>
      <c r="B87" s="41"/>
      <c r="C87" s="45" t="s">
        <v>55</v>
      </c>
      <c r="D87" s="33">
        <v>78.5</v>
      </c>
      <c r="E87" s="33">
        <v>66.510000000000005</v>
      </c>
      <c r="F87" s="34">
        <v>84.73</v>
      </c>
      <c r="P87" s="2"/>
    </row>
    <row r="88" spans="1:16" ht="15" customHeight="1" x14ac:dyDescent="0.35">
      <c r="A88" s="2"/>
      <c r="B88" s="41"/>
      <c r="C88" s="45" t="s">
        <v>56</v>
      </c>
      <c r="D88" s="33">
        <v>76.650000000000006</v>
      </c>
      <c r="E88" s="33">
        <v>48.6</v>
      </c>
      <c r="F88" s="34">
        <v>63.41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54.91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91.81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 t="s">
        <v>241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 t="s">
        <v>242</v>
      </c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 t="s">
        <v>243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244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245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246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 t="s">
        <v>247</v>
      </c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 t="s">
        <v>248</v>
      </c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 t="s">
        <v>249</v>
      </c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250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 t="s">
        <v>251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 t="s">
        <v>253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 t="s">
        <v>252</v>
      </c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85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570</v>
      </c>
      <c r="G119" s="12"/>
      <c r="H119" s="12"/>
      <c r="I119" s="12"/>
      <c r="J119" s="116">
        <f>AVERAGE(F119:I119)</f>
        <v>570</v>
      </c>
      <c r="K119" s="117"/>
      <c r="M119" s="8">
        <v>2</v>
      </c>
      <c r="N119" s="118">
        <v>9.5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472</v>
      </c>
      <c r="G120" s="12"/>
      <c r="H120" s="12"/>
      <c r="I120" s="12"/>
      <c r="J120" s="116">
        <f t="shared" ref="J120:J125" si="2">AVERAGE(F120:I120)</f>
        <v>472</v>
      </c>
      <c r="K120" s="117"/>
      <c r="M120" s="8">
        <v>3</v>
      </c>
      <c r="N120" s="118">
        <v>9.1</v>
      </c>
      <c r="O120" s="119"/>
      <c r="P120" s="2"/>
    </row>
    <row r="121" spans="1:16" x14ac:dyDescent="0.35">
      <c r="A121" s="2"/>
      <c r="C121" s="9" t="s">
        <v>12</v>
      </c>
      <c r="D121" s="11">
        <v>66.41</v>
      </c>
      <c r="E121" s="11">
        <v>7.1</v>
      </c>
      <c r="F121" s="11">
        <v>808</v>
      </c>
      <c r="G121" s="11">
        <v>790</v>
      </c>
      <c r="H121" s="11">
        <v>777</v>
      </c>
      <c r="I121" s="11">
        <v>749</v>
      </c>
      <c r="J121" s="116">
        <f t="shared" si="2"/>
        <v>781</v>
      </c>
      <c r="K121" s="117"/>
      <c r="M121" s="8">
        <v>4</v>
      </c>
      <c r="N121" s="118">
        <v>8.3000000000000007</v>
      </c>
      <c r="O121" s="119"/>
      <c r="P121" s="2"/>
    </row>
    <row r="122" spans="1:16" x14ac:dyDescent="0.35">
      <c r="A122" s="2"/>
      <c r="C122" s="9" t="s">
        <v>13</v>
      </c>
      <c r="D122" s="11">
        <v>63.7</v>
      </c>
      <c r="E122" s="11">
        <v>8.8000000000000007</v>
      </c>
      <c r="F122" s="11">
        <v>369</v>
      </c>
      <c r="G122" s="11">
        <v>366</v>
      </c>
      <c r="H122" s="11">
        <v>371</v>
      </c>
      <c r="I122" s="11">
        <v>412</v>
      </c>
      <c r="J122" s="116">
        <f t="shared" si="2"/>
        <v>379.5</v>
      </c>
      <c r="K122" s="117"/>
      <c r="M122" s="8">
        <v>5</v>
      </c>
      <c r="N122" s="118">
        <v>8.6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299</v>
      </c>
      <c r="G123" s="64">
        <v>292</v>
      </c>
      <c r="H123" s="64">
        <v>288</v>
      </c>
      <c r="I123" s="64">
        <v>309</v>
      </c>
      <c r="J123" s="116">
        <f t="shared" si="2"/>
        <v>297</v>
      </c>
      <c r="K123" s="117"/>
      <c r="M123" s="13">
        <v>6</v>
      </c>
      <c r="N123" s="120">
        <v>7.2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144</v>
      </c>
      <c r="G124" s="64">
        <v>166</v>
      </c>
      <c r="H124" s="64">
        <v>156</v>
      </c>
      <c r="I124" s="64">
        <v>167</v>
      </c>
      <c r="J124" s="116">
        <f t="shared" si="2"/>
        <v>158.25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62.29</v>
      </c>
      <c r="E125" s="15">
        <v>7.7</v>
      </c>
      <c r="F125" s="15">
        <v>151</v>
      </c>
      <c r="G125" s="15">
        <v>155</v>
      </c>
      <c r="H125" s="15">
        <v>149</v>
      </c>
      <c r="I125" s="15">
        <v>162</v>
      </c>
      <c r="J125" s="122">
        <f t="shared" si="2"/>
        <v>154.25</v>
      </c>
      <c r="K125" s="123"/>
      <c r="M125" s="68" t="s">
        <v>65</v>
      </c>
      <c r="N125" s="66">
        <v>0.40699999999999997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20.11</v>
      </c>
      <c r="E128" s="11">
        <v>9.6999999999999993</v>
      </c>
      <c r="F128" s="22">
        <v>1124</v>
      </c>
      <c r="G128" s="16"/>
      <c r="H128" s="23" t="s">
        <v>21</v>
      </c>
      <c r="I128" s="111">
        <v>5.49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66.03</v>
      </c>
      <c r="E129" s="11"/>
      <c r="F129" s="22">
        <v>137</v>
      </c>
      <c r="G129" s="16"/>
      <c r="H129" s="27" t="s">
        <v>25</v>
      </c>
      <c r="I129" s="113">
        <v>5.15</v>
      </c>
      <c r="J129" s="113"/>
      <c r="K129" s="114"/>
      <c r="M129" s="66">
        <v>6.8</v>
      </c>
      <c r="N129" s="28">
        <v>54</v>
      </c>
      <c r="O129" s="67">
        <v>0.04</v>
      </c>
      <c r="P129" s="2"/>
    </row>
    <row r="130" spans="1:16" ht="15" customHeight="1" thickBot="1" x14ac:dyDescent="0.4">
      <c r="A130" s="2"/>
      <c r="C130" s="21" t="s">
        <v>26</v>
      </c>
      <c r="D130" s="11">
        <v>65.77</v>
      </c>
      <c r="E130" s="11"/>
      <c r="F130" s="22">
        <v>161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69.05</v>
      </c>
      <c r="E132" s="11"/>
      <c r="F132" s="22">
        <v>155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5.4</v>
      </c>
      <c r="O132" s="34">
        <v>100</v>
      </c>
      <c r="P132" s="2"/>
    </row>
    <row r="133" spans="1:16" ht="15" thickBot="1" x14ac:dyDescent="0.4">
      <c r="A133" s="2"/>
      <c r="C133" s="21" t="s">
        <v>36</v>
      </c>
      <c r="D133" s="11">
        <v>75.56</v>
      </c>
      <c r="E133" s="11"/>
      <c r="F133" s="22">
        <v>1405</v>
      </c>
      <c r="G133" s="16"/>
      <c r="H133" s="103">
        <v>5</v>
      </c>
      <c r="I133" s="105">
        <v>277</v>
      </c>
      <c r="J133" s="105">
        <v>144</v>
      </c>
      <c r="K133" s="107">
        <f>((I133-J133)/I133)</f>
        <v>0.48014440433212996</v>
      </c>
      <c r="M133" s="13">
        <v>2</v>
      </c>
      <c r="N133" s="35">
        <v>5.5</v>
      </c>
      <c r="O133" s="36">
        <v>100</v>
      </c>
      <c r="P133" s="2"/>
    </row>
    <row r="134" spans="1:16" ht="15" thickBot="1" x14ac:dyDescent="0.4">
      <c r="A134" s="2"/>
      <c r="C134" s="21" t="s">
        <v>37</v>
      </c>
      <c r="D134" s="11">
        <v>76.33</v>
      </c>
      <c r="E134" s="11">
        <v>7.7</v>
      </c>
      <c r="F134" s="22">
        <v>433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422</v>
      </c>
      <c r="G135" s="16"/>
      <c r="H135" s="103">
        <v>11</v>
      </c>
      <c r="I135" s="105">
        <v>405</v>
      </c>
      <c r="J135" s="105">
        <v>311</v>
      </c>
      <c r="K135" s="107">
        <f>((I135-J135)/I135)</f>
        <v>0.23209876543209876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77.489999999999995</v>
      </c>
      <c r="E136" s="11">
        <v>7.2</v>
      </c>
      <c r="F136" s="22">
        <v>869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0.5140845070422535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848</v>
      </c>
      <c r="G137" s="16"/>
      <c r="M137" s="96" t="s">
        <v>43</v>
      </c>
      <c r="N137" s="97"/>
      <c r="O137" s="37">
        <f>(J122-J123)/J122</f>
        <v>0.21739130434782608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0.46717171717171718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2.5276461295418641E-2</v>
      </c>
      <c r="P139" s="2"/>
    </row>
    <row r="140" spans="1:16" x14ac:dyDescent="0.35">
      <c r="A140" s="2"/>
      <c r="B140" s="41"/>
      <c r="C140" s="45" t="s">
        <v>52</v>
      </c>
      <c r="D140" s="33">
        <v>91.09</v>
      </c>
      <c r="E140" s="33"/>
      <c r="F140" s="34"/>
      <c r="G140" s="46"/>
      <c r="H140" s="47" t="s">
        <v>21</v>
      </c>
      <c r="I140" s="33">
        <v>545</v>
      </c>
      <c r="J140" s="33">
        <v>459</v>
      </c>
      <c r="K140" s="34">
        <f>I140-J140</f>
        <v>86</v>
      </c>
      <c r="M140" s="101" t="s">
        <v>76</v>
      </c>
      <c r="N140" s="102"/>
      <c r="O140" s="71">
        <f>(J122-J125)/J122</f>
        <v>0.59354413702239794</v>
      </c>
      <c r="P140" s="2"/>
    </row>
    <row r="141" spans="1:16" ht="15" thickBot="1" x14ac:dyDescent="0.4">
      <c r="A141" s="2"/>
      <c r="B141" s="41"/>
      <c r="C141" s="45" t="s">
        <v>54</v>
      </c>
      <c r="D141" s="33">
        <v>73.150000000000006</v>
      </c>
      <c r="E141" s="33">
        <v>68.099999999999994</v>
      </c>
      <c r="F141" s="34">
        <v>93.11</v>
      </c>
      <c r="G141" s="48">
        <v>6.1</v>
      </c>
      <c r="H141" s="66" t="s">
        <v>25</v>
      </c>
      <c r="I141" s="35">
        <v>177</v>
      </c>
      <c r="J141" s="35">
        <v>159</v>
      </c>
      <c r="K141" s="34">
        <f>I141-J141</f>
        <v>18</v>
      </c>
      <c r="L141" s="49"/>
      <c r="M141" s="91" t="s">
        <v>53</v>
      </c>
      <c r="N141" s="92"/>
      <c r="O141" s="72">
        <f>(J121-J125)/J121</f>
        <v>0.80249679897567217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77.05</v>
      </c>
      <c r="E142" s="33">
        <v>65.66</v>
      </c>
      <c r="F142" s="34">
        <v>85.22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72.150000000000006</v>
      </c>
      <c r="E143" s="33">
        <v>45.55</v>
      </c>
      <c r="F143" s="34">
        <v>63.14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56.06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90.9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 t="s">
        <v>254</v>
      </c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 t="s">
        <v>257</v>
      </c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258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259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 t="s">
        <v>256</v>
      </c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 t="s">
        <v>261</v>
      </c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 t="s">
        <v>255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 t="s">
        <v>260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262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 t="s">
        <v>263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6BA9-114C-4C35-8394-96900A018219}">
  <dimension ref="A1:S171"/>
  <sheetViews>
    <sheetView zoomScale="85" zoomScaleNormal="85" workbookViewId="0">
      <selection activeCell="M127" sqref="M127:O127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71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887.5</v>
      </c>
    </row>
    <row r="7" spans="1:19" x14ac:dyDescent="0.35">
      <c r="A7" s="2"/>
      <c r="C7" s="9" t="s">
        <v>10</v>
      </c>
      <c r="D7" s="10"/>
      <c r="E7" s="10"/>
      <c r="F7" s="11">
        <v>598</v>
      </c>
      <c r="G7" s="12"/>
      <c r="H7" s="12"/>
      <c r="I7" s="12"/>
      <c r="J7" s="116">
        <f>AVERAGE(F7:I7)</f>
        <v>598</v>
      </c>
      <c r="K7" s="117"/>
      <c r="M7" s="8">
        <v>2</v>
      </c>
      <c r="N7" s="118">
        <v>9.6</v>
      </c>
      <c r="O7" s="119"/>
      <c r="P7" s="2"/>
      <c r="R7" s="56" t="s">
        <v>21</v>
      </c>
      <c r="S7" s="73">
        <f>AVERAGE(J10,J67,J122)</f>
        <v>395.5</v>
      </c>
    </row>
    <row r="8" spans="1:19" x14ac:dyDescent="0.35">
      <c r="A8" s="2"/>
      <c r="C8" s="9" t="s">
        <v>11</v>
      </c>
      <c r="D8" s="10"/>
      <c r="E8" s="10"/>
      <c r="F8" s="11">
        <v>494</v>
      </c>
      <c r="G8" s="12"/>
      <c r="H8" s="12"/>
      <c r="I8" s="12"/>
      <c r="J8" s="116">
        <f t="shared" ref="J8:J13" si="0">AVERAGE(F8:I8)</f>
        <v>494</v>
      </c>
      <c r="K8" s="117"/>
      <c r="M8" s="8">
        <v>3</v>
      </c>
      <c r="N8" s="118">
        <v>9.5</v>
      </c>
      <c r="O8" s="119"/>
      <c r="P8" s="2"/>
      <c r="R8" s="56" t="s">
        <v>25</v>
      </c>
      <c r="S8" s="74">
        <f>AVERAGE(J13,J70,J125)</f>
        <v>190</v>
      </c>
    </row>
    <row r="9" spans="1:19" x14ac:dyDescent="0.35">
      <c r="A9" s="2"/>
      <c r="C9" s="9" t="s">
        <v>12</v>
      </c>
      <c r="D9" s="11">
        <v>68.94</v>
      </c>
      <c r="E9" s="11">
        <v>7.3</v>
      </c>
      <c r="F9" s="11">
        <v>919</v>
      </c>
      <c r="G9" s="11">
        <v>1004</v>
      </c>
      <c r="H9" s="11">
        <v>1011</v>
      </c>
      <c r="I9" s="11">
        <v>1018</v>
      </c>
      <c r="J9" s="116">
        <f t="shared" si="0"/>
        <v>988</v>
      </c>
      <c r="K9" s="117"/>
      <c r="M9" s="8">
        <v>4</v>
      </c>
      <c r="N9" s="118">
        <v>8.9</v>
      </c>
      <c r="O9" s="119"/>
      <c r="P9" s="2"/>
      <c r="R9" s="75" t="s">
        <v>78</v>
      </c>
      <c r="S9" s="76">
        <f>S6-S8</f>
        <v>697.5</v>
      </c>
    </row>
    <row r="10" spans="1:19" x14ac:dyDescent="0.35">
      <c r="A10" s="2"/>
      <c r="C10" s="9" t="s">
        <v>13</v>
      </c>
      <c r="D10" s="11">
        <v>62.89</v>
      </c>
      <c r="E10" s="11">
        <v>8.6</v>
      </c>
      <c r="F10" s="11">
        <v>419</v>
      </c>
      <c r="G10" s="11">
        <v>427</v>
      </c>
      <c r="H10" s="11">
        <v>439</v>
      </c>
      <c r="I10" s="11">
        <v>456</v>
      </c>
      <c r="J10" s="116">
        <f t="shared" si="0"/>
        <v>435.25</v>
      </c>
      <c r="K10" s="117"/>
      <c r="M10" s="8">
        <v>5</v>
      </c>
      <c r="N10" s="118">
        <v>8.9</v>
      </c>
      <c r="O10" s="119"/>
      <c r="P10" s="2"/>
      <c r="R10" s="75" t="s">
        <v>79</v>
      </c>
      <c r="S10" s="77">
        <f>S7-S8</f>
        <v>205.5</v>
      </c>
    </row>
    <row r="11" spans="1:19" ht="15" thickBot="1" x14ac:dyDescent="0.4">
      <c r="A11" s="2"/>
      <c r="C11" s="9" t="s">
        <v>14</v>
      </c>
      <c r="D11" s="11"/>
      <c r="E11" s="11"/>
      <c r="F11" s="11">
        <v>298</v>
      </c>
      <c r="G11" s="64">
        <v>285</v>
      </c>
      <c r="H11" s="64">
        <v>289</v>
      </c>
      <c r="I11" s="64">
        <v>295</v>
      </c>
      <c r="J11" s="116">
        <f t="shared" si="0"/>
        <v>291.75</v>
      </c>
      <c r="K11" s="117"/>
      <c r="M11" s="13">
        <v>6</v>
      </c>
      <c r="N11" s="120">
        <v>7.5</v>
      </c>
      <c r="O11" s="121"/>
      <c r="P11" s="2"/>
      <c r="R11" s="78" t="s">
        <v>80</v>
      </c>
      <c r="S11" s="79">
        <f>S9/S6</f>
        <v>0.78591549295774643</v>
      </c>
    </row>
    <row r="12" spans="1:19" ht="15" thickBot="1" x14ac:dyDescent="0.4">
      <c r="A12" s="2"/>
      <c r="C12" s="9" t="s">
        <v>15</v>
      </c>
      <c r="D12" s="11"/>
      <c r="E12" s="11"/>
      <c r="F12" s="11">
        <v>178</v>
      </c>
      <c r="G12" s="64">
        <v>192</v>
      </c>
      <c r="H12" s="64">
        <v>219</v>
      </c>
      <c r="I12" s="64">
        <v>238</v>
      </c>
      <c r="J12" s="116">
        <f t="shared" si="0"/>
        <v>206.75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0.51959544879898867</v>
      </c>
    </row>
    <row r="13" spans="1:19" ht="15" thickBot="1" x14ac:dyDescent="0.4">
      <c r="A13" s="2"/>
      <c r="C13" s="14" t="s">
        <v>16</v>
      </c>
      <c r="D13" s="15">
        <v>62.31</v>
      </c>
      <c r="E13" s="15">
        <v>7.9</v>
      </c>
      <c r="F13" s="15">
        <v>175</v>
      </c>
      <c r="G13" s="15">
        <v>190</v>
      </c>
      <c r="H13" s="15">
        <v>216</v>
      </c>
      <c r="I13" s="15">
        <v>236</v>
      </c>
      <c r="J13" s="122">
        <f t="shared" si="0"/>
        <v>204.25</v>
      </c>
      <c r="K13" s="123"/>
      <c r="M13" s="68" t="s">
        <v>65</v>
      </c>
      <c r="N13" s="66">
        <v>0.39600000000000002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19.61</v>
      </c>
      <c r="E16" s="11">
        <v>10</v>
      </c>
      <c r="F16" s="22">
        <v>709</v>
      </c>
      <c r="G16" s="16"/>
      <c r="H16" s="23" t="s">
        <v>21</v>
      </c>
      <c r="I16" s="111">
        <v>5.05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68.239999999999995</v>
      </c>
      <c r="E17" s="11"/>
      <c r="F17" s="22">
        <v>165</v>
      </c>
      <c r="G17" s="16"/>
      <c r="H17" s="27" t="s">
        <v>25</v>
      </c>
      <c r="I17" s="113">
        <v>4.71</v>
      </c>
      <c r="J17" s="113"/>
      <c r="K17" s="114"/>
      <c r="M17" s="66">
        <v>6.7</v>
      </c>
      <c r="N17" s="28">
        <v>58</v>
      </c>
      <c r="O17" s="67">
        <v>0.03</v>
      </c>
      <c r="P17" s="2"/>
    </row>
    <row r="18" spans="1:16" ht="15" thickBot="1" x14ac:dyDescent="0.4">
      <c r="A18" s="2"/>
      <c r="C18" s="21" t="s">
        <v>26</v>
      </c>
      <c r="D18" s="11">
        <v>69.27</v>
      </c>
      <c r="E18" s="11"/>
      <c r="F18" s="22">
        <v>162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70.3</v>
      </c>
      <c r="E20" s="11"/>
      <c r="F20" s="22">
        <v>159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5.7</v>
      </c>
      <c r="O20" s="34">
        <v>100</v>
      </c>
      <c r="P20" s="2"/>
    </row>
    <row r="21" spans="1:16" ht="15" thickBot="1" x14ac:dyDescent="0.4">
      <c r="A21" s="2"/>
      <c r="C21" s="21" t="s">
        <v>36</v>
      </c>
      <c r="D21" s="11">
        <v>75.2</v>
      </c>
      <c r="E21" s="11"/>
      <c r="F21" s="22">
        <v>1485</v>
      </c>
      <c r="G21" s="16"/>
      <c r="H21" s="103">
        <v>11</v>
      </c>
      <c r="I21" s="105">
        <v>424</v>
      </c>
      <c r="J21" s="105">
        <v>254</v>
      </c>
      <c r="K21" s="107">
        <f>((I21-J21)/I21)</f>
        <v>0.40094339622641512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 x14ac:dyDescent="0.4">
      <c r="A22" s="2"/>
      <c r="C22" s="21" t="s">
        <v>37</v>
      </c>
      <c r="D22" s="11">
        <v>76.2</v>
      </c>
      <c r="E22" s="11">
        <v>7.5</v>
      </c>
      <c r="F22" s="22">
        <v>440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425</v>
      </c>
      <c r="G23" s="16"/>
      <c r="H23" s="103">
        <v>6</v>
      </c>
      <c r="I23" s="105">
        <v>310</v>
      </c>
      <c r="J23" s="105">
        <v>161</v>
      </c>
      <c r="K23" s="107">
        <f>((I23-J23)/I23)</f>
        <v>0.48064516129032259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77.67</v>
      </c>
      <c r="E24" s="11">
        <v>7.3</v>
      </c>
      <c r="F24" s="22">
        <v>858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0.55946356275303644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839</v>
      </c>
      <c r="G25" s="16"/>
      <c r="M25" s="96" t="s">
        <v>43</v>
      </c>
      <c r="N25" s="97"/>
      <c r="O25" s="37">
        <f>(J10-J11)/J10</f>
        <v>0.32969557725445148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0.29134532990574119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1.2091898428053204E-2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91.4</v>
      </c>
      <c r="E28" s="33"/>
      <c r="F28" s="34"/>
      <c r="G28" s="46"/>
      <c r="H28" s="47" t="s">
        <v>75</v>
      </c>
      <c r="I28" s="33">
        <v>296</v>
      </c>
      <c r="J28" s="33">
        <v>217</v>
      </c>
      <c r="K28" s="34">
        <f>I28-J28</f>
        <v>79</v>
      </c>
      <c r="M28" s="101" t="s">
        <v>76</v>
      </c>
      <c r="N28" s="102"/>
      <c r="O28" s="71">
        <f>(J10-J13)/J10</f>
        <v>0.53072946582423897</v>
      </c>
      <c r="P28" s="2"/>
    </row>
    <row r="29" spans="1:16" ht="15" thickBot="1" x14ac:dyDescent="0.4">
      <c r="A29" s="2"/>
      <c r="B29" s="41"/>
      <c r="C29" s="45" t="s">
        <v>54</v>
      </c>
      <c r="D29" s="33">
        <v>72.849999999999994</v>
      </c>
      <c r="E29" s="33">
        <v>68.38</v>
      </c>
      <c r="F29" s="34">
        <v>93.86</v>
      </c>
      <c r="G29" s="48">
        <v>5.8</v>
      </c>
      <c r="H29" s="66" t="s">
        <v>25</v>
      </c>
      <c r="I29" s="35">
        <v>172</v>
      </c>
      <c r="J29" s="35">
        <v>142</v>
      </c>
      <c r="K29" s="36">
        <f>I29-J29</f>
        <v>30</v>
      </c>
      <c r="L29" s="49"/>
      <c r="M29" s="91" t="s">
        <v>53</v>
      </c>
      <c r="N29" s="92"/>
      <c r="O29" s="72">
        <f>(J9-J13)/J9</f>
        <v>0.79326923076923073</v>
      </c>
      <c r="P29" s="2"/>
    </row>
    <row r="30" spans="1:16" ht="15" customHeight="1" x14ac:dyDescent="0.35">
      <c r="A30" s="2"/>
      <c r="B30" s="41"/>
      <c r="C30" s="45" t="s">
        <v>55</v>
      </c>
      <c r="D30" s="33">
        <v>77.849999999999994</v>
      </c>
      <c r="E30" s="33">
        <v>66.19</v>
      </c>
      <c r="F30" s="34">
        <v>85.02</v>
      </c>
      <c r="P30" s="2"/>
    </row>
    <row r="31" spans="1:16" ht="15" customHeight="1" x14ac:dyDescent="0.35">
      <c r="A31" s="2"/>
      <c r="B31" s="41"/>
      <c r="C31" s="45" t="s">
        <v>56</v>
      </c>
      <c r="D31" s="33">
        <v>74.150000000000006</v>
      </c>
      <c r="E31" s="33">
        <v>46.64</v>
      </c>
      <c r="F31" s="34">
        <v>62.9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52.95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91.45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 t="s">
        <v>264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 t="s">
        <v>267</v>
      </c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 t="s">
        <v>268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269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270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271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 t="s">
        <v>265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 t="s">
        <v>266</v>
      </c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 t="s">
        <v>272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273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72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625</v>
      </c>
      <c r="G64" s="12"/>
      <c r="H64" s="12"/>
      <c r="I64" s="12"/>
      <c r="J64" s="116">
        <f>AVERAGE(F64:I64)</f>
        <v>625</v>
      </c>
      <c r="K64" s="117"/>
      <c r="M64" s="8">
        <v>2</v>
      </c>
      <c r="N64" s="118">
        <v>9.4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447</v>
      </c>
      <c r="G65" s="12"/>
      <c r="H65" s="12"/>
      <c r="I65" s="12"/>
      <c r="J65" s="116">
        <f t="shared" ref="J65:J70" si="1">AVERAGE(F65:I65)</f>
        <v>447</v>
      </c>
      <c r="K65" s="117"/>
      <c r="M65" s="8">
        <v>3</v>
      </c>
      <c r="N65" s="118">
        <v>9</v>
      </c>
      <c r="O65" s="119"/>
      <c r="P65" s="2"/>
    </row>
    <row r="66" spans="1:16" ht="15" customHeight="1" x14ac:dyDescent="0.35">
      <c r="A66" s="2"/>
      <c r="C66" s="9" t="s">
        <v>12</v>
      </c>
      <c r="D66" s="11">
        <v>61.12</v>
      </c>
      <c r="E66" s="11">
        <v>6.8</v>
      </c>
      <c r="F66" s="11">
        <v>956</v>
      </c>
      <c r="G66" s="11">
        <v>850</v>
      </c>
      <c r="H66" s="11">
        <v>846</v>
      </c>
      <c r="I66" s="11">
        <v>840</v>
      </c>
      <c r="J66" s="116">
        <f t="shared" si="1"/>
        <v>873</v>
      </c>
      <c r="K66" s="117"/>
      <c r="M66" s="8">
        <v>4</v>
      </c>
      <c r="N66" s="118">
        <v>7.8</v>
      </c>
      <c r="O66" s="119"/>
      <c r="P66" s="2"/>
    </row>
    <row r="67" spans="1:16" ht="15" customHeight="1" x14ac:dyDescent="0.35">
      <c r="A67" s="2"/>
      <c r="C67" s="9" t="s">
        <v>13</v>
      </c>
      <c r="D67" s="11">
        <v>60.27</v>
      </c>
      <c r="E67" s="11">
        <v>8.1</v>
      </c>
      <c r="F67" s="11">
        <v>423</v>
      </c>
      <c r="G67" s="11">
        <v>391</v>
      </c>
      <c r="H67" s="11">
        <v>372</v>
      </c>
      <c r="I67" s="11">
        <v>345</v>
      </c>
      <c r="J67" s="116">
        <f t="shared" si="1"/>
        <v>382.75</v>
      </c>
      <c r="K67" s="117"/>
      <c r="M67" s="8">
        <v>5</v>
      </c>
      <c r="N67" s="118">
        <v>8.8000000000000007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305</v>
      </c>
      <c r="G68" s="64">
        <v>291</v>
      </c>
      <c r="H68" s="64">
        <v>263</v>
      </c>
      <c r="I68" s="64">
        <v>233</v>
      </c>
      <c r="J68" s="116">
        <f t="shared" si="1"/>
        <v>273</v>
      </c>
      <c r="K68" s="117"/>
      <c r="M68" s="13">
        <v>6</v>
      </c>
      <c r="N68" s="120">
        <v>7.4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224</v>
      </c>
      <c r="G69" s="64">
        <v>220</v>
      </c>
      <c r="H69" s="64">
        <v>180</v>
      </c>
      <c r="I69" s="64">
        <v>165</v>
      </c>
      <c r="J69" s="116">
        <f t="shared" si="1"/>
        <v>197.25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61.75</v>
      </c>
      <c r="E70" s="15">
        <v>8.1</v>
      </c>
      <c r="F70" s="15">
        <v>229</v>
      </c>
      <c r="G70" s="15">
        <v>223</v>
      </c>
      <c r="H70" s="15">
        <v>184</v>
      </c>
      <c r="I70" s="15">
        <v>169</v>
      </c>
      <c r="J70" s="122">
        <f t="shared" si="1"/>
        <v>201.25</v>
      </c>
      <c r="K70" s="123"/>
      <c r="M70" s="68" t="s">
        <v>65</v>
      </c>
      <c r="N70" s="66">
        <v>0.42599999999999999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19.010000000000002</v>
      </c>
      <c r="E73" s="11">
        <v>9.5</v>
      </c>
      <c r="F73" s="22">
        <v>1042</v>
      </c>
      <c r="G73" s="16"/>
      <c r="H73" s="23" t="s">
        <v>21</v>
      </c>
      <c r="I73" s="111">
        <v>4.7699999999999996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66.959999999999994</v>
      </c>
      <c r="E74" s="11"/>
      <c r="F74" s="22">
        <v>222</v>
      </c>
      <c r="G74" s="16"/>
      <c r="H74" s="27" t="s">
        <v>25</v>
      </c>
      <c r="I74" s="113">
        <v>4.4800000000000004</v>
      </c>
      <c r="J74" s="113"/>
      <c r="K74" s="114"/>
      <c r="M74" s="66">
        <v>6.9</v>
      </c>
      <c r="N74" s="28">
        <v>80</v>
      </c>
      <c r="O74" s="67">
        <v>0.04</v>
      </c>
      <c r="P74" s="2"/>
    </row>
    <row r="75" spans="1:16" ht="15" customHeight="1" thickBot="1" x14ac:dyDescent="0.4">
      <c r="A75" s="2"/>
      <c r="C75" s="21" t="s">
        <v>26</v>
      </c>
      <c r="D75" s="11">
        <v>68.47</v>
      </c>
      <c r="E75" s="11"/>
      <c r="F75" s="22">
        <v>226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68.849999999999994</v>
      </c>
      <c r="E77" s="11"/>
      <c r="F77" s="22">
        <v>223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5.7</v>
      </c>
      <c r="O77" s="34">
        <v>100</v>
      </c>
      <c r="P77" s="2"/>
    </row>
    <row r="78" spans="1:16" ht="15" thickBot="1" x14ac:dyDescent="0.4">
      <c r="A78" s="2"/>
      <c r="C78" s="21" t="s">
        <v>36</v>
      </c>
      <c r="D78" s="11">
        <v>75.36</v>
      </c>
      <c r="E78" s="11"/>
      <c r="F78" s="22">
        <v>1159</v>
      </c>
      <c r="G78" s="16"/>
      <c r="H78" s="103">
        <v>7</v>
      </c>
      <c r="I78" s="105">
        <v>279</v>
      </c>
      <c r="J78" s="105">
        <v>153</v>
      </c>
      <c r="K78" s="107">
        <f>((I78-J78)/I78)</f>
        <v>0.45161290322580644</v>
      </c>
      <c r="M78" s="13">
        <v>2</v>
      </c>
      <c r="N78" s="35">
        <v>5.5</v>
      </c>
      <c r="O78" s="36">
        <v>100</v>
      </c>
      <c r="P78" s="2"/>
    </row>
    <row r="79" spans="1:16" ht="15" thickBot="1" x14ac:dyDescent="0.4">
      <c r="A79" s="2"/>
      <c r="C79" s="21" t="s">
        <v>37</v>
      </c>
      <c r="D79" s="11">
        <v>77.260000000000005</v>
      </c>
      <c r="E79" s="11">
        <v>7.9</v>
      </c>
      <c r="F79" s="22">
        <v>443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416</v>
      </c>
      <c r="G80" s="16"/>
      <c r="H80" s="103"/>
      <c r="I80" s="105"/>
      <c r="J80" s="105"/>
      <c r="K80" s="107" t="e">
        <f>((I80-J80)/I80)</f>
        <v>#DIV/0!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76.459999999999994</v>
      </c>
      <c r="E81" s="11">
        <v>7.3</v>
      </c>
      <c r="F81" s="22">
        <v>845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0.56156930126002291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821</v>
      </c>
      <c r="G82" s="16"/>
      <c r="M82" s="96" t="s">
        <v>43</v>
      </c>
      <c r="N82" s="97"/>
      <c r="O82" s="37">
        <f>(J67-J68)/J67</f>
        <v>0.28674069235793598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0.27747252747252749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-2.0278833967046894E-2</v>
      </c>
      <c r="P84" s="2"/>
    </row>
    <row r="85" spans="1:16" x14ac:dyDescent="0.35">
      <c r="A85" s="2"/>
      <c r="B85" s="41"/>
      <c r="C85" s="45" t="s">
        <v>52</v>
      </c>
      <c r="D85" s="33">
        <v>91.25</v>
      </c>
      <c r="E85" s="33"/>
      <c r="F85" s="34"/>
      <c r="G85" s="46"/>
      <c r="H85" s="47" t="s">
        <v>21</v>
      </c>
      <c r="I85" s="33">
        <v>287</v>
      </c>
      <c r="J85" s="33">
        <v>225</v>
      </c>
      <c r="K85" s="34">
        <f>I85-J85</f>
        <v>62</v>
      </c>
      <c r="M85" s="101" t="s">
        <v>76</v>
      </c>
      <c r="N85" s="102"/>
      <c r="O85" s="71">
        <f>(J67-J70)/J67</f>
        <v>0.47419986936642716</v>
      </c>
      <c r="P85" s="2"/>
    </row>
    <row r="86" spans="1:16" ht="15" thickBot="1" x14ac:dyDescent="0.4">
      <c r="A86" s="2"/>
      <c r="B86" s="41"/>
      <c r="C86" s="45" t="s">
        <v>54</v>
      </c>
      <c r="D86" s="33">
        <v>73.150000000000006</v>
      </c>
      <c r="E86" s="33">
        <v>68.95</v>
      </c>
      <c r="F86" s="34">
        <v>94.26</v>
      </c>
      <c r="G86" s="48">
        <v>5.4</v>
      </c>
      <c r="H86" s="66" t="s">
        <v>25</v>
      </c>
      <c r="I86" s="35">
        <v>231</v>
      </c>
      <c r="J86" s="35">
        <v>211</v>
      </c>
      <c r="K86" s="34">
        <f>I86-J86</f>
        <v>20</v>
      </c>
      <c r="L86" s="49"/>
      <c r="M86" s="91" t="s">
        <v>53</v>
      </c>
      <c r="N86" s="92"/>
      <c r="O86" s="72">
        <f>(J66-J70)/J66</f>
        <v>0.76947308132875147</v>
      </c>
      <c r="P86" s="2"/>
    </row>
    <row r="87" spans="1:16" ht="15" customHeight="1" x14ac:dyDescent="0.35">
      <c r="A87" s="2"/>
      <c r="B87" s="41"/>
      <c r="C87" s="45" t="s">
        <v>55</v>
      </c>
      <c r="D87" s="33">
        <v>77.5</v>
      </c>
      <c r="E87" s="33">
        <v>66.19</v>
      </c>
      <c r="F87" s="34">
        <v>85.41</v>
      </c>
      <c r="P87" s="2"/>
    </row>
    <row r="88" spans="1:16" ht="15" customHeight="1" x14ac:dyDescent="0.35">
      <c r="A88" s="2"/>
      <c r="B88" s="41"/>
      <c r="C88" s="45" t="s">
        <v>56</v>
      </c>
      <c r="D88" s="33">
        <v>77.75</v>
      </c>
      <c r="E88" s="33">
        <v>50.05</v>
      </c>
      <c r="F88" s="34">
        <v>64.37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53.45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91.2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 t="s">
        <v>274</v>
      </c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277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278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93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 t="s">
        <v>279</v>
      </c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 t="s">
        <v>282</v>
      </c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 t="s">
        <v>275</v>
      </c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276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 t="s">
        <v>280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 t="s">
        <v>281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85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569</v>
      </c>
      <c r="G119" s="12"/>
      <c r="H119" s="12"/>
      <c r="I119" s="12"/>
      <c r="J119" s="116">
        <f>AVERAGE(F119:I119)</f>
        <v>569</v>
      </c>
      <c r="K119" s="117"/>
      <c r="M119" s="8">
        <v>2</v>
      </c>
      <c r="N119" s="118">
        <v>9.5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461</v>
      </c>
      <c r="G120" s="12"/>
      <c r="H120" s="12"/>
      <c r="I120" s="12"/>
      <c r="J120" s="116">
        <f t="shared" ref="J120:J125" si="2">AVERAGE(F120:I120)</f>
        <v>461</v>
      </c>
      <c r="K120" s="117"/>
      <c r="M120" s="8">
        <v>3</v>
      </c>
      <c r="N120" s="118">
        <v>9.1</v>
      </c>
      <c r="O120" s="119"/>
      <c r="P120" s="2"/>
    </row>
    <row r="121" spans="1:16" x14ac:dyDescent="0.35">
      <c r="A121" s="2"/>
      <c r="C121" s="9" t="s">
        <v>12</v>
      </c>
      <c r="D121" s="11">
        <v>64.61</v>
      </c>
      <c r="E121" s="11">
        <v>7.1</v>
      </c>
      <c r="F121" s="11">
        <v>822</v>
      </c>
      <c r="G121" s="11">
        <v>809</v>
      </c>
      <c r="H121" s="11">
        <v>797</v>
      </c>
      <c r="I121" s="11">
        <v>778</v>
      </c>
      <c r="J121" s="116">
        <f t="shared" si="2"/>
        <v>801.5</v>
      </c>
      <c r="K121" s="117"/>
      <c r="M121" s="8">
        <v>4</v>
      </c>
      <c r="N121" s="118">
        <v>7.9</v>
      </c>
      <c r="O121" s="119"/>
      <c r="P121" s="2"/>
    </row>
    <row r="122" spans="1:16" x14ac:dyDescent="0.35">
      <c r="A122" s="2"/>
      <c r="C122" s="9" t="s">
        <v>13</v>
      </c>
      <c r="D122" s="11">
        <v>59.71</v>
      </c>
      <c r="E122" s="11">
        <v>8.4</v>
      </c>
      <c r="F122" s="11">
        <v>381</v>
      </c>
      <c r="G122" s="11">
        <v>378</v>
      </c>
      <c r="H122" s="11">
        <v>371</v>
      </c>
      <c r="I122" s="11">
        <v>344</v>
      </c>
      <c r="J122" s="116">
        <f t="shared" si="2"/>
        <v>368.5</v>
      </c>
      <c r="K122" s="117"/>
      <c r="M122" s="8">
        <v>5</v>
      </c>
      <c r="N122" s="118">
        <v>8.8000000000000007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291</v>
      </c>
      <c r="G123" s="64">
        <v>286</v>
      </c>
      <c r="H123" s="64">
        <v>277</v>
      </c>
      <c r="I123" s="64">
        <v>259</v>
      </c>
      <c r="J123" s="116">
        <f t="shared" si="2"/>
        <v>278.25</v>
      </c>
      <c r="K123" s="117"/>
      <c r="M123" s="13">
        <v>6</v>
      </c>
      <c r="N123" s="120">
        <v>7.4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162</v>
      </c>
      <c r="G124" s="64">
        <v>175</v>
      </c>
      <c r="H124" s="64">
        <v>160</v>
      </c>
      <c r="I124" s="64">
        <v>155</v>
      </c>
      <c r="J124" s="116">
        <f t="shared" si="2"/>
        <v>163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59.46</v>
      </c>
      <c r="E125" s="15">
        <v>7.2</v>
      </c>
      <c r="F125" s="15">
        <v>173</v>
      </c>
      <c r="G125" s="15">
        <v>170</v>
      </c>
      <c r="H125" s="15">
        <v>167</v>
      </c>
      <c r="I125" s="15">
        <v>148</v>
      </c>
      <c r="J125" s="122">
        <f t="shared" si="2"/>
        <v>164.5</v>
      </c>
      <c r="K125" s="123"/>
      <c r="M125" s="68" t="s">
        <v>65</v>
      </c>
      <c r="N125" s="66">
        <v>0.40200000000000002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19.920000000000002</v>
      </c>
      <c r="E128" s="11">
        <v>9.6</v>
      </c>
      <c r="F128" s="22">
        <v>1203</v>
      </c>
      <c r="G128" s="16"/>
      <c r="H128" s="23" t="s">
        <v>21</v>
      </c>
      <c r="I128" s="111">
        <v>5.27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61.61</v>
      </c>
      <c r="E129" s="11"/>
      <c r="F129" s="22">
        <v>202</v>
      </c>
      <c r="G129" s="16"/>
      <c r="H129" s="27" t="s">
        <v>25</v>
      </c>
      <c r="I129" s="113">
        <v>5.04</v>
      </c>
      <c r="J129" s="113"/>
      <c r="K129" s="114"/>
      <c r="M129" s="66">
        <v>6.9</v>
      </c>
      <c r="N129" s="28">
        <v>62</v>
      </c>
      <c r="O129" s="67">
        <v>0.04</v>
      </c>
      <c r="P129" s="2"/>
    </row>
    <row r="130" spans="1:16" ht="15" customHeight="1" thickBot="1" x14ac:dyDescent="0.4">
      <c r="A130" s="2"/>
      <c r="C130" s="21" t="s">
        <v>26</v>
      </c>
      <c r="D130" s="11">
        <v>64.62</v>
      </c>
      <c r="E130" s="11"/>
      <c r="F130" s="22">
        <v>191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65.39</v>
      </c>
      <c r="E132" s="11"/>
      <c r="F132" s="22">
        <v>172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5.5</v>
      </c>
      <c r="O132" s="34">
        <v>100</v>
      </c>
      <c r="P132" s="2"/>
    </row>
    <row r="133" spans="1:16" ht="15" thickBot="1" x14ac:dyDescent="0.4">
      <c r="A133" s="2"/>
      <c r="C133" s="21" t="s">
        <v>36</v>
      </c>
      <c r="D133" s="11">
        <v>74.94</v>
      </c>
      <c r="E133" s="11"/>
      <c r="F133" s="22">
        <v>1248</v>
      </c>
      <c r="G133" s="16"/>
      <c r="H133" s="103">
        <v>4</v>
      </c>
      <c r="I133" s="105">
        <v>366</v>
      </c>
      <c r="J133" s="105">
        <v>71</v>
      </c>
      <c r="K133" s="107">
        <f>((I133-J133)/I133)</f>
        <v>0.80601092896174864</v>
      </c>
      <c r="M133" s="13">
        <v>2</v>
      </c>
      <c r="N133" s="35">
        <v>5.6</v>
      </c>
      <c r="O133" s="36">
        <v>100</v>
      </c>
      <c r="P133" s="2"/>
    </row>
    <row r="134" spans="1:16" ht="15" thickBot="1" x14ac:dyDescent="0.4">
      <c r="A134" s="2"/>
      <c r="C134" s="21" t="s">
        <v>37</v>
      </c>
      <c r="D134" s="11">
        <v>75.790000000000006</v>
      </c>
      <c r="E134" s="11">
        <v>7.2</v>
      </c>
      <c r="F134" s="22">
        <v>424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415</v>
      </c>
      <c r="G135" s="16"/>
      <c r="H135" s="103">
        <v>10</v>
      </c>
      <c r="I135" s="105">
        <v>401</v>
      </c>
      <c r="J135" s="105">
        <v>211</v>
      </c>
      <c r="K135" s="107">
        <f>((I135-J135)/I135)</f>
        <v>0.47381546134663344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77.08</v>
      </c>
      <c r="E136" s="11">
        <v>6.7</v>
      </c>
      <c r="F136" s="22">
        <v>832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0.54023705552089829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821</v>
      </c>
      <c r="G137" s="16"/>
      <c r="M137" s="96" t="s">
        <v>43</v>
      </c>
      <c r="N137" s="97"/>
      <c r="O137" s="37">
        <f>(J122-J123)/J122</f>
        <v>0.24491180461329715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0.41419586702605571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-9.202453987730062E-3</v>
      </c>
      <c r="P139" s="2"/>
    </row>
    <row r="140" spans="1:16" x14ac:dyDescent="0.35">
      <c r="A140" s="2"/>
      <c r="B140" s="41"/>
      <c r="C140" s="45" t="s">
        <v>52</v>
      </c>
      <c r="D140" s="33">
        <v>90.77</v>
      </c>
      <c r="E140" s="33"/>
      <c r="F140" s="34"/>
      <c r="G140" s="46"/>
      <c r="H140" s="47" t="s">
        <v>21</v>
      </c>
      <c r="I140" s="33">
        <v>555</v>
      </c>
      <c r="J140" s="33">
        <v>445</v>
      </c>
      <c r="K140" s="34">
        <f>I140-J140</f>
        <v>110</v>
      </c>
      <c r="M140" s="101" t="s">
        <v>76</v>
      </c>
      <c r="N140" s="102"/>
      <c r="O140" s="71">
        <f>(J122-J125)/J122</f>
        <v>0.55359565807327005</v>
      </c>
      <c r="P140" s="2"/>
    </row>
    <row r="141" spans="1:16" ht="15" thickBot="1" x14ac:dyDescent="0.4">
      <c r="A141" s="2"/>
      <c r="B141" s="41"/>
      <c r="C141" s="45" t="s">
        <v>54</v>
      </c>
      <c r="D141" s="33">
        <v>74.349999999999994</v>
      </c>
      <c r="E141" s="33">
        <v>69.55</v>
      </c>
      <c r="F141" s="34">
        <v>93.55</v>
      </c>
      <c r="G141" s="48">
        <v>6.1</v>
      </c>
      <c r="H141" s="66" t="s">
        <v>25</v>
      </c>
      <c r="I141" s="35">
        <v>202</v>
      </c>
      <c r="J141" s="35">
        <v>180</v>
      </c>
      <c r="K141" s="34">
        <f>I141-J141</f>
        <v>22</v>
      </c>
      <c r="L141" s="49"/>
      <c r="M141" s="91" t="s">
        <v>53</v>
      </c>
      <c r="N141" s="92"/>
      <c r="O141" s="72">
        <f>(J121-J125)/J121</f>
        <v>0.79475982532751088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78.05</v>
      </c>
      <c r="E142" s="33">
        <v>66.16</v>
      </c>
      <c r="F142" s="34">
        <v>84.77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71.55</v>
      </c>
      <c r="E143" s="33">
        <v>45.33</v>
      </c>
      <c r="F143" s="34">
        <v>63.36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54.55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90.98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 t="s">
        <v>283</v>
      </c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 t="s">
        <v>287</v>
      </c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288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289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 t="s">
        <v>286</v>
      </c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 t="s">
        <v>284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 t="s">
        <v>285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290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 t="s">
        <v>291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CF11-6B5C-4C43-B79A-ABCDA4F96F99}">
  <dimension ref="A1:S171"/>
  <sheetViews>
    <sheetView zoomScale="85" zoomScaleNormal="85" workbookViewId="0">
      <selection activeCell="N124" sqref="N124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66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822.41666666666663</v>
      </c>
    </row>
    <row r="7" spans="1:19" x14ac:dyDescent="0.35">
      <c r="A7" s="2"/>
      <c r="C7" s="9" t="s">
        <v>10</v>
      </c>
      <c r="D7" s="10"/>
      <c r="E7" s="10"/>
      <c r="F7" s="11">
        <v>614</v>
      </c>
      <c r="G7" s="12"/>
      <c r="H7" s="12"/>
      <c r="I7" s="12"/>
      <c r="J7" s="116">
        <f>AVERAGE(F7:I7)</f>
        <v>614</v>
      </c>
      <c r="K7" s="117"/>
      <c r="M7" s="8">
        <v>2</v>
      </c>
      <c r="N7" s="118">
        <v>9.6</v>
      </c>
      <c r="O7" s="119"/>
      <c r="P7" s="2"/>
      <c r="R7" s="56" t="s">
        <v>21</v>
      </c>
      <c r="S7" s="73">
        <f>AVERAGE(J10,J67,J122)</f>
        <v>324.75</v>
      </c>
    </row>
    <row r="8" spans="1:19" x14ac:dyDescent="0.35">
      <c r="A8" s="2"/>
      <c r="C8" s="9" t="s">
        <v>11</v>
      </c>
      <c r="D8" s="10"/>
      <c r="E8" s="10"/>
      <c r="F8" s="11">
        <v>435</v>
      </c>
      <c r="G8" s="12"/>
      <c r="H8" s="12"/>
      <c r="I8" s="12"/>
      <c r="J8" s="116">
        <f t="shared" ref="J8:J13" si="0">AVERAGE(F8:I8)</f>
        <v>435</v>
      </c>
      <c r="K8" s="117"/>
      <c r="M8" s="8">
        <v>3</v>
      </c>
      <c r="N8" s="118">
        <v>9.3000000000000007</v>
      </c>
      <c r="O8" s="119"/>
      <c r="P8" s="2"/>
      <c r="R8" s="56" t="s">
        <v>25</v>
      </c>
      <c r="S8" s="74">
        <f>AVERAGE(J13,J70,J125)</f>
        <v>117.33333333333333</v>
      </c>
    </row>
    <row r="9" spans="1:19" x14ac:dyDescent="0.35">
      <c r="A9" s="2"/>
      <c r="C9" s="9" t="s">
        <v>12</v>
      </c>
      <c r="D9" s="11">
        <v>63.39</v>
      </c>
      <c r="E9" s="11">
        <v>6.5</v>
      </c>
      <c r="F9" s="11"/>
      <c r="G9" s="11">
        <v>778</v>
      </c>
      <c r="H9" s="11">
        <v>761</v>
      </c>
      <c r="I9" s="11">
        <v>834</v>
      </c>
      <c r="J9" s="116">
        <f t="shared" si="0"/>
        <v>791</v>
      </c>
      <c r="K9" s="117"/>
      <c r="M9" s="8">
        <v>4</v>
      </c>
      <c r="N9" s="118">
        <v>8.1999999999999993</v>
      </c>
      <c r="O9" s="119"/>
      <c r="P9" s="2"/>
      <c r="R9" s="75" t="s">
        <v>78</v>
      </c>
      <c r="S9" s="76">
        <f>S6-S8</f>
        <v>705.08333333333326</v>
      </c>
    </row>
    <row r="10" spans="1:19" x14ac:dyDescent="0.35">
      <c r="A10" s="2"/>
      <c r="C10" s="9" t="s">
        <v>13</v>
      </c>
      <c r="D10" s="11">
        <v>59.48</v>
      </c>
      <c r="E10" s="11">
        <v>8.6999999999999993</v>
      </c>
      <c r="F10" s="11">
        <v>291</v>
      </c>
      <c r="G10" s="11">
        <v>269</v>
      </c>
      <c r="H10" s="11">
        <v>286</v>
      </c>
      <c r="I10" s="11">
        <v>263</v>
      </c>
      <c r="J10" s="116">
        <f t="shared" si="0"/>
        <v>277.25</v>
      </c>
      <c r="K10" s="117"/>
      <c r="M10" s="8">
        <v>5</v>
      </c>
      <c r="N10" s="118">
        <v>9.1999999999999993</v>
      </c>
      <c r="O10" s="119"/>
      <c r="P10" s="2"/>
      <c r="R10" s="75" t="s">
        <v>79</v>
      </c>
      <c r="S10" s="77">
        <f>S7-S8</f>
        <v>207.41666666666669</v>
      </c>
    </row>
    <row r="11" spans="1:19" ht="15" thickBot="1" x14ac:dyDescent="0.4">
      <c r="A11" s="2"/>
      <c r="C11" s="9" t="s">
        <v>14</v>
      </c>
      <c r="D11" s="11"/>
      <c r="E11" s="11"/>
      <c r="F11" s="11">
        <v>182</v>
      </c>
      <c r="G11" s="64">
        <v>171</v>
      </c>
      <c r="H11" s="64">
        <v>180</v>
      </c>
      <c r="I11" s="64">
        <v>198</v>
      </c>
      <c r="J11" s="116">
        <f t="shared" si="0"/>
        <v>182.75</v>
      </c>
      <c r="K11" s="117"/>
      <c r="M11" s="13">
        <v>6</v>
      </c>
      <c r="N11" s="120">
        <v>7.9</v>
      </c>
      <c r="O11" s="121"/>
      <c r="P11" s="2"/>
      <c r="R11" s="78" t="s">
        <v>80</v>
      </c>
      <c r="S11" s="79">
        <f>S9/S6</f>
        <v>0.8573310365791873</v>
      </c>
    </row>
    <row r="12" spans="1:19" ht="15" thickBot="1" x14ac:dyDescent="0.4">
      <c r="A12" s="2"/>
      <c r="C12" s="9" t="s">
        <v>15</v>
      </c>
      <c r="D12" s="11"/>
      <c r="E12" s="11"/>
      <c r="F12" s="11">
        <v>128</v>
      </c>
      <c r="G12" s="64">
        <v>117</v>
      </c>
      <c r="H12" s="64">
        <v>120</v>
      </c>
      <c r="I12" s="64">
        <v>108</v>
      </c>
      <c r="J12" s="116">
        <f t="shared" si="0"/>
        <v>118.25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0.63869643315370805</v>
      </c>
    </row>
    <row r="13" spans="1:19" ht="15" thickBot="1" x14ac:dyDescent="0.4">
      <c r="A13" s="2"/>
      <c r="C13" s="14" t="s">
        <v>16</v>
      </c>
      <c r="D13" s="15">
        <v>61.5</v>
      </c>
      <c r="E13" s="15">
        <v>7.8</v>
      </c>
      <c r="F13" s="15">
        <v>134</v>
      </c>
      <c r="G13" s="15">
        <v>123</v>
      </c>
      <c r="H13" s="15">
        <v>126</v>
      </c>
      <c r="I13" s="15">
        <v>118</v>
      </c>
      <c r="J13" s="122">
        <f t="shared" si="0"/>
        <v>125.25</v>
      </c>
      <c r="K13" s="123"/>
      <c r="M13" s="68" t="s">
        <v>65</v>
      </c>
      <c r="N13" s="66">
        <v>0.435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21.12</v>
      </c>
      <c r="E16" s="11">
        <v>10.199999999999999</v>
      </c>
      <c r="F16" s="22">
        <v>768</v>
      </c>
      <c r="G16" s="16"/>
      <c r="H16" s="23" t="s">
        <v>21</v>
      </c>
      <c r="I16" s="111">
        <v>3.65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61.58</v>
      </c>
      <c r="E17" s="11"/>
      <c r="F17" s="22">
        <v>145</v>
      </c>
      <c r="G17" s="16"/>
      <c r="H17" s="27" t="s">
        <v>25</v>
      </c>
      <c r="I17" s="113">
        <v>3.28</v>
      </c>
      <c r="J17" s="113"/>
      <c r="K17" s="114"/>
      <c r="M17" s="66">
        <v>6.8</v>
      </c>
      <c r="N17" s="28">
        <v>64</v>
      </c>
      <c r="O17" s="67">
        <v>0.04</v>
      </c>
      <c r="P17" s="2"/>
    </row>
    <row r="18" spans="1:16" ht="15" thickBot="1" x14ac:dyDescent="0.4">
      <c r="A18" s="2"/>
      <c r="C18" s="21" t="s">
        <v>26</v>
      </c>
      <c r="D18" s="11">
        <v>65.430000000000007</v>
      </c>
      <c r="E18" s="11"/>
      <c r="F18" s="22">
        <v>142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65.98</v>
      </c>
      <c r="E20" s="11"/>
      <c r="F20" s="22">
        <v>138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5.6</v>
      </c>
      <c r="O20" s="34">
        <v>100</v>
      </c>
      <c r="P20" s="2"/>
    </row>
    <row r="21" spans="1:16" ht="15" thickBot="1" x14ac:dyDescent="0.4">
      <c r="A21" s="2"/>
      <c r="C21" s="21" t="s">
        <v>36</v>
      </c>
      <c r="D21" s="11">
        <v>78.010000000000005</v>
      </c>
      <c r="E21" s="11"/>
      <c r="F21" s="22">
        <v>1104</v>
      </c>
      <c r="G21" s="16"/>
      <c r="H21" s="103"/>
      <c r="I21" s="105"/>
      <c r="J21" s="105"/>
      <c r="K21" s="107" t="e">
        <f>((I21-J21)/I21)</f>
        <v>#DIV/0!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4">
      <c r="A22" s="2"/>
      <c r="C22" s="21" t="s">
        <v>37</v>
      </c>
      <c r="D22" s="11">
        <v>76.25</v>
      </c>
      <c r="E22" s="11">
        <v>7.1</v>
      </c>
      <c r="F22" s="22">
        <v>396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374</v>
      </c>
      <c r="G23" s="16"/>
      <c r="H23" s="103">
        <v>8</v>
      </c>
      <c r="I23" s="105">
        <v>193</v>
      </c>
      <c r="J23" s="105">
        <v>38</v>
      </c>
      <c r="K23" s="107">
        <f>((I23-J23)/I23)</f>
        <v>0.80310880829015541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76.849999999999994</v>
      </c>
      <c r="E24" s="11">
        <v>6.6</v>
      </c>
      <c r="F24" s="22">
        <v>785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0.64949431099873578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762</v>
      </c>
      <c r="G25" s="16"/>
      <c r="M25" s="96" t="s">
        <v>43</v>
      </c>
      <c r="N25" s="97"/>
      <c r="O25" s="37">
        <f>(J10-J11)/J10</f>
        <v>0.34084761045987377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0.35294117647058826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-5.9196617336152217E-2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91.15</v>
      </c>
      <c r="E28" s="33"/>
      <c r="F28" s="34"/>
      <c r="G28" s="46"/>
      <c r="H28" s="47" t="s">
        <v>75</v>
      </c>
      <c r="I28" s="33">
        <v>319</v>
      </c>
      <c r="J28" s="33">
        <v>281</v>
      </c>
      <c r="K28" s="34">
        <f>I28-J28</f>
        <v>38</v>
      </c>
      <c r="M28" s="101" t="s">
        <v>76</v>
      </c>
      <c r="N28" s="102"/>
      <c r="O28" s="71">
        <f>(J10-J13)/J10</f>
        <v>0.54824165915238954</v>
      </c>
      <c r="P28" s="2"/>
    </row>
    <row r="29" spans="1:16" ht="15" thickBot="1" x14ac:dyDescent="0.4">
      <c r="A29" s="2"/>
      <c r="B29" s="41"/>
      <c r="C29" s="45" t="s">
        <v>54</v>
      </c>
      <c r="D29" s="33">
        <v>72.349999999999994</v>
      </c>
      <c r="E29" s="33">
        <v>67.75</v>
      </c>
      <c r="F29" s="34">
        <v>93.65</v>
      </c>
      <c r="G29" s="48">
        <v>5.6</v>
      </c>
      <c r="H29" s="66" t="s">
        <v>25</v>
      </c>
      <c r="I29" s="35">
        <v>146</v>
      </c>
      <c r="J29" s="35">
        <v>117</v>
      </c>
      <c r="K29" s="36">
        <f>I29-J29</f>
        <v>29</v>
      </c>
      <c r="L29" s="49"/>
      <c r="M29" s="91" t="s">
        <v>53</v>
      </c>
      <c r="N29" s="92"/>
      <c r="O29" s="72">
        <f>(J9-J13)/J9</f>
        <v>0.84165613147914031</v>
      </c>
      <c r="P29" s="2"/>
    </row>
    <row r="30" spans="1:16" ht="15" customHeight="1" x14ac:dyDescent="0.35">
      <c r="A30" s="2"/>
      <c r="B30" s="41"/>
      <c r="C30" s="45" t="s">
        <v>55</v>
      </c>
      <c r="D30" s="33">
        <v>78.95</v>
      </c>
      <c r="E30" s="33">
        <v>70.94</v>
      </c>
      <c r="F30" s="34">
        <v>89.85</v>
      </c>
      <c r="P30" s="2"/>
    </row>
    <row r="31" spans="1:16" ht="15" customHeight="1" x14ac:dyDescent="0.35">
      <c r="A31" s="2"/>
      <c r="B31" s="41"/>
      <c r="C31" s="45" t="s">
        <v>56</v>
      </c>
      <c r="D31" s="33">
        <v>73.650000000000006</v>
      </c>
      <c r="E31" s="33">
        <v>55.62</v>
      </c>
      <c r="F31" s="34">
        <v>75.52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53.75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91.45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 t="s">
        <v>292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 t="s">
        <v>293</v>
      </c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 t="s">
        <v>294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295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296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297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 t="s">
        <v>298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 t="s">
        <v>299</v>
      </c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 t="s">
        <v>300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302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 t="s">
        <v>301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 t="s">
        <v>303</v>
      </c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 t="s">
        <v>304</v>
      </c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 t="s">
        <v>305</v>
      </c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72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619</v>
      </c>
      <c r="G64" s="12"/>
      <c r="H64" s="12"/>
      <c r="I64" s="12"/>
      <c r="J64" s="116">
        <f>AVERAGE(F64:I64)</f>
        <v>619</v>
      </c>
      <c r="K64" s="117"/>
      <c r="M64" s="8">
        <v>2</v>
      </c>
      <c r="N64" s="118">
        <v>9.5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467</v>
      </c>
      <c r="G65" s="12"/>
      <c r="H65" s="12"/>
      <c r="I65" s="12"/>
      <c r="J65" s="116">
        <f t="shared" ref="J65:J70" si="1">AVERAGE(F65:I65)</f>
        <v>467</v>
      </c>
      <c r="K65" s="117"/>
      <c r="M65" s="8">
        <v>3</v>
      </c>
      <c r="N65" s="118">
        <v>9.3000000000000007</v>
      </c>
      <c r="O65" s="119"/>
      <c r="P65" s="2"/>
    </row>
    <row r="66" spans="1:16" ht="15" customHeight="1" x14ac:dyDescent="0.35">
      <c r="A66" s="2"/>
      <c r="C66" s="9" t="s">
        <v>12</v>
      </c>
      <c r="D66" s="11">
        <v>64.650000000000006</v>
      </c>
      <c r="E66" s="11">
        <v>6.9</v>
      </c>
      <c r="F66" s="11">
        <v>842</v>
      </c>
      <c r="G66" s="11">
        <v>856</v>
      </c>
      <c r="H66" s="11">
        <v>815</v>
      </c>
      <c r="I66" s="11">
        <v>797</v>
      </c>
      <c r="J66" s="116">
        <f t="shared" si="1"/>
        <v>827.5</v>
      </c>
      <c r="K66" s="117"/>
      <c r="M66" s="8">
        <v>4</v>
      </c>
      <c r="N66" s="118">
        <v>8.5</v>
      </c>
      <c r="O66" s="119"/>
      <c r="P66" s="2"/>
    </row>
    <row r="67" spans="1:16" ht="15" customHeight="1" x14ac:dyDescent="0.35">
      <c r="A67" s="2"/>
      <c r="C67" s="9" t="s">
        <v>13</v>
      </c>
      <c r="D67" s="11">
        <v>61.3</v>
      </c>
      <c r="E67" s="11">
        <v>8.6999999999999993</v>
      </c>
      <c r="F67" s="11">
        <v>299</v>
      </c>
      <c r="G67" s="11">
        <v>320</v>
      </c>
      <c r="H67" s="11">
        <v>296</v>
      </c>
      <c r="I67" s="11">
        <v>370</v>
      </c>
      <c r="J67" s="116">
        <f t="shared" si="1"/>
        <v>321.25</v>
      </c>
      <c r="K67" s="117"/>
      <c r="M67" s="8">
        <v>5</v>
      </c>
      <c r="N67" s="118">
        <v>9.3000000000000007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182</v>
      </c>
      <c r="G68" s="64">
        <v>170</v>
      </c>
      <c r="H68" s="64">
        <v>161</v>
      </c>
      <c r="I68" s="64">
        <v>192</v>
      </c>
      <c r="J68" s="116">
        <f t="shared" si="1"/>
        <v>176.25</v>
      </c>
      <c r="K68" s="117"/>
      <c r="M68" s="13">
        <v>6</v>
      </c>
      <c r="N68" s="120">
        <v>7.5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116</v>
      </c>
      <c r="G69" s="64">
        <v>95</v>
      </c>
      <c r="H69" s="64">
        <v>93</v>
      </c>
      <c r="I69" s="64">
        <v>105</v>
      </c>
      <c r="J69" s="116">
        <f t="shared" si="1"/>
        <v>102.25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60.76</v>
      </c>
      <c r="E70" s="15">
        <v>8.1</v>
      </c>
      <c r="F70" s="15">
        <v>121</v>
      </c>
      <c r="G70" s="15">
        <v>97</v>
      </c>
      <c r="H70" s="15">
        <v>95</v>
      </c>
      <c r="I70" s="15">
        <v>106</v>
      </c>
      <c r="J70" s="122">
        <f t="shared" si="1"/>
        <v>104.75</v>
      </c>
      <c r="K70" s="123"/>
      <c r="M70" s="68" t="s">
        <v>65</v>
      </c>
      <c r="N70" s="66">
        <v>0.41599999999999998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21.49</v>
      </c>
      <c r="E73" s="11">
        <v>9.1</v>
      </c>
      <c r="F73" s="22">
        <v>960</v>
      </c>
      <c r="G73" s="16"/>
      <c r="H73" s="23" t="s">
        <v>21</v>
      </c>
      <c r="I73" s="111">
        <v>4.2699999999999996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66.67</v>
      </c>
      <c r="E74" s="11"/>
      <c r="F74" s="22">
        <v>102</v>
      </c>
      <c r="G74" s="16"/>
      <c r="H74" s="27" t="s">
        <v>25</v>
      </c>
      <c r="I74" s="113">
        <v>4.03</v>
      </c>
      <c r="J74" s="113"/>
      <c r="K74" s="114"/>
      <c r="M74" s="66">
        <v>6.9</v>
      </c>
      <c r="N74" s="28">
        <v>75</v>
      </c>
      <c r="O74" s="67">
        <v>0.04</v>
      </c>
      <c r="P74" s="2"/>
    </row>
    <row r="75" spans="1:16" ht="15" customHeight="1" thickBot="1" x14ac:dyDescent="0.4">
      <c r="A75" s="2"/>
      <c r="C75" s="21" t="s">
        <v>26</v>
      </c>
      <c r="D75" s="11">
        <v>67.94</v>
      </c>
      <c r="E75" s="11"/>
      <c r="F75" s="22">
        <v>108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66.13</v>
      </c>
      <c r="E77" s="11"/>
      <c r="F77" s="22">
        <v>101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5.8</v>
      </c>
      <c r="O77" s="34">
        <v>100</v>
      </c>
      <c r="P77" s="2"/>
    </row>
    <row r="78" spans="1:16" ht="15" thickBot="1" x14ac:dyDescent="0.4">
      <c r="A78" s="2"/>
      <c r="C78" s="21" t="s">
        <v>36</v>
      </c>
      <c r="D78" s="11">
        <v>74.099999999999994</v>
      </c>
      <c r="E78" s="11"/>
      <c r="F78" s="22">
        <v>1262</v>
      </c>
      <c r="G78" s="16"/>
      <c r="H78" s="103">
        <v>2</v>
      </c>
      <c r="I78" s="105">
        <v>315</v>
      </c>
      <c r="J78" s="105">
        <v>123</v>
      </c>
      <c r="K78" s="107">
        <f>((I78-J78)/I78)</f>
        <v>0.60952380952380958</v>
      </c>
      <c r="M78" s="13">
        <v>2</v>
      </c>
      <c r="N78" s="35">
        <v>5.5</v>
      </c>
      <c r="O78" s="36">
        <v>100</v>
      </c>
      <c r="P78" s="2"/>
    </row>
    <row r="79" spans="1:16" ht="15" thickBot="1" x14ac:dyDescent="0.4">
      <c r="A79" s="2"/>
      <c r="C79" s="21" t="s">
        <v>37</v>
      </c>
      <c r="D79" s="11">
        <v>75.67</v>
      </c>
      <c r="E79" s="11">
        <v>7.7</v>
      </c>
      <c r="F79" s="22">
        <v>367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339</v>
      </c>
      <c r="G80" s="16"/>
      <c r="H80" s="103"/>
      <c r="I80" s="105"/>
      <c r="J80" s="105"/>
      <c r="K80" s="107" t="e">
        <f>((I80-J80)/I80)</f>
        <v>#DIV/0!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74.61</v>
      </c>
      <c r="E81" s="11">
        <v>7.4</v>
      </c>
      <c r="F81" s="22">
        <v>799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0.61178247734138969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772</v>
      </c>
      <c r="G82" s="16"/>
      <c r="M82" s="96" t="s">
        <v>43</v>
      </c>
      <c r="N82" s="97"/>
      <c r="O82" s="37">
        <f>(J67-J68)/J67</f>
        <v>0.45136186770428016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0.41985815602836879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-2.4449877750611249E-2</v>
      </c>
      <c r="P84" s="2"/>
    </row>
    <row r="85" spans="1:16" x14ac:dyDescent="0.35">
      <c r="A85" s="2"/>
      <c r="B85" s="41"/>
      <c r="C85" s="45" t="s">
        <v>52</v>
      </c>
      <c r="D85" s="33">
        <v>91.75</v>
      </c>
      <c r="E85" s="33"/>
      <c r="F85" s="34"/>
      <c r="G85" s="46"/>
      <c r="H85" s="47" t="s">
        <v>21</v>
      </c>
      <c r="I85" s="33">
        <v>292</v>
      </c>
      <c r="J85" s="33">
        <v>240</v>
      </c>
      <c r="K85" s="34">
        <f>I85-J85</f>
        <v>52</v>
      </c>
      <c r="M85" s="101" t="s">
        <v>76</v>
      </c>
      <c r="N85" s="102"/>
      <c r="O85" s="71">
        <f>(J67-J70)/J67</f>
        <v>0.67392996108949421</v>
      </c>
      <c r="P85" s="2"/>
    </row>
    <row r="86" spans="1:16" ht="15" thickBot="1" x14ac:dyDescent="0.4">
      <c r="A86" s="2"/>
      <c r="B86" s="41"/>
      <c r="C86" s="45" t="s">
        <v>54</v>
      </c>
      <c r="D86" s="33">
        <v>72.8</v>
      </c>
      <c r="E86" s="33">
        <v>68.56</v>
      </c>
      <c r="F86" s="34">
        <v>94.17</v>
      </c>
      <c r="G86" s="48">
        <v>5.3</v>
      </c>
      <c r="H86" s="66" t="s">
        <v>25</v>
      </c>
      <c r="I86" s="35">
        <v>174</v>
      </c>
      <c r="J86" s="35">
        <v>161</v>
      </c>
      <c r="K86" s="34">
        <f>I86-J86</f>
        <v>13</v>
      </c>
      <c r="L86" s="49"/>
      <c r="M86" s="91" t="s">
        <v>53</v>
      </c>
      <c r="N86" s="92"/>
      <c r="O86" s="72">
        <f>(J66-J70)/J66</f>
        <v>0.87341389728096674</v>
      </c>
      <c r="P86" s="2"/>
    </row>
    <row r="87" spans="1:16" ht="15" customHeight="1" x14ac:dyDescent="0.35">
      <c r="A87" s="2"/>
      <c r="B87" s="41"/>
      <c r="C87" s="45" t="s">
        <v>55</v>
      </c>
      <c r="D87" s="33">
        <v>78.400000000000006</v>
      </c>
      <c r="E87" s="33">
        <v>67.8</v>
      </c>
      <c r="F87" s="34">
        <v>86.48</v>
      </c>
      <c r="P87" s="2"/>
    </row>
    <row r="88" spans="1:16" ht="15" customHeight="1" x14ac:dyDescent="0.35">
      <c r="A88" s="2"/>
      <c r="B88" s="41"/>
      <c r="C88" s="45" t="s">
        <v>56</v>
      </c>
      <c r="D88" s="33">
        <v>77.150000000000006</v>
      </c>
      <c r="E88" s="33">
        <v>53.56</v>
      </c>
      <c r="F88" s="34">
        <v>69.42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54.4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91.25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 t="s">
        <v>306</v>
      </c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310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160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190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 t="s">
        <v>311</v>
      </c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 t="s">
        <v>307</v>
      </c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309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 t="s">
        <v>308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 t="s">
        <v>312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 t="s">
        <v>313</v>
      </c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85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593</v>
      </c>
      <c r="G119" s="12"/>
      <c r="H119" s="12"/>
      <c r="I119" s="12"/>
      <c r="J119" s="116">
        <f>AVERAGE(F119:I119)</f>
        <v>593</v>
      </c>
      <c r="K119" s="117"/>
      <c r="M119" s="8">
        <v>2</v>
      </c>
      <c r="N119" s="118">
        <v>9.5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477</v>
      </c>
      <c r="G120" s="12"/>
      <c r="H120" s="12"/>
      <c r="I120" s="12"/>
      <c r="J120" s="116">
        <f t="shared" ref="J120:J125" si="2">AVERAGE(F120:I120)</f>
        <v>477</v>
      </c>
      <c r="K120" s="117"/>
      <c r="M120" s="8">
        <v>3</v>
      </c>
      <c r="N120" s="118">
        <v>9.1</v>
      </c>
      <c r="O120" s="119"/>
      <c r="P120" s="2"/>
    </row>
    <row r="121" spans="1:16" x14ac:dyDescent="0.35">
      <c r="A121" s="2"/>
      <c r="C121" s="9" t="s">
        <v>12</v>
      </c>
      <c r="D121" s="11">
        <v>64.47</v>
      </c>
      <c r="E121" s="11">
        <v>7.1</v>
      </c>
      <c r="F121" s="11">
        <v>884</v>
      </c>
      <c r="G121" s="11">
        <v>861</v>
      </c>
      <c r="H121" s="11">
        <v>842</v>
      </c>
      <c r="I121" s="11">
        <v>808</v>
      </c>
      <c r="J121" s="116">
        <f t="shared" si="2"/>
        <v>848.75</v>
      </c>
      <c r="K121" s="117"/>
      <c r="M121" s="8">
        <v>4</v>
      </c>
      <c r="N121" s="118">
        <v>8.5</v>
      </c>
      <c r="O121" s="119"/>
      <c r="P121" s="2"/>
    </row>
    <row r="122" spans="1:16" x14ac:dyDescent="0.35">
      <c r="A122" s="2"/>
      <c r="C122" s="9" t="s">
        <v>13</v>
      </c>
      <c r="D122" s="11">
        <v>62.11</v>
      </c>
      <c r="E122" s="11">
        <v>8.6999999999999993</v>
      </c>
      <c r="F122" s="11">
        <v>379</v>
      </c>
      <c r="G122" s="11">
        <v>389</v>
      </c>
      <c r="H122" s="11">
        <v>376</v>
      </c>
      <c r="I122" s="11">
        <v>359</v>
      </c>
      <c r="J122" s="116">
        <f t="shared" si="2"/>
        <v>375.75</v>
      </c>
      <c r="K122" s="117"/>
      <c r="M122" s="8">
        <v>5</v>
      </c>
      <c r="N122" s="118">
        <v>8.8000000000000007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282</v>
      </c>
      <c r="G123" s="64">
        <v>301</v>
      </c>
      <c r="H123" s="64">
        <v>292</v>
      </c>
      <c r="I123" s="64">
        <v>280</v>
      </c>
      <c r="J123" s="116">
        <f t="shared" si="2"/>
        <v>288.75</v>
      </c>
      <c r="K123" s="117"/>
      <c r="M123" s="13">
        <v>6</v>
      </c>
      <c r="N123" s="120">
        <v>7.6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119</v>
      </c>
      <c r="G124" s="64">
        <v>132</v>
      </c>
      <c r="H124" s="64">
        <v>236</v>
      </c>
      <c r="I124" s="64">
        <v>126</v>
      </c>
      <c r="J124" s="116">
        <f t="shared" si="2"/>
        <v>153.25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61.77</v>
      </c>
      <c r="E125" s="15">
        <v>7.2</v>
      </c>
      <c r="F125" s="15">
        <v>113</v>
      </c>
      <c r="G125" s="15">
        <v>125</v>
      </c>
      <c r="H125" s="15">
        <v>129</v>
      </c>
      <c r="I125" s="15">
        <v>121</v>
      </c>
      <c r="J125" s="122">
        <f t="shared" si="2"/>
        <v>122</v>
      </c>
      <c r="K125" s="123"/>
      <c r="M125" s="68" t="s">
        <v>65</v>
      </c>
      <c r="N125" s="66">
        <v>0.39700000000000002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19.420000000000002</v>
      </c>
      <c r="E128" s="11">
        <v>10.1</v>
      </c>
      <c r="F128" s="22">
        <v>1124</v>
      </c>
      <c r="G128" s="16"/>
      <c r="H128" s="23" t="s">
        <v>21</v>
      </c>
      <c r="I128" s="111">
        <v>5.15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64.47</v>
      </c>
      <c r="E129" s="11"/>
      <c r="F129" s="22">
        <v>123</v>
      </c>
      <c r="G129" s="16"/>
      <c r="H129" s="27" t="s">
        <v>25</v>
      </c>
      <c r="I129" s="113">
        <v>4.93</v>
      </c>
      <c r="J129" s="113"/>
      <c r="K129" s="114"/>
      <c r="M129" s="66">
        <v>6.9</v>
      </c>
      <c r="N129" s="28">
        <v>62</v>
      </c>
      <c r="O129" s="67">
        <v>0.04</v>
      </c>
      <c r="P129" s="2"/>
    </row>
    <row r="130" spans="1:16" ht="15" customHeight="1" thickBot="1" x14ac:dyDescent="0.4">
      <c r="A130" s="2"/>
      <c r="C130" s="21" t="s">
        <v>26</v>
      </c>
      <c r="D130" s="11">
        <v>65.53</v>
      </c>
      <c r="E130" s="11"/>
      <c r="F130" s="22">
        <v>97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66.12</v>
      </c>
      <c r="E132" s="11"/>
      <c r="F132" s="22">
        <v>109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5.6</v>
      </c>
      <c r="O132" s="34">
        <v>100</v>
      </c>
      <c r="P132" s="2"/>
    </row>
    <row r="133" spans="1:16" ht="15" thickBot="1" x14ac:dyDescent="0.4">
      <c r="A133" s="2"/>
      <c r="C133" s="21" t="s">
        <v>36</v>
      </c>
      <c r="D133" s="11">
        <v>76.02</v>
      </c>
      <c r="E133" s="11"/>
      <c r="F133" s="22">
        <v>1331</v>
      </c>
      <c r="G133" s="16"/>
      <c r="H133" s="103">
        <v>3</v>
      </c>
      <c r="I133" s="105">
        <v>402</v>
      </c>
      <c r="J133" s="105">
        <v>220</v>
      </c>
      <c r="K133" s="107">
        <f>((I133-J133)/I133)</f>
        <v>0.45273631840796019</v>
      </c>
      <c r="M133" s="13">
        <v>2</v>
      </c>
      <c r="N133" s="35">
        <v>5.5</v>
      </c>
      <c r="O133" s="36">
        <v>100</v>
      </c>
      <c r="P133" s="2"/>
    </row>
    <row r="134" spans="1:16" ht="15" thickBot="1" x14ac:dyDescent="0.4">
      <c r="A134" s="2"/>
      <c r="C134" s="21" t="s">
        <v>37</v>
      </c>
      <c r="D134" s="11">
        <v>75.989999999999995</v>
      </c>
      <c r="E134" s="11">
        <v>7.8</v>
      </c>
      <c r="F134" s="22">
        <v>351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345</v>
      </c>
      <c r="G135" s="16"/>
      <c r="H135" s="103"/>
      <c r="I135" s="105"/>
      <c r="J135" s="105"/>
      <c r="K135" s="107" t="e">
        <f>((I135-J135)/I135)</f>
        <v>#DIV/0!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77.84</v>
      </c>
      <c r="E136" s="11">
        <v>7.2</v>
      </c>
      <c r="F136" s="22">
        <v>766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0.55729013254786453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748</v>
      </c>
      <c r="G137" s="16"/>
      <c r="M137" s="96" t="s">
        <v>43</v>
      </c>
      <c r="N137" s="97"/>
      <c r="O137" s="37">
        <f>(J122-J123)/J122</f>
        <v>0.2315369261477046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0.46926406926406927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0.2039151712887439</v>
      </c>
      <c r="P139" s="2"/>
    </row>
    <row r="140" spans="1:16" x14ac:dyDescent="0.35">
      <c r="A140" s="2"/>
      <c r="B140" s="41"/>
      <c r="C140" s="45" t="s">
        <v>52</v>
      </c>
      <c r="D140" s="33">
        <v>90.96</v>
      </c>
      <c r="E140" s="33"/>
      <c r="F140" s="34"/>
      <c r="G140" s="46"/>
      <c r="H140" s="47" t="s">
        <v>21</v>
      </c>
      <c r="I140" s="33">
        <v>566</v>
      </c>
      <c r="J140" s="33">
        <v>469</v>
      </c>
      <c r="K140" s="34">
        <f>I140-J140</f>
        <v>97</v>
      </c>
      <c r="M140" s="101" t="s">
        <v>76</v>
      </c>
      <c r="N140" s="102"/>
      <c r="O140" s="71">
        <f>(J122-J125)/J122</f>
        <v>0.67531603459747169</v>
      </c>
      <c r="P140" s="2"/>
    </row>
    <row r="141" spans="1:16" ht="15" thickBot="1" x14ac:dyDescent="0.4">
      <c r="A141" s="2"/>
      <c r="B141" s="41"/>
      <c r="C141" s="45" t="s">
        <v>54</v>
      </c>
      <c r="D141" s="33">
        <v>73.25</v>
      </c>
      <c r="E141" s="33">
        <v>68.27</v>
      </c>
      <c r="F141" s="34">
        <v>93.21</v>
      </c>
      <c r="G141" s="48">
        <v>5.9</v>
      </c>
      <c r="H141" s="66" t="s">
        <v>25</v>
      </c>
      <c r="I141" s="35">
        <v>128</v>
      </c>
      <c r="J141" s="35">
        <v>109</v>
      </c>
      <c r="K141" s="34">
        <f>I141-J141</f>
        <v>19</v>
      </c>
      <c r="L141" s="49"/>
      <c r="M141" s="91" t="s">
        <v>53</v>
      </c>
      <c r="N141" s="92"/>
      <c r="O141" s="72">
        <f>(J121-J125)/J121</f>
        <v>0.85625920471281292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78.05</v>
      </c>
      <c r="E142" s="33">
        <v>68.77</v>
      </c>
      <c r="F142" s="34">
        <v>88.12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74.55</v>
      </c>
      <c r="E143" s="33">
        <v>48.69</v>
      </c>
      <c r="F143" s="34">
        <v>65.319999999999993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55.46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91.17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 t="s">
        <v>314</v>
      </c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 t="s">
        <v>319</v>
      </c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318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320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 t="s">
        <v>317</v>
      </c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 t="s">
        <v>322</v>
      </c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 t="s">
        <v>315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 t="s">
        <v>316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321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 t="s">
        <v>323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1400-5561-41A6-9A69-860DD3CFFDE6}">
  <dimension ref="A1:S171"/>
  <sheetViews>
    <sheetView zoomScale="85" zoomScaleNormal="85" workbookViewId="0">
      <selection activeCell="N124" sqref="N124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66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955.25</v>
      </c>
    </row>
    <row r="7" spans="1:19" x14ac:dyDescent="0.35">
      <c r="A7" s="2"/>
      <c r="C7" s="9" t="s">
        <v>10</v>
      </c>
      <c r="D7" s="10"/>
      <c r="E7" s="10"/>
      <c r="F7" s="11">
        <v>608</v>
      </c>
      <c r="G7" s="12"/>
      <c r="H7" s="12"/>
      <c r="I7" s="12"/>
      <c r="J7" s="116">
        <f>AVERAGE(F7:I7)</f>
        <v>608</v>
      </c>
      <c r="K7" s="117"/>
      <c r="M7" s="8">
        <v>2</v>
      </c>
      <c r="N7" s="118">
        <v>9.4</v>
      </c>
      <c r="O7" s="119"/>
      <c r="P7" s="2"/>
      <c r="R7" s="56" t="s">
        <v>21</v>
      </c>
      <c r="S7" s="73">
        <f>AVERAGE(J10,J67,J122)</f>
        <v>397.66666666666669</v>
      </c>
    </row>
    <row r="8" spans="1:19" x14ac:dyDescent="0.35">
      <c r="A8" s="2"/>
      <c r="C8" s="9" t="s">
        <v>11</v>
      </c>
      <c r="D8" s="10"/>
      <c r="E8" s="10"/>
      <c r="F8" s="11">
        <v>441</v>
      </c>
      <c r="G8" s="12"/>
      <c r="H8" s="12"/>
      <c r="I8" s="12"/>
      <c r="J8" s="116">
        <f t="shared" ref="J8:J13" si="0">AVERAGE(F8:I8)</f>
        <v>441</v>
      </c>
      <c r="K8" s="117"/>
      <c r="M8" s="8">
        <v>3</v>
      </c>
      <c r="N8" s="118">
        <v>9.3000000000000007</v>
      </c>
      <c r="O8" s="119"/>
      <c r="P8" s="2"/>
      <c r="R8" s="56" t="s">
        <v>25</v>
      </c>
      <c r="S8" s="74">
        <f>AVERAGE(J13,J70,J125)</f>
        <v>136.16666666666666</v>
      </c>
    </row>
    <row r="9" spans="1:19" x14ac:dyDescent="0.35">
      <c r="A9" s="2"/>
      <c r="C9" s="9" t="s">
        <v>12</v>
      </c>
      <c r="D9" s="11">
        <v>64.73</v>
      </c>
      <c r="E9" s="11">
        <v>6.3</v>
      </c>
      <c r="F9" s="11">
        <v>994</v>
      </c>
      <c r="G9" s="11">
        <v>932</v>
      </c>
      <c r="H9" s="11">
        <v>879</v>
      </c>
      <c r="I9" s="11">
        <v>961</v>
      </c>
      <c r="J9" s="116">
        <f t="shared" si="0"/>
        <v>941.5</v>
      </c>
      <c r="K9" s="117"/>
      <c r="M9" s="8">
        <v>4</v>
      </c>
      <c r="N9" s="118">
        <v>8.6</v>
      </c>
      <c r="O9" s="119"/>
      <c r="P9" s="2"/>
      <c r="R9" s="75" t="s">
        <v>78</v>
      </c>
      <c r="S9" s="76">
        <f>S6-S8</f>
        <v>819.08333333333337</v>
      </c>
    </row>
    <row r="10" spans="1:19" x14ac:dyDescent="0.35">
      <c r="A10" s="2"/>
      <c r="C10" s="9" t="s">
        <v>13</v>
      </c>
      <c r="D10" s="11">
        <v>60.03</v>
      </c>
      <c r="E10" s="11">
        <v>8.6999999999999993</v>
      </c>
      <c r="F10" s="11">
        <v>327</v>
      </c>
      <c r="G10" s="11">
        <v>337</v>
      </c>
      <c r="H10" s="11">
        <v>377</v>
      </c>
      <c r="I10" s="11">
        <v>374</v>
      </c>
      <c r="J10" s="116">
        <f t="shared" si="0"/>
        <v>353.75</v>
      </c>
      <c r="K10" s="117"/>
      <c r="M10" s="8">
        <v>5</v>
      </c>
      <c r="N10" s="118">
        <v>8.9</v>
      </c>
      <c r="O10" s="119"/>
      <c r="P10" s="2"/>
      <c r="R10" s="75" t="s">
        <v>79</v>
      </c>
      <c r="S10" s="77">
        <f>S7-S8</f>
        <v>261.5</v>
      </c>
    </row>
    <row r="11" spans="1:19" ht="15" thickBot="1" x14ac:dyDescent="0.4">
      <c r="A11" s="2"/>
      <c r="C11" s="9" t="s">
        <v>14</v>
      </c>
      <c r="D11" s="11"/>
      <c r="E11" s="11"/>
      <c r="F11" s="11">
        <v>178</v>
      </c>
      <c r="G11" s="64">
        <v>186</v>
      </c>
      <c r="H11" s="64">
        <v>198</v>
      </c>
      <c r="I11" s="64">
        <v>184</v>
      </c>
      <c r="J11" s="116">
        <f t="shared" si="0"/>
        <v>186.5</v>
      </c>
      <c r="K11" s="117"/>
      <c r="M11" s="13">
        <v>6</v>
      </c>
      <c r="N11" s="120">
        <v>7.7</v>
      </c>
      <c r="O11" s="121"/>
      <c r="P11" s="2"/>
      <c r="R11" s="78" t="s">
        <v>80</v>
      </c>
      <c r="S11" s="79">
        <f>S9/S6</f>
        <v>0.85745441856407578</v>
      </c>
    </row>
    <row r="12" spans="1:19" ht="15" thickBot="1" x14ac:dyDescent="0.4">
      <c r="A12" s="2"/>
      <c r="C12" s="9" t="s">
        <v>15</v>
      </c>
      <c r="D12" s="11"/>
      <c r="E12" s="11"/>
      <c r="F12" s="11">
        <v>108</v>
      </c>
      <c r="G12" s="64">
        <v>110</v>
      </c>
      <c r="H12" s="64">
        <v>114</v>
      </c>
      <c r="I12" s="64">
        <v>116</v>
      </c>
      <c r="J12" s="116">
        <f t="shared" si="0"/>
        <v>112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0.65758591785414922</v>
      </c>
    </row>
    <row r="13" spans="1:19" ht="15" thickBot="1" x14ac:dyDescent="0.4">
      <c r="A13" s="2"/>
      <c r="C13" s="14" t="s">
        <v>16</v>
      </c>
      <c r="D13" s="15">
        <v>60.36</v>
      </c>
      <c r="E13" s="15">
        <v>8</v>
      </c>
      <c r="F13" s="15">
        <v>112</v>
      </c>
      <c r="G13" s="15">
        <v>118</v>
      </c>
      <c r="H13" s="15">
        <v>120</v>
      </c>
      <c r="I13" s="15">
        <v>122</v>
      </c>
      <c r="J13" s="122">
        <f t="shared" si="0"/>
        <v>118</v>
      </c>
      <c r="K13" s="123"/>
      <c r="M13" s="68" t="s">
        <v>65</v>
      </c>
      <c r="N13" s="66">
        <v>0.47099999999999997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22.24</v>
      </c>
      <c r="E16" s="11">
        <v>9.6999999999999993</v>
      </c>
      <c r="F16" s="22">
        <v>891</v>
      </c>
      <c r="G16" s="16"/>
      <c r="H16" s="23" t="s">
        <v>21</v>
      </c>
      <c r="I16" s="111">
        <v>4.58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64.2</v>
      </c>
      <c r="E17" s="11"/>
      <c r="F17" s="22">
        <v>125</v>
      </c>
      <c r="G17" s="16"/>
      <c r="H17" s="27" t="s">
        <v>25</v>
      </c>
      <c r="I17" s="113">
        <v>3.88</v>
      </c>
      <c r="J17" s="113"/>
      <c r="K17" s="114"/>
      <c r="M17" s="66">
        <v>6.9</v>
      </c>
      <c r="N17" s="28">
        <v>65</v>
      </c>
      <c r="O17" s="67">
        <v>0.04</v>
      </c>
      <c r="P17" s="2"/>
    </row>
    <row r="18" spans="1:16" ht="15" thickBot="1" x14ac:dyDescent="0.4">
      <c r="A18" s="2"/>
      <c r="C18" s="21" t="s">
        <v>26</v>
      </c>
      <c r="D18" s="11">
        <v>63.54</v>
      </c>
      <c r="E18" s="11"/>
      <c r="F18" s="22">
        <v>122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65.739999999999995</v>
      </c>
      <c r="E20" s="11"/>
      <c r="F20" s="22">
        <v>119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5.7</v>
      </c>
      <c r="O20" s="34">
        <v>100</v>
      </c>
      <c r="P20" s="2"/>
    </row>
    <row r="21" spans="1:16" ht="15" thickBot="1" x14ac:dyDescent="0.4">
      <c r="A21" s="2"/>
      <c r="C21" s="21" t="s">
        <v>36</v>
      </c>
      <c r="D21" s="11">
        <v>75.650000000000006</v>
      </c>
      <c r="E21" s="11"/>
      <c r="F21" s="22">
        <v>1201</v>
      </c>
      <c r="G21" s="16"/>
      <c r="H21" s="103">
        <v>4</v>
      </c>
      <c r="I21" s="105">
        <v>332</v>
      </c>
      <c r="J21" s="105">
        <v>57</v>
      </c>
      <c r="K21" s="107">
        <f>((I21-J21)/I21)</f>
        <v>0.82831325301204817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 x14ac:dyDescent="0.4">
      <c r="A22" s="2"/>
      <c r="C22" s="21" t="s">
        <v>37</v>
      </c>
      <c r="D22" s="11">
        <v>76.25</v>
      </c>
      <c r="E22" s="11">
        <v>7.8</v>
      </c>
      <c r="F22" s="22">
        <v>376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351</v>
      </c>
      <c r="G23" s="16"/>
      <c r="H23" s="103">
        <v>14</v>
      </c>
      <c r="I23" s="105">
        <v>193</v>
      </c>
      <c r="J23" s="105">
        <v>78</v>
      </c>
      <c r="K23" s="107">
        <f>((I23-J23)/I23)</f>
        <v>0.59585492227979275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75.48</v>
      </c>
      <c r="E24" s="11">
        <v>7.5</v>
      </c>
      <c r="F24" s="22">
        <v>781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0.62426978226234731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764</v>
      </c>
      <c r="G25" s="16"/>
      <c r="M25" s="96" t="s">
        <v>43</v>
      </c>
      <c r="N25" s="97"/>
      <c r="O25" s="37">
        <f>(J10-J11)/J10</f>
        <v>0.47279151943462899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0.39946380697050937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-5.3571428571428568E-2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91.25</v>
      </c>
      <c r="E28" s="33"/>
      <c r="F28" s="34"/>
      <c r="G28" s="46"/>
      <c r="H28" s="47" t="s">
        <v>75</v>
      </c>
      <c r="I28" s="33">
        <v>342</v>
      </c>
      <c r="J28" s="33">
        <v>298</v>
      </c>
      <c r="K28" s="34">
        <f>I28-J28</f>
        <v>44</v>
      </c>
      <c r="M28" s="101" t="s">
        <v>76</v>
      </c>
      <c r="N28" s="102"/>
      <c r="O28" s="71">
        <f>(J10-J13)/J10</f>
        <v>0.66643109540636047</v>
      </c>
      <c r="P28" s="2"/>
    </row>
    <row r="29" spans="1:16" ht="15" thickBot="1" x14ac:dyDescent="0.4">
      <c r="A29" s="2"/>
      <c r="B29" s="41"/>
      <c r="C29" s="45" t="s">
        <v>54</v>
      </c>
      <c r="D29" s="33">
        <v>72.349999999999994</v>
      </c>
      <c r="E29" s="33">
        <v>68.47</v>
      </c>
      <c r="F29" s="34">
        <v>94.65</v>
      </c>
      <c r="G29" s="48">
        <v>5.5</v>
      </c>
      <c r="H29" s="66" t="s">
        <v>25</v>
      </c>
      <c r="I29" s="35">
        <v>125</v>
      </c>
      <c r="J29" s="35">
        <v>98</v>
      </c>
      <c r="K29" s="36">
        <f>I29-J29</f>
        <v>27</v>
      </c>
      <c r="L29" s="49"/>
      <c r="M29" s="91" t="s">
        <v>53</v>
      </c>
      <c r="N29" s="92"/>
      <c r="O29" s="72">
        <f>(J9-J13)/J9</f>
        <v>0.87466808284652153</v>
      </c>
      <c r="P29" s="2"/>
    </row>
    <row r="30" spans="1:16" ht="15" customHeight="1" x14ac:dyDescent="0.35">
      <c r="A30" s="2"/>
      <c r="B30" s="41"/>
      <c r="C30" s="45" t="s">
        <v>55</v>
      </c>
      <c r="D30" s="33">
        <v>78.45</v>
      </c>
      <c r="E30" s="33">
        <v>67.19</v>
      </c>
      <c r="F30" s="34">
        <v>85.65</v>
      </c>
      <c r="P30" s="2"/>
    </row>
    <row r="31" spans="1:16" ht="15" customHeight="1" x14ac:dyDescent="0.35">
      <c r="A31" s="2"/>
      <c r="B31" s="41"/>
      <c r="C31" s="45" t="s">
        <v>56</v>
      </c>
      <c r="D31" s="33">
        <v>76.849999999999994</v>
      </c>
      <c r="E31" s="33">
        <v>57.82</v>
      </c>
      <c r="F31" s="34">
        <v>75.25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54.81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91.33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 t="s">
        <v>324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 t="s">
        <v>325</v>
      </c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 t="s">
        <v>326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327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328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329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 t="s">
        <v>330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 t="s">
        <v>331</v>
      </c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 t="s">
        <v>332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333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 t="s">
        <v>334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 t="s">
        <v>335</v>
      </c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 t="s">
        <v>336</v>
      </c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72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586</v>
      </c>
      <c r="G64" s="12"/>
      <c r="H64" s="12"/>
      <c r="I64" s="12"/>
      <c r="J64" s="116">
        <f>AVERAGE(F64:I64)</f>
        <v>586</v>
      </c>
      <c r="K64" s="117"/>
      <c r="M64" s="8">
        <v>2</v>
      </c>
      <c r="N64" s="118">
        <v>9.3000000000000007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455</v>
      </c>
      <c r="G65" s="12"/>
      <c r="H65" s="12"/>
      <c r="I65" s="12"/>
      <c r="J65" s="116">
        <f t="shared" ref="J65:J70" si="1">AVERAGE(F65:I65)</f>
        <v>455</v>
      </c>
      <c r="K65" s="117"/>
      <c r="M65" s="8">
        <v>3</v>
      </c>
      <c r="N65" s="118">
        <v>9.3000000000000007</v>
      </c>
      <c r="O65" s="119"/>
      <c r="P65" s="2"/>
    </row>
    <row r="66" spans="1:16" ht="15" customHeight="1" x14ac:dyDescent="0.35">
      <c r="A66" s="2"/>
      <c r="C66" s="9" t="s">
        <v>12</v>
      </c>
      <c r="D66" s="11">
        <v>64.400000000000006</v>
      </c>
      <c r="E66" s="11">
        <v>6.5</v>
      </c>
      <c r="F66" s="11">
        <v>987</v>
      </c>
      <c r="G66" s="11">
        <v>886</v>
      </c>
      <c r="H66" s="11">
        <v>891</v>
      </c>
      <c r="I66" s="11">
        <v>914</v>
      </c>
      <c r="J66" s="116">
        <f t="shared" si="1"/>
        <v>919.5</v>
      </c>
      <c r="K66" s="117"/>
      <c r="M66" s="8">
        <v>4</v>
      </c>
      <c r="N66" s="118">
        <v>8.5</v>
      </c>
      <c r="O66" s="119"/>
      <c r="P66" s="2"/>
    </row>
    <row r="67" spans="1:16" ht="15" customHeight="1" x14ac:dyDescent="0.35">
      <c r="A67" s="2"/>
      <c r="C67" s="9" t="s">
        <v>13</v>
      </c>
      <c r="D67" s="11">
        <v>59.95</v>
      </c>
      <c r="E67" s="11">
        <v>8.5</v>
      </c>
      <c r="F67" s="11">
        <v>436</v>
      </c>
      <c r="G67" s="11">
        <v>449</v>
      </c>
      <c r="H67" s="11">
        <v>440</v>
      </c>
      <c r="I67" s="11">
        <v>428</v>
      </c>
      <c r="J67" s="116">
        <f t="shared" si="1"/>
        <v>438.25</v>
      </c>
      <c r="K67" s="117"/>
      <c r="M67" s="8">
        <v>5</v>
      </c>
      <c r="N67" s="118">
        <v>8.9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239</v>
      </c>
      <c r="G68" s="64">
        <v>234</v>
      </c>
      <c r="H68" s="64">
        <v>229</v>
      </c>
      <c r="I68" s="64">
        <v>223</v>
      </c>
      <c r="J68" s="116">
        <f t="shared" si="1"/>
        <v>231.25</v>
      </c>
      <c r="K68" s="117"/>
      <c r="M68" s="13">
        <v>6</v>
      </c>
      <c r="N68" s="120">
        <v>7.5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135</v>
      </c>
      <c r="G69" s="64">
        <v>150</v>
      </c>
      <c r="H69" s="64">
        <v>156</v>
      </c>
      <c r="I69" s="64">
        <v>146</v>
      </c>
      <c r="J69" s="116">
        <f t="shared" si="1"/>
        <v>146.75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62.09</v>
      </c>
      <c r="E70" s="15">
        <v>8.1999999999999993</v>
      </c>
      <c r="F70" s="15">
        <v>136</v>
      </c>
      <c r="G70" s="15">
        <v>151</v>
      </c>
      <c r="H70" s="15">
        <v>158</v>
      </c>
      <c r="I70" s="15">
        <v>149</v>
      </c>
      <c r="J70" s="122">
        <f t="shared" si="1"/>
        <v>148.5</v>
      </c>
      <c r="K70" s="123"/>
      <c r="M70" s="68" t="s">
        <v>65</v>
      </c>
      <c r="N70" s="66">
        <v>0.42499999999999999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13.57</v>
      </c>
      <c r="E73" s="11">
        <v>9.1</v>
      </c>
      <c r="F73" s="22">
        <v>969</v>
      </c>
      <c r="G73" s="16"/>
      <c r="H73" s="23" t="s">
        <v>21</v>
      </c>
      <c r="I73" s="111">
        <v>4.8499999999999996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67.39</v>
      </c>
      <c r="E74" s="11"/>
      <c r="F74" s="22">
        <v>135</v>
      </c>
      <c r="G74" s="16"/>
      <c r="H74" s="27" t="s">
        <v>25</v>
      </c>
      <c r="I74" s="113">
        <v>4.54</v>
      </c>
      <c r="J74" s="113"/>
      <c r="K74" s="114"/>
      <c r="M74" s="66">
        <v>6.8</v>
      </c>
      <c r="N74" s="28">
        <v>112</v>
      </c>
      <c r="O74" s="67">
        <v>0.03</v>
      </c>
      <c r="P74" s="2"/>
    </row>
    <row r="75" spans="1:16" ht="15" customHeight="1" thickBot="1" x14ac:dyDescent="0.4">
      <c r="A75" s="2"/>
      <c r="C75" s="21" t="s">
        <v>26</v>
      </c>
      <c r="D75" s="11">
        <v>70.39</v>
      </c>
      <c r="E75" s="11"/>
      <c r="F75" s="22">
        <v>131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67.709999999999994</v>
      </c>
      <c r="E77" s="11"/>
      <c r="F77" s="22">
        <v>135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5.6</v>
      </c>
      <c r="O77" s="34">
        <v>100</v>
      </c>
      <c r="P77" s="2"/>
    </row>
    <row r="78" spans="1:16" ht="15" thickBot="1" x14ac:dyDescent="0.4">
      <c r="A78" s="2"/>
      <c r="C78" s="21" t="s">
        <v>36</v>
      </c>
      <c r="D78" s="11">
        <v>73.45</v>
      </c>
      <c r="E78" s="11"/>
      <c r="F78" s="22">
        <v>1052</v>
      </c>
      <c r="G78" s="16"/>
      <c r="H78" s="103">
        <v>6</v>
      </c>
      <c r="I78" s="105">
        <v>183</v>
      </c>
      <c r="J78" s="105">
        <v>112</v>
      </c>
      <c r="K78" s="107">
        <f>((I78-J78)/I78)</f>
        <v>0.38797814207650272</v>
      </c>
      <c r="M78" s="13">
        <v>2</v>
      </c>
      <c r="N78" s="35">
        <v>5.5</v>
      </c>
      <c r="O78" s="36">
        <v>100</v>
      </c>
      <c r="P78" s="2"/>
    </row>
    <row r="79" spans="1:16" ht="15" thickBot="1" x14ac:dyDescent="0.4">
      <c r="A79" s="2"/>
      <c r="C79" s="21" t="s">
        <v>37</v>
      </c>
      <c r="D79" s="11">
        <v>76.290000000000006</v>
      </c>
      <c r="E79" s="11">
        <v>7.9</v>
      </c>
      <c r="F79" s="22">
        <v>340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316</v>
      </c>
      <c r="G80" s="16"/>
      <c r="H80" s="103"/>
      <c r="I80" s="105"/>
      <c r="J80" s="105"/>
      <c r="K80" s="107" t="e">
        <f>((I80-J80)/I80)</f>
        <v>#DIV/0!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75.319999999999993</v>
      </c>
      <c r="E81" s="11">
        <v>7.5</v>
      </c>
      <c r="F81" s="22">
        <v>800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0.52338227297444262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784</v>
      </c>
      <c r="G82" s="16"/>
      <c r="M82" s="96" t="s">
        <v>43</v>
      </c>
      <c r="N82" s="97"/>
      <c r="O82" s="37">
        <f>(J67-J68)/J67</f>
        <v>0.47233314318311465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0.36540540540540539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-1.192504258943782E-2</v>
      </c>
      <c r="P84" s="2"/>
    </row>
    <row r="85" spans="1:16" x14ac:dyDescent="0.35">
      <c r="A85" s="2"/>
      <c r="B85" s="41"/>
      <c r="C85" s="45" t="s">
        <v>52</v>
      </c>
      <c r="D85" s="33">
        <v>91.45</v>
      </c>
      <c r="E85" s="33"/>
      <c r="F85" s="34"/>
      <c r="G85" s="46"/>
      <c r="H85" s="47" t="s">
        <v>21</v>
      </c>
      <c r="I85" s="33">
        <v>296</v>
      </c>
      <c r="J85" s="33">
        <v>240</v>
      </c>
      <c r="K85" s="34">
        <f>I85-J85</f>
        <v>56</v>
      </c>
      <c r="M85" s="101" t="s">
        <v>76</v>
      </c>
      <c r="N85" s="102"/>
      <c r="O85" s="71">
        <f>(J67-J70)/J67</f>
        <v>0.66115231032515687</v>
      </c>
      <c r="P85" s="2"/>
    </row>
    <row r="86" spans="1:16" ht="15" thickBot="1" x14ac:dyDescent="0.4">
      <c r="A86" s="2"/>
      <c r="B86" s="41"/>
      <c r="C86" s="45" t="s">
        <v>54</v>
      </c>
      <c r="D86" s="33">
        <v>73.099999999999994</v>
      </c>
      <c r="E86" s="33">
        <v>68.91</v>
      </c>
      <c r="F86" s="34">
        <v>94.27</v>
      </c>
      <c r="G86" s="48">
        <v>5.3</v>
      </c>
      <c r="H86" s="66" t="s">
        <v>25</v>
      </c>
      <c r="I86" s="35">
        <v>188</v>
      </c>
      <c r="J86" s="35">
        <v>173</v>
      </c>
      <c r="K86" s="34">
        <f>I86-J86</f>
        <v>15</v>
      </c>
      <c r="L86" s="49"/>
      <c r="M86" s="91" t="s">
        <v>53</v>
      </c>
      <c r="N86" s="92"/>
      <c r="O86" s="72">
        <f>(J66-J70)/J66</f>
        <v>0.83849918433931481</v>
      </c>
      <c r="P86" s="2"/>
    </row>
    <row r="87" spans="1:16" ht="15" customHeight="1" x14ac:dyDescent="0.35">
      <c r="A87" s="2"/>
      <c r="B87" s="41"/>
      <c r="C87" s="45" t="s">
        <v>55</v>
      </c>
      <c r="D87" s="33">
        <v>77.849999999999994</v>
      </c>
      <c r="E87" s="33">
        <v>66.739999999999995</v>
      </c>
      <c r="F87" s="34">
        <v>85.73</v>
      </c>
      <c r="P87" s="2"/>
    </row>
    <row r="88" spans="1:16" ht="15" customHeight="1" x14ac:dyDescent="0.35">
      <c r="A88" s="2"/>
      <c r="B88" s="41"/>
      <c r="C88" s="45" t="s">
        <v>56</v>
      </c>
      <c r="D88" s="33">
        <v>76.400000000000006</v>
      </c>
      <c r="E88" s="33">
        <v>52.92</v>
      </c>
      <c r="F88" s="34">
        <v>69.27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53.8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91.35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 t="s">
        <v>337</v>
      </c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343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340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341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 t="s">
        <v>342</v>
      </c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 t="s">
        <v>346</v>
      </c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338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 t="s">
        <v>339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 t="s">
        <v>344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 t="s">
        <v>345</v>
      </c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82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598</v>
      </c>
      <c r="G119" s="12"/>
      <c r="H119" s="12"/>
      <c r="I119" s="12"/>
      <c r="J119" s="116">
        <f>AVERAGE(F119:I119)</f>
        <v>598</v>
      </c>
      <c r="K119" s="117"/>
      <c r="M119" s="8">
        <v>2</v>
      </c>
      <c r="N119" s="118">
        <v>9.5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480</v>
      </c>
      <c r="G120" s="12"/>
      <c r="H120" s="12"/>
      <c r="I120" s="12"/>
      <c r="J120" s="116">
        <f t="shared" ref="J120:J125" si="2">AVERAGE(F120:I120)</f>
        <v>480</v>
      </c>
      <c r="K120" s="117"/>
      <c r="M120" s="8">
        <v>3</v>
      </c>
      <c r="N120" s="118">
        <v>9.1999999999999993</v>
      </c>
      <c r="O120" s="119"/>
      <c r="P120" s="2"/>
    </row>
    <row r="121" spans="1:16" x14ac:dyDescent="0.35">
      <c r="A121" s="2"/>
      <c r="C121" s="9" t="s">
        <v>12</v>
      </c>
      <c r="D121" s="11">
        <v>63.47</v>
      </c>
      <c r="E121" s="11">
        <v>7.6</v>
      </c>
      <c r="F121" s="11">
        <v>970</v>
      </c>
      <c r="G121" s="11">
        <v>1105</v>
      </c>
      <c r="H121" s="11">
        <v>955</v>
      </c>
      <c r="I121" s="11">
        <v>989</v>
      </c>
      <c r="J121" s="116">
        <f t="shared" si="2"/>
        <v>1004.75</v>
      </c>
      <c r="K121" s="117"/>
      <c r="M121" s="8">
        <v>4</v>
      </c>
      <c r="N121" s="118">
        <v>8.3000000000000007</v>
      </c>
      <c r="O121" s="119"/>
      <c r="P121" s="2"/>
    </row>
    <row r="122" spans="1:16" x14ac:dyDescent="0.35">
      <c r="A122" s="2"/>
      <c r="C122" s="9" t="s">
        <v>13</v>
      </c>
      <c r="D122" s="11">
        <v>61.59</v>
      </c>
      <c r="E122" s="11">
        <v>8</v>
      </c>
      <c r="F122" s="11">
        <v>422</v>
      </c>
      <c r="G122" s="11">
        <v>411</v>
      </c>
      <c r="H122" s="11">
        <v>396</v>
      </c>
      <c r="I122" s="11">
        <v>375</v>
      </c>
      <c r="J122" s="116">
        <f t="shared" si="2"/>
        <v>401</v>
      </c>
      <c r="K122" s="117"/>
      <c r="M122" s="8">
        <v>5</v>
      </c>
      <c r="N122" s="118">
        <v>8.6999999999999993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210</v>
      </c>
      <c r="G123" s="64">
        <v>184</v>
      </c>
      <c r="H123" s="64">
        <v>175</v>
      </c>
      <c r="I123" s="64">
        <v>211</v>
      </c>
      <c r="J123" s="116">
        <f t="shared" si="2"/>
        <v>195</v>
      </c>
      <c r="K123" s="117"/>
      <c r="M123" s="13">
        <v>6</v>
      </c>
      <c r="N123" s="120">
        <v>7.2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150</v>
      </c>
      <c r="G124" s="64">
        <v>147</v>
      </c>
      <c r="H124" s="64">
        <v>143</v>
      </c>
      <c r="I124" s="64">
        <v>141</v>
      </c>
      <c r="J124" s="116">
        <f t="shared" si="2"/>
        <v>145.25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60.75</v>
      </c>
      <c r="E125" s="15">
        <v>7.8</v>
      </c>
      <c r="F125" s="15">
        <v>147</v>
      </c>
      <c r="G125" s="15">
        <v>144</v>
      </c>
      <c r="H125" s="15">
        <v>140</v>
      </c>
      <c r="I125" s="15">
        <v>137</v>
      </c>
      <c r="J125" s="122">
        <f t="shared" si="2"/>
        <v>142</v>
      </c>
      <c r="K125" s="123"/>
      <c r="M125" s="68" t="s">
        <v>65</v>
      </c>
      <c r="N125" s="66">
        <v>0.44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18.68</v>
      </c>
      <c r="E128" s="11">
        <v>9.9</v>
      </c>
      <c r="F128" s="22">
        <v>797</v>
      </c>
      <c r="G128" s="16"/>
      <c r="H128" s="23" t="s">
        <v>21</v>
      </c>
      <c r="I128" s="111">
        <v>4.71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65.47</v>
      </c>
      <c r="E129" s="11"/>
      <c r="F129" s="22">
        <v>141</v>
      </c>
      <c r="G129" s="16"/>
      <c r="H129" s="27" t="s">
        <v>25</v>
      </c>
      <c r="I129" s="113">
        <v>4.37</v>
      </c>
      <c r="J129" s="113"/>
      <c r="K129" s="114"/>
      <c r="M129" s="66">
        <v>6.7</v>
      </c>
      <c r="N129" s="28">
        <v>49</v>
      </c>
      <c r="O129" s="67">
        <v>0.05</v>
      </c>
      <c r="P129" s="2"/>
    </row>
    <row r="130" spans="1:16" ht="15" customHeight="1" thickBot="1" x14ac:dyDescent="0.4">
      <c r="A130" s="2"/>
      <c r="C130" s="21" t="s">
        <v>26</v>
      </c>
      <c r="D130" s="11">
        <v>66.08</v>
      </c>
      <c r="E130" s="11"/>
      <c r="F130" s="22">
        <v>138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66.84</v>
      </c>
      <c r="E132" s="11"/>
      <c r="F132" s="22">
        <v>136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5.7</v>
      </c>
      <c r="O132" s="34">
        <v>100</v>
      </c>
      <c r="P132" s="2"/>
    </row>
    <row r="133" spans="1:16" ht="15" thickBot="1" x14ac:dyDescent="0.4">
      <c r="A133" s="2"/>
      <c r="C133" s="21" t="s">
        <v>36</v>
      </c>
      <c r="D133" s="11">
        <v>74.650000000000006</v>
      </c>
      <c r="E133" s="11"/>
      <c r="F133" s="22">
        <v>1185</v>
      </c>
      <c r="G133" s="16"/>
      <c r="H133" s="103">
        <v>11</v>
      </c>
      <c r="I133" s="105">
        <v>419</v>
      </c>
      <c r="J133" s="105">
        <v>205</v>
      </c>
      <c r="K133" s="107">
        <f>((I133-J133)/I133)</f>
        <v>0.51073985680190925</v>
      </c>
      <c r="M133" s="13">
        <v>2</v>
      </c>
      <c r="N133" s="35">
        <v>5.8</v>
      </c>
      <c r="O133" s="36">
        <v>100</v>
      </c>
      <c r="P133" s="2"/>
    </row>
    <row r="134" spans="1:16" ht="15" thickBot="1" x14ac:dyDescent="0.4">
      <c r="A134" s="2"/>
      <c r="C134" s="21" t="s">
        <v>37</v>
      </c>
      <c r="D134" s="11">
        <v>75.900000000000006</v>
      </c>
      <c r="E134" s="11">
        <v>7.7</v>
      </c>
      <c r="F134" s="22">
        <v>355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336</v>
      </c>
      <c r="G135" s="16"/>
      <c r="H135" s="103"/>
      <c r="I135" s="105"/>
      <c r="J135" s="105"/>
      <c r="K135" s="107" t="e">
        <f>((I135-J135)/I135)</f>
        <v>#DIV/0!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76.349999999999994</v>
      </c>
      <c r="E136" s="11">
        <v>7.3</v>
      </c>
      <c r="F136" s="22">
        <v>811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0.60089574521025135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790</v>
      </c>
      <c r="G137" s="16"/>
      <c r="M137" s="96" t="s">
        <v>43</v>
      </c>
      <c r="N137" s="97"/>
      <c r="O137" s="37">
        <f>(J122-J123)/J122</f>
        <v>0.513715710723192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0.25512820512820511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2.2375215146299483E-2</v>
      </c>
      <c r="P139" s="2"/>
    </row>
    <row r="140" spans="1:16" x14ac:dyDescent="0.35">
      <c r="A140" s="2"/>
      <c r="B140" s="41"/>
      <c r="C140" s="45" t="s">
        <v>52</v>
      </c>
      <c r="D140" s="33">
        <v>91.25</v>
      </c>
      <c r="E140" s="33"/>
      <c r="F140" s="34"/>
      <c r="G140" s="46"/>
      <c r="H140" s="47" t="s">
        <v>75</v>
      </c>
      <c r="I140" s="33">
        <v>296</v>
      </c>
      <c r="J140" s="33">
        <v>225</v>
      </c>
      <c r="K140" s="34">
        <f>I140-J140</f>
        <v>71</v>
      </c>
      <c r="M140" s="101" t="s">
        <v>76</v>
      </c>
      <c r="N140" s="102"/>
      <c r="O140" s="71">
        <f>(J122-J125)/J122</f>
        <v>0.64588528678304236</v>
      </c>
      <c r="P140" s="2"/>
    </row>
    <row r="141" spans="1:16" ht="15" thickBot="1" x14ac:dyDescent="0.4">
      <c r="A141" s="2"/>
      <c r="B141" s="41"/>
      <c r="C141" s="45" t="s">
        <v>54</v>
      </c>
      <c r="D141" s="33">
        <v>72.75</v>
      </c>
      <c r="E141" s="33">
        <v>68.349999999999994</v>
      </c>
      <c r="F141" s="34">
        <v>93.95</v>
      </c>
      <c r="G141" s="48">
        <v>5.6</v>
      </c>
      <c r="H141" s="66" t="s">
        <v>25</v>
      </c>
      <c r="I141" s="35">
        <v>164</v>
      </c>
      <c r="J141" s="35">
        <v>126</v>
      </c>
      <c r="K141" s="34">
        <f>I141-J141</f>
        <v>38</v>
      </c>
      <c r="L141" s="49"/>
      <c r="M141" s="91" t="s">
        <v>53</v>
      </c>
      <c r="N141" s="92"/>
      <c r="O141" s="72">
        <f>(J121-J125)/J121</f>
        <v>0.85867131127146057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78.2</v>
      </c>
      <c r="E142" s="33">
        <v>66.900000000000006</v>
      </c>
      <c r="F142" s="34">
        <v>85.55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76.900000000000006</v>
      </c>
      <c r="E143" s="33">
        <v>53.13</v>
      </c>
      <c r="F143" s="34">
        <v>69.09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53.25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91.4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 t="s">
        <v>347</v>
      </c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 t="s">
        <v>350</v>
      </c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 t="s">
        <v>201</v>
      </c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351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352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 t="s">
        <v>348</v>
      </c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 t="s">
        <v>349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 t="s">
        <v>353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354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D2CB-C289-40DF-883B-709DA1A63C51}">
  <dimension ref="A1:S171"/>
  <sheetViews>
    <sheetView zoomScale="85" zoomScaleNormal="85" workbookViewId="0">
      <selection activeCell="N124" sqref="N124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66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1022.1666666666666</v>
      </c>
    </row>
    <row r="7" spans="1:19" x14ac:dyDescent="0.35">
      <c r="A7" s="2"/>
      <c r="C7" s="9" t="s">
        <v>10</v>
      </c>
      <c r="D7" s="10"/>
      <c r="E7" s="10"/>
      <c r="F7" s="11">
        <v>617</v>
      </c>
      <c r="G7" s="12"/>
      <c r="H7" s="12"/>
      <c r="I7" s="12"/>
      <c r="J7" s="116">
        <f>AVERAGE(F7:I7)</f>
        <v>617</v>
      </c>
      <c r="K7" s="117"/>
      <c r="M7" s="8">
        <v>2</v>
      </c>
      <c r="N7" s="118">
        <v>9.4</v>
      </c>
      <c r="O7" s="119"/>
      <c r="P7" s="2"/>
      <c r="R7" s="56" t="s">
        <v>21</v>
      </c>
      <c r="S7" s="73">
        <f>AVERAGE(J10,J67,J122)</f>
        <v>491.25</v>
      </c>
    </row>
    <row r="8" spans="1:19" x14ac:dyDescent="0.35">
      <c r="A8" s="2"/>
      <c r="C8" s="9" t="s">
        <v>11</v>
      </c>
      <c r="D8" s="10"/>
      <c r="E8" s="10"/>
      <c r="F8" s="11">
        <v>422</v>
      </c>
      <c r="G8" s="12"/>
      <c r="H8" s="12"/>
      <c r="I8" s="12"/>
      <c r="J8" s="116">
        <f t="shared" ref="J8:J13" si="0">AVERAGE(F8:I8)</f>
        <v>422</v>
      </c>
      <c r="K8" s="117"/>
      <c r="M8" s="8">
        <v>3</v>
      </c>
      <c r="N8" s="118">
        <v>9.3000000000000007</v>
      </c>
      <c r="O8" s="119"/>
      <c r="P8" s="2"/>
      <c r="R8" s="56" t="s">
        <v>25</v>
      </c>
      <c r="S8" s="74">
        <f>AVERAGE(J13,J70,J125)</f>
        <v>189.5</v>
      </c>
    </row>
    <row r="9" spans="1:19" x14ac:dyDescent="0.35">
      <c r="A9" s="2"/>
      <c r="C9" s="9" t="s">
        <v>12</v>
      </c>
      <c r="D9" s="11">
        <v>62.87</v>
      </c>
      <c r="E9" s="11">
        <v>7</v>
      </c>
      <c r="F9" s="11">
        <v>977</v>
      </c>
      <c r="G9" s="11">
        <v>1036</v>
      </c>
      <c r="H9" s="11">
        <v>870</v>
      </c>
      <c r="I9" s="11">
        <v>983</v>
      </c>
      <c r="J9" s="116">
        <f t="shared" si="0"/>
        <v>966.5</v>
      </c>
      <c r="K9" s="117"/>
      <c r="M9" s="8">
        <v>4</v>
      </c>
      <c r="N9" s="118">
        <v>8.5</v>
      </c>
      <c r="O9" s="119"/>
      <c r="P9" s="2"/>
      <c r="R9" s="75" t="s">
        <v>78</v>
      </c>
      <c r="S9" s="76">
        <f>S6-S8</f>
        <v>832.66666666666663</v>
      </c>
    </row>
    <row r="10" spans="1:19" x14ac:dyDescent="0.35">
      <c r="A10" s="2"/>
      <c r="C10" s="9" t="s">
        <v>13</v>
      </c>
      <c r="D10" s="11">
        <v>58.41</v>
      </c>
      <c r="E10" s="11">
        <v>7.7</v>
      </c>
      <c r="F10" s="11">
        <v>390</v>
      </c>
      <c r="G10" s="11">
        <v>416</v>
      </c>
      <c r="H10" s="11">
        <v>423</v>
      </c>
      <c r="I10" s="11">
        <v>439</v>
      </c>
      <c r="J10" s="116">
        <f t="shared" si="0"/>
        <v>417</v>
      </c>
      <c r="K10" s="117"/>
      <c r="M10" s="8">
        <v>5</v>
      </c>
      <c r="N10" s="118">
        <v>8.8000000000000007</v>
      </c>
      <c r="O10" s="119"/>
      <c r="P10" s="2"/>
      <c r="R10" s="75" t="s">
        <v>79</v>
      </c>
      <c r="S10" s="77">
        <f>S7-S8</f>
        <v>301.75</v>
      </c>
    </row>
    <row r="11" spans="1:19" ht="15" thickBot="1" x14ac:dyDescent="0.4">
      <c r="A11" s="2"/>
      <c r="C11" s="9" t="s">
        <v>14</v>
      </c>
      <c r="D11" s="11"/>
      <c r="E11" s="11"/>
      <c r="F11" s="11">
        <v>279</v>
      </c>
      <c r="G11" s="64">
        <v>286</v>
      </c>
      <c r="H11" s="64">
        <v>298</v>
      </c>
      <c r="I11" s="64">
        <v>310</v>
      </c>
      <c r="J11" s="116">
        <f t="shared" si="0"/>
        <v>293.25</v>
      </c>
      <c r="K11" s="117"/>
      <c r="M11" s="13">
        <v>6</v>
      </c>
      <c r="N11" s="120">
        <v>7.2</v>
      </c>
      <c r="O11" s="121"/>
      <c r="P11" s="2"/>
      <c r="R11" s="78" t="s">
        <v>80</v>
      </c>
      <c r="S11" s="79">
        <f>S9/S6</f>
        <v>0.81460948964617641</v>
      </c>
    </row>
    <row r="12" spans="1:19" ht="15" thickBot="1" x14ac:dyDescent="0.4">
      <c r="A12" s="2"/>
      <c r="C12" s="9" t="s">
        <v>15</v>
      </c>
      <c r="D12" s="11"/>
      <c r="E12" s="11"/>
      <c r="F12" s="11">
        <v>169</v>
      </c>
      <c r="G12" s="64">
        <v>174</v>
      </c>
      <c r="H12" s="64">
        <v>150</v>
      </c>
      <c r="I12" s="64">
        <v>170</v>
      </c>
      <c r="J12" s="116">
        <f t="shared" si="0"/>
        <v>165.75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0.61424936386768447</v>
      </c>
    </row>
    <row r="13" spans="1:19" ht="15" thickBot="1" x14ac:dyDescent="0.4">
      <c r="A13" s="2"/>
      <c r="C13" s="14" t="s">
        <v>16</v>
      </c>
      <c r="D13" s="15">
        <v>59.01</v>
      </c>
      <c r="E13" s="15">
        <v>7.6</v>
      </c>
      <c r="F13" s="15">
        <v>167</v>
      </c>
      <c r="G13" s="15">
        <v>178</v>
      </c>
      <c r="H13" s="15">
        <v>158</v>
      </c>
      <c r="I13" s="15">
        <v>156</v>
      </c>
      <c r="J13" s="122">
        <f t="shared" si="0"/>
        <v>164.75</v>
      </c>
      <c r="K13" s="123"/>
      <c r="M13" s="68" t="s">
        <v>65</v>
      </c>
      <c r="N13" s="66">
        <v>0.48499999999999999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8.92</v>
      </c>
      <c r="E16" s="11">
        <v>7.6</v>
      </c>
      <c r="F16" s="22">
        <v>688</v>
      </c>
      <c r="G16" s="16"/>
      <c r="H16" s="23" t="s">
        <v>21</v>
      </c>
      <c r="I16" s="111">
        <v>4.3600000000000003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65.180000000000007</v>
      </c>
      <c r="E17" s="11"/>
      <c r="F17" s="22">
        <v>178</v>
      </c>
      <c r="G17" s="16"/>
      <c r="H17" s="27" t="s">
        <v>25</v>
      </c>
      <c r="I17" s="113">
        <v>3.98</v>
      </c>
      <c r="J17" s="113"/>
      <c r="K17" s="114"/>
      <c r="M17" s="66">
        <v>6.9</v>
      </c>
      <c r="N17" s="28">
        <v>66</v>
      </c>
      <c r="O17" s="67">
        <v>0.04</v>
      </c>
      <c r="P17" s="2"/>
    </row>
    <row r="18" spans="1:16" ht="15" thickBot="1" x14ac:dyDescent="0.4">
      <c r="A18" s="2"/>
      <c r="C18" s="21" t="s">
        <v>26</v>
      </c>
      <c r="D18" s="11">
        <v>68.34</v>
      </c>
      <c r="E18" s="11"/>
      <c r="F18" s="22">
        <v>174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65.7</v>
      </c>
      <c r="E20" s="11"/>
      <c r="F20" s="22">
        <v>170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5.5</v>
      </c>
      <c r="O20" s="34">
        <v>100</v>
      </c>
      <c r="P20" s="2"/>
    </row>
    <row r="21" spans="1:16" ht="15" thickBot="1" x14ac:dyDescent="0.4">
      <c r="A21" s="2"/>
      <c r="C21" s="21" t="s">
        <v>36</v>
      </c>
      <c r="D21" s="11">
        <v>73.849999999999994</v>
      </c>
      <c r="E21" s="11"/>
      <c r="F21" s="22">
        <v>1255</v>
      </c>
      <c r="G21" s="16"/>
      <c r="H21" s="103">
        <v>1</v>
      </c>
      <c r="I21" s="105">
        <v>441</v>
      </c>
      <c r="J21" s="105">
        <v>252</v>
      </c>
      <c r="K21" s="107">
        <f>((I21-J21)/I21)</f>
        <v>0.42857142857142855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 x14ac:dyDescent="0.4">
      <c r="A22" s="2"/>
      <c r="C22" s="21" t="s">
        <v>37</v>
      </c>
      <c r="D22" s="11">
        <v>76.13</v>
      </c>
      <c r="E22" s="11">
        <v>7.8</v>
      </c>
      <c r="F22" s="22">
        <v>345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324</v>
      </c>
      <c r="G23" s="16"/>
      <c r="H23" s="103">
        <v>7</v>
      </c>
      <c r="I23" s="105">
        <v>288</v>
      </c>
      <c r="J23" s="105">
        <v>143</v>
      </c>
      <c r="K23" s="107">
        <f>((I23-J23)/I23)</f>
        <v>0.50347222222222221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76.88</v>
      </c>
      <c r="E24" s="11">
        <v>7.3</v>
      </c>
      <c r="F24" s="22">
        <v>765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0.56854630108639426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754</v>
      </c>
      <c r="G25" s="16"/>
      <c r="M25" s="96" t="s">
        <v>43</v>
      </c>
      <c r="N25" s="97"/>
      <c r="O25" s="37">
        <f>(J10-J11)/J10</f>
        <v>0.29676258992805754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0.43478260869565216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6.0331825037707393E-3</v>
      </c>
      <c r="P27" s="2"/>
    </row>
    <row r="28" spans="1:16" ht="15" customHeight="1" x14ac:dyDescent="0.35">
      <c r="A28" s="2"/>
      <c r="B28" s="41"/>
      <c r="C28" s="45" t="s">
        <v>52</v>
      </c>
      <c r="D28" s="33">
        <v>91.55</v>
      </c>
      <c r="E28" s="33"/>
      <c r="F28" s="34"/>
      <c r="G28" s="46"/>
      <c r="H28" s="47" t="s">
        <v>75</v>
      </c>
      <c r="I28" s="33">
        <v>415</v>
      </c>
      <c r="J28" s="33">
        <v>364</v>
      </c>
      <c r="K28" s="34">
        <f>I28-J28</f>
        <v>51</v>
      </c>
      <c r="M28" s="101" t="s">
        <v>76</v>
      </c>
      <c r="N28" s="102"/>
      <c r="O28" s="71">
        <f>(J10-J13)/J10</f>
        <v>0.60491606714628299</v>
      </c>
      <c r="P28" s="2"/>
    </row>
    <row r="29" spans="1:16" ht="15" thickBot="1" x14ac:dyDescent="0.4">
      <c r="A29" s="2"/>
      <c r="B29" s="41"/>
      <c r="C29" s="45" t="s">
        <v>54</v>
      </c>
      <c r="D29" s="33">
        <v>72.150000000000006</v>
      </c>
      <c r="E29" s="33">
        <v>68.400000000000006</v>
      </c>
      <c r="F29" s="34">
        <v>94.81</v>
      </c>
      <c r="G29" s="48">
        <v>5.5</v>
      </c>
      <c r="H29" s="66" t="s">
        <v>25</v>
      </c>
      <c r="I29" s="35">
        <v>175</v>
      </c>
      <c r="J29" s="35">
        <v>146</v>
      </c>
      <c r="K29" s="36">
        <f>I29-J29</f>
        <v>29</v>
      </c>
      <c r="L29" s="49"/>
      <c r="M29" s="91" t="s">
        <v>53</v>
      </c>
      <c r="N29" s="92"/>
      <c r="O29" s="72">
        <f>(J9-J13)/J9</f>
        <v>0.82953957578892912</v>
      </c>
      <c r="P29" s="2"/>
    </row>
    <row r="30" spans="1:16" ht="15" customHeight="1" x14ac:dyDescent="0.35">
      <c r="A30" s="2"/>
      <c r="B30" s="41"/>
      <c r="C30" s="45" t="s">
        <v>55</v>
      </c>
      <c r="D30" s="33">
        <v>78.349999999999994</v>
      </c>
      <c r="E30" s="33">
        <v>67.099999999999994</v>
      </c>
      <c r="F30" s="34">
        <v>85.65</v>
      </c>
      <c r="P30" s="2"/>
    </row>
    <row r="31" spans="1:16" ht="15" customHeight="1" x14ac:dyDescent="0.35">
      <c r="A31" s="2"/>
      <c r="B31" s="41"/>
      <c r="C31" s="45" t="s">
        <v>56</v>
      </c>
      <c r="D31" s="33">
        <v>76.95</v>
      </c>
      <c r="E31" s="33">
        <v>57.13</v>
      </c>
      <c r="F31" s="34">
        <v>74.25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54.33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91.27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 t="s">
        <v>355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 t="s">
        <v>356</v>
      </c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 t="s">
        <v>357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358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359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360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 t="s">
        <v>361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 t="s">
        <v>362</v>
      </c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 t="s">
        <v>363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364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 t="s">
        <v>365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 t="s">
        <v>366</v>
      </c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 t="s">
        <v>367</v>
      </c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 t="s">
        <v>368</v>
      </c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67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590</v>
      </c>
      <c r="G64" s="12"/>
      <c r="H64" s="12"/>
      <c r="I64" s="12"/>
      <c r="J64" s="116">
        <f>AVERAGE(F64:I64)</f>
        <v>590</v>
      </c>
      <c r="K64" s="117"/>
      <c r="M64" s="8">
        <v>2</v>
      </c>
      <c r="N64" s="118">
        <v>9.5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463</v>
      </c>
      <c r="G65" s="12"/>
      <c r="H65" s="12"/>
      <c r="I65" s="12"/>
      <c r="J65" s="116">
        <f t="shared" ref="J65:J70" si="1">AVERAGE(F65:I65)</f>
        <v>463</v>
      </c>
      <c r="K65" s="117"/>
      <c r="M65" s="8">
        <v>3</v>
      </c>
      <c r="N65" s="118">
        <v>9.1</v>
      </c>
      <c r="O65" s="119"/>
      <c r="P65" s="2"/>
    </row>
    <row r="66" spans="1:16" ht="15" customHeight="1" x14ac:dyDescent="0.35">
      <c r="A66" s="2"/>
      <c r="C66" s="9" t="s">
        <v>12</v>
      </c>
      <c r="D66" s="11">
        <v>63.67</v>
      </c>
      <c r="E66" s="11">
        <v>7.1</v>
      </c>
      <c r="F66" s="11">
        <v>991</v>
      </c>
      <c r="G66" s="11">
        <v>972</v>
      </c>
      <c r="H66" s="11">
        <v>949</v>
      </c>
      <c r="I66" s="11">
        <v>969</v>
      </c>
      <c r="J66" s="116">
        <f t="shared" si="1"/>
        <v>970.25</v>
      </c>
      <c r="K66" s="117"/>
      <c r="M66" s="8">
        <v>4</v>
      </c>
      <c r="N66" s="118">
        <v>8.3000000000000007</v>
      </c>
      <c r="O66" s="119"/>
      <c r="P66" s="2"/>
    </row>
    <row r="67" spans="1:16" ht="15" customHeight="1" x14ac:dyDescent="0.35">
      <c r="A67" s="2"/>
      <c r="C67" s="9" t="s">
        <v>13</v>
      </c>
      <c r="D67" s="11">
        <v>60.91</v>
      </c>
      <c r="E67" s="11">
        <v>8.5</v>
      </c>
      <c r="F67" s="11">
        <v>489</v>
      </c>
      <c r="G67" s="11">
        <v>481</v>
      </c>
      <c r="H67" s="11">
        <v>476</v>
      </c>
      <c r="I67" s="11">
        <v>519</v>
      </c>
      <c r="J67" s="116">
        <f t="shared" si="1"/>
        <v>491.25</v>
      </c>
      <c r="K67" s="117"/>
      <c r="M67" s="8">
        <v>5</v>
      </c>
      <c r="N67" s="118">
        <v>8.6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278</v>
      </c>
      <c r="G68" s="64">
        <v>289</v>
      </c>
      <c r="H68" s="64">
        <v>283</v>
      </c>
      <c r="I68" s="64">
        <v>322</v>
      </c>
      <c r="J68" s="116">
        <f t="shared" si="1"/>
        <v>293</v>
      </c>
      <c r="K68" s="117"/>
      <c r="M68" s="13">
        <v>6</v>
      </c>
      <c r="N68" s="120">
        <v>7.2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149</v>
      </c>
      <c r="G69" s="64">
        <v>169</v>
      </c>
      <c r="H69" s="64">
        <v>169</v>
      </c>
      <c r="I69" s="64">
        <v>199</v>
      </c>
      <c r="J69" s="116">
        <f t="shared" si="1"/>
        <v>171.5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60.72</v>
      </c>
      <c r="E70" s="15">
        <v>7.2</v>
      </c>
      <c r="F70" s="15">
        <v>159</v>
      </c>
      <c r="G70" s="15">
        <v>166</v>
      </c>
      <c r="H70" s="15">
        <v>161</v>
      </c>
      <c r="I70" s="15">
        <v>195</v>
      </c>
      <c r="J70" s="122">
        <f t="shared" si="1"/>
        <v>170.25</v>
      </c>
      <c r="K70" s="123"/>
      <c r="M70" s="68" t="s">
        <v>65</v>
      </c>
      <c r="N70" s="66">
        <v>0.41299999999999998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28.22</v>
      </c>
      <c r="E73" s="11">
        <v>9.6</v>
      </c>
      <c r="F73" s="22">
        <v>1088</v>
      </c>
      <c r="G73" s="16"/>
      <c r="H73" s="23" t="s">
        <v>21</v>
      </c>
      <c r="I73" s="111">
        <v>5.49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64.47</v>
      </c>
      <c r="E74" s="11"/>
      <c r="F74" s="22">
        <v>181</v>
      </c>
      <c r="G74" s="16"/>
      <c r="H74" s="27" t="s">
        <v>25</v>
      </c>
      <c r="I74" s="113">
        <v>5.27</v>
      </c>
      <c r="J74" s="113"/>
      <c r="K74" s="114"/>
      <c r="M74" s="66">
        <v>6.8</v>
      </c>
      <c r="N74" s="28">
        <v>56</v>
      </c>
      <c r="O74" s="67">
        <v>0.04</v>
      </c>
      <c r="P74" s="2"/>
    </row>
    <row r="75" spans="1:16" ht="15" customHeight="1" thickBot="1" x14ac:dyDescent="0.4">
      <c r="A75" s="2"/>
      <c r="C75" s="21" t="s">
        <v>26</v>
      </c>
      <c r="D75" s="11">
        <v>64.72</v>
      </c>
      <c r="E75" s="11"/>
      <c r="F75" s="22">
        <v>155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65.31</v>
      </c>
      <c r="E77" s="11"/>
      <c r="F77" s="22">
        <v>175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5.5</v>
      </c>
      <c r="O77" s="34">
        <v>100</v>
      </c>
      <c r="P77" s="2"/>
    </row>
    <row r="78" spans="1:16" ht="15" thickBot="1" x14ac:dyDescent="0.4">
      <c r="A78" s="2"/>
      <c r="C78" s="21" t="s">
        <v>36</v>
      </c>
      <c r="D78" s="11">
        <v>75.08</v>
      </c>
      <c r="E78" s="11"/>
      <c r="F78" s="22">
        <v>1334</v>
      </c>
      <c r="G78" s="16"/>
      <c r="H78" s="103">
        <v>2</v>
      </c>
      <c r="I78" s="105">
        <v>629</v>
      </c>
      <c r="J78" s="105">
        <v>229</v>
      </c>
      <c r="K78" s="107">
        <f>((I78-J78)/I78)</f>
        <v>0.63593004769475359</v>
      </c>
      <c r="M78" s="13">
        <v>2</v>
      </c>
      <c r="N78" s="35">
        <v>5.4</v>
      </c>
      <c r="O78" s="36">
        <v>100</v>
      </c>
      <c r="P78" s="2"/>
    </row>
    <row r="79" spans="1:16" ht="15" thickBot="1" x14ac:dyDescent="0.4">
      <c r="A79" s="2"/>
      <c r="C79" s="21" t="s">
        <v>37</v>
      </c>
      <c r="D79" s="11">
        <v>76.010000000000005</v>
      </c>
      <c r="E79" s="11">
        <v>7.1</v>
      </c>
      <c r="F79" s="22">
        <v>352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344</v>
      </c>
      <c r="G80" s="16"/>
      <c r="H80" s="103">
        <v>8</v>
      </c>
      <c r="I80" s="105">
        <v>298</v>
      </c>
      <c r="J80" s="105">
        <v>70</v>
      </c>
      <c r="K80" s="107">
        <f>((I80-J80)/I80)</f>
        <v>0.7651006711409396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77.930000000000007</v>
      </c>
      <c r="E81" s="11">
        <v>6.4</v>
      </c>
      <c r="F81" s="22">
        <v>748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0.49368719402215921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740</v>
      </c>
      <c r="G82" s="16"/>
      <c r="M82" s="96" t="s">
        <v>43</v>
      </c>
      <c r="N82" s="97"/>
      <c r="O82" s="37">
        <f>(J67-J68)/J67</f>
        <v>0.40356234096692112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0.41467576791808874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7.2886297376093291E-3</v>
      </c>
      <c r="P84" s="2"/>
    </row>
    <row r="85" spans="1:16" x14ac:dyDescent="0.35">
      <c r="A85" s="2"/>
      <c r="B85" s="41"/>
      <c r="C85" s="45" t="s">
        <v>52</v>
      </c>
      <c r="D85" s="33">
        <v>91.12</v>
      </c>
      <c r="E85" s="33"/>
      <c r="F85" s="34"/>
      <c r="G85" s="46"/>
      <c r="H85" s="47" t="s">
        <v>21</v>
      </c>
      <c r="I85" s="33">
        <v>669</v>
      </c>
      <c r="J85" s="33">
        <v>589</v>
      </c>
      <c r="K85" s="34">
        <f>I85-J85</f>
        <v>80</v>
      </c>
      <c r="M85" s="101" t="s">
        <v>76</v>
      </c>
      <c r="N85" s="102"/>
      <c r="O85" s="71">
        <f>(J67-J70)/J67</f>
        <v>0.65343511450381675</v>
      </c>
      <c r="P85" s="2"/>
    </row>
    <row r="86" spans="1:16" ht="15" thickBot="1" x14ac:dyDescent="0.4">
      <c r="A86" s="2"/>
      <c r="B86" s="41"/>
      <c r="C86" s="45" t="s">
        <v>54</v>
      </c>
      <c r="D86" s="33">
        <v>72.849999999999994</v>
      </c>
      <c r="E86" s="33">
        <v>67.81</v>
      </c>
      <c r="F86" s="34">
        <v>93.09</v>
      </c>
      <c r="G86" s="48">
        <v>6.1</v>
      </c>
      <c r="H86" s="66" t="s">
        <v>25</v>
      </c>
      <c r="I86" s="35">
        <v>189</v>
      </c>
      <c r="J86" s="35">
        <v>166</v>
      </c>
      <c r="K86" s="34">
        <f>I86-J86</f>
        <v>23</v>
      </c>
      <c r="L86" s="49"/>
      <c r="M86" s="91" t="s">
        <v>53</v>
      </c>
      <c r="N86" s="92"/>
      <c r="O86" s="72">
        <f>(J66-J70)/J66</f>
        <v>0.82452976037103842</v>
      </c>
      <c r="P86" s="2"/>
    </row>
    <row r="87" spans="1:16" ht="15" customHeight="1" x14ac:dyDescent="0.35">
      <c r="A87" s="2"/>
      <c r="B87" s="41"/>
      <c r="C87" s="45" t="s">
        <v>55</v>
      </c>
      <c r="D87" s="33">
        <v>77.75</v>
      </c>
      <c r="E87" s="33">
        <v>65.62</v>
      </c>
      <c r="F87" s="34">
        <v>84.41</v>
      </c>
      <c r="P87" s="2"/>
    </row>
    <row r="88" spans="1:16" ht="15" customHeight="1" x14ac:dyDescent="0.35">
      <c r="A88" s="2"/>
      <c r="B88" s="41"/>
      <c r="C88" s="45" t="s">
        <v>56</v>
      </c>
      <c r="D88" s="33">
        <v>75.650000000000006</v>
      </c>
      <c r="E88" s="33">
        <v>51.17</v>
      </c>
      <c r="F88" s="34">
        <v>67.650000000000006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56.11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90.88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 t="s">
        <v>369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 t="s">
        <v>374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375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373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372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 t="s">
        <v>377</v>
      </c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 t="s">
        <v>370</v>
      </c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371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 t="s">
        <v>376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 t="s">
        <v>378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82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577</v>
      </c>
      <c r="G119" s="12"/>
      <c r="H119" s="12"/>
      <c r="I119" s="12"/>
      <c r="J119" s="116">
        <f>AVERAGE(F119:I119)</f>
        <v>577</v>
      </c>
      <c r="K119" s="117"/>
      <c r="M119" s="8">
        <v>2</v>
      </c>
      <c r="N119" s="118">
        <v>9.6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479</v>
      </c>
      <c r="G120" s="12"/>
      <c r="H120" s="12"/>
      <c r="I120" s="12"/>
      <c r="J120" s="116">
        <f t="shared" ref="J120:J125" si="2">AVERAGE(F120:I120)</f>
        <v>479</v>
      </c>
      <c r="K120" s="117"/>
      <c r="M120" s="8">
        <v>3</v>
      </c>
      <c r="N120" s="118">
        <v>9.1</v>
      </c>
      <c r="O120" s="119"/>
      <c r="P120" s="2"/>
    </row>
    <row r="121" spans="1:16" x14ac:dyDescent="0.35">
      <c r="A121" s="2"/>
      <c r="C121" s="9" t="s">
        <v>12</v>
      </c>
      <c r="D121" s="11">
        <v>60.59</v>
      </c>
      <c r="E121" s="11">
        <v>6.9</v>
      </c>
      <c r="F121" s="11">
        <v>1252</v>
      </c>
      <c r="G121" s="11">
        <v>1171</v>
      </c>
      <c r="H121" s="11">
        <v>1085</v>
      </c>
      <c r="I121" s="11">
        <v>1011</v>
      </c>
      <c r="J121" s="116">
        <f t="shared" si="2"/>
        <v>1129.75</v>
      </c>
      <c r="K121" s="117"/>
      <c r="M121" s="8">
        <v>4</v>
      </c>
      <c r="N121" s="118">
        <v>7.6</v>
      </c>
      <c r="O121" s="119"/>
      <c r="P121" s="2"/>
    </row>
    <row r="122" spans="1:16" x14ac:dyDescent="0.35">
      <c r="A122" s="2"/>
      <c r="C122" s="9" t="s">
        <v>13</v>
      </c>
      <c r="D122" s="11">
        <v>59.12</v>
      </c>
      <c r="E122" s="11">
        <v>7.9</v>
      </c>
      <c r="F122" s="11">
        <v>636</v>
      </c>
      <c r="G122" s="11">
        <v>611</v>
      </c>
      <c r="H122" s="11">
        <v>525</v>
      </c>
      <c r="I122" s="11">
        <v>490</v>
      </c>
      <c r="J122" s="116">
        <f t="shared" si="2"/>
        <v>565.5</v>
      </c>
      <c r="K122" s="117"/>
      <c r="M122" s="8">
        <v>5</v>
      </c>
      <c r="N122" s="118">
        <v>8.8000000000000007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358</v>
      </c>
      <c r="G123" s="64">
        <v>339</v>
      </c>
      <c r="H123" s="64">
        <v>310</v>
      </c>
      <c r="I123" s="64">
        <v>298</v>
      </c>
      <c r="J123" s="116">
        <f t="shared" si="2"/>
        <v>326.25</v>
      </c>
      <c r="K123" s="117"/>
      <c r="M123" s="13">
        <v>6</v>
      </c>
      <c r="N123" s="120">
        <v>7.2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245</v>
      </c>
      <c r="G124" s="64">
        <v>247</v>
      </c>
      <c r="H124" s="64">
        <v>234</v>
      </c>
      <c r="I124" s="64">
        <v>228</v>
      </c>
      <c r="J124" s="116">
        <f t="shared" si="2"/>
        <v>238.5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60.38</v>
      </c>
      <c r="E125" s="15">
        <v>7.2</v>
      </c>
      <c r="F125" s="15">
        <v>238</v>
      </c>
      <c r="G125" s="15">
        <v>241</v>
      </c>
      <c r="H125" s="15">
        <v>230</v>
      </c>
      <c r="I125" s="15">
        <v>225</v>
      </c>
      <c r="J125" s="122">
        <f t="shared" si="2"/>
        <v>233.5</v>
      </c>
      <c r="K125" s="123"/>
      <c r="M125" s="68" t="s">
        <v>65</v>
      </c>
      <c r="N125" s="66">
        <v>0.43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20.76</v>
      </c>
      <c r="E128" s="11">
        <v>9.4</v>
      </c>
      <c r="F128" s="22">
        <v>899</v>
      </c>
      <c r="G128" s="16"/>
      <c r="H128" s="23" t="s">
        <v>21</v>
      </c>
      <c r="I128" s="111">
        <v>5.61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65.67</v>
      </c>
      <c r="E129" s="11"/>
      <c r="F129" s="22">
        <v>220</v>
      </c>
      <c r="G129" s="16"/>
      <c r="H129" s="27" t="s">
        <v>25</v>
      </c>
      <c r="I129" s="113">
        <v>5.38</v>
      </c>
      <c r="J129" s="113"/>
      <c r="K129" s="114"/>
      <c r="M129" s="66">
        <v>6.7</v>
      </c>
      <c r="N129" s="28">
        <v>50</v>
      </c>
      <c r="O129" s="67">
        <v>0.05</v>
      </c>
      <c r="P129" s="2"/>
    </row>
    <row r="130" spans="1:16" ht="15" customHeight="1" thickBot="1" x14ac:dyDescent="0.4">
      <c r="A130" s="2"/>
      <c r="C130" s="21" t="s">
        <v>26</v>
      </c>
      <c r="D130" s="11">
        <v>67.25</v>
      </c>
      <c r="E130" s="11"/>
      <c r="F130" s="22">
        <v>217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68.239999999999995</v>
      </c>
      <c r="E132" s="11"/>
      <c r="F132" s="22">
        <v>214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5.7</v>
      </c>
      <c r="O132" s="34">
        <v>100</v>
      </c>
      <c r="P132" s="2"/>
    </row>
    <row r="133" spans="1:16" ht="15" thickBot="1" x14ac:dyDescent="0.4">
      <c r="A133" s="2"/>
      <c r="C133" s="21" t="s">
        <v>36</v>
      </c>
      <c r="D133" s="11">
        <v>75.400000000000006</v>
      </c>
      <c r="E133" s="11"/>
      <c r="F133" s="22">
        <v>1425</v>
      </c>
      <c r="G133" s="16"/>
      <c r="H133" s="103"/>
      <c r="I133" s="105"/>
      <c r="J133" s="105"/>
      <c r="K133" s="107" t="e">
        <f>((I133-J133)/I133)</f>
        <v>#DIV/0!</v>
      </c>
      <c r="M133" s="13">
        <v>2</v>
      </c>
      <c r="N133" s="35">
        <v>5.8</v>
      </c>
      <c r="O133" s="36">
        <v>100</v>
      </c>
      <c r="P133" s="2"/>
    </row>
    <row r="134" spans="1:16" ht="15" thickBot="1" x14ac:dyDescent="0.4">
      <c r="A134" s="2"/>
      <c r="C134" s="21" t="s">
        <v>37</v>
      </c>
      <c r="D134" s="11">
        <v>76.45</v>
      </c>
      <c r="E134" s="11"/>
      <c r="F134" s="22">
        <v>365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349</v>
      </c>
      <c r="G135" s="16"/>
      <c r="H135" s="103">
        <v>12</v>
      </c>
      <c r="I135" s="105">
        <v>383</v>
      </c>
      <c r="J135" s="105">
        <v>211</v>
      </c>
      <c r="K135" s="107">
        <f>((I135-J135)/I135)</f>
        <v>0.44908616187989558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77.3</v>
      </c>
      <c r="E136" s="11">
        <v>6.6</v>
      </c>
      <c r="F136" s="22">
        <v>760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0.49944678026111972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747</v>
      </c>
      <c r="G137" s="16"/>
      <c r="M137" s="96" t="s">
        <v>43</v>
      </c>
      <c r="N137" s="97"/>
      <c r="O137" s="37">
        <f>(J122-J123)/J122</f>
        <v>0.42307692307692307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0.26896551724137929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2.0964360587002098E-2</v>
      </c>
      <c r="P139" s="2"/>
    </row>
    <row r="140" spans="1:16" x14ac:dyDescent="0.35">
      <c r="A140" s="2"/>
      <c r="B140" s="41"/>
      <c r="C140" s="45" t="s">
        <v>52</v>
      </c>
      <c r="D140" s="33">
        <v>91.3</v>
      </c>
      <c r="E140" s="33"/>
      <c r="F140" s="34"/>
      <c r="G140" s="46"/>
      <c r="H140" s="47" t="s">
        <v>75</v>
      </c>
      <c r="I140" s="33">
        <v>323</v>
      </c>
      <c r="J140" s="33">
        <v>278</v>
      </c>
      <c r="K140" s="34">
        <f>I140-J140</f>
        <v>45</v>
      </c>
      <c r="M140" s="101" t="s">
        <v>76</v>
      </c>
      <c r="N140" s="102"/>
      <c r="O140" s="71">
        <f>(J122-J125)/J122</f>
        <v>0.58709106984969051</v>
      </c>
      <c r="P140" s="2"/>
    </row>
    <row r="141" spans="1:16" ht="15" thickBot="1" x14ac:dyDescent="0.4">
      <c r="A141" s="2"/>
      <c r="B141" s="41"/>
      <c r="C141" s="45" t="s">
        <v>54</v>
      </c>
      <c r="D141" s="33">
        <v>73.05</v>
      </c>
      <c r="E141" s="33">
        <v>68.48</v>
      </c>
      <c r="F141" s="34">
        <v>93.75</v>
      </c>
      <c r="G141" s="48">
        <v>5.8</v>
      </c>
      <c r="H141" s="66" t="s">
        <v>25</v>
      </c>
      <c r="I141" s="35">
        <v>181</v>
      </c>
      <c r="J141" s="35">
        <v>150</v>
      </c>
      <c r="K141" s="34">
        <f>I141-J141</f>
        <v>31</v>
      </c>
      <c r="L141" s="49"/>
      <c r="M141" s="91" t="s">
        <v>53</v>
      </c>
      <c r="N141" s="92"/>
      <c r="O141" s="72">
        <f>(J121-J125)/J121</f>
        <v>0.79331710555432622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78.25</v>
      </c>
      <c r="E142" s="33">
        <v>65.95</v>
      </c>
      <c r="F142" s="34">
        <v>84.28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76.45</v>
      </c>
      <c r="E143" s="33">
        <v>51.5</v>
      </c>
      <c r="F143" s="34">
        <v>67.37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52.9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91.5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 t="s">
        <v>379</v>
      </c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 t="s">
        <v>381</v>
      </c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 t="s">
        <v>382</v>
      </c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267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383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 t="s">
        <v>384</v>
      </c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 t="s">
        <v>380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 t="s">
        <v>385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386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 t="s">
        <v>387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77EE-50E1-4909-8693-66B7E9271803}">
  <dimension ref="A1:S171"/>
  <sheetViews>
    <sheetView zoomScale="85" zoomScaleNormal="85" workbookViewId="0">
      <selection activeCell="N124" sqref="N124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68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878.91666666666663</v>
      </c>
    </row>
    <row r="7" spans="1:19" x14ac:dyDescent="0.35">
      <c r="A7" s="2"/>
      <c r="C7" s="9" t="s">
        <v>10</v>
      </c>
      <c r="D7" s="10"/>
      <c r="E7" s="10"/>
      <c r="F7" s="11">
        <v>598</v>
      </c>
      <c r="G7" s="12"/>
      <c r="H7" s="12"/>
      <c r="I7" s="12"/>
      <c r="J7" s="116">
        <f>AVERAGE(F7:I7)</f>
        <v>598</v>
      </c>
      <c r="K7" s="117"/>
      <c r="M7" s="8">
        <v>2</v>
      </c>
      <c r="N7" s="118">
        <v>9.6</v>
      </c>
      <c r="O7" s="119"/>
      <c r="P7" s="2"/>
      <c r="R7" s="56" t="s">
        <v>21</v>
      </c>
      <c r="S7" s="73">
        <f>AVERAGE(J10,J67,J122)</f>
        <v>425.08333333333331</v>
      </c>
    </row>
    <row r="8" spans="1:19" x14ac:dyDescent="0.35">
      <c r="A8" s="2"/>
      <c r="C8" s="9" t="s">
        <v>11</v>
      </c>
      <c r="D8" s="10"/>
      <c r="E8" s="10"/>
      <c r="F8" s="11">
        <v>492</v>
      </c>
      <c r="G8" s="12"/>
      <c r="H8" s="12"/>
      <c r="I8" s="12"/>
      <c r="J8" s="116">
        <f t="shared" ref="J8:J13" si="0">AVERAGE(F8:I8)</f>
        <v>492</v>
      </c>
      <c r="K8" s="117"/>
      <c r="M8" s="8">
        <v>3</v>
      </c>
      <c r="N8" s="118">
        <v>9.1999999999999993</v>
      </c>
      <c r="O8" s="119"/>
      <c r="P8" s="2"/>
      <c r="R8" s="56" t="s">
        <v>25</v>
      </c>
      <c r="S8" s="74">
        <f>AVERAGE(J13,J70,J125)</f>
        <v>173.33333333333334</v>
      </c>
    </row>
    <row r="9" spans="1:19" x14ac:dyDescent="0.35">
      <c r="A9" s="2"/>
      <c r="C9" s="9" t="s">
        <v>12</v>
      </c>
      <c r="D9" s="11">
        <v>62.09</v>
      </c>
      <c r="E9" s="11">
        <v>7.2</v>
      </c>
      <c r="F9" s="11">
        <v>1022</v>
      </c>
      <c r="G9" s="11">
        <v>998</v>
      </c>
      <c r="H9" s="11">
        <v>942</v>
      </c>
      <c r="I9" s="11">
        <v>887</v>
      </c>
      <c r="J9" s="116">
        <f t="shared" si="0"/>
        <v>962.25</v>
      </c>
      <c r="K9" s="117"/>
      <c r="M9" s="8">
        <v>4</v>
      </c>
      <c r="N9" s="118">
        <v>8.4</v>
      </c>
      <c r="O9" s="119"/>
      <c r="P9" s="2"/>
      <c r="R9" s="75" t="s">
        <v>78</v>
      </c>
      <c r="S9" s="76">
        <f>S6-S8</f>
        <v>705.58333333333326</v>
      </c>
    </row>
    <row r="10" spans="1:19" x14ac:dyDescent="0.35">
      <c r="A10" s="2"/>
      <c r="C10" s="9" t="s">
        <v>13</v>
      </c>
      <c r="D10" s="11">
        <v>60.77</v>
      </c>
      <c r="E10" s="11">
        <v>8.3000000000000007</v>
      </c>
      <c r="F10" s="11">
        <v>487</v>
      </c>
      <c r="G10" s="11">
        <v>479</v>
      </c>
      <c r="H10" s="11">
        <v>448</v>
      </c>
      <c r="I10" s="11">
        <v>439</v>
      </c>
      <c r="J10" s="116">
        <f t="shared" si="0"/>
        <v>463.25</v>
      </c>
      <c r="K10" s="117"/>
      <c r="M10" s="8">
        <v>5</v>
      </c>
      <c r="N10" s="118">
        <v>8.8000000000000007</v>
      </c>
      <c r="O10" s="119"/>
      <c r="P10" s="2"/>
      <c r="R10" s="75" t="s">
        <v>79</v>
      </c>
      <c r="S10" s="77">
        <f>S7-S8</f>
        <v>251.74999999999997</v>
      </c>
    </row>
    <row r="11" spans="1:19" ht="15" thickBot="1" x14ac:dyDescent="0.4">
      <c r="A11" s="2"/>
      <c r="C11" s="9" t="s">
        <v>14</v>
      </c>
      <c r="D11" s="11"/>
      <c r="E11" s="11"/>
      <c r="F11" s="11">
        <v>349</v>
      </c>
      <c r="G11" s="64">
        <v>340</v>
      </c>
      <c r="H11" s="64">
        <v>333</v>
      </c>
      <c r="I11" s="64">
        <v>325</v>
      </c>
      <c r="J11" s="116">
        <f t="shared" si="0"/>
        <v>336.75</v>
      </c>
      <c r="K11" s="117"/>
      <c r="M11" s="13">
        <v>6</v>
      </c>
      <c r="N11" s="120">
        <v>7.5</v>
      </c>
      <c r="O11" s="121"/>
      <c r="P11" s="2"/>
      <c r="R11" s="78" t="s">
        <v>80</v>
      </c>
      <c r="S11" s="79">
        <f>S9/S6</f>
        <v>0.80278752251825158</v>
      </c>
    </row>
    <row r="12" spans="1:19" ht="15" thickBot="1" x14ac:dyDescent="0.4">
      <c r="A12" s="2"/>
      <c r="C12" s="9" t="s">
        <v>15</v>
      </c>
      <c r="D12" s="11"/>
      <c r="E12" s="11"/>
      <c r="F12" s="11">
        <v>211</v>
      </c>
      <c r="G12" s="64">
        <v>208</v>
      </c>
      <c r="H12" s="64">
        <v>200</v>
      </c>
      <c r="I12" s="64">
        <v>190</v>
      </c>
      <c r="J12" s="116">
        <f t="shared" si="0"/>
        <v>202.25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0.59223681631052727</v>
      </c>
    </row>
    <row r="13" spans="1:19" ht="15" thickBot="1" x14ac:dyDescent="0.4">
      <c r="A13" s="2"/>
      <c r="C13" s="14" t="s">
        <v>16</v>
      </c>
      <c r="D13" s="15">
        <v>60.45</v>
      </c>
      <c r="E13" s="15">
        <v>7.1</v>
      </c>
      <c r="F13" s="15">
        <v>219</v>
      </c>
      <c r="G13" s="15">
        <v>215</v>
      </c>
      <c r="H13" s="15">
        <v>208</v>
      </c>
      <c r="I13" s="15">
        <v>201</v>
      </c>
      <c r="J13" s="122">
        <f t="shared" si="0"/>
        <v>210.75</v>
      </c>
      <c r="K13" s="123"/>
      <c r="M13" s="68" t="s">
        <v>65</v>
      </c>
      <c r="N13" s="66">
        <v>0.42199999999999999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15.02</v>
      </c>
      <c r="E16" s="11">
        <v>9.6</v>
      </c>
      <c r="F16" s="22">
        <v>1096</v>
      </c>
      <c r="G16" s="16"/>
      <c r="H16" s="23" t="s">
        <v>21</v>
      </c>
      <c r="I16" s="111">
        <v>5.15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65.11</v>
      </c>
      <c r="E17" s="11"/>
      <c r="F17" s="22">
        <v>229</v>
      </c>
      <c r="G17" s="16"/>
      <c r="H17" s="27" t="s">
        <v>25</v>
      </c>
      <c r="I17" s="113">
        <v>4.93</v>
      </c>
      <c r="J17" s="113"/>
      <c r="K17" s="114"/>
      <c r="M17" s="66">
        <v>6.9</v>
      </c>
      <c r="N17" s="28">
        <v>69</v>
      </c>
      <c r="O17" s="67">
        <v>0.04</v>
      </c>
      <c r="P17" s="2"/>
    </row>
    <row r="18" spans="1:16" ht="15" thickBot="1" x14ac:dyDescent="0.4">
      <c r="A18" s="2"/>
      <c r="C18" s="21" t="s">
        <v>26</v>
      </c>
      <c r="D18" s="11">
        <v>66.64</v>
      </c>
      <c r="E18" s="11"/>
      <c r="F18" s="22">
        <v>232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65.19</v>
      </c>
      <c r="E20" s="11"/>
      <c r="F20" s="22">
        <v>214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5.6</v>
      </c>
      <c r="O20" s="34">
        <v>100</v>
      </c>
      <c r="P20" s="2"/>
    </row>
    <row r="21" spans="1:16" ht="15" thickBot="1" x14ac:dyDescent="0.4">
      <c r="A21" s="2"/>
      <c r="C21" s="21" t="s">
        <v>36</v>
      </c>
      <c r="D21" s="11">
        <v>74.97</v>
      </c>
      <c r="E21" s="11"/>
      <c r="F21" s="22">
        <v>1411</v>
      </c>
      <c r="G21" s="16"/>
      <c r="H21" s="103">
        <v>3</v>
      </c>
      <c r="I21" s="105">
        <v>412</v>
      </c>
      <c r="J21" s="105">
        <v>171</v>
      </c>
      <c r="K21" s="107">
        <f>((I21-J21)/I21)</f>
        <v>0.58495145631067957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4">
      <c r="A22" s="2"/>
      <c r="C22" s="21" t="s">
        <v>37</v>
      </c>
      <c r="D22" s="11">
        <v>74.88</v>
      </c>
      <c r="E22" s="11">
        <v>6.7</v>
      </c>
      <c r="F22" s="22">
        <v>388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381</v>
      </c>
      <c r="G23" s="16"/>
      <c r="H23" s="103">
        <v>14</v>
      </c>
      <c r="I23" s="105">
        <v>219</v>
      </c>
      <c r="J23" s="105">
        <v>113</v>
      </c>
      <c r="K23" s="107">
        <f>((I23-J23)/I23)</f>
        <v>0.48401826484018262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76.819999999999993</v>
      </c>
      <c r="E24" s="11">
        <v>6.2</v>
      </c>
      <c r="F24" s="22">
        <v>789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0.51857625357235648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781</v>
      </c>
      <c r="G25" s="16"/>
      <c r="M25" s="96" t="s">
        <v>43</v>
      </c>
      <c r="N25" s="97"/>
      <c r="O25" s="37">
        <f>(J10-J11)/J10</f>
        <v>0.27307069616837559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0.39940608760207869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-4.2027194066749075E-2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91.12</v>
      </c>
      <c r="E28" s="33"/>
      <c r="F28" s="34"/>
      <c r="G28" s="46"/>
      <c r="H28" s="47" t="s">
        <v>75</v>
      </c>
      <c r="I28" s="33">
        <v>688</v>
      </c>
      <c r="J28" s="33">
        <v>600</v>
      </c>
      <c r="K28" s="34">
        <f>I28-J28</f>
        <v>88</v>
      </c>
      <c r="M28" s="101" t="s">
        <v>76</v>
      </c>
      <c r="N28" s="102"/>
      <c r="O28" s="71">
        <f>(J10-J13)/J10</f>
        <v>0.54506206152185643</v>
      </c>
      <c r="P28" s="2"/>
    </row>
    <row r="29" spans="1:16" ht="15" thickBot="1" x14ac:dyDescent="0.4">
      <c r="A29" s="2"/>
      <c r="B29" s="41"/>
      <c r="C29" s="45" t="s">
        <v>54</v>
      </c>
      <c r="D29" s="33">
        <v>72.849999999999994</v>
      </c>
      <c r="E29" s="33">
        <v>68.25</v>
      </c>
      <c r="F29" s="34">
        <v>93.69</v>
      </c>
      <c r="G29" s="48">
        <v>6</v>
      </c>
      <c r="H29" s="66" t="s">
        <v>25</v>
      </c>
      <c r="I29" s="35">
        <v>245</v>
      </c>
      <c r="J29" s="35">
        <v>220</v>
      </c>
      <c r="K29" s="36">
        <f>I29-J29</f>
        <v>25</v>
      </c>
      <c r="L29" s="49"/>
      <c r="M29" s="91" t="s">
        <v>53</v>
      </c>
      <c r="N29" s="92"/>
      <c r="O29" s="72">
        <f>(J9-J13)/J9</f>
        <v>0.78098207326578328</v>
      </c>
      <c r="P29" s="2"/>
    </row>
    <row r="30" spans="1:16" ht="15" customHeight="1" x14ac:dyDescent="0.35">
      <c r="A30" s="2"/>
      <c r="B30" s="41"/>
      <c r="C30" s="45" t="s">
        <v>55</v>
      </c>
      <c r="D30" s="33">
        <v>79.05</v>
      </c>
      <c r="E30" s="33">
        <v>66.67</v>
      </c>
      <c r="F30" s="34">
        <v>84.35</v>
      </c>
      <c r="P30" s="2"/>
    </row>
    <row r="31" spans="1:16" ht="15" customHeight="1" x14ac:dyDescent="0.35">
      <c r="A31" s="2"/>
      <c r="B31" s="41"/>
      <c r="C31" s="45" t="s">
        <v>56</v>
      </c>
      <c r="D31" s="33">
        <v>75.150000000000006</v>
      </c>
      <c r="E31" s="33">
        <v>50.05</v>
      </c>
      <c r="F31" s="34">
        <v>66.61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55.59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91.22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 t="s">
        <v>388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 t="s">
        <v>392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393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394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391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 t="s">
        <v>389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390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 t="s">
        <v>395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 t="s">
        <v>396</v>
      </c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67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611</v>
      </c>
      <c r="G64" s="12"/>
      <c r="H64" s="12"/>
      <c r="I64" s="12"/>
      <c r="J64" s="116">
        <f>AVERAGE(F64:I64)</f>
        <v>611</v>
      </c>
      <c r="K64" s="117"/>
      <c r="M64" s="8">
        <v>2</v>
      </c>
      <c r="N64" s="118">
        <v>9.6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468</v>
      </c>
      <c r="G65" s="12"/>
      <c r="H65" s="12"/>
      <c r="I65" s="12"/>
      <c r="J65" s="116">
        <f t="shared" ref="J65:J70" si="1">AVERAGE(F65:I65)</f>
        <v>468</v>
      </c>
      <c r="K65" s="117"/>
      <c r="M65" s="8">
        <v>3</v>
      </c>
      <c r="N65" s="118">
        <v>9.1999999999999993</v>
      </c>
      <c r="O65" s="119"/>
      <c r="P65" s="2"/>
    </row>
    <row r="66" spans="1:16" ht="15" customHeight="1" x14ac:dyDescent="0.35">
      <c r="A66" s="2"/>
      <c r="C66" s="9" t="s">
        <v>12</v>
      </c>
      <c r="D66" s="11">
        <v>63.81</v>
      </c>
      <c r="E66" s="11">
        <v>7</v>
      </c>
      <c r="F66" s="11">
        <v>802</v>
      </c>
      <c r="G66" s="11">
        <v>790</v>
      </c>
      <c r="H66" s="11">
        <v>779</v>
      </c>
      <c r="I66" s="11">
        <v>829</v>
      </c>
      <c r="J66" s="116">
        <f t="shared" si="1"/>
        <v>800</v>
      </c>
      <c r="K66" s="117"/>
      <c r="M66" s="8">
        <v>4</v>
      </c>
      <c r="N66" s="118">
        <v>8.3000000000000007</v>
      </c>
      <c r="O66" s="119"/>
      <c r="P66" s="2"/>
    </row>
    <row r="67" spans="1:16" ht="15" customHeight="1" x14ac:dyDescent="0.35">
      <c r="A67" s="2"/>
      <c r="C67" s="9" t="s">
        <v>13</v>
      </c>
      <c r="D67" s="11">
        <v>62.42</v>
      </c>
      <c r="E67" s="11">
        <v>8.4</v>
      </c>
      <c r="F67" s="11">
        <v>421</v>
      </c>
      <c r="G67" s="11">
        <v>410</v>
      </c>
      <c r="H67" s="11">
        <v>444</v>
      </c>
      <c r="I67" s="11">
        <v>449</v>
      </c>
      <c r="J67" s="116">
        <f t="shared" si="1"/>
        <v>431</v>
      </c>
      <c r="K67" s="117"/>
      <c r="M67" s="8">
        <v>5</v>
      </c>
      <c r="N67" s="118">
        <v>8.8000000000000007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311</v>
      </c>
      <c r="G68" s="64">
        <v>303</v>
      </c>
      <c r="H68" s="64">
        <v>298</v>
      </c>
      <c r="I68" s="64">
        <v>284</v>
      </c>
      <c r="J68" s="116">
        <f t="shared" si="1"/>
        <v>299</v>
      </c>
      <c r="K68" s="117"/>
      <c r="M68" s="13">
        <v>6</v>
      </c>
      <c r="N68" s="120">
        <v>7.3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184</v>
      </c>
      <c r="G69" s="64">
        <v>175</v>
      </c>
      <c r="H69" s="64">
        <v>169</v>
      </c>
      <c r="I69" s="64">
        <v>159</v>
      </c>
      <c r="J69" s="116">
        <f t="shared" si="1"/>
        <v>171.75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61.81</v>
      </c>
      <c r="E70" s="15">
        <v>7.1</v>
      </c>
      <c r="F70" s="15">
        <v>191</v>
      </c>
      <c r="G70" s="15">
        <v>182</v>
      </c>
      <c r="H70" s="15">
        <v>176</v>
      </c>
      <c r="I70" s="15">
        <v>170</v>
      </c>
      <c r="J70" s="122">
        <f t="shared" si="1"/>
        <v>179.75</v>
      </c>
      <c r="K70" s="123"/>
      <c r="M70" s="68" t="s">
        <v>65</v>
      </c>
      <c r="N70" s="66">
        <v>0.39300000000000002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10.72</v>
      </c>
      <c r="E73" s="11">
        <v>10.1</v>
      </c>
      <c r="F73" s="22">
        <v>1104</v>
      </c>
      <c r="G73" s="16"/>
      <c r="H73" s="23" t="s">
        <v>21</v>
      </c>
      <c r="I73" s="111">
        <v>5.38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65.88</v>
      </c>
      <c r="E74" s="11"/>
      <c r="F74" s="22">
        <v>215</v>
      </c>
      <c r="G74" s="16"/>
      <c r="H74" s="27" t="s">
        <v>25</v>
      </c>
      <c r="I74" s="113">
        <v>4.82</v>
      </c>
      <c r="J74" s="113"/>
      <c r="K74" s="114"/>
      <c r="M74" s="66">
        <v>6.9</v>
      </c>
      <c r="N74" s="28">
        <v>71</v>
      </c>
      <c r="O74" s="67">
        <v>0.04</v>
      </c>
      <c r="P74" s="2"/>
    </row>
    <row r="75" spans="1:16" ht="15" customHeight="1" thickBot="1" x14ac:dyDescent="0.4">
      <c r="A75" s="2"/>
      <c r="C75" s="21" t="s">
        <v>26</v>
      </c>
      <c r="D75" s="11">
        <v>66.489999999999995</v>
      </c>
      <c r="E75" s="11"/>
      <c r="F75" s="22">
        <v>194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67.17</v>
      </c>
      <c r="E77" s="11"/>
      <c r="F77" s="22">
        <v>202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5.3</v>
      </c>
      <c r="O77" s="34">
        <v>100</v>
      </c>
      <c r="P77" s="2"/>
    </row>
    <row r="78" spans="1:16" ht="15" thickBot="1" x14ac:dyDescent="0.4">
      <c r="A78" s="2"/>
      <c r="C78" s="21" t="s">
        <v>36</v>
      </c>
      <c r="D78" s="11">
        <v>74.569999999999993</v>
      </c>
      <c r="E78" s="11"/>
      <c r="F78" s="22">
        <v>1387</v>
      </c>
      <c r="G78" s="16"/>
      <c r="H78" s="103">
        <v>4</v>
      </c>
      <c r="I78" s="105">
        <v>529</v>
      </c>
      <c r="J78" s="105">
        <v>122</v>
      </c>
      <c r="K78" s="107">
        <f>((I78-J78)/I78)</f>
        <v>0.76937618147448017</v>
      </c>
      <c r="M78" s="13">
        <v>2</v>
      </c>
      <c r="N78" s="35">
        <v>5.5</v>
      </c>
      <c r="O78" s="36">
        <v>100</v>
      </c>
      <c r="P78" s="2"/>
    </row>
    <row r="79" spans="1:16" ht="15" thickBot="1" x14ac:dyDescent="0.4">
      <c r="A79" s="2"/>
      <c r="C79" s="21" t="s">
        <v>37</v>
      </c>
      <c r="D79" s="11">
        <v>75.67</v>
      </c>
      <c r="E79" s="11">
        <v>6.5</v>
      </c>
      <c r="F79" s="22">
        <v>377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366</v>
      </c>
      <c r="G80" s="16"/>
      <c r="H80" s="103">
        <v>9</v>
      </c>
      <c r="I80" s="105">
        <v>508</v>
      </c>
      <c r="J80" s="105">
        <v>288</v>
      </c>
      <c r="K80" s="107">
        <f>((I80-J80)/I80)</f>
        <v>0.43307086614173229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77.64</v>
      </c>
      <c r="E81" s="11">
        <v>6.1</v>
      </c>
      <c r="F81" s="22">
        <v>770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0.46124999999999999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759</v>
      </c>
      <c r="G82" s="16"/>
      <c r="M82" s="96" t="s">
        <v>43</v>
      </c>
      <c r="N82" s="97"/>
      <c r="O82" s="37">
        <f>(J67-J68)/J67</f>
        <v>0.30626450116009279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0.42558528428093645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-4.6579330422125184E-2</v>
      </c>
      <c r="P84" s="2"/>
    </row>
    <row r="85" spans="1:16" x14ac:dyDescent="0.35">
      <c r="A85" s="2"/>
      <c r="B85" s="41"/>
      <c r="C85" s="45" t="s">
        <v>52</v>
      </c>
      <c r="D85" s="33">
        <v>90.84</v>
      </c>
      <c r="E85" s="33"/>
      <c r="F85" s="34"/>
      <c r="G85" s="46"/>
      <c r="H85" s="47" t="s">
        <v>21</v>
      </c>
      <c r="I85" s="33">
        <v>614</v>
      </c>
      <c r="J85" s="33">
        <v>522</v>
      </c>
      <c r="K85" s="34">
        <f>I85-J85</f>
        <v>92</v>
      </c>
      <c r="M85" s="101" t="s">
        <v>76</v>
      </c>
      <c r="N85" s="102"/>
      <c r="O85" s="71">
        <f>(J67-J70)/J67</f>
        <v>0.58294663573085848</v>
      </c>
      <c r="P85" s="2"/>
    </row>
    <row r="86" spans="1:16" ht="15" thickBot="1" x14ac:dyDescent="0.4">
      <c r="A86" s="2"/>
      <c r="B86" s="41"/>
      <c r="C86" s="45" t="s">
        <v>54</v>
      </c>
      <c r="D86" s="33">
        <v>72.849999999999994</v>
      </c>
      <c r="E86" s="33">
        <v>67.959999999999994</v>
      </c>
      <c r="F86" s="34">
        <v>93.29</v>
      </c>
      <c r="G86" s="48">
        <v>6.1</v>
      </c>
      <c r="H86" s="66" t="s">
        <v>25</v>
      </c>
      <c r="I86" s="35">
        <v>222</v>
      </c>
      <c r="J86" s="35">
        <v>198</v>
      </c>
      <c r="K86" s="34">
        <f>I86-J86</f>
        <v>24</v>
      </c>
      <c r="L86" s="49"/>
      <c r="M86" s="91" t="s">
        <v>53</v>
      </c>
      <c r="N86" s="92"/>
      <c r="O86" s="72">
        <f>(J66-J70)/J66</f>
        <v>0.77531249999999996</v>
      </c>
      <c r="P86" s="2"/>
    </row>
    <row r="87" spans="1:16" ht="15" customHeight="1" x14ac:dyDescent="0.35">
      <c r="A87" s="2"/>
      <c r="B87" s="41"/>
      <c r="C87" s="45" t="s">
        <v>55</v>
      </c>
      <c r="D87" s="33">
        <v>80.05</v>
      </c>
      <c r="E87" s="33">
        <v>67.3</v>
      </c>
      <c r="F87" s="34">
        <v>84.08</v>
      </c>
      <c r="P87" s="2"/>
    </row>
    <row r="88" spans="1:16" ht="15" customHeight="1" x14ac:dyDescent="0.35">
      <c r="A88" s="2"/>
      <c r="B88" s="41"/>
      <c r="C88" s="45" t="s">
        <v>56</v>
      </c>
      <c r="D88" s="33">
        <v>77.349999999999994</v>
      </c>
      <c r="E88" s="33">
        <v>50.71</v>
      </c>
      <c r="F88" s="34">
        <v>65.569999999999993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54.88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90.77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 t="s">
        <v>397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 t="s">
        <v>401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402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403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400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 t="s">
        <v>404</v>
      </c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 t="s">
        <v>398</v>
      </c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399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 t="s">
        <v>405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 t="s">
        <v>406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824</v>
      </c>
      <c r="C115" s="4" t="s">
        <v>82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590</v>
      </c>
      <c r="G119" s="12"/>
      <c r="H119" s="12"/>
      <c r="I119" s="12"/>
      <c r="J119" s="116">
        <f>AVERAGE(F119:I119)</f>
        <v>590</v>
      </c>
      <c r="K119" s="117"/>
      <c r="M119" s="8">
        <v>2</v>
      </c>
      <c r="N119" s="118">
        <v>9.6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483</v>
      </c>
      <c r="G120" s="12"/>
      <c r="H120" s="12"/>
      <c r="I120" s="12"/>
      <c r="J120" s="116">
        <f t="shared" ref="J120:J125" si="2">AVERAGE(F120:I120)</f>
        <v>483</v>
      </c>
      <c r="K120" s="117"/>
      <c r="M120" s="8">
        <v>3</v>
      </c>
      <c r="N120" s="118">
        <v>9.4</v>
      </c>
      <c r="O120" s="119"/>
      <c r="P120" s="2"/>
    </row>
    <row r="121" spans="1:16" x14ac:dyDescent="0.35">
      <c r="A121" s="2"/>
      <c r="C121" s="9" t="s">
        <v>12</v>
      </c>
      <c r="D121" s="11">
        <v>62.25</v>
      </c>
      <c r="E121" s="11">
        <v>8</v>
      </c>
      <c r="F121" s="11">
        <v>868</v>
      </c>
      <c r="G121" s="11">
        <v>911</v>
      </c>
      <c r="H121" s="11">
        <v>840</v>
      </c>
      <c r="I121" s="11">
        <v>879</v>
      </c>
      <c r="J121" s="116">
        <f t="shared" si="2"/>
        <v>874.5</v>
      </c>
      <c r="K121" s="117"/>
      <c r="M121" s="8">
        <v>4</v>
      </c>
      <c r="N121" s="118">
        <v>7.7</v>
      </c>
      <c r="O121" s="119"/>
      <c r="P121" s="2"/>
    </row>
    <row r="122" spans="1:16" x14ac:dyDescent="0.35">
      <c r="A122" s="2"/>
      <c r="C122" s="9" t="s">
        <v>13</v>
      </c>
      <c r="D122" s="11">
        <v>59.22</v>
      </c>
      <c r="E122" s="11">
        <v>8.4</v>
      </c>
      <c r="F122" s="11">
        <v>410</v>
      </c>
      <c r="G122" s="11">
        <v>383</v>
      </c>
      <c r="H122" s="11">
        <v>360</v>
      </c>
      <c r="I122" s="11">
        <v>371</v>
      </c>
      <c r="J122" s="116">
        <f t="shared" si="2"/>
        <v>381</v>
      </c>
      <c r="K122" s="117"/>
      <c r="M122" s="8">
        <v>5</v>
      </c>
      <c r="N122" s="118">
        <v>8.8000000000000007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251</v>
      </c>
      <c r="G123" s="64">
        <v>223</v>
      </c>
      <c r="H123" s="64">
        <v>210</v>
      </c>
      <c r="I123" s="64">
        <v>202</v>
      </c>
      <c r="J123" s="116">
        <f t="shared" si="2"/>
        <v>221.5</v>
      </c>
      <c r="K123" s="117"/>
      <c r="M123" s="13">
        <v>6</v>
      </c>
      <c r="N123" s="120">
        <v>7.6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153</v>
      </c>
      <c r="G124" s="64">
        <v>131</v>
      </c>
      <c r="H124" s="64">
        <v>123</v>
      </c>
      <c r="I124" s="64">
        <v>126</v>
      </c>
      <c r="J124" s="116">
        <f t="shared" si="2"/>
        <v>133.25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59.66</v>
      </c>
      <c r="E125" s="15">
        <v>7.6</v>
      </c>
      <c r="F125" s="15">
        <v>149</v>
      </c>
      <c r="G125" s="15">
        <v>127</v>
      </c>
      <c r="H125" s="15">
        <v>120</v>
      </c>
      <c r="I125" s="15">
        <v>122</v>
      </c>
      <c r="J125" s="122">
        <f t="shared" si="2"/>
        <v>129.5</v>
      </c>
      <c r="K125" s="123"/>
      <c r="M125" s="68" t="s">
        <v>65</v>
      </c>
      <c r="N125" s="66">
        <v>0.41899999999999998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11.37</v>
      </c>
      <c r="E128" s="11">
        <v>10.3</v>
      </c>
      <c r="F128" s="22">
        <v>628</v>
      </c>
      <c r="G128" s="16"/>
      <c r="H128" s="23" t="s">
        <v>21</v>
      </c>
      <c r="I128" s="111">
        <v>4.5999999999999996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64.849999999999994</v>
      </c>
      <c r="E129" s="11"/>
      <c r="F129" s="22">
        <v>175</v>
      </c>
      <c r="G129" s="16"/>
      <c r="H129" s="27" t="s">
        <v>25</v>
      </c>
      <c r="I129" s="113">
        <v>4.26</v>
      </c>
      <c r="J129" s="113"/>
      <c r="K129" s="114"/>
      <c r="M129" s="66">
        <v>6.8</v>
      </c>
      <c r="N129" s="28">
        <v>61</v>
      </c>
      <c r="O129" s="67">
        <v>0.03</v>
      </c>
      <c r="P129" s="2"/>
    </row>
    <row r="130" spans="1:16" ht="15" customHeight="1" thickBot="1" x14ac:dyDescent="0.4">
      <c r="A130" s="2"/>
      <c r="C130" s="21" t="s">
        <v>26</v>
      </c>
      <c r="D130" s="11">
        <v>65.819999999999993</v>
      </c>
      <c r="E130" s="11"/>
      <c r="F130" s="22">
        <v>172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66.040000000000006</v>
      </c>
      <c r="E132" s="11"/>
      <c r="F132" s="22">
        <v>169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5.6</v>
      </c>
      <c r="O132" s="34">
        <v>100</v>
      </c>
      <c r="P132" s="2"/>
    </row>
    <row r="133" spans="1:16" ht="15" thickBot="1" x14ac:dyDescent="0.4">
      <c r="A133" s="2"/>
      <c r="C133" s="21" t="s">
        <v>36</v>
      </c>
      <c r="D133" s="11">
        <v>75.150000000000006</v>
      </c>
      <c r="E133" s="11"/>
      <c r="F133" s="22">
        <v>1325</v>
      </c>
      <c r="G133" s="16"/>
      <c r="H133" s="103">
        <v>11</v>
      </c>
      <c r="I133" s="105">
        <v>412</v>
      </c>
      <c r="J133" s="105">
        <v>218</v>
      </c>
      <c r="K133" s="107">
        <f>((I133-J133)/I133)</f>
        <v>0.470873786407767</v>
      </c>
      <c r="M133" s="13">
        <v>2</v>
      </c>
      <c r="N133" s="35">
        <v>5.8</v>
      </c>
      <c r="O133" s="36">
        <v>100</v>
      </c>
      <c r="P133" s="2"/>
    </row>
    <row r="134" spans="1:16" ht="15" thickBot="1" x14ac:dyDescent="0.4">
      <c r="A134" s="2"/>
      <c r="C134" s="21" t="s">
        <v>37</v>
      </c>
      <c r="D134" s="11">
        <v>75.41</v>
      </c>
      <c r="E134" s="11">
        <v>6.6</v>
      </c>
      <c r="F134" s="22">
        <v>389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367</v>
      </c>
      <c r="G135" s="16"/>
      <c r="H135" s="103">
        <v>6</v>
      </c>
      <c r="I135" s="105">
        <v>301</v>
      </c>
      <c r="J135" s="105">
        <v>150</v>
      </c>
      <c r="K135" s="107">
        <f>((I135-J135)/I135)</f>
        <v>0.50166112956810627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77.27</v>
      </c>
      <c r="E136" s="11">
        <v>6.3</v>
      </c>
      <c r="F136" s="22">
        <v>784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0.5643224699828473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765</v>
      </c>
      <c r="G137" s="16"/>
      <c r="M137" s="96" t="s">
        <v>43</v>
      </c>
      <c r="N137" s="97"/>
      <c r="O137" s="37">
        <f>(J122-J123)/J122</f>
        <v>0.41863517060367456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0.39841986455981943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2.8142589118198873E-2</v>
      </c>
      <c r="P139" s="2"/>
    </row>
    <row r="140" spans="1:16" x14ac:dyDescent="0.35">
      <c r="A140" s="2"/>
      <c r="B140" s="41"/>
      <c r="C140" s="45" t="s">
        <v>52</v>
      </c>
      <c r="D140" s="33">
        <v>91.25</v>
      </c>
      <c r="E140" s="33"/>
      <c r="F140" s="34"/>
      <c r="G140" s="46"/>
      <c r="H140" s="47" t="s">
        <v>75</v>
      </c>
      <c r="I140" s="33">
        <v>289</v>
      </c>
      <c r="J140" s="33">
        <v>247</v>
      </c>
      <c r="K140" s="34">
        <f>I140-J140</f>
        <v>42</v>
      </c>
      <c r="M140" s="101" t="s">
        <v>76</v>
      </c>
      <c r="N140" s="102"/>
      <c r="O140" s="71">
        <f>(J122-J125)/J122</f>
        <v>0.66010498687664043</v>
      </c>
      <c r="P140" s="2"/>
    </row>
    <row r="141" spans="1:16" ht="15" thickBot="1" x14ac:dyDescent="0.4">
      <c r="A141" s="2"/>
      <c r="B141" s="41"/>
      <c r="C141" s="45" t="s">
        <v>54</v>
      </c>
      <c r="D141" s="33">
        <v>72.599999999999994</v>
      </c>
      <c r="E141" s="33">
        <v>68.989999999999995</v>
      </c>
      <c r="F141" s="34">
        <v>93.65</v>
      </c>
      <c r="G141" s="48">
        <v>5.8</v>
      </c>
      <c r="H141" s="66" t="s">
        <v>25</v>
      </c>
      <c r="I141" s="35">
        <v>160</v>
      </c>
      <c r="J141" s="35">
        <v>140</v>
      </c>
      <c r="K141" s="34">
        <f>I141-J141</f>
        <v>20</v>
      </c>
      <c r="L141" s="49"/>
      <c r="M141" s="91" t="s">
        <v>53</v>
      </c>
      <c r="N141" s="92"/>
      <c r="O141" s="72">
        <f>(J121-J125)/J121</f>
        <v>0.85191538021726698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79.2</v>
      </c>
      <c r="E142" s="33">
        <v>66.7</v>
      </c>
      <c r="F142" s="34">
        <v>84.22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77.8</v>
      </c>
      <c r="E143" s="33">
        <v>50.85</v>
      </c>
      <c r="F143" s="34">
        <v>65.36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52.8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91.3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 t="s">
        <v>407</v>
      </c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 t="s">
        <v>409</v>
      </c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 t="s">
        <v>410</v>
      </c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200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383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 t="s">
        <v>408</v>
      </c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 t="s">
        <v>411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 t="s">
        <v>412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413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5C70-4339-4FE2-B270-0D80F5B52164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6471-44F7-4E78-BAFE-D0067AE09701}">
  <dimension ref="A1:S171"/>
  <sheetViews>
    <sheetView topLeftCell="A16" zoomScale="85" zoomScaleNormal="85" workbookViewId="0">
      <selection activeCell="O28" sqref="O28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68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1008.8333333333334</v>
      </c>
    </row>
    <row r="7" spans="1:19" x14ac:dyDescent="0.35">
      <c r="A7" s="2"/>
      <c r="C7" s="9" t="s">
        <v>10</v>
      </c>
      <c r="D7" s="10"/>
      <c r="E7" s="10"/>
      <c r="F7" s="11">
        <v>605</v>
      </c>
      <c r="G7" s="12"/>
      <c r="H7" s="12"/>
      <c r="I7" s="12"/>
      <c r="J7" s="116">
        <f>AVERAGE(F7:I7)</f>
        <v>605</v>
      </c>
      <c r="K7" s="117"/>
      <c r="M7" s="8">
        <v>2</v>
      </c>
      <c r="N7" s="118">
        <v>9.4</v>
      </c>
      <c r="O7" s="119"/>
      <c r="P7" s="2"/>
      <c r="R7" s="56" t="s">
        <v>21</v>
      </c>
      <c r="S7" s="73">
        <f>AVERAGE(J10,J67,J122)</f>
        <v>466.58333333333331</v>
      </c>
    </row>
    <row r="8" spans="1:19" x14ac:dyDescent="0.35">
      <c r="A8" s="2"/>
      <c r="C8" s="9" t="s">
        <v>11</v>
      </c>
      <c r="D8" s="10"/>
      <c r="E8" s="10"/>
      <c r="F8" s="11">
        <v>482</v>
      </c>
      <c r="G8" s="12"/>
      <c r="H8" s="12"/>
      <c r="I8" s="12"/>
      <c r="J8" s="116">
        <f t="shared" ref="J8:J13" si="0">AVERAGE(F8:I8)</f>
        <v>482</v>
      </c>
      <c r="K8" s="117"/>
      <c r="M8" s="8">
        <v>3</v>
      </c>
      <c r="N8" s="118">
        <v>9.1</v>
      </c>
      <c r="O8" s="119"/>
      <c r="P8" s="2"/>
      <c r="R8" s="56" t="s">
        <v>25</v>
      </c>
      <c r="S8" s="74">
        <f>AVERAGE(J13,J70,J125)</f>
        <v>176.91666666666666</v>
      </c>
    </row>
    <row r="9" spans="1:19" x14ac:dyDescent="0.35">
      <c r="A9" s="2"/>
      <c r="C9" s="9" t="s">
        <v>12</v>
      </c>
      <c r="D9" s="11">
        <v>62.09</v>
      </c>
      <c r="E9" s="11">
        <v>7.1</v>
      </c>
      <c r="F9" s="11">
        <v>911</v>
      </c>
      <c r="G9" s="11">
        <v>923</v>
      </c>
      <c r="H9" s="11">
        <v>889</v>
      </c>
      <c r="I9" s="11">
        <v>907</v>
      </c>
      <c r="J9" s="116">
        <f t="shared" si="0"/>
        <v>907.5</v>
      </c>
      <c r="K9" s="117"/>
      <c r="M9" s="8">
        <v>4</v>
      </c>
      <c r="N9" s="118">
        <v>8.4</v>
      </c>
      <c r="O9" s="119"/>
      <c r="P9" s="2"/>
      <c r="R9" s="75" t="s">
        <v>78</v>
      </c>
      <c r="S9" s="76">
        <f>S6-S8</f>
        <v>831.91666666666674</v>
      </c>
    </row>
    <row r="10" spans="1:19" x14ac:dyDescent="0.35">
      <c r="A10" s="2"/>
      <c r="C10" s="9" t="s">
        <v>13</v>
      </c>
      <c r="D10" s="11">
        <v>60.92</v>
      </c>
      <c r="E10" s="11">
        <v>8.6</v>
      </c>
      <c r="F10" s="11">
        <v>371</v>
      </c>
      <c r="G10" s="11">
        <v>380</v>
      </c>
      <c r="H10" s="11">
        <v>401</v>
      </c>
      <c r="I10" s="11">
        <v>396</v>
      </c>
      <c r="J10" s="116">
        <f t="shared" si="0"/>
        <v>387</v>
      </c>
      <c r="K10" s="117"/>
      <c r="M10" s="8">
        <v>5</v>
      </c>
      <c r="N10" s="118">
        <v>8.6999999999999993</v>
      </c>
      <c r="O10" s="119"/>
      <c r="P10" s="2"/>
      <c r="R10" s="75" t="s">
        <v>79</v>
      </c>
      <c r="S10" s="77">
        <f>S7-S8</f>
        <v>289.66666666666663</v>
      </c>
    </row>
    <row r="11" spans="1:19" ht="15" thickBot="1" x14ac:dyDescent="0.4">
      <c r="A11" s="2"/>
      <c r="C11" s="9" t="s">
        <v>14</v>
      </c>
      <c r="D11" s="11"/>
      <c r="E11" s="11"/>
      <c r="F11" s="11">
        <v>277</v>
      </c>
      <c r="G11" s="64">
        <v>301</v>
      </c>
      <c r="H11" s="64">
        <v>306</v>
      </c>
      <c r="I11" s="64">
        <v>300</v>
      </c>
      <c r="J11" s="116">
        <f t="shared" si="0"/>
        <v>296</v>
      </c>
      <c r="K11" s="117"/>
      <c r="M11" s="13">
        <v>6</v>
      </c>
      <c r="N11" s="120">
        <v>7.6</v>
      </c>
      <c r="O11" s="121"/>
      <c r="P11" s="2"/>
      <c r="R11" s="78" t="s">
        <v>80</v>
      </c>
      <c r="S11" s="79">
        <f>S9/S6</f>
        <v>0.8246324136791674</v>
      </c>
    </row>
    <row r="12" spans="1:19" ht="15" thickBot="1" x14ac:dyDescent="0.4">
      <c r="A12" s="2"/>
      <c r="C12" s="9" t="s">
        <v>15</v>
      </c>
      <c r="D12" s="11"/>
      <c r="E12" s="11"/>
      <c r="F12" s="11">
        <v>149</v>
      </c>
      <c r="G12" s="64">
        <v>166</v>
      </c>
      <c r="H12" s="64">
        <v>171</v>
      </c>
      <c r="I12" s="64">
        <v>168</v>
      </c>
      <c r="J12" s="116">
        <f t="shared" si="0"/>
        <v>163.5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0.62082514734774064</v>
      </c>
    </row>
    <row r="13" spans="1:19" ht="15" thickBot="1" x14ac:dyDescent="0.4">
      <c r="A13" s="2"/>
      <c r="C13" s="14" t="s">
        <v>16</v>
      </c>
      <c r="D13" s="15">
        <v>60.71</v>
      </c>
      <c r="E13" s="15">
        <v>7.4</v>
      </c>
      <c r="F13" s="15">
        <v>144</v>
      </c>
      <c r="G13" s="15">
        <v>159</v>
      </c>
      <c r="H13" s="15">
        <v>164</v>
      </c>
      <c r="I13" s="15">
        <v>160</v>
      </c>
      <c r="J13" s="122">
        <f t="shared" si="0"/>
        <v>156.75</v>
      </c>
      <c r="K13" s="123"/>
      <c r="M13" s="68" t="s">
        <v>65</v>
      </c>
      <c r="N13" s="66">
        <v>0.41399999999999998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13.62</v>
      </c>
      <c r="E16" s="11">
        <v>9.6</v>
      </c>
      <c r="F16" s="22">
        <v>1115</v>
      </c>
      <c r="G16" s="16"/>
      <c r="H16" s="23" t="s">
        <v>21</v>
      </c>
      <c r="I16" s="111">
        <v>5.15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66.13</v>
      </c>
      <c r="E17" s="11"/>
      <c r="F17" s="22">
        <v>128</v>
      </c>
      <c r="G17" s="16"/>
      <c r="H17" s="27" t="s">
        <v>25</v>
      </c>
      <c r="I17" s="113">
        <v>4.82</v>
      </c>
      <c r="J17" s="113"/>
      <c r="K17" s="114"/>
      <c r="M17" s="66">
        <v>6.9</v>
      </c>
      <c r="N17" s="28">
        <v>59</v>
      </c>
      <c r="O17" s="67">
        <v>0.03</v>
      </c>
      <c r="P17" s="2"/>
    </row>
    <row r="18" spans="1:16" ht="15" thickBot="1" x14ac:dyDescent="0.4">
      <c r="A18" s="2"/>
      <c r="C18" s="21" t="s">
        <v>26</v>
      </c>
      <c r="D18" s="11">
        <v>66.81</v>
      </c>
      <c r="E18" s="11"/>
      <c r="F18" s="22">
        <v>146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66.97</v>
      </c>
      <c r="E20" s="11"/>
      <c r="F20" s="22">
        <v>139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5.7</v>
      </c>
      <c r="O20" s="34">
        <v>100</v>
      </c>
      <c r="P20" s="2"/>
    </row>
    <row r="21" spans="1:16" ht="15" thickBot="1" x14ac:dyDescent="0.4">
      <c r="A21" s="2"/>
      <c r="C21" s="21" t="s">
        <v>36</v>
      </c>
      <c r="D21" s="11">
        <v>75.78</v>
      </c>
      <c r="E21" s="11"/>
      <c r="F21" s="22">
        <v>1389</v>
      </c>
      <c r="G21" s="16"/>
      <c r="H21" s="103">
        <v>1</v>
      </c>
      <c r="I21" s="105">
        <v>444</v>
      </c>
      <c r="J21" s="105">
        <v>242</v>
      </c>
      <c r="K21" s="107">
        <f>((I21-J21)/I21)</f>
        <v>0.45495495495495497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 x14ac:dyDescent="0.4">
      <c r="A22" s="2"/>
      <c r="C22" s="21" t="s">
        <v>37</v>
      </c>
      <c r="D22" s="11">
        <v>76.02</v>
      </c>
      <c r="E22" s="11">
        <v>7.2</v>
      </c>
      <c r="F22" s="22">
        <v>396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389</v>
      </c>
      <c r="G23" s="16"/>
      <c r="H23" s="103">
        <v>7</v>
      </c>
      <c r="I23" s="105">
        <v>289</v>
      </c>
      <c r="J23" s="105">
        <v>121</v>
      </c>
      <c r="K23" s="107">
        <f>((I23-J23)/I23)</f>
        <v>0.58131487889273359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77.81</v>
      </c>
      <c r="E24" s="11">
        <v>6.6</v>
      </c>
      <c r="F24" s="22">
        <v>789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0.57355371900826446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778</v>
      </c>
      <c r="G25" s="16"/>
      <c r="M25" s="96" t="s">
        <v>43</v>
      </c>
      <c r="N25" s="97"/>
      <c r="O25" s="37">
        <f>(J10-J11)/J10</f>
        <v>0.23514211886304909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0.44763513513513514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4.1284403669724773E-2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91.05</v>
      </c>
      <c r="E28" s="33"/>
      <c r="F28" s="34"/>
      <c r="G28" s="46"/>
      <c r="H28" s="47" t="s">
        <v>75</v>
      </c>
      <c r="I28" s="33">
        <v>591</v>
      </c>
      <c r="J28" s="33">
        <v>509</v>
      </c>
      <c r="K28" s="34">
        <f>I28-J28</f>
        <v>82</v>
      </c>
      <c r="M28" s="101" t="s">
        <v>76</v>
      </c>
      <c r="N28" s="102"/>
      <c r="O28" s="71">
        <f>(J10-J13)/J10</f>
        <v>0.59496124031007747</v>
      </c>
      <c r="P28" s="2"/>
    </row>
    <row r="29" spans="1:16" ht="15" thickBot="1" x14ac:dyDescent="0.4">
      <c r="A29" s="2"/>
      <c r="B29" s="41"/>
      <c r="C29" s="45" t="s">
        <v>54</v>
      </c>
      <c r="D29" s="33">
        <v>73.05</v>
      </c>
      <c r="E29" s="33">
        <v>68.7</v>
      </c>
      <c r="F29" s="34">
        <v>94.05</v>
      </c>
      <c r="G29" s="48">
        <v>6</v>
      </c>
      <c r="H29" s="66" t="s">
        <v>25</v>
      </c>
      <c r="I29" s="35">
        <v>168</v>
      </c>
      <c r="J29" s="35">
        <v>148</v>
      </c>
      <c r="K29" s="36">
        <f>I29-J29</f>
        <v>20</v>
      </c>
      <c r="L29" s="49"/>
      <c r="M29" s="91" t="s">
        <v>53</v>
      </c>
      <c r="N29" s="92"/>
      <c r="O29" s="72">
        <f>(J9-J13)/J9</f>
        <v>0.82727272727272727</v>
      </c>
      <c r="P29" s="2"/>
    </row>
    <row r="30" spans="1:16" ht="15" customHeight="1" x14ac:dyDescent="0.35">
      <c r="A30" s="2"/>
      <c r="B30" s="41"/>
      <c r="C30" s="45" t="s">
        <v>55</v>
      </c>
      <c r="D30" s="33">
        <v>75.650000000000006</v>
      </c>
      <c r="E30" s="33">
        <v>63.79</v>
      </c>
      <c r="F30" s="34">
        <v>84.33</v>
      </c>
      <c r="P30" s="2"/>
    </row>
    <row r="31" spans="1:16" ht="15" customHeight="1" x14ac:dyDescent="0.35">
      <c r="A31" s="2"/>
      <c r="B31" s="41"/>
      <c r="C31" s="45" t="s">
        <v>56</v>
      </c>
      <c r="D31" s="33">
        <v>71.05</v>
      </c>
      <c r="E31" s="33">
        <v>45.86</v>
      </c>
      <c r="F31" s="34">
        <v>64.56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55.03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90.88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 t="s">
        <v>416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 t="s">
        <v>419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420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421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418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 t="s">
        <v>422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 t="s">
        <v>414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415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 t="s">
        <v>417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 t="s">
        <v>423</v>
      </c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67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572</v>
      </c>
      <c r="G64" s="12"/>
      <c r="H64" s="12"/>
      <c r="I64" s="12"/>
      <c r="J64" s="116">
        <f>AVERAGE(F64:I64)</f>
        <v>572</v>
      </c>
      <c r="K64" s="117"/>
      <c r="M64" s="8">
        <v>2</v>
      </c>
      <c r="N64" s="118">
        <v>9.6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459</v>
      </c>
      <c r="G65" s="12"/>
      <c r="H65" s="12"/>
      <c r="I65" s="12"/>
      <c r="J65" s="116">
        <f t="shared" ref="J65:J70" si="1">AVERAGE(F65:I65)</f>
        <v>459</v>
      </c>
      <c r="K65" s="117"/>
      <c r="M65" s="8">
        <v>3</v>
      </c>
      <c r="N65" s="118">
        <v>9.1</v>
      </c>
      <c r="O65" s="119"/>
      <c r="P65" s="2"/>
    </row>
    <row r="66" spans="1:16" ht="15" customHeight="1" x14ac:dyDescent="0.35">
      <c r="A66" s="2"/>
      <c r="C66" s="9" t="s">
        <v>12</v>
      </c>
      <c r="D66" s="11">
        <v>64.510000000000005</v>
      </c>
      <c r="E66" s="11">
        <v>8.3000000000000007</v>
      </c>
      <c r="F66" s="11">
        <v>916</v>
      </c>
      <c r="G66" s="11">
        <v>902</v>
      </c>
      <c r="H66" s="11">
        <v>887</v>
      </c>
      <c r="I66" s="11">
        <v>1057</v>
      </c>
      <c r="J66" s="116">
        <f t="shared" si="1"/>
        <v>940.5</v>
      </c>
      <c r="K66" s="117"/>
      <c r="M66" s="8">
        <v>4</v>
      </c>
      <c r="N66" s="118">
        <v>8.3000000000000007</v>
      </c>
      <c r="O66" s="119"/>
      <c r="P66" s="2"/>
    </row>
    <row r="67" spans="1:16" ht="15" customHeight="1" x14ac:dyDescent="0.35">
      <c r="A67" s="2"/>
      <c r="C67" s="9" t="s">
        <v>13</v>
      </c>
      <c r="D67" s="11">
        <v>61.66</v>
      </c>
      <c r="E67" s="11">
        <v>8.6</v>
      </c>
      <c r="F67" s="11">
        <v>390</v>
      </c>
      <c r="G67" s="11">
        <v>405</v>
      </c>
      <c r="H67" s="11">
        <v>454</v>
      </c>
      <c r="I67" s="11">
        <v>360</v>
      </c>
      <c r="J67" s="116">
        <f t="shared" si="1"/>
        <v>402.25</v>
      </c>
      <c r="K67" s="117"/>
      <c r="M67" s="8">
        <v>5</v>
      </c>
      <c r="N67" s="118">
        <v>8.8000000000000007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288</v>
      </c>
      <c r="G68" s="64">
        <v>303</v>
      </c>
      <c r="H68" s="64">
        <v>319</v>
      </c>
      <c r="I68" s="64">
        <v>298</v>
      </c>
      <c r="J68" s="116">
        <f t="shared" si="1"/>
        <v>302</v>
      </c>
      <c r="K68" s="117"/>
      <c r="M68" s="13">
        <v>6</v>
      </c>
      <c r="N68" s="120">
        <v>7.4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158</v>
      </c>
      <c r="G69" s="64">
        <v>188</v>
      </c>
      <c r="H69" s="64">
        <v>181</v>
      </c>
      <c r="I69" s="64">
        <v>196</v>
      </c>
      <c r="J69" s="116">
        <f t="shared" si="1"/>
        <v>180.75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61.21</v>
      </c>
      <c r="E70" s="15">
        <v>7.5</v>
      </c>
      <c r="F70" s="15">
        <v>167</v>
      </c>
      <c r="G70" s="15">
        <v>179</v>
      </c>
      <c r="H70" s="15">
        <v>190</v>
      </c>
      <c r="I70" s="15">
        <v>200</v>
      </c>
      <c r="J70" s="122">
        <f t="shared" si="1"/>
        <v>184</v>
      </c>
      <c r="K70" s="123"/>
      <c r="M70" s="68" t="s">
        <v>65</v>
      </c>
      <c r="N70" s="66">
        <v>0.46300000000000002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14.05</v>
      </c>
      <c r="E73" s="11">
        <v>9.6</v>
      </c>
      <c r="F73" s="22">
        <v>1209</v>
      </c>
      <c r="G73" s="16"/>
      <c r="H73" s="23" t="s">
        <v>21</v>
      </c>
      <c r="I73" s="111">
        <v>5.38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65.56</v>
      </c>
      <c r="E74" s="11"/>
      <c r="F74" s="22">
        <v>169</v>
      </c>
      <c r="G74" s="16"/>
      <c r="H74" s="27" t="s">
        <v>25</v>
      </c>
      <c r="I74" s="113">
        <v>4.93</v>
      </c>
      <c r="J74" s="113"/>
      <c r="K74" s="114"/>
      <c r="M74" s="66">
        <v>6.9</v>
      </c>
      <c r="N74" s="28">
        <v>66</v>
      </c>
      <c r="O74" s="67">
        <v>0.03</v>
      </c>
      <c r="P74" s="2"/>
    </row>
    <row r="75" spans="1:16" ht="15" customHeight="1" thickBot="1" x14ac:dyDescent="0.4">
      <c r="A75" s="2"/>
      <c r="C75" s="21" t="s">
        <v>26</v>
      </c>
      <c r="D75" s="11">
        <v>64.97</v>
      </c>
      <c r="E75" s="11"/>
      <c r="F75" s="22">
        <v>141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66.03</v>
      </c>
      <c r="E77" s="11"/>
      <c r="F77" s="22">
        <v>149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5.5</v>
      </c>
      <c r="O77" s="34">
        <v>100</v>
      </c>
      <c r="P77" s="2"/>
    </row>
    <row r="78" spans="1:16" ht="15" thickBot="1" x14ac:dyDescent="0.4">
      <c r="A78" s="2"/>
      <c r="C78" s="21" t="s">
        <v>36</v>
      </c>
      <c r="D78" s="11">
        <v>74.91</v>
      </c>
      <c r="E78" s="11"/>
      <c r="F78" s="22">
        <v>1368</v>
      </c>
      <c r="G78" s="16"/>
      <c r="H78" s="103">
        <v>8</v>
      </c>
      <c r="I78" s="105">
        <v>419</v>
      </c>
      <c r="J78" s="105">
        <v>106</v>
      </c>
      <c r="K78" s="107">
        <f>((I78-J78)/I78)</f>
        <v>0.74701670644391405</v>
      </c>
      <c r="M78" s="13">
        <v>2</v>
      </c>
      <c r="N78" s="35">
        <v>5.4</v>
      </c>
      <c r="O78" s="36">
        <v>100</v>
      </c>
      <c r="P78" s="2"/>
    </row>
    <row r="79" spans="1:16" ht="15" thickBot="1" x14ac:dyDescent="0.4">
      <c r="A79" s="2"/>
      <c r="C79" s="21" t="s">
        <v>37</v>
      </c>
      <c r="D79" s="11">
        <v>75.39</v>
      </c>
      <c r="E79" s="11">
        <v>7.2</v>
      </c>
      <c r="F79" s="22">
        <v>380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371</v>
      </c>
      <c r="G80" s="16"/>
      <c r="H80" s="103"/>
      <c r="I80" s="105"/>
      <c r="J80" s="105"/>
      <c r="K80" s="107" t="e">
        <f>((I80-J80)/I80)</f>
        <v>#DIV/0!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77.88</v>
      </c>
      <c r="E81" s="11">
        <v>6.8</v>
      </c>
      <c r="F81" s="22">
        <v>755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0.57230196703880909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740</v>
      </c>
      <c r="G82" s="16"/>
      <c r="M82" s="96" t="s">
        <v>43</v>
      </c>
      <c r="N82" s="97"/>
      <c r="O82" s="37">
        <f>(J67-J68)/J67</f>
        <v>0.24922311995027968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0.40149006622516559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-1.7980636237897647E-2</v>
      </c>
      <c r="P84" s="2"/>
    </row>
    <row r="85" spans="1:16" x14ac:dyDescent="0.35">
      <c r="A85" s="2"/>
      <c r="B85" s="41"/>
      <c r="C85" s="45" t="s">
        <v>52</v>
      </c>
      <c r="D85" s="33">
        <v>90.91</v>
      </c>
      <c r="E85" s="33"/>
      <c r="F85" s="34"/>
      <c r="G85" s="46"/>
      <c r="H85" s="47" t="s">
        <v>21</v>
      </c>
      <c r="I85" s="33">
        <v>554</v>
      </c>
      <c r="J85" s="33">
        <v>466</v>
      </c>
      <c r="K85" s="34">
        <f>I85-J85</f>
        <v>88</v>
      </c>
      <c r="M85" s="101" t="s">
        <v>76</v>
      </c>
      <c r="N85" s="102"/>
      <c r="O85" s="71">
        <f>(J67-J70)/J67</f>
        <v>0.54257302672467367</v>
      </c>
      <c r="P85" s="2"/>
    </row>
    <row r="86" spans="1:16" ht="15" thickBot="1" x14ac:dyDescent="0.4">
      <c r="A86" s="2"/>
      <c r="B86" s="41"/>
      <c r="C86" s="45" t="s">
        <v>54</v>
      </c>
      <c r="D86" s="33">
        <v>72.849999999999994</v>
      </c>
      <c r="E86" s="33">
        <v>68.069999999999993</v>
      </c>
      <c r="F86" s="34">
        <v>93.45</v>
      </c>
      <c r="G86" s="48">
        <v>6.2</v>
      </c>
      <c r="H86" s="66" t="s">
        <v>25</v>
      </c>
      <c r="I86" s="35">
        <v>188</v>
      </c>
      <c r="J86" s="35">
        <v>165</v>
      </c>
      <c r="K86" s="34">
        <f>I86-J86</f>
        <v>23</v>
      </c>
      <c r="L86" s="49"/>
      <c r="M86" s="91" t="s">
        <v>53</v>
      </c>
      <c r="N86" s="92"/>
      <c r="O86" s="72">
        <f>(J66-J70)/J66</f>
        <v>0.80435938330675172</v>
      </c>
      <c r="P86" s="2"/>
    </row>
    <row r="87" spans="1:16" ht="15" customHeight="1" x14ac:dyDescent="0.35">
      <c r="A87" s="2"/>
      <c r="B87" s="41"/>
      <c r="C87" s="45" t="s">
        <v>55</v>
      </c>
      <c r="D87" s="33">
        <v>78.05</v>
      </c>
      <c r="E87" s="33">
        <v>65.63</v>
      </c>
      <c r="F87" s="34">
        <v>84.09</v>
      </c>
      <c r="P87" s="2"/>
    </row>
    <row r="88" spans="1:16" ht="15" customHeight="1" x14ac:dyDescent="0.35">
      <c r="A88" s="2"/>
      <c r="B88" s="41"/>
      <c r="C88" s="45" t="s">
        <v>56</v>
      </c>
      <c r="D88" s="33">
        <v>76.349999999999994</v>
      </c>
      <c r="E88" s="33">
        <v>48.84</v>
      </c>
      <c r="F88" s="34">
        <v>63.97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54.77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90.87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 t="s">
        <v>424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 t="s">
        <v>428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429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430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427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 t="s">
        <v>425</v>
      </c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426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 t="s">
        <v>431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 t="s">
        <v>432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83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589</v>
      </c>
      <c r="G119" s="12"/>
      <c r="H119" s="12"/>
      <c r="I119" s="12"/>
      <c r="J119" s="116">
        <f>AVERAGE(F119:I119)</f>
        <v>589</v>
      </c>
      <c r="K119" s="117"/>
      <c r="M119" s="8">
        <v>2</v>
      </c>
      <c r="N119" s="118">
        <v>9.3000000000000007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488</v>
      </c>
      <c r="G120" s="12"/>
      <c r="H120" s="12"/>
      <c r="I120" s="12"/>
      <c r="J120" s="116">
        <f t="shared" ref="J120:J125" si="2">AVERAGE(F120:I120)</f>
        <v>488</v>
      </c>
      <c r="K120" s="117"/>
      <c r="M120" s="8">
        <v>3</v>
      </c>
      <c r="N120" s="118">
        <v>9.1999999999999993</v>
      </c>
      <c r="O120" s="119"/>
      <c r="P120" s="2"/>
    </row>
    <row r="121" spans="1:16" x14ac:dyDescent="0.35">
      <c r="A121" s="2"/>
      <c r="C121" s="9" t="s">
        <v>12</v>
      </c>
      <c r="D121" s="11">
        <v>63.63</v>
      </c>
      <c r="E121" s="11">
        <v>6.4</v>
      </c>
      <c r="F121" s="11">
        <v>1171</v>
      </c>
      <c r="G121" s="11">
        <v>1186</v>
      </c>
      <c r="H121" s="11"/>
      <c r="I121" s="11"/>
      <c r="J121" s="116">
        <f t="shared" si="2"/>
        <v>1178.5</v>
      </c>
      <c r="K121" s="117"/>
      <c r="M121" s="8">
        <v>4</v>
      </c>
      <c r="N121" s="118">
        <v>8</v>
      </c>
      <c r="O121" s="119"/>
      <c r="P121" s="2"/>
    </row>
    <row r="122" spans="1:16" x14ac:dyDescent="0.35">
      <c r="A122" s="2"/>
      <c r="C122" s="9" t="s">
        <v>13</v>
      </c>
      <c r="D122" s="11">
        <v>57.77</v>
      </c>
      <c r="E122" s="11">
        <v>7.9</v>
      </c>
      <c r="F122" s="11">
        <v>570</v>
      </c>
      <c r="G122" s="11">
        <v>651</v>
      </c>
      <c r="H122" s="11"/>
      <c r="I122" s="11"/>
      <c r="J122" s="116">
        <f t="shared" si="2"/>
        <v>610.5</v>
      </c>
      <c r="K122" s="117"/>
      <c r="M122" s="8">
        <v>5</v>
      </c>
      <c r="N122" s="118">
        <v>9.1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313</v>
      </c>
      <c r="G123" s="64">
        <v>354</v>
      </c>
      <c r="H123" s="64"/>
      <c r="I123" s="64"/>
      <c r="J123" s="116">
        <f t="shared" si="2"/>
        <v>333.5</v>
      </c>
      <c r="K123" s="117"/>
      <c r="M123" s="13">
        <v>6</v>
      </c>
      <c r="N123" s="120">
        <v>7.2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177</v>
      </c>
      <c r="G124" s="64">
        <v>192</v>
      </c>
      <c r="H124" s="64"/>
      <c r="I124" s="64"/>
      <c r="J124" s="116">
        <f t="shared" si="2"/>
        <v>184.5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57.72</v>
      </c>
      <c r="E125" s="15">
        <v>7.8</v>
      </c>
      <c r="F125" s="15">
        <v>180</v>
      </c>
      <c r="G125" s="15">
        <v>200</v>
      </c>
      <c r="H125" s="15"/>
      <c r="I125" s="15"/>
      <c r="J125" s="122">
        <f t="shared" si="2"/>
        <v>190</v>
      </c>
      <c r="K125" s="123"/>
      <c r="M125" s="68" t="s">
        <v>65</v>
      </c>
      <c r="N125" s="66"/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11.52</v>
      </c>
      <c r="E128" s="11">
        <v>10.1</v>
      </c>
      <c r="F128" s="22">
        <v>925</v>
      </c>
      <c r="G128" s="16"/>
      <c r="H128" s="23" t="s">
        <v>21</v>
      </c>
      <c r="I128" s="111">
        <v>5.94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62.33</v>
      </c>
      <c r="E129" s="11"/>
      <c r="F129" s="22">
        <v>194</v>
      </c>
      <c r="G129" s="16"/>
      <c r="H129" s="27" t="s">
        <v>25</v>
      </c>
      <c r="I129" s="113">
        <v>5.15</v>
      </c>
      <c r="J129" s="113"/>
      <c r="K129" s="114"/>
      <c r="M129" s="66">
        <v>6.9</v>
      </c>
      <c r="N129" s="28">
        <v>98</v>
      </c>
      <c r="O129" s="67">
        <v>0.04</v>
      </c>
      <c r="P129" s="2"/>
    </row>
    <row r="130" spans="1:16" ht="15" customHeight="1" thickBot="1" x14ac:dyDescent="0.4">
      <c r="A130" s="2"/>
      <c r="C130" s="21" t="s">
        <v>26</v>
      </c>
      <c r="D130" s="11">
        <v>64.709999999999994</v>
      </c>
      <c r="E130" s="11"/>
      <c r="F130" s="22">
        <v>190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60.84</v>
      </c>
      <c r="E132" s="11"/>
      <c r="F132" s="22">
        <v>186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5.7</v>
      </c>
      <c r="O132" s="34">
        <v>100</v>
      </c>
      <c r="P132" s="2"/>
    </row>
    <row r="133" spans="1:16" ht="15" thickBot="1" x14ac:dyDescent="0.4">
      <c r="A133" s="2"/>
      <c r="C133" s="21" t="s">
        <v>36</v>
      </c>
      <c r="D133" s="11">
        <v>74.12</v>
      </c>
      <c r="E133" s="11"/>
      <c r="F133" s="22">
        <v>1484</v>
      </c>
      <c r="G133" s="16"/>
      <c r="H133" s="103"/>
      <c r="I133" s="105"/>
      <c r="J133" s="105"/>
      <c r="K133" s="107" t="e">
        <f>((I133-J133)/I133)</f>
        <v>#DIV/0!</v>
      </c>
      <c r="M133" s="13">
        <v>2</v>
      </c>
      <c r="N133" s="35">
        <v>5.8</v>
      </c>
      <c r="O133" s="36">
        <v>100</v>
      </c>
      <c r="P133" s="2"/>
    </row>
    <row r="134" spans="1:16" ht="15" thickBot="1" x14ac:dyDescent="0.4">
      <c r="A134" s="2"/>
      <c r="C134" s="21" t="s">
        <v>37</v>
      </c>
      <c r="D134" s="11">
        <v>74.88</v>
      </c>
      <c r="E134" s="11">
        <v>7.2</v>
      </c>
      <c r="F134" s="22">
        <v>412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388</v>
      </c>
      <c r="G135" s="16"/>
      <c r="H135" s="103"/>
      <c r="I135" s="105"/>
      <c r="J135" s="105"/>
      <c r="K135" s="107" t="e">
        <f>((I135-J135)/I135)</f>
        <v>#DIV/0!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73.849999999999994</v>
      </c>
      <c r="E136" s="11">
        <v>6.7</v>
      </c>
      <c r="F136" s="22">
        <v>833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0.48196860415782777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813</v>
      </c>
      <c r="G137" s="16"/>
      <c r="M137" s="96" t="s">
        <v>43</v>
      </c>
      <c r="N137" s="97"/>
      <c r="O137" s="37">
        <f>(J122-J123)/J122</f>
        <v>0.4537264537264537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0.44677661169415295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-2.9810298102981029E-2</v>
      </c>
      <c r="P139" s="2"/>
    </row>
    <row r="140" spans="1:16" x14ac:dyDescent="0.35">
      <c r="A140" s="2"/>
      <c r="B140" s="41"/>
      <c r="C140" s="45" t="s">
        <v>52</v>
      </c>
      <c r="D140" s="33">
        <v>91.25</v>
      </c>
      <c r="E140" s="33"/>
      <c r="F140" s="34"/>
      <c r="G140" s="46"/>
      <c r="H140" s="47" t="s">
        <v>21</v>
      </c>
      <c r="I140" s="33">
        <v>588</v>
      </c>
      <c r="J140" s="33">
        <v>526</v>
      </c>
      <c r="K140" s="34">
        <f>I140-J140</f>
        <v>62</v>
      </c>
      <c r="M140" s="101" t="s">
        <v>76</v>
      </c>
      <c r="N140" s="102"/>
      <c r="O140" s="71">
        <f>(J122-J125)/J122</f>
        <v>0.68877968877968876</v>
      </c>
      <c r="P140" s="2"/>
    </row>
    <row r="141" spans="1:16" ht="15" thickBot="1" x14ac:dyDescent="0.4">
      <c r="A141" s="2"/>
      <c r="B141" s="41"/>
      <c r="C141" s="45" t="s">
        <v>54</v>
      </c>
      <c r="D141" s="33">
        <v>72.650000000000006</v>
      </c>
      <c r="E141" s="33">
        <v>68.53</v>
      </c>
      <c r="F141" s="34">
        <v>94.33</v>
      </c>
      <c r="G141" s="48">
        <v>5.6</v>
      </c>
      <c r="H141" s="66" t="s">
        <v>25</v>
      </c>
      <c r="I141" s="35">
        <v>198</v>
      </c>
      <c r="J141" s="35">
        <v>157</v>
      </c>
      <c r="K141" s="34">
        <f>I141-J141</f>
        <v>41</v>
      </c>
      <c r="L141" s="49"/>
      <c r="M141" s="91" t="s">
        <v>53</v>
      </c>
      <c r="N141" s="92"/>
      <c r="O141" s="72">
        <f>(J121-J125)/J121</f>
        <v>0.83877810776410688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78.8</v>
      </c>
      <c r="E142" s="33">
        <v>67.25</v>
      </c>
      <c r="F142" s="34">
        <v>85.35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75.45</v>
      </c>
      <c r="E143" s="33">
        <v>48.83</v>
      </c>
      <c r="F143" s="34">
        <v>64.72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54.91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91.35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 t="s">
        <v>433</v>
      </c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 t="s">
        <v>434</v>
      </c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 t="s">
        <v>435</v>
      </c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436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437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 t="s">
        <v>438</v>
      </c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 t="s">
        <v>439</v>
      </c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 t="s">
        <v>440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 t="s">
        <v>441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B684-C5D6-4AD4-A423-917D1CE13825}">
  <dimension ref="A1:U171"/>
  <sheetViews>
    <sheetView topLeftCell="A10" zoomScale="85" zoomScaleNormal="85" workbookViewId="0">
      <selection activeCell="O27" sqref="O27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68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 t="e">
        <f>AVERAGE(J9,J66,J121)</f>
        <v>#DIV/0!</v>
      </c>
    </row>
    <row r="7" spans="1:19" x14ac:dyDescent="0.35">
      <c r="A7" s="2"/>
      <c r="C7" s="9" t="s">
        <v>10</v>
      </c>
      <c r="D7" s="10"/>
      <c r="E7" s="10"/>
      <c r="F7" s="11"/>
      <c r="G7" s="12"/>
      <c r="H7" s="12"/>
      <c r="I7" s="12"/>
      <c r="J7" s="116" t="e">
        <f>AVERAGE(F7:I7)</f>
        <v>#DIV/0!</v>
      </c>
      <c r="K7" s="117"/>
      <c r="M7" s="8">
        <v>2</v>
      </c>
      <c r="N7" s="118"/>
      <c r="O7" s="119"/>
      <c r="P7" s="2"/>
      <c r="R7" s="56" t="s">
        <v>21</v>
      </c>
      <c r="S7" s="73" t="e">
        <f>AVERAGE(J10,J67,J122)</f>
        <v>#DIV/0!</v>
      </c>
    </row>
    <row r="8" spans="1:19" x14ac:dyDescent="0.35">
      <c r="A8" s="2"/>
      <c r="C8" s="9" t="s">
        <v>11</v>
      </c>
      <c r="D8" s="10"/>
      <c r="E8" s="10"/>
      <c r="F8" s="11"/>
      <c r="G8" s="12"/>
      <c r="H8" s="12"/>
      <c r="I8" s="12"/>
      <c r="J8" s="116" t="e">
        <f t="shared" ref="J8:J13" si="0">AVERAGE(F8:I8)</f>
        <v>#DIV/0!</v>
      </c>
      <c r="K8" s="117"/>
      <c r="M8" s="8">
        <v>3</v>
      </c>
      <c r="N8" s="118"/>
      <c r="O8" s="119"/>
      <c r="P8" s="2"/>
      <c r="R8" s="56" t="s">
        <v>25</v>
      </c>
      <c r="S8" s="74" t="e">
        <f>AVERAGE(J13,J70,J125)</f>
        <v>#DIV/0!</v>
      </c>
    </row>
    <row r="9" spans="1:19" x14ac:dyDescent="0.35">
      <c r="A9" s="2"/>
      <c r="C9" s="9" t="s">
        <v>12</v>
      </c>
      <c r="D9" s="11"/>
      <c r="E9" s="11"/>
      <c r="F9" s="11"/>
      <c r="G9" s="11"/>
      <c r="H9" s="11"/>
      <c r="I9" s="11"/>
      <c r="J9" s="116" t="e">
        <f t="shared" si="0"/>
        <v>#DIV/0!</v>
      </c>
      <c r="K9" s="117"/>
      <c r="M9" s="8">
        <v>4</v>
      </c>
      <c r="N9" s="118"/>
      <c r="O9" s="119"/>
      <c r="P9" s="2"/>
      <c r="R9" s="75" t="s">
        <v>78</v>
      </c>
      <c r="S9" s="76" t="e">
        <f>S6-S8</f>
        <v>#DIV/0!</v>
      </c>
    </row>
    <row r="10" spans="1:19" x14ac:dyDescent="0.35">
      <c r="A10" s="2"/>
      <c r="C10" s="9" t="s">
        <v>13</v>
      </c>
      <c r="D10" s="11"/>
      <c r="E10" s="11"/>
      <c r="F10" s="11"/>
      <c r="G10" s="11"/>
      <c r="H10" s="11"/>
      <c r="I10" s="11"/>
      <c r="J10" s="116" t="e">
        <f t="shared" si="0"/>
        <v>#DIV/0!</v>
      </c>
      <c r="K10" s="117"/>
      <c r="M10" s="8">
        <v>5</v>
      </c>
      <c r="N10" s="118"/>
      <c r="O10" s="119"/>
      <c r="P10" s="2"/>
      <c r="R10" s="75" t="s">
        <v>79</v>
      </c>
      <c r="S10" s="77" t="e">
        <f>S7-S8</f>
        <v>#DIV/0!</v>
      </c>
    </row>
    <row r="11" spans="1:19" ht="15" thickBot="1" x14ac:dyDescent="0.4">
      <c r="A11" s="2"/>
      <c r="C11" s="9" t="s">
        <v>14</v>
      </c>
      <c r="D11" s="11"/>
      <c r="E11" s="11"/>
      <c r="F11" s="11"/>
      <c r="G11" s="64"/>
      <c r="H11" s="64"/>
      <c r="I11" s="64"/>
      <c r="J11" s="116" t="e">
        <f t="shared" si="0"/>
        <v>#DIV/0!</v>
      </c>
      <c r="K11" s="117"/>
      <c r="M11" s="13">
        <v>6</v>
      </c>
      <c r="N11" s="120"/>
      <c r="O11" s="121"/>
      <c r="P11" s="2"/>
      <c r="R11" s="78" t="s">
        <v>80</v>
      </c>
      <c r="S11" s="79" t="e">
        <f>S9/S6</f>
        <v>#DIV/0!</v>
      </c>
    </row>
    <row r="12" spans="1:19" ht="15" thickBot="1" x14ac:dyDescent="0.4">
      <c r="A12" s="2"/>
      <c r="C12" s="9" t="s">
        <v>15</v>
      </c>
      <c r="D12" s="11"/>
      <c r="E12" s="11"/>
      <c r="F12" s="11"/>
      <c r="G12" s="64"/>
      <c r="H12" s="64"/>
      <c r="I12" s="64"/>
      <c r="J12" s="116" t="e">
        <f t="shared" si="0"/>
        <v>#DIV/0!</v>
      </c>
      <c r="K12" s="117"/>
      <c r="N12" s="69" t="s">
        <v>73</v>
      </c>
      <c r="O12" s="70" t="s">
        <v>74</v>
      </c>
      <c r="P12" s="2"/>
      <c r="R12" s="78" t="s">
        <v>81</v>
      </c>
      <c r="S12" s="80" t="e">
        <f>S10/S7</f>
        <v>#DIV/0!</v>
      </c>
    </row>
    <row r="13" spans="1:19" ht="15" thickBot="1" x14ac:dyDescent="0.4">
      <c r="A13" s="2"/>
      <c r="C13" s="14" t="s">
        <v>16</v>
      </c>
      <c r="D13" s="15"/>
      <c r="E13" s="15"/>
      <c r="F13" s="15"/>
      <c r="G13" s="15"/>
      <c r="H13" s="15"/>
      <c r="I13" s="15"/>
      <c r="J13" s="122" t="e">
        <f t="shared" si="0"/>
        <v>#DIV/0!</v>
      </c>
      <c r="K13" s="123"/>
      <c r="M13" s="68" t="s">
        <v>65</v>
      </c>
      <c r="N13" s="66"/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19.91</v>
      </c>
      <c r="E16" s="11">
        <v>9.9</v>
      </c>
      <c r="F16" s="22">
        <v>1344</v>
      </c>
      <c r="G16" s="16"/>
      <c r="H16" s="23" t="s">
        <v>21</v>
      </c>
      <c r="I16" s="111"/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21" ht="15" thickBot="1" x14ac:dyDescent="0.4">
      <c r="A17" s="2"/>
      <c r="C17" s="21" t="s">
        <v>24</v>
      </c>
      <c r="D17" s="11">
        <v>66.67</v>
      </c>
      <c r="E17" s="11"/>
      <c r="F17" s="22">
        <v>209</v>
      </c>
      <c r="G17" s="16"/>
      <c r="H17" s="27" t="s">
        <v>25</v>
      </c>
      <c r="I17" s="113"/>
      <c r="J17" s="113"/>
      <c r="K17" s="114"/>
      <c r="M17" s="66">
        <v>6.9</v>
      </c>
      <c r="N17" s="28">
        <v>63</v>
      </c>
      <c r="O17" s="67">
        <v>0.03</v>
      </c>
      <c r="P17" s="2"/>
    </row>
    <row r="18" spans="1:21" ht="15" thickBot="1" x14ac:dyDescent="0.4">
      <c r="A18" s="2"/>
      <c r="C18" s="21" t="s">
        <v>26</v>
      </c>
      <c r="D18" s="11">
        <v>67.39</v>
      </c>
      <c r="E18" s="11"/>
      <c r="F18" s="22">
        <v>188</v>
      </c>
      <c r="G18" s="16"/>
      <c r="H18" s="16"/>
      <c r="I18" s="16"/>
      <c r="J18" s="16"/>
      <c r="P18" s="2"/>
    </row>
    <row r="19" spans="1:21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  <c r="U19" s="65" t="s">
        <v>447</v>
      </c>
    </row>
    <row r="20" spans="1:21" x14ac:dyDescent="0.35">
      <c r="A20" s="2"/>
      <c r="C20" s="21" t="s">
        <v>31</v>
      </c>
      <c r="D20" s="11">
        <v>68.010000000000005</v>
      </c>
      <c r="E20" s="11"/>
      <c r="F20" s="22">
        <v>181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5.6</v>
      </c>
      <c r="O20" s="34">
        <v>100</v>
      </c>
      <c r="P20" s="2"/>
    </row>
    <row r="21" spans="1:21" ht="15" thickBot="1" x14ac:dyDescent="0.4">
      <c r="A21" s="2"/>
      <c r="C21" s="21" t="s">
        <v>36</v>
      </c>
      <c r="D21" s="11">
        <v>75.09</v>
      </c>
      <c r="E21" s="11"/>
      <c r="F21" s="22">
        <v>1359</v>
      </c>
      <c r="G21" s="16"/>
      <c r="H21" s="103"/>
      <c r="I21" s="105"/>
      <c r="J21" s="105"/>
      <c r="K21" s="107" t="e">
        <f>((I21-J21)/I21)</f>
        <v>#DIV/0!</v>
      </c>
      <c r="M21" s="13">
        <v>2</v>
      </c>
      <c r="N21" s="35">
        <v>5.4</v>
      </c>
      <c r="O21" s="36">
        <v>100</v>
      </c>
      <c r="P21" s="2"/>
    </row>
    <row r="22" spans="1:21" ht="15.75" customHeight="1" thickBot="1" x14ac:dyDescent="0.4">
      <c r="A22" s="2"/>
      <c r="C22" s="21" t="s">
        <v>37</v>
      </c>
      <c r="D22" s="11">
        <v>75.16</v>
      </c>
      <c r="E22" s="11">
        <v>7.3</v>
      </c>
      <c r="F22" s="22">
        <v>401</v>
      </c>
      <c r="G22" s="16"/>
      <c r="H22" s="103"/>
      <c r="I22" s="105"/>
      <c r="J22" s="105"/>
      <c r="K22" s="107"/>
      <c r="P22" s="2"/>
    </row>
    <row r="23" spans="1:21" ht="15" customHeight="1" x14ac:dyDescent="0.35">
      <c r="A23" s="2"/>
      <c r="C23" s="21" t="s">
        <v>38</v>
      </c>
      <c r="D23" s="11"/>
      <c r="E23" s="11"/>
      <c r="F23" s="22"/>
      <c r="G23" s="16"/>
      <c r="H23" s="103"/>
      <c r="I23" s="105"/>
      <c r="J23" s="105"/>
      <c r="K23" s="107" t="e">
        <f>((I23-J23)/I23)</f>
        <v>#DIV/0!</v>
      </c>
      <c r="M23" s="98" t="s">
        <v>39</v>
      </c>
      <c r="N23" s="99"/>
      <c r="O23" s="100"/>
      <c r="P23" s="2"/>
    </row>
    <row r="24" spans="1:21" ht="15" thickBot="1" x14ac:dyDescent="0.4">
      <c r="A24" s="2"/>
      <c r="C24" s="21" t="s">
        <v>40</v>
      </c>
      <c r="D24" s="11">
        <v>76.98</v>
      </c>
      <c r="E24" s="11">
        <v>6.6</v>
      </c>
      <c r="F24" s="22">
        <v>798</v>
      </c>
      <c r="G24" s="16"/>
      <c r="H24" s="104"/>
      <c r="I24" s="106"/>
      <c r="J24" s="106"/>
      <c r="K24" s="108"/>
      <c r="M24" s="96" t="s">
        <v>41</v>
      </c>
      <c r="N24" s="97"/>
      <c r="O24" s="37" t="e">
        <f>(J9-J10)/J9</f>
        <v>#DIV/0!</v>
      </c>
      <c r="P24" s="2"/>
    </row>
    <row r="25" spans="1:21" ht="15" thickBot="1" x14ac:dyDescent="0.4">
      <c r="A25" s="2"/>
      <c r="C25" s="38" t="s">
        <v>42</v>
      </c>
      <c r="D25" s="15"/>
      <c r="E25" s="15"/>
      <c r="F25" s="39"/>
      <c r="G25" s="16"/>
      <c r="M25" s="96" t="s">
        <v>43</v>
      </c>
      <c r="N25" s="97"/>
      <c r="O25" s="37" t="e">
        <f>(J10-J11)/J10</f>
        <v>#DIV/0!</v>
      </c>
      <c r="P25" s="2"/>
    </row>
    <row r="26" spans="1:21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 t="e">
        <f>(J11-J12)/J11</f>
        <v>#DIV/0!</v>
      </c>
      <c r="P26" s="2"/>
    </row>
    <row r="27" spans="1:21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 t="e">
        <f>(J12-J13)/J12</f>
        <v>#DIV/0!</v>
      </c>
      <c r="P27" s="2"/>
    </row>
    <row r="28" spans="1:21" ht="15" customHeight="1" x14ac:dyDescent="0.35">
      <c r="A28" s="2"/>
      <c r="B28" s="41"/>
      <c r="C28" s="45" t="s">
        <v>52</v>
      </c>
      <c r="D28" s="33"/>
      <c r="E28" s="33"/>
      <c r="F28" s="34"/>
      <c r="G28" s="46"/>
      <c r="H28" s="47" t="s">
        <v>75</v>
      </c>
      <c r="I28" s="33"/>
      <c r="J28" s="33"/>
      <c r="K28" s="34">
        <f>I28-J28</f>
        <v>0</v>
      </c>
      <c r="M28" s="101" t="s">
        <v>76</v>
      </c>
      <c r="N28" s="102"/>
      <c r="O28" s="71" t="e">
        <f>(J10-J13)/J10</f>
        <v>#DIV/0!</v>
      </c>
      <c r="P28" s="2"/>
    </row>
    <row r="29" spans="1:21" ht="15" thickBot="1" x14ac:dyDescent="0.4">
      <c r="A29" s="2"/>
      <c r="B29" s="41"/>
      <c r="C29" s="45" t="s">
        <v>54</v>
      </c>
      <c r="D29" s="33"/>
      <c r="E29" s="33"/>
      <c r="F29" s="34"/>
      <c r="G29" s="48"/>
      <c r="H29" s="66" t="s">
        <v>25</v>
      </c>
      <c r="I29" s="35"/>
      <c r="J29" s="35"/>
      <c r="K29" s="36">
        <f>I29-J29</f>
        <v>0</v>
      </c>
      <c r="L29" s="49"/>
      <c r="M29" s="91" t="s">
        <v>53</v>
      </c>
      <c r="N29" s="92"/>
      <c r="O29" s="72" t="e">
        <f>(J9-J13)/J9</f>
        <v>#DIV/0!</v>
      </c>
      <c r="P29" s="2"/>
    </row>
    <row r="30" spans="1:21" ht="15" customHeight="1" x14ac:dyDescent="0.35">
      <c r="A30" s="2"/>
      <c r="B30" s="41"/>
      <c r="C30" s="45" t="s">
        <v>55</v>
      </c>
      <c r="D30" s="33">
        <v>77.650000000000006</v>
      </c>
      <c r="E30" s="33">
        <v>65.819999999999993</v>
      </c>
      <c r="F30" s="34">
        <v>84.77</v>
      </c>
      <c r="P30" s="2"/>
    </row>
    <row r="31" spans="1:21" ht="15" customHeight="1" x14ac:dyDescent="0.35">
      <c r="A31" s="2"/>
      <c r="B31" s="41"/>
      <c r="C31" s="45" t="s">
        <v>56</v>
      </c>
      <c r="D31" s="33">
        <v>72.05</v>
      </c>
      <c r="E31" s="33">
        <v>45.43</v>
      </c>
      <c r="F31" s="34">
        <v>63.06</v>
      </c>
      <c r="P31" s="2"/>
    </row>
    <row r="32" spans="1:21" ht="15.75" customHeight="1" thickBot="1" x14ac:dyDescent="0.4">
      <c r="A32" s="2"/>
      <c r="B32" s="41"/>
      <c r="C32" s="50" t="s">
        <v>57</v>
      </c>
      <c r="D32" s="51">
        <v>55.63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90.91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 t="s">
        <v>442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 t="s">
        <v>444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445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446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443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69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/>
      <c r="G64" s="12"/>
      <c r="H64" s="12"/>
      <c r="I64" s="12"/>
      <c r="J64" s="116" t="e">
        <f>AVERAGE(F64:I64)</f>
        <v>#DIV/0!</v>
      </c>
      <c r="K64" s="117"/>
      <c r="M64" s="8">
        <v>2</v>
      </c>
      <c r="N64" s="118"/>
      <c r="O64" s="119"/>
      <c r="P64" s="2"/>
    </row>
    <row r="65" spans="1:16" x14ac:dyDescent="0.35">
      <c r="A65" s="2"/>
      <c r="C65" s="9" t="s">
        <v>11</v>
      </c>
      <c r="D65" s="10"/>
      <c r="E65" s="10"/>
      <c r="F65" s="11"/>
      <c r="G65" s="12"/>
      <c r="H65" s="12"/>
      <c r="I65" s="12"/>
      <c r="J65" s="116" t="e">
        <f t="shared" ref="J65:J70" si="1">AVERAGE(F65:I65)</f>
        <v>#DIV/0!</v>
      </c>
      <c r="K65" s="117"/>
      <c r="M65" s="8">
        <v>3</v>
      </c>
      <c r="N65" s="118"/>
      <c r="O65" s="119"/>
      <c r="P65" s="2"/>
    </row>
    <row r="66" spans="1:16" ht="15" customHeight="1" x14ac:dyDescent="0.35">
      <c r="A66" s="2"/>
      <c r="C66" s="9" t="s">
        <v>12</v>
      </c>
      <c r="D66" s="11"/>
      <c r="E66" s="11"/>
      <c r="F66" s="11"/>
      <c r="G66" s="11"/>
      <c r="H66" s="11"/>
      <c r="I66" s="11"/>
      <c r="J66" s="116" t="e">
        <f t="shared" si="1"/>
        <v>#DIV/0!</v>
      </c>
      <c r="K66" s="117"/>
      <c r="M66" s="8">
        <v>4</v>
      </c>
      <c r="N66" s="118"/>
      <c r="O66" s="119"/>
      <c r="P66" s="2"/>
    </row>
    <row r="67" spans="1:16" ht="15" customHeight="1" x14ac:dyDescent="0.35">
      <c r="A67" s="2"/>
      <c r="C67" s="9" t="s">
        <v>13</v>
      </c>
      <c r="D67" s="11"/>
      <c r="E67" s="11"/>
      <c r="F67" s="11"/>
      <c r="G67" s="11"/>
      <c r="H67" s="11"/>
      <c r="I67" s="11"/>
      <c r="J67" s="116" t="e">
        <f t="shared" si="1"/>
        <v>#DIV/0!</v>
      </c>
      <c r="K67" s="117"/>
      <c r="M67" s="8">
        <v>5</v>
      </c>
      <c r="N67" s="118"/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/>
      <c r="G68" s="64"/>
      <c r="H68" s="64"/>
      <c r="I68" s="64"/>
      <c r="J68" s="116" t="e">
        <f t="shared" si="1"/>
        <v>#DIV/0!</v>
      </c>
      <c r="K68" s="117"/>
      <c r="M68" s="13">
        <v>6</v>
      </c>
      <c r="N68" s="120"/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/>
      <c r="G69" s="64"/>
      <c r="H69" s="64"/>
      <c r="I69" s="64"/>
      <c r="J69" s="116" t="e">
        <f t="shared" si="1"/>
        <v>#DIV/0!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/>
      <c r="E70" s="15"/>
      <c r="F70" s="15"/>
      <c r="G70" s="15"/>
      <c r="H70" s="15"/>
      <c r="I70" s="15"/>
      <c r="J70" s="122" t="e">
        <f t="shared" si="1"/>
        <v>#DIV/0!</v>
      </c>
      <c r="K70" s="123"/>
      <c r="M70" s="68" t="s">
        <v>65</v>
      </c>
      <c r="N70" s="66"/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/>
      <c r="E73" s="11"/>
      <c r="F73" s="22"/>
      <c r="G73" s="16"/>
      <c r="H73" s="23" t="s">
        <v>21</v>
      </c>
      <c r="I73" s="111"/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/>
      <c r="E74" s="11"/>
      <c r="F74" s="22"/>
      <c r="G74" s="16"/>
      <c r="H74" s="27" t="s">
        <v>25</v>
      </c>
      <c r="I74" s="113"/>
      <c r="J74" s="113"/>
      <c r="K74" s="114"/>
      <c r="M74" s="66"/>
      <c r="N74" s="28"/>
      <c r="O74" s="67"/>
      <c r="P74" s="2"/>
    </row>
    <row r="75" spans="1:16" ht="15" customHeight="1" thickBot="1" x14ac:dyDescent="0.4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/>
      <c r="E77" s="11"/>
      <c r="F77" s="22"/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/>
      <c r="N77" s="33"/>
      <c r="O77" s="34"/>
      <c r="P77" s="2"/>
    </row>
    <row r="78" spans="1:16" ht="15" thickBot="1" x14ac:dyDescent="0.4">
      <c r="A78" s="2"/>
      <c r="C78" s="21" t="s">
        <v>36</v>
      </c>
      <c r="D78" s="11"/>
      <c r="E78" s="11"/>
      <c r="F78" s="22"/>
      <c r="G78" s="16"/>
      <c r="H78" s="103"/>
      <c r="I78" s="105"/>
      <c r="J78" s="105"/>
      <c r="K78" s="107" t="e">
        <f>((I78-J78)/I78)</f>
        <v>#DIV/0!</v>
      </c>
      <c r="M78" s="13"/>
      <c r="N78" s="35"/>
      <c r="O78" s="36"/>
      <c r="P78" s="2"/>
    </row>
    <row r="79" spans="1:16" ht="15" thickBot="1" x14ac:dyDescent="0.4">
      <c r="A79" s="2"/>
      <c r="C79" s="21" t="s">
        <v>37</v>
      </c>
      <c r="D79" s="11"/>
      <c r="E79" s="11"/>
      <c r="F79" s="22"/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/>
      <c r="G80" s="16"/>
      <c r="H80" s="103"/>
      <c r="I80" s="105"/>
      <c r="J80" s="105"/>
      <c r="K80" s="107" t="e">
        <f>((I80-J80)/I80)</f>
        <v>#DIV/0!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/>
      <c r="E81" s="11"/>
      <c r="F81" s="22"/>
      <c r="G81" s="16"/>
      <c r="H81" s="104"/>
      <c r="I81" s="106"/>
      <c r="J81" s="106"/>
      <c r="K81" s="108"/>
      <c r="M81" s="96" t="s">
        <v>41</v>
      </c>
      <c r="N81" s="97"/>
      <c r="O81" s="37" t="e">
        <f>(J66-J67)/J66</f>
        <v>#DIV/0!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/>
      <c r="G82" s="16"/>
      <c r="M82" s="96" t="s">
        <v>43</v>
      </c>
      <c r="N82" s="97"/>
      <c r="O82" s="37" t="e">
        <f>(J67-J68)/J67</f>
        <v>#DIV/0!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 t="e">
        <f>(J68-J69)/J68</f>
        <v>#DIV/0!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 t="e">
        <f>(J69-J70)/J69</f>
        <v>#DIV/0!</v>
      </c>
      <c r="P84" s="2"/>
    </row>
    <row r="85" spans="1:16" x14ac:dyDescent="0.35">
      <c r="A85" s="2"/>
      <c r="B85" s="41"/>
      <c r="C85" s="45" t="s">
        <v>52</v>
      </c>
      <c r="D85" s="33"/>
      <c r="E85" s="33"/>
      <c r="F85" s="34"/>
      <c r="G85" s="46"/>
      <c r="H85" s="47"/>
      <c r="I85" s="33"/>
      <c r="J85" s="33"/>
      <c r="K85" s="34">
        <f>I85-J85</f>
        <v>0</v>
      </c>
      <c r="M85" s="101" t="s">
        <v>76</v>
      </c>
      <c r="N85" s="102"/>
      <c r="O85" s="71" t="e">
        <f>(J67-J70)/J67</f>
        <v>#DIV/0!</v>
      </c>
      <c r="P85" s="2"/>
    </row>
    <row r="86" spans="1:16" ht="15" thickBot="1" x14ac:dyDescent="0.4">
      <c r="A86" s="2"/>
      <c r="B86" s="41"/>
      <c r="C86" s="45" t="s">
        <v>54</v>
      </c>
      <c r="D86" s="33"/>
      <c r="E86" s="33"/>
      <c r="F86" s="34"/>
      <c r="G86" s="48"/>
      <c r="H86" s="66"/>
      <c r="I86" s="35"/>
      <c r="J86" s="35"/>
      <c r="K86" s="34">
        <f>I86-J86</f>
        <v>0</v>
      </c>
      <c r="L86" s="49"/>
      <c r="M86" s="91" t="s">
        <v>53</v>
      </c>
      <c r="N86" s="92"/>
      <c r="O86" s="72" t="e">
        <f>(J66-J70)/J66</f>
        <v>#DIV/0!</v>
      </c>
      <c r="P86" s="2"/>
    </row>
    <row r="87" spans="1:16" ht="15" customHeight="1" x14ac:dyDescent="0.35">
      <c r="A87" s="2"/>
      <c r="B87" s="41"/>
      <c r="C87" s="45" t="s">
        <v>55</v>
      </c>
      <c r="D87" s="33"/>
      <c r="E87" s="33"/>
      <c r="F87" s="34"/>
      <c r="P87" s="2"/>
    </row>
    <row r="88" spans="1:16" ht="15" customHeight="1" x14ac:dyDescent="0.35">
      <c r="A88" s="2"/>
      <c r="B88" s="41"/>
      <c r="C88" s="45" t="s">
        <v>56</v>
      </c>
      <c r="D88" s="33"/>
      <c r="E88" s="33"/>
      <c r="F88" s="34"/>
      <c r="P88" s="2"/>
    </row>
    <row r="89" spans="1:16" ht="15" customHeight="1" thickBot="1" x14ac:dyDescent="0.4">
      <c r="A89" s="2"/>
      <c r="B89" s="41"/>
      <c r="C89" s="50" t="s">
        <v>57</v>
      </c>
      <c r="D89" s="51"/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/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83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/>
      <c r="G119" s="12"/>
      <c r="H119" s="12"/>
      <c r="I119" s="12"/>
      <c r="J119" s="116" t="e">
        <f>AVERAGE(F119:I119)</f>
        <v>#DIV/0!</v>
      </c>
      <c r="K119" s="117"/>
      <c r="M119" s="8">
        <v>2</v>
      </c>
      <c r="N119" s="118"/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/>
      <c r="G120" s="12"/>
      <c r="H120" s="12"/>
      <c r="I120" s="12"/>
      <c r="J120" s="116" t="e">
        <f t="shared" ref="J120:J125" si="2">AVERAGE(F120:I120)</f>
        <v>#DIV/0!</v>
      </c>
      <c r="K120" s="117"/>
      <c r="M120" s="8">
        <v>3</v>
      </c>
      <c r="N120" s="118"/>
      <c r="O120" s="119"/>
      <c r="P120" s="2"/>
    </row>
    <row r="121" spans="1:16" x14ac:dyDescent="0.35">
      <c r="A121" s="2"/>
      <c r="C121" s="9" t="s">
        <v>12</v>
      </c>
      <c r="D121" s="11"/>
      <c r="E121" s="11"/>
      <c r="F121" s="11"/>
      <c r="G121" s="11"/>
      <c r="H121" s="11"/>
      <c r="I121" s="11"/>
      <c r="J121" s="116" t="e">
        <f t="shared" si="2"/>
        <v>#DIV/0!</v>
      </c>
      <c r="K121" s="117"/>
      <c r="M121" s="8">
        <v>4</v>
      </c>
      <c r="N121" s="118"/>
      <c r="O121" s="119"/>
      <c r="P121" s="2"/>
    </row>
    <row r="122" spans="1:16" x14ac:dyDescent="0.35">
      <c r="A122" s="2"/>
      <c r="C122" s="9" t="s">
        <v>13</v>
      </c>
      <c r="D122" s="11"/>
      <c r="E122" s="11"/>
      <c r="F122" s="11"/>
      <c r="G122" s="11"/>
      <c r="H122" s="11"/>
      <c r="I122" s="11"/>
      <c r="J122" s="116" t="e">
        <f t="shared" si="2"/>
        <v>#DIV/0!</v>
      </c>
      <c r="K122" s="117"/>
      <c r="M122" s="8">
        <v>5</v>
      </c>
      <c r="N122" s="118"/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/>
      <c r="G123" s="64"/>
      <c r="H123" s="64"/>
      <c r="I123" s="64"/>
      <c r="J123" s="116" t="e">
        <f t="shared" si="2"/>
        <v>#DIV/0!</v>
      </c>
      <c r="K123" s="117"/>
      <c r="M123" s="13">
        <v>6</v>
      </c>
      <c r="N123" s="120"/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/>
      <c r="G124" s="64"/>
      <c r="H124" s="64"/>
      <c r="I124" s="64"/>
      <c r="J124" s="116" t="e">
        <f t="shared" si="2"/>
        <v>#DIV/0!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/>
      <c r="E125" s="15"/>
      <c r="F125" s="15"/>
      <c r="G125" s="15"/>
      <c r="H125" s="15"/>
      <c r="I125" s="15"/>
      <c r="J125" s="122" t="e">
        <f t="shared" si="2"/>
        <v>#DIV/0!</v>
      </c>
      <c r="K125" s="123"/>
      <c r="M125" s="68" t="s">
        <v>65</v>
      </c>
      <c r="N125" s="66"/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/>
      <c r="E128" s="11"/>
      <c r="F128" s="22"/>
      <c r="G128" s="16"/>
      <c r="H128" s="23" t="s">
        <v>21</v>
      </c>
      <c r="I128" s="111"/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/>
      <c r="E129" s="11"/>
      <c r="F129" s="22"/>
      <c r="G129" s="16"/>
      <c r="H129" s="27" t="s">
        <v>25</v>
      </c>
      <c r="I129" s="113"/>
      <c r="J129" s="113"/>
      <c r="K129" s="114"/>
      <c r="M129" s="66"/>
      <c r="N129" s="28"/>
      <c r="O129" s="67"/>
      <c r="P129" s="2"/>
    </row>
    <row r="130" spans="1:16" ht="15" customHeight="1" thickBot="1" x14ac:dyDescent="0.4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/>
      <c r="E132" s="11"/>
      <c r="F132" s="22"/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/>
      <c r="N132" s="33"/>
      <c r="O132" s="34"/>
      <c r="P132" s="2"/>
    </row>
    <row r="133" spans="1:16" ht="15" thickBot="1" x14ac:dyDescent="0.4">
      <c r="A133" s="2"/>
      <c r="C133" s="21" t="s">
        <v>36</v>
      </c>
      <c r="D133" s="11"/>
      <c r="E133" s="11"/>
      <c r="F133" s="22"/>
      <c r="G133" s="16"/>
      <c r="H133" s="103"/>
      <c r="I133" s="105"/>
      <c r="J133" s="105"/>
      <c r="K133" s="107" t="e">
        <f>((I133-J133)/I133)</f>
        <v>#DIV/0!</v>
      </c>
      <c r="M133" s="13"/>
      <c r="N133" s="35"/>
      <c r="O133" s="36"/>
      <c r="P133" s="2"/>
    </row>
    <row r="134" spans="1:16" ht="15" thickBot="1" x14ac:dyDescent="0.4">
      <c r="A134" s="2"/>
      <c r="C134" s="21" t="s">
        <v>37</v>
      </c>
      <c r="D134" s="11"/>
      <c r="E134" s="11"/>
      <c r="F134" s="22"/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/>
      <c r="G135" s="16"/>
      <c r="H135" s="103"/>
      <c r="I135" s="105"/>
      <c r="J135" s="105"/>
      <c r="K135" s="107" t="e">
        <f>((I135-J135)/I135)</f>
        <v>#DIV/0!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/>
      <c r="E136" s="11"/>
      <c r="F136" s="22"/>
      <c r="G136" s="16"/>
      <c r="H136" s="104"/>
      <c r="I136" s="106"/>
      <c r="J136" s="106"/>
      <c r="K136" s="108"/>
      <c r="M136" s="96" t="s">
        <v>41</v>
      </c>
      <c r="N136" s="97"/>
      <c r="O136" s="37" t="e">
        <f>(J121-J122)/J121</f>
        <v>#DIV/0!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/>
      <c r="G137" s="16"/>
      <c r="M137" s="96" t="s">
        <v>43</v>
      </c>
      <c r="N137" s="97"/>
      <c r="O137" s="37" t="e">
        <f>(J122-J123)/J122</f>
        <v>#DIV/0!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 t="e">
        <f>(J123-J124)/J123</f>
        <v>#DIV/0!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 t="e">
        <f>(J124-J125)/J124</f>
        <v>#DIV/0!</v>
      </c>
      <c r="P139" s="2"/>
    </row>
    <row r="140" spans="1:16" x14ac:dyDescent="0.35">
      <c r="A140" s="2"/>
      <c r="B140" s="41"/>
      <c r="C140" s="45" t="s">
        <v>52</v>
      </c>
      <c r="D140" s="33"/>
      <c r="E140" s="33"/>
      <c r="F140" s="34"/>
      <c r="G140" s="46"/>
      <c r="H140" s="47"/>
      <c r="I140" s="33"/>
      <c r="J140" s="33"/>
      <c r="K140" s="34">
        <f>I140-J140</f>
        <v>0</v>
      </c>
      <c r="M140" s="101" t="s">
        <v>76</v>
      </c>
      <c r="N140" s="102"/>
      <c r="O140" s="71" t="e">
        <f>(J122-J125)/J122</f>
        <v>#DIV/0!</v>
      </c>
      <c r="P140" s="2"/>
    </row>
    <row r="141" spans="1:16" ht="15" thickBot="1" x14ac:dyDescent="0.4">
      <c r="A141" s="2"/>
      <c r="B141" s="41"/>
      <c r="C141" s="45" t="s">
        <v>54</v>
      </c>
      <c r="D141" s="33"/>
      <c r="E141" s="33"/>
      <c r="F141" s="34"/>
      <c r="G141" s="48"/>
      <c r="H141" s="66"/>
      <c r="I141" s="35"/>
      <c r="J141" s="35"/>
      <c r="K141" s="34">
        <f>I141-J141</f>
        <v>0</v>
      </c>
      <c r="L141" s="49"/>
      <c r="M141" s="91" t="s">
        <v>53</v>
      </c>
      <c r="N141" s="92"/>
      <c r="O141" s="72" t="e">
        <f>(J121-J125)/J121</f>
        <v>#DIV/0!</v>
      </c>
      <c r="P141" s="2"/>
    </row>
    <row r="142" spans="1:16" ht="15" customHeight="1" x14ac:dyDescent="0.35">
      <c r="A142" s="2"/>
      <c r="B142" s="41"/>
      <c r="C142" s="45" t="s">
        <v>55</v>
      </c>
      <c r="D142" s="33"/>
      <c r="E142" s="33"/>
      <c r="F142" s="34"/>
      <c r="P142" s="2"/>
    </row>
    <row r="143" spans="1:16" ht="15" customHeight="1" x14ac:dyDescent="0.35">
      <c r="A143" s="2"/>
      <c r="B143" s="41"/>
      <c r="C143" s="45" t="s">
        <v>56</v>
      </c>
      <c r="D143" s="33"/>
      <c r="E143" s="33"/>
      <c r="F143" s="34"/>
      <c r="P143" s="2"/>
    </row>
    <row r="144" spans="1:16" ht="15" customHeight="1" thickBot="1" x14ac:dyDescent="0.4">
      <c r="A144" s="2"/>
      <c r="B144" s="41"/>
      <c r="C144" s="50" t="s">
        <v>57</v>
      </c>
      <c r="D144" s="51"/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/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E820-12B8-42EE-8C52-FBD4E1ADAF1F}">
  <dimension ref="A1:S171"/>
  <sheetViews>
    <sheetView topLeftCell="A20" zoomScale="85" zoomScaleNormal="85" workbookViewId="0">
      <selection activeCell="A3" sqref="A3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64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 t="e">
        <f>AVERAGE(J9,J66,J121)</f>
        <v>#DIV/0!</v>
      </c>
    </row>
    <row r="7" spans="1:19" x14ac:dyDescent="0.35">
      <c r="A7" s="2"/>
      <c r="C7" s="9" t="s">
        <v>10</v>
      </c>
      <c r="D7" s="10"/>
      <c r="E7" s="10"/>
      <c r="F7" s="11"/>
      <c r="G7" s="12"/>
      <c r="H7" s="12"/>
      <c r="I7" s="12"/>
      <c r="J7" s="116" t="e">
        <f>AVERAGE(F7:I7)</f>
        <v>#DIV/0!</v>
      </c>
      <c r="K7" s="117"/>
      <c r="M7" s="8">
        <v>2</v>
      </c>
      <c r="N7" s="118"/>
      <c r="O7" s="119"/>
      <c r="P7" s="2"/>
      <c r="R7" s="56" t="s">
        <v>21</v>
      </c>
      <c r="S7" s="73" t="e">
        <f>AVERAGE(J10,J67,J122)</f>
        <v>#DIV/0!</v>
      </c>
    </row>
    <row r="8" spans="1:19" x14ac:dyDescent="0.35">
      <c r="A8" s="2"/>
      <c r="C8" s="9" t="s">
        <v>11</v>
      </c>
      <c r="D8" s="10"/>
      <c r="E8" s="10"/>
      <c r="F8" s="11"/>
      <c r="G8" s="12"/>
      <c r="H8" s="12"/>
      <c r="I8" s="12"/>
      <c r="J8" s="116" t="e">
        <f t="shared" ref="J8:J13" si="0">AVERAGE(F8:I8)</f>
        <v>#DIV/0!</v>
      </c>
      <c r="K8" s="117"/>
      <c r="M8" s="8">
        <v>3</v>
      </c>
      <c r="N8" s="118"/>
      <c r="O8" s="119"/>
      <c r="P8" s="2"/>
      <c r="R8" s="56" t="s">
        <v>25</v>
      </c>
      <c r="S8" s="74" t="e">
        <f>AVERAGE(J13,J70,J125)</f>
        <v>#DIV/0!</v>
      </c>
    </row>
    <row r="9" spans="1:19" x14ac:dyDescent="0.35">
      <c r="A9" s="2"/>
      <c r="C9" s="9" t="s">
        <v>12</v>
      </c>
      <c r="D9" s="11"/>
      <c r="E9" s="11"/>
      <c r="F9" s="11"/>
      <c r="G9" s="11"/>
      <c r="H9" s="11"/>
      <c r="I9" s="11"/>
      <c r="J9" s="116" t="e">
        <f t="shared" si="0"/>
        <v>#DIV/0!</v>
      </c>
      <c r="K9" s="117"/>
      <c r="M9" s="8">
        <v>4</v>
      </c>
      <c r="N9" s="118"/>
      <c r="O9" s="119"/>
      <c r="P9" s="2"/>
      <c r="R9" s="75" t="s">
        <v>78</v>
      </c>
      <c r="S9" s="76" t="e">
        <f>S6-S8</f>
        <v>#DIV/0!</v>
      </c>
    </row>
    <row r="10" spans="1:19" x14ac:dyDescent="0.35">
      <c r="A10" s="2"/>
      <c r="C10" s="9" t="s">
        <v>13</v>
      </c>
      <c r="D10" s="11"/>
      <c r="E10" s="11"/>
      <c r="F10" s="11"/>
      <c r="G10" s="11"/>
      <c r="H10" s="11"/>
      <c r="I10" s="11"/>
      <c r="J10" s="116" t="e">
        <f t="shared" si="0"/>
        <v>#DIV/0!</v>
      </c>
      <c r="K10" s="117"/>
      <c r="M10" s="8">
        <v>5</v>
      </c>
      <c r="N10" s="118"/>
      <c r="O10" s="119"/>
      <c r="P10" s="2"/>
      <c r="R10" s="75" t="s">
        <v>79</v>
      </c>
      <c r="S10" s="77" t="e">
        <f>S7-S8</f>
        <v>#DIV/0!</v>
      </c>
    </row>
    <row r="11" spans="1:19" ht="15" thickBot="1" x14ac:dyDescent="0.4">
      <c r="A11" s="2"/>
      <c r="C11" s="9" t="s">
        <v>14</v>
      </c>
      <c r="D11" s="11"/>
      <c r="E11" s="11"/>
      <c r="F11" s="11"/>
      <c r="G11" s="64"/>
      <c r="H11" s="64"/>
      <c r="I11" s="64"/>
      <c r="J11" s="116" t="e">
        <f t="shared" si="0"/>
        <v>#DIV/0!</v>
      </c>
      <c r="K11" s="117"/>
      <c r="M11" s="13">
        <v>6</v>
      </c>
      <c r="N11" s="120"/>
      <c r="O11" s="121"/>
      <c r="P11" s="2"/>
      <c r="R11" s="78" t="s">
        <v>80</v>
      </c>
      <c r="S11" s="79" t="e">
        <f>S9/S6</f>
        <v>#DIV/0!</v>
      </c>
    </row>
    <row r="12" spans="1:19" ht="15" thickBot="1" x14ac:dyDescent="0.4">
      <c r="A12" s="2"/>
      <c r="C12" s="9" t="s">
        <v>15</v>
      </c>
      <c r="D12" s="11"/>
      <c r="E12" s="11"/>
      <c r="F12" s="11"/>
      <c r="G12" s="64"/>
      <c r="H12" s="64"/>
      <c r="I12" s="64"/>
      <c r="J12" s="116" t="e">
        <f t="shared" si="0"/>
        <v>#DIV/0!</v>
      </c>
      <c r="K12" s="117"/>
      <c r="N12" s="69" t="s">
        <v>73</v>
      </c>
      <c r="O12" s="70" t="s">
        <v>74</v>
      </c>
      <c r="P12" s="2"/>
      <c r="R12" s="78" t="s">
        <v>81</v>
      </c>
      <c r="S12" s="80" t="e">
        <f>S10/S7</f>
        <v>#DIV/0!</v>
      </c>
    </row>
    <row r="13" spans="1:19" ht="15" thickBot="1" x14ac:dyDescent="0.4">
      <c r="A13" s="2"/>
      <c r="C13" s="14" t="s">
        <v>16</v>
      </c>
      <c r="D13" s="15"/>
      <c r="E13" s="15"/>
      <c r="F13" s="15"/>
      <c r="G13" s="15"/>
      <c r="H13" s="15"/>
      <c r="I13" s="15"/>
      <c r="J13" s="122" t="e">
        <f t="shared" si="0"/>
        <v>#DIV/0!</v>
      </c>
      <c r="K13" s="123"/>
      <c r="M13" s="68" t="s">
        <v>65</v>
      </c>
      <c r="N13" s="66"/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/>
      <c r="E16" s="11"/>
      <c r="F16" s="22"/>
      <c r="G16" s="16"/>
      <c r="H16" s="23" t="s">
        <v>21</v>
      </c>
      <c r="I16" s="111"/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/>
      <c r="E17" s="11"/>
      <c r="F17" s="22"/>
      <c r="G17" s="16"/>
      <c r="H17" s="27" t="s">
        <v>25</v>
      </c>
      <c r="I17" s="113"/>
      <c r="J17" s="113"/>
      <c r="K17" s="114"/>
      <c r="M17" s="66"/>
      <c r="N17" s="28"/>
      <c r="O17" s="67"/>
      <c r="P17" s="2"/>
    </row>
    <row r="18" spans="1:16" ht="15" thickBot="1" x14ac:dyDescent="0.4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/>
      <c r="E20" s="11"/>
      <c r="F20" s="22"/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/>
      <c r="O20" s="34"/>
      <c r="P20" s="2"/>
    </row>
    <row r="21" spans="1:16" ht="15" thickBot="1" x14ac:dyDescent="0.4">
      <c r="A21" s="2"/>
      <c r="C21" s="21" t="s">
        <v>36</v>
      </c>
      <c r="D21" s="11"/>
      <c r="E21" s="11"/>
      <c r="F21" s="22"/>
      <c r="G21" s="16"/>
      <c r="H21" s="103"/>
      <c r="I21" s="105"/>
      <c r="J21" s="105"/>
      <c r="K21" s="107" t="e">
        <f>((I21-J21)/I21)</f>
        <v>#DIV/0!</v>
      </c>
      <c r="M21" s="13">
        <v>2</v>
      </c>
      <c r="N21" s="35"/>
      <c r="O21" s="36"/>
      <c r="P21" s="2"/>
    </row>
    <row r="22" spans="1:16" ht="15.75" customHeight="1" thickBot="1" x14ac:dyDescent="0.4">
      <c r="A22" s="2"/>
      <c r="C22" s="21" t="s">
        <v>37</v>
      </c>
      <c r="D22" s="11"/>
      <c r="E22" s="11"/>
      <c r="F22" s="22"/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/>
      <c r="G23" s="16"/>
      <c r="H23" s="103"/>
      <c r="I23" s="105"/>
      <c r="J23" s="105"/>
      <c r="K23" s="107" t="e">
        <f>((I23-J23)/I23)</f>
        <v>#DIV/0!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/>
      <c r="E24" s="11"/>
      <c r="F24" s="22"/>
      <c r="G24" s="16"/>
      <c r="H24" s="104"/>
      <c r="I24" s="106"/>
      <c r="J24" s="106"/>
      <c r="K24" s="108"/>
      <c r="M24" s="96" t="s">
        <v>41</v>
      </c>
      <c r="N24" s="97"/>
      <c r="O24" s="37" t="e">
        <f>(J9-J10)/J9</f>
        <v>#DIV/0!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/>
      <c r="G25" s="16"/>
      <c r="M25" s="96" t="s">
        <v>43</v>
      </c>
      <c r="N25" s="97"/>
      <c r="O25" s="37" t="e">
        <f>(J10-J11)/J10</f>
        <v>#DIV/0!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 t="e">
        <f>(J11-J12)/J11</f>
        <v>#DIV/0!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 t="e">
        <f>(J12-J13)/J12</f>
        <v>#DIV/0!</v>
      </c>
      <c r="P27" s="2"/>
    </row>
    <row r="28" spans="1:16" ht="15" customHeight="1" x14ac:dyDescent="0.35">
      <c r="A28" s="2"/>
      <c r="B28" s="41"/>
      <c r="C28" s="45" t="s">
        <v>52</v>
      </c>
      <c r="D28" s="33"/>
      <c r="E28" s="33"/>
      <c r="F28" s="34"/>
      <c r="G28" s="46"/>
      <c r="H28" s="47" t="s">
        <v>75</v>
      </c>
      <c r="I28" s="33"/>
      <c r="J28" s="33"/>
      <c r="K28" s="34">
        <f>I28-J28</f>
        <v>0</v>
      </c>
      <c r="M28" s="101" t="s">
        <v>76</v>
      </c>
      <c r="N28" s="102"/>
      <c r="O28" s="71" t="e">
        <f>(J10-J13)/J10</f>
        <v>#DIV/0!</v>
      </c>
      <c r="P28" s="2"/>
    </row>
    <row r="29" spans="1:16" ht="15" thickBot="1" x14ac:dyDescent="0.4">
      <c r="A29" s="2"/>
      <c r="B29" s="41"/>
      <c r="C29" s="45" t="s">
        <v>54</v>
      </c>
      <c r="D29" s="33"/>
      <c r="E29" s="33"/>
      <c r="F29" s="34"/>
      <c r="G29" s="48"/>
      <c r="H29" s="66" t="s">
        <v>25</v>
      </c>
      <c r="I29" s="35"/>
      <c r="J29" s="35"/>
      <c r="K29" s="36">
        <f>I29-J29</f>
        <v>0</v>
      </c>
      <c r="L29" s="49"/>
      <c r="M29" s="91" t="s">
        <v>53</v>
      </c>
      <c r="N29" s="92"/>
      <c r="O29" s="72" t="e">
        <f>(J9-J13)/J9</f>
        <v>#DIV/0!</v>
      </c>
      <c r="P29" s="2"/>
    </row>
    <row r="30" spans="1:16" ht="15" customHeight="1" x14ac:dyDescent="0.35">
      <c r="A30" s="2"/>
      <c r="B30" s="41"/>
      <c r="C30" s="45" t="s">
        <v>55</v>
      </c>
      <c r="D30" s="33"/>
      <c r="E30" s="33"/>
      <c r="F30" s="34"/>
      <c r="P30" s="2"/>
    </row>
    <row r="31" spans="1:16" ht="15" customHeight="1" x14ac:dyDescent="0.35">
      <c r="A31" s="2"/>
      <c r="B31" s="41"/>
      <c r="C31" s="45" t="s">
        <v>56</v>
      </c>
      <c r="D31" s="33"/>
      <c r="E31" s="33"/>
      <c r="F31" s="34"/>
      <c r="P31" s="2"/>
    </row>
    <row r="32" spans="1:16" ht="15.75" customHeight="1" thickBot="1" x14ac:dyDescent="0.4">
      <c r="A32" s="2"/>
      <c r="B32" s="41"/>
      <c r="C32" s="50" t="s">
        <v>57</v>
      </c>
      <c r="D32" s="51"/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/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69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/>
      <c r="G64" s="12"/>
      <c r="H64" s="12"/>
      <c r="I64" s="12"/>
      <c r="J64" s="116" t="e">
        <f>AVERAGE(F64:I64)</f>
        <v>#DIV/0!</v>
      </c>
      <c r="K64" s="117"/>
      <c r="M64" s="8">
        <v>2</v>
      </c>
      <c r="N64" s="118"/>
      <c r="O64" s="119"/>
      <c r="P64" s="2"/>
    </row>
    <row r="65" spans="1:16" x14ac:dyDescent="0.35">
      <c r="A65" s="2"/>
      <c r="C65" s="9" t="s">
        <v>11</v>
      </c>
      <c r="D65" s="10"/>
      <c r="E65" s="10"/>
      <c r="F65" s="11"/>
      <c r="G65" s="12"/>
      <c r="H65" s="12"/>
      <c r="I65" s="12"/>
      <c r="J65" s="116" t="e">
        <f t="shared" ref="J65:J70" si="1">AVERAGE(F65:I65)</f>
        <v>#DIV/0!</v>
      </c>
      <c r="K65" s="117"/>
      <c r="M65" s="8">
        <v>3</v>
      </c>
      <c r="N65" s="118"/>
      <c r="O65" s="119"/>
      <c r="P65" s="2"/>
    </row>
    <row r="66" spans="1:16" ht="15" customHeight="1" x14ac:dyDescent="0.35">
      <c r="A66" s="2"/>
      <c r="C66" s="9" t="s">
        <v>12</v>
      </c>
      <c r="D66" s="11"/>
      <c r="E66" s="11"/>
      <c r="F66" s="11"/>
      <c r="G66" s="11"/>
      <c r="H66" s="11"/>
      <c r="I66" s="11"/>
      <c r="J66" s="116" t="e">
        <f t="shared" si="1"/>
        <v>#DIV/0!</v>
      </c>
      <c r="K66" s="117"/>
      <c r="M66" s="8">
        <v>4</v>
      </c>
      <c r="N66" s="118"/>
      <c r="O66" s="119"/>
      <c r="P66" s="2"/>
    </row>
    <row r="67" spans="1:16" ht="15" customHeight="1" x14ac:dyDescent="0.35">
      <c r="A67" s="2"/>
      <c r="C67" s="9" t="s">
        <v>13</v>
      </c>
      <c r="D67" s="11"/>
      <c r="E67" s="11"/>
      <c r="F67" s="11"/>
      <c r="G67" s="11"/>
      <c r="H67" s="11"/>
      <c r="I67" s="11"/>
      <c r="J67" s="116" t="e">
        <f t="shared" si="1"/>
        <v>#DIV/0!</v>
      </c>
      <c r="K67" s="117"/>
      <c r="M67" s="8">
        <v>5</v>
      </c>
      <c r="N67" s="118"/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/>
      <c r="G68" s="64"/>
      <c r="H68" s="64"/>
      <c r="I68" s="64"/>
      <c r="J68" s="116" t="e">
        <f t="shared" si="1"/>
        <v>#DIV/0!</v>
      </c>
      <c r="K68" s="117"/>
      <c r="M68" s="13">
        <v>6</v>
      </c>
      <c r="N68" s="120"/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/>
      <c r="G69" s="64"/>
      <c r="H69" s="64"/>
      <c r="I69" s="64"/>
      <c r="J69" s="116" t="e">
        <f t="shared" si="1"/>
        <v>#DIV/0!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/>
      <c r="E70" s="15"/>
      <c r="F70" s="15"/>
      <c r="G70" s="15"/>
      <c r="H70" s="15"/>
      <c r="I70" s="15"/>
      <c r="J70" s="122" t="e">
        <f t="shared" si="1"/>
        <v>#DIV/0!</v>
      </c>
      <c r="K70" s="123"/>
      <c r="M70" s="68" t="s">
        <v>65</v>
      </c>
      <c r="N70" s="66"/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/>
      <c r="E73" s="11"/>
      <c r="F73" s="22"/>
      <c r="G73" s="16"/>
      <c r="H73" s="23" t="s">
        <v>21</v>
      </c>
      <c r="I73" s="111"/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/>
      <c r="E74" s="11"/>
      <c r="F74" s="22"/>
      <c r="G74" s="16"/>
      <c r="H74" s="27" t="s">
        <v>25</v>
      </c>
      <c r="I74" s="113"/>
      <c r="J74" s="113"/>
      <c r="K74" s="114"/>
      <c r="M74" s="66"/>
      <c r="N74" s="28"/>
      <c r="O74" s="67"/>
      <c r="P74" s="2"/>
    </row>
    <row r="75" spans="1:16" ht="15" customHeight="1" thickBot="1" x14ac:dyDescent="0.4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/>
      <c r="E77" s="11"/>
      <c r="F77" s="22"/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/>
      <c r="N77" s="33"/>
      <c r="O77" s="34"/>
      <c r="P77" s="2"/>
    </row>
    <row r="78" spans="1:16" ht="15" thickBot="1" x14ac:dyDescent="0.4">
      <c r="A78" s="2"/>
      <c r="C78" s="21" t="s">
        <v>36</v>
      </c>
      <c r="D78" s="11"/>
      <c r="E78" s="11"/>
      <c r="F78" s="22"/>
      <c r="G78" s="16"/>
      <c r="H78" s="103"/>
      <c r="I78" s="105"/>
      <c r="J78" s="105"/>
      <c r="K78" s="107" t="e">
        <f>((I78-J78)/I78)</f>
        <v>#DIV/0!</v>
      </c>
      <c r="M78" s="13"/>
      <c r="N78" s="35"/>
      <c r="O78" s="36"/>
      <c r="P78" s="2"/>
    </row>
    <row r="79" spans="1:16" ht="15" thickBot="1" x14ac:dyDescent="0.4">
      <c r="A79" s="2"/>
      <c r="C79" s="21" t="s">
        <v>37</v>
      </c>
      <c r="D79" s="11"/>
      <c r="E79" s="11"/>
      <c r="F79" s="22"/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/>
      <c r="G80" s="16"/>
      <c r="H80" s="103"/>
      <c r="I80" s="105"/>
      <c r="J80" s="105"/>
      <c r="K80" s="107" t="e">
        <f>((I80-J80)/I80)</f>
        <v>#DIV/0!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/>
      <c r="E81" s="11"/>
      <c r="F81" s="22"/>
      <c r="G81" s="16"/>
      <c r="H81" s="104"/>
      <c r="I81" s="106"/>
      <c r="J81" s="106"/>
      <c r="K81" s="108"/>
      <c r="M81" s="96" t="s">
        <v>41</v>
      </c>
      <c r="N81" s="97"/>
      <c r="O81" s="37" t="e">
        <f>(J66-J67)/J66</f>
        <v>#DIV/0!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/>
      <c r="G82" s="16"/>
      <c r="M82" s="96" t="s">
        <v>43</v>
      </c>
      <c r="N82" s="97"/>
      <c r="O82" s="37" t="e">
        <f>(J67-J68)/J67</f>
        <v>#DIV/0!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 t="e">
        <f>(J68-J69)/J68</f>
        <v>#DIV/0!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 t="e">
        <f>(J69-J70)/J69</f>
        <v>#DIV/0!</v>
      </c>
      <c r="P84" s="2"/>
    </row>
    <row r="85" spans="1:16" x14ac:dyDescent="0.35">
      <c r="A85" s="2"/>
      <c r="B85" s="41"/>
      <c r="C85" s="45" t="s">
        <v>52</v>
      </c>
      <c r="D85" s="33"/>
      <c r="E85" s="33"/>
      <c r="F85" s="34"/>
      <c r="G85" s="46"/>
      <c r="H85" s="47"/>
      <c r="I85" s="33"/>
      <c r="J85" s="33"/>
      <c r="K85" s="34">
        <f>I85-J85</f>
        <v>0</v>
      </c>
      <c r="M85" s="101" t="s">
        <v>76</v>
      </c>
      <c r="N85" s="102"/>
      <c r="O85" s="71" t="e">
        <f>(J67-J70)/J67</f>
        <v>#DIV/0!</v>
      </c>
      <c r="P85" s="2"/>
    </row>
    <row r="86" spans="1:16" ht="15" thickBot="1" x14ac:dyDescent="0.4">
      <c r="A86" s="2"/>
      <c r="B86" s="41"/>
      <c r="C86" s="45" t="s">
        <v>54</v>
      </c>
      <c r="D86" s="33"/>
      <c r="E86" s="33"/>
      <c r="F86" s="34"/>
      <c r="G86" s="48"/>
      <c r="H86" s="66"/>
      <c r="I86" s="35"/>
      <c r="J86" s="35"/>
      <c r="K86" s="34">
        <f>I86-J86</f>
        <v>0</v>
      </c>
      <c r="L86" s="49"/>
      <c r="M86" s="91" t="s">
        <v>53</v>
      </c>
      <c r="N86" s="92"/>
      <c r="O86" s="72" t="e">
        <f>(J66-J70)/J66</f>
        <v>#DIV/0!</v>
      </c>
      <c r="P86" s="2"/>
    </row>
    <row r="87" spans="1:16" ht="15" customHeight="1" x14ac:dyDescent="0.35">
      <c r="A87" s="2"/>
      <c r="B87" s="41"/>
      <c r="C87" s="45" t="s">
        <v>55</v>
      </c>
      <c r="D87" s="33"/>
      <c r="E87" s="33"/>
      <c r="F87" s="34"/>
      <c r="P87" s="2"/>
    </row>
    <row r="88" spans="1:16" ht="15" customHeight="1" x14ac:dyDescent="0.35">
      <c r="A88" s="2"/>
      <c r="B88" s="41"/>
      <c r="C88" s="45" t="s">
        <v>56</v>
      </c>
      <c r="D88" s="33"/>
      <c r="E88" s="33"/>
      <c r="F88" s="34"/>
      <c r="P88" s="2"/>
    </row>
    <row r="89" spans="1:16" ht="15" customHeight="1" thickBot="1" x14ac:dyDescent="0.4">
      <c r="A89" s="2"/>
      <c r="B89" s="41"/>
      <c r="C89" s="50" t="s">
        <v>57</v>
      </c>
      <c r="D89" s="51"/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/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83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/>
      <c r="G119" s="12"/>
      <c r="H119" s="12"/>
      <c r="I119" s="12"/>
      <c r="J119" s="116" t="e">
        <f>AVERAGE(F119:I119)</f>
        <v>#DIV/0!</v>
      </c>
      <c r="K119" s="117"/>
      <c r="M119" s="8">
        <v>2</v>
      </c>
      <c r="N119" s="118"/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/>
      <c r="G120" s="12"/>
      <c r="H120" s="12"/>
      <c r="I120" s="12"/>
      <c r="J120" s="116" t="e">
        <f t="shared" ref="J120:J125" si="2">AVERAGE(F120:I120)</f>
        <v>#DIV/0!</v>
      </c>
      <c r="K120" s="117"/>
      <c r="M120" s="8">
        <v>3</v>
      </c>
      <c r="N120" s="118"/>
      <c r="O120" s="119"/>
      <c r="P120" s="2"/>
    </row>
    <row r="121" spans="1:16" x14ac:dyDescent="0.35">
      <c r="A121" s="2"/>
      <c r="C121" s="9" t="s">
        <v>12</v>
      </c>
      <c r="D121" s="11"/>
      <c r="E121" s="11"/>
      <c r="F121" s="11"/>
      <c r="G121" s="11"/>
      <c r="H121" s="11"/>
      <c r="I121" s="11"/>
      <c r="J121" s="116" t="e">
        <f t="shared" si="2"/>
        <v>#DIV/0!</v>
      </c>
      <c r="K121" s="117"/>
      <c r="M121" s="8">
        <v>4</v>
      </c>
      <c r="N121" s="118"/>
      <c r="O121" s="119"/>
      <c r="P121" s="2"/>
    </row>
    <row r="122" spans="1:16" x14ac:dyDescent="0.35">
      <c r="A122" s="2"/>
      <c r="C122" s="9" t="s">
        <v>13</v>
      </c>
      <c r="D122" s="11"/>
      <c r="E122" s="11"/>
      <c r="F122" s="11"/>
      <c r="G122" s="11"/>
      <c r="H122" s="11"/>
      <c r="I122" s="11"/>
      <c r="J122" s="116" t="e">
        <f t="shared" si="2"/>
        <v>#DIV/0!</v>
      </c>
      <c r="K122" s="117"/>
      <c r="M122" s="8">
        <v>5</v>
      </c>
      <c r="N122" s="118"/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/>
      <c r="G123" s="64"/>
      <c r="H123" s="64"/>
      <c r="I123" s="64"/>
      <c r="J123" s="116" t="e">
        <f t="shared" si="2"/>
        <v>#DIV/0!</v>
      </c>
      <c r="K123" s="117"/>
      <c r="M123" s="13">
        <v>6</v>
      </c>
      <c r="N123" s="120"/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/>
      <c r="G124" s="64"/>
      <c r="H124" s="64"/>
      <c r="I124" s="64"/>
      <c r="J124" s="116" t="e">
        <f t="shared" si="2"/>
        <v>#DIV/0!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/>
      <c r="E125" s="15"/>
      <c r="F125" s="15"/>
      <c r="G125" s="15"/>
      <c r="H125" s="15"/>
      <c r="I125" s="15"/>
      <c r="J125" s="122" t="e">
        <f t="shared" si="2"/>
        <v>#DIV/0!</v>
      </c>
      <c r="K125" s="123"/>
      <c r="M125" s="68" t="s">
        <v>65</v>
      </c>
      <c r="N125" s="66"/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/>
      <c r="E128" s="11"/>
      <c r="F128" s="22"/>
      <c r="G128" s="16"/>
      <c r="H128" s="23" t="s">
        <v>21</v>
      </c>
      <c r="I128" s="111"/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/>
      <c r="E129" s="11"/>
      <c r="F129" s="22"/>
      <c r="G129" s="16"/>
      <c r="H129" s="27" t="s">
        <v>25</v>
      </c>
      <c r="I129" s="113"/>
      <c r="J129" s="113"/>
      <c r="K129" s="114"/>
      <c r="M129" s="66"/>
      <c r="N129" s="28"/>
      <c r="O129" s="67"/>
      <c r="P129" s="2"/>
    </row>
    <row r="130" spans="1:16" ht="15" customHeight="1" thickBot="1" x14ac:dyDescent="0.4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/>
      <c r="E132" s="11"/>
      <c r="F132" s="22"/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/>
      <c r="N132" s="33"/>
      <c r="O132" s="34"/>
      <c r="P132" s="2"/>
    </row>
    <row r="133" spans="1:16" ht="15" thickBot="1" x14ac:dyDescent="0.4">
      <c r="A133" s="2"/>
      <c r="C133" s="21" t="s">
        <v>36</v>
      </c>
      <c r="D133" s="11"/>
      <c r="E133" s="11"/>
      <c r="F133" s="22"/>
      <c r="G133" s="16"/>
      <c r="H133" s="103"/>
      <c r="I133" s="105"/>
      <c r="J133" s="105"/>
      <c r="K133" s="107" t="e">
        <f>((I133-J133)/I133)</f>
        <v>#DIV/0!</v>
      </c>
      <c r="M133" s="13"/>
      <c r="N133" s="35"/>
      <c r="O133" s="36"/>
      <c r="P133" s="2"/>
    </row>
    <row r="134" spans="1:16" ht="15" thickBot="1" x14ac:dyDescent="0.4">
      <c r="A134" s="2"/>
      <c r="C134" s="21" t="s">
        <v>37</v>
      </c>
      <c r="D134" s="11"/>
      <c r="E134" s="11"/>
      <c r="F134" s="22"/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/>
      <c r="G135" s="16"/>
      <c r="H135" s="103"/>
      <c r="I135" s="105"/>
      <c r="J135" s="105"/>
      <c r="K135" s="107" t="e">
        <f>((I135-J135)/I135)</f>
        <v>#DIV/0!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/>
      <c r="E136" s="11"/>
      <c r="F136" s="22"/>
      <c r="G136" s="16"/>
      <c r="H136" s="104"/>
      <c r="I136" s="106"/>
      <c r="J136" s="106"/>
      <c r="K136" s="108"/>
      <c r="M136" s="96" t="s">
        <v>41</v>
      </c>
      <c r="N136" s="97"/>
      <c r="O136" s="37" t="e">
        <f>(J121-J122)/J121</f>
        <v>#DIV/0!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/>
      <c r="G137" s="16"/>
      <c r="M137" s="96" t="s">
        <v>43</v>
      </c>
      <c r="N137" s="97"/>
      <c r="O137" s="37" t="e">
        <f>(J122-J123)/J122</f>
        <v>#DIV/0!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 t="e">
        <f>(J123-J124)/J123</f>
        <v>#DIV/0!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 t="e">
        <f>(J124-J125)/J124</f>
        <v>#DIV/0!</v>
      </c>
      <c r="P139" s="2"/>
    </row>
    <row r="140" spans="1:16" x14ac:dyDescent="0.35">
      <c r="A140" s="2"/>
      <c r="B140" s="41"/>
      <c r="C140" s="45" t="s">
        <v>52</v>
      </c>
      <c r="D140" s="33"/>
      <c r="E140" s="33"/>
      <c r="F140" s="34"/>
      <c r="G140" s="46"/>
      <c r="H140" s="47"/>
      <c r="I140" s="33"/>
      <c r="J140" s="33"/>
      <c r="K140" s="34">
        <f>I140-J140</f>
        <v>0</v>
      </c>
      <c r="M140" s="101" t="s">
        <v>76</v>
      </c>
      <c r="N140" s="102"/>
      <c r="O140" s="71" t="e">
        <f>(J122-J125)/J122</f>
        <v>#DIV/0!</v>
      </c>
      <c r="P140" s="2"/>
    </row>
    <row r="141" spans="1:16" ht="15" thickBot="1" x14ac:dyDescent="0.4">
      <c r="A141" s="2"/>
      <c r="B141" s="41"/>
      <c r="C141" s="45" t="s">
        <v>54</v>
      </c>
      <c r="D141" s="33"/>
      <c r="E141" s="33"/>
      <c r="F141" s="34"/>
      <c r="G141" s="48"/>
      <c r="H141" s="66"/>
      <c r="I141" s="35"/>
      <c r="J141" s="35"/>
      <c r="K141" s="34">
        <f>I141-J141</f>
        <v>0</v>
      </c>
      <c r="L141" s="49"/>
      <c r="M141" s="91" t="s">
        <v>53</v>
      </c>
      <c r="N141" s="92"/>
      <c r="O141" s="72" t="e">
        <f>(J121-J125)/J121</f>
        <v>#DIV/0!</v>
      </c>
      <c r="P141" s="2"/>
    </row>
    <row r="142" spans="1:16" ht="15" customHeight="1" x14ac:dyDescent="0.35">
      <c r="A142" s="2"/>
      <c r="B142" s="41"/>
      <c r="C142" s="45" t="s">
        <v>55</v>
      </c>
      <c r="D142" s="33"/>
      <c r="E142" s="33"/>
      <c r="F142" s="34"/>
      <c r="P142" s="2"/>
    </row>
    <row r="143" spans="1:16" ht="15" customHeight="1" x14ac:dyDescent="0.35">
      <c r="A143" s="2"/>
      <c r="B143" s="41"/>
      <c r="C143" s="45" t="s">
        <v>56</v>
      </c>
      <c r="D143" s="33"/>
      <c r="E143" s="33"/>
      <c r="F143" s="34"/>
      <c r="P143" s="2"/>
    </row>
    <row r="144" spans="1:16" ht="15" customHeight="1" thickBot="1" x14ac:dyDescent="0.4">
      <c r="A144" s="2"/>
      <c r="B144" s="41"/>
      <c r="C144" s="50" t="s">
        <v>57</v>
      </c>
      <c r="D144" s="51"/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/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15C2-9C86-4F72-B8FA-AB3A935FECCF}">
  <dimension ref="A1:S171"/>
  <sheetViews>
    <sheetView topLeftCell="A13" zoomScale="85" zoomScaleNormal="85" workbookViewId="0">
      <selection activeCell="J9" sqref="J9:K9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64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 t="e">
        <f>AVERAGE(J9,J66,J121)</f>
        <v>#DIV/0!</v>
      </c>
    </row>
    <row r="7" spans="1:19" x14ac:dyDescent="0.35">
      <c r="A7" s="2"/>
      <c r="C7" s="9" t="s">
        <v>10</v>
      </c>
      <c r="D7" s="10"/>
      <c r="E7" s="10"/>
      <c r="F7" s="11"/>
      <c r="G7" s="12"/>
      <c r="H7" s="12"/>
      <c r="I7" s="12"/>
      <c r="J7" s="116" t="e">
        <f>AVERAGE(F7:I7)</f>
        <v>#DIV/0!</v>
      </c>
      <c r="K7" s="117"/>
      <c r="M7" s="8">
        <v>2</v>
      </c>
      <c r="N7" s="118"/>
      <c r="O7" s="119"/>
      <c r="P7" s="2"/>
      <c r="R7" s="56" t="s">
        <v>21</v>
      </c>
      <c r="S7" s="73" t="e">
        <f>AVERAGE(J10,J67,J122)</f>
        <v>#DIV/0!</v>
      </c>
    </row>
    <row r="8" spans="1:19" x14ac:dyDescent="0.35">
      <c r="A8" s="2"/>
      <c r="C8" s="9" t="s">
        <v>11</v>
      </c>
      <c r="D8" s="10"/>
      <c r="E8" s="10"/>
      <c r="F8" s="11"/>
      <c r="G8" s="12"/>
      <c r="H8" s="12"/>
      <c r="I8" s="12"/>
      <c r="J8" s="116" t="e">
        <f t="shared" ref="J8:J13" si="0">AVERAGE(F8:I8)</f>
        <v>#DIV/0!</v>
      </c>
      <c r="K8" s="117"/>
      <c r="M8" s="8">
        <v>3</v>
      </c>
      <c r="N8" s="118"/>
      <c r="O8" s="119"/>
      <c r="P8" s="2"/>
      <c r="R8" s="56" t="s">
        <v>25</v>
      </c>
      <c r="S8" s="74" t="e">
        <f>AVERAGE(J13,J70,J125)</f>
        <v>#DIV/0!</v>
      </c>
    </row>
    <row r="9" spans="1:19" x14ac:dyDescent="0.35">
      <c r="A9" s="2"/>
      <c r="C9" s="9" t="s">
        <v>12</v>
      </c>
      <c r="D9" s="11"/>
      <c r="E9" s="11"/>
      <c r="F9" s="11"/>
      <c r="G9" s="11"/>
      <c r="H9" s="11"/>
      <c r="I9" s="11"/>
      <c r="J9" s="116" t="e">
        <f t="shared" si="0"/>
        <v>#DIV/0!</v>
      </c>
      <c r="K9" s="117"/>
      <c r="M9" s="8">
        <v>4</v>
      </c>
      <c r="N9" s="118"/>
      <c r="O9" s="119"/>
      <c r="P9" s="2"/>
      <c r="R9" s="75" t="s">
        <v>78</v>
      </c>
      <c r="S9" s="76" t="e">
        <f>S6-S8</f>
        <v>#DIV/0!</v>
      </c>
    </row>
    <row r="10" spans="1:19" x14ac:dyDescent="0.35">
      <c r="A10" s="2"/>
      <c r="C10" s="9" t="s">
        <v>13</v>
      </c>
      <c r="D10" s="11"/>
      <c r="E10" s="11"/>
      <c r="F10" s="11"/>
      <c r="G10" s="11"/>
      <c r="H10" s="11"/>
      <c r="I10" s="11"/>
      <c r="J10" s="116" t="e">
        <f t="shared" si="0"/>
        <v>#DIV/0!</v>
      </c>
      <c r="K10" s="117"/>
      <c r="M10" s="8">
        <v>5</v>
      </c>
      <c r="N10" s="118"/>
      <c r="O10" s="119"/>
      <c r="P10" s="2"/>
      <c r="R10" s="75" t="s">
        <v>79</v>
      </c>
      <c r="S10" s="77" t="e">
        <f>S7-S8</f>
        <v>#DIV/0!</v>
      </c>
    </row>
    <row r="11" spans="1:19" ht="15" thickBot="1" x14ac:dyDescent="0.4">
      <c r="A11" s="2"/>
      <c r="C11" s="9" t="s">
        <v>14</v>
      </c>
      <c r="D11" s="11"/>
      <c r="E11" s="11"/>
      <c r="F11" s="11"/>
      <c r="G11" s="64"/>
      <c r="H11" s="64"/>
      <c r="I11" s="64"/>
      <c r="J11" s="116" t="e">
        <f t="shared" si="0"/>
        <v>#DIV/0!</v>
      </c>
      <c r="K11" s="117"/>
      <c r="M11" s="13">
        <v>6</v>
      </c>
      <c r="N11" s="120"/>
      <c r="O11" s="121"/>
      <c r="P11" s="2"/>
      <c r="R11" s="78" t="s">
        <v>80</v>
      </c>
      <c r="S11" s="79" t="e">
        <f>S9/S6</f>
        <v>#DIV/0!</v>
      </c>
    </row>
    <row r="12" spans="1:19" ht="15" thickBot="1" x14ac:dyDescent="0.4">
      <c r="A12" s="2"/>
      <c r="C12" s="9" t="s">
        <v>15</v>
      </c>
      <c r="D12" s="11"/>
      <c r="E12" s="11"/>
      <c r="F12" s="11"/>
      <c r="G12" s="64"/>
      <c r="H12" s="64"/>
      <c r="I12" s="64"/>
      <c r="J12" s="116" t="e">
        <f t="shared" si="0"/>
        <v>#DIV/0!</v>
      </c>
      <c r="K12" s="117"/>
      <c r="N12" s="69" t="s">
        <v>73</v>
      </c>
      <c r="O12" s="70" t="s">
        <v>74</v>
      </c>
      <c r="P12" s="2"/>
      <c r="R12" s="78" t="s">
        <v>81</v>
      </c>
      <c r="S12" s="80" t="e">
        <f>S10/S7</f>
        <v>#DIV/0!</v>
      </c>
    </row>
    <row r="13" spans="1:19" ht="15" thickBot="1" x14ac:dyDescent="0.4">
      <c r="A13" s="2"/>
      <c r="C13" s="14" t="s">
        <v>16</v>
      </c>
      <c r="D13" s="15"/>
      <c r="E13" s="15"/>
      <c r="F13" s="15"/>
      <c r="G13" s="15"/>
      <c r="H13" s="15"/>
      <c r="I13" s="15"/>
      <c r="J13" s="122" t="e">
        <f t="shared" si="0"/>
        <v>#DIV/0!</v>
      </c>
      <c r="K13" s="123"/>
      <c r="M13" s="68" t="s">
        <v>65</v>
      </c>
      <c r="N13" s="66"/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/>
      <c r="E16" s="11"/>
      <c r="F16" s="22"/>
      <c r="G16" s="16"/>
      <c r="H16" s="23" t="s">
        <v>21</v>
      </c>
      <c r="I16" s="111"/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/>
      <c r="E17" s="11"/>
      <c r="F17" s="22"/>
      <c r="G17" s="16"/>
      <c r="H17" s="27" t="s">
        <v>25</v>
      </c>
      <c r="I17" s="113"/>
      <c r="J17" s="113"/>
      <c r="K17" s="114"/>
      <c r="M17" s="66"/>
      <c r="N17" s="28"/>
      <c r="O17" s="67"/>
      <c r="P17" s="2"/>
    </row>
    <row r="18" spans="1:16" ht="15" thickBot="1" x14ac:dyDescent="0.4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/>
      <c r="E20" s="11"/>
      <c r="F20" s="22"/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/>
      <c r="O20" s="34"/>
      <c r="P20" s="2"/>
    </row>
    <row r="21" spans="1:16" ht="15" thickBot="1" x14ac:dyDescent="0.4">
      <c r="A21" s="2"/>
      <c r="C21" s="21" t="s">
        <v>36</v>
      </c>
      <c r="D21" s="11"/>
      <c r="E21" s="11"/>
      <c r="F21" s="22"/>
      <c r="G21" s="16"/>
      <c r="H21" s="103"/>
      <c r="I21" s="105"/>
      <c r="J21" s="105"/>
      <c r="K21" s="107" t="e">
        <f>((I21-J21)/I21)</f>
        <v>#DIV/0!</v>
      </c>
      <c r="M21" s="13">
        <v>2</v>
      </c>
      <c r="N21" s="35"/>
      <c r="O21" s="36"/>
      <c r="P21" s="2"/>
    </row>
    <row r="22" spans="1:16" ht="15.75" customHeight="1" thickBot="1" x14ac:dyDescent="0.4">
      <c r="A22" s="2"/>
      <c r="C22" s="21" t="s">
        <v>37</v>
      </c>
      <c r="D22" s="11"/>
      <c r="E22" s="11"/>
      <c r="F22" s="22"/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/>
      <c r="G23" s="16"/>
      <c r="H23" s="103"/>
      <c r="I23" s="105"/>
      <c r="J23" s="105"/>
      <c r="K23" s="107" t="e">
        <f>((I23-J23)/I23)</f>
        <v>#DIV/0!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/>
      <c r="E24" s="11"/>
      <c r="F24" s="22"/>
      <c r="G24" s="16"/>
      <c r="H24" s="104"/>
      <c r="I24" s="106"/>
      <c r="J24" s="106"/>
      <c r="K24" s="108"/>
      <c r="M24" s="96" t="s">
        <v>41</v>
      </c>
      <c r="N24" s="97"/>
      <c r="O24" s="37" t="e">
        <f>(J9-J10)/J9</f>
        <v>#DIV/0!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/>
      <c r="G25" s="16"/>
      <c r="M25" s="96" t="s">
        <v>43</v>
      </c>
      <c r="N25" s="97"/>
      <c r="O25" s="37" t="e">
        <f>(J10-J11)/J10</f>
        <v>#DIV/0!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 t="e">
        <f>(J11-J12)/J11</f>
        <v>#DIV/0!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 t="e">
        <f>(J12-J13)/J12</f>
        <v>#DIV/0!</v>
      </c>
      <c r="P27" s="2"/>
    </row>
    <row r="28" spans="1:16" ht="15" customHeight="1" x14ac:dyDescent="0.35">
      <c r="A28" s="2"/>
      <c r="B28" s="41"/>
      <c r="C28" s="45" t="s">
        <v>52</v>
      </c>
      <c r="D28" s="33"/>
      <c r="E28" s="33"/>
      <c r="F28" s="34"/>
      <c r="G28" s="46"/>
      <c r="H28" s="47" t="s">
        <v>75</v>
      </c>
      <c r="I28" s="33"/>
      <c r="J28" s="33"/>
      <c r="K28" s="34">
        <f>I28-J28</f>
        <v>0</v>
      </c>
      <c r="M28" s="101" t="s">
        <v>76</v>
      </c>
      <c r="N28" s="102"/>
      <c r="O28" s="71" t="e">
        <f>(J10-J13)/J10</f>
        <v>#DIV/0!</v>
      </c>
      <c r="P28" s="2"/>
    </row>
    <row r="29" spans="1:16" ht="15" thickBot="1" x14ac:dyDescent="0.4">
      <c r="A29" s="2"/>
      <c r="B29" s="41"/>
      <c r="C29" s="45" t="s">
        <v>54</v>
      </c>
      <c r="D29" s="33"/>
      <c r="E29" s="33"/>
      <c r="F29" s="34"/>
      <c r="G29" s="48"/>
      <c r="H29" s="66" t="s">
        <v>25</v>
      </c>
      <c r="I29" s="35"/>
      <c r="J29" s="35"/>
      <c r="K29" s="36">
        <f>I29-J29</f>
        <v>0</v>
      </c>
      <c r="L29" s="49"/>
      <c r="M29" s="91" t="s">
        <v>53</v>
      </c>
      <c r="N29" s="92"/>
      <c r="O29" s="72" t="e">
        <f>(J9-J13)/J9</f>
        <v>#DIV/0!</v>
      </c>
      <c r="P29" s="2"/>
    </row>
    <row r="30" spans="1:16" ht="15" customHeight="1" x14ac:dyDescent="0.35">
      <c r="A30" s="2"/>
      <c r="B30" s="41"/>
      <c r="C30" s="45" t="s">
        <v>55</v>
      </c>
      <c r="D30" s="33"/>
      <c r="E30" s="33"/>
      <c r="F30" s="34"/>
      <c r="P30" s="2"/>
    </row>
    <row r="31" spans="1:16" ht="15" customHeight="1" x14ac:dyDescent="0.35">
      <c r="A31" s="2"/>
      <c r="B31" s="41"/>
      <c r="C31" s="45" t="s">
        <v>56</v>
      </c>
      <c r="D31" s="33"/>
      <c r="E31" s="33"/>
      <c r="F31" s="34"/>
      <c r="P31" s="2"/>
    </row>
    <row r="32" spans="1:16" ht="15.75" customHeight="1" thickBot="1" x14ac:dyDescent="0.4">
      <c r="A32" s="2"/>
      <c r="B32" s="41"/>
      <c r="C32" s="50" t="s">
        <v>57</v>
      </c>
      <c r="D32" s="51"/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/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69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/>
      <c r="G64" s="12"/>
      <c r="H64" s="12"/>
      <c r="I64" s="12"/>
      <c r="J64" s="116" t="e">
        <f>AVERAGE(F64:I64)</f>
        <v>#DIV/0!</v>
      </c>
      <c r="K64" s="117"/>
      <c r="M64" s="8">
        <v>2</v>
      </c>
      <c r="N64" s="118"/>
      <c r="O64" s="119"/>
      <c r="P64" s="2"/>
    </row>
    <row r="65" spans="1:16" x14ac:dyDescent="0.35">
      <c r="A65" s="2"/>
      <c r="C65" s="9" t="s">
        <v>11</v>
      </c>
      <c r="D65" s="10"/>
      <c r="E65" s="10"/>
      <c r="F65" s="11"/>
      <c r="G65" s="12"/>
      <c r="H65" s="12"/>
      <c r="I65" s="12"/>
      <c r="J65" s="116" t="e">
        <f t="shared" ref="J65:J70" si="1">AVERAGE(F65:I65)</f>
        <v>#DIV/0!</v>
      </c>
      <c r="K65" s="117"/>
      <c r="M65" s="8">
        <v>3</v>
      </c>
      <c r="N65" s="118"/>
      <c r="O65" s="119"/>
      <c r="P65" s="2"/>
    </row>
    <row r="66" spans="1:16" ht="15" customHeight="1" x14ac:dyDescent="0.35">
      <c r="A66" s="2"/>
      <c r="C66" s="9" t="s">
        <v>12</v>
      </c>
      <c r="D66" s="11"/>
      <c r="E66" s="11"/>
      <c r="F66" s="11"/>
      <c r="G66" s="11"/>
      <c r="H66" s="11"/>
      <c r="I66" s="11"/>
      <c r="J66" s="116" t="e">
        <f t="shared" si="1"/>
        <v>#DIV/0!</v>
      </c>
      <c r="K66" s="117"/>
      <c r="M66" s="8">
        <v>4</v>
      </c>
      <c r="N66" s="118"/>
      <c r="O66" s="119"/>
      <c r="P66" s="2"/>
    </row>
    <row r="67" spans="1:16" ht="15" customHeight="1" x14ac:dyDescent="0.35">
      <c r="A67" s="2"/>
      <c r="C67" s="9" t="s">
        <v>13</v>
      </c>
      <c r="D67" s="11"/>
      <c r="E67" s="11"/>
      <c r="F67" s="11"/>
      <c r="G67" s="11"/>
      <c r="H67" s="11"/>
      <c r="I67" s="11"/>
      <c r="J67" s="116" t="e">
        <f t="shared" si="1"/>
        <v>#DIV/0!</v>
      </c>
      <c r="K67" s="117"/>
      <c r="M67" s="8">
        <v>5</v>
      </c>
      <c r="N67" s="118"/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/>
      <c r="G68" s="64"/>
      <c r="H68" s="64"/>
      <c r="I68" s="64"/>
      <c r="J68" s="116" t="e">
        <f t="shared" si="1"/>
        <v>#DIV/0!</v>
      </c>
      <c r="K68" s="117"/>
      <c r="M68" s="13">
        <v>6</v>
      </c>
      <c r="N68" s="120"/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/>
      <c r="G69" s="64"/>
      <c r="H69" s="64"/>
      <c r="I69" s="64"/>
      <c r="J69" s="116" t="e">
        <f t="shared" si="1"/>
        <v>#DIV/0!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/>
      <c r="E70" s="15"/>
      <c r="F70" s="15"/>
      <c r="G70" s="15"/>
      <c r="H70" s="15"/>
      <c r="I70" s="15"/>
      <c r="J70" s="122" t="e">
        <f t="shared" si="1"/>
        <v>#DIV/0!</v>
      </c>
      <c r="K70" s="123"/>
      <c r="M70" s="68" t="s">
        <v>65</v>
      </c>
      <c r="N70" s="66"/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/>
      <c r="E73" s="11"/>
      <c r="F73" s="22"/>
      <c r="G73" s="16"/>
      <c r="H73" s="23" t="s">
        <v>21</v>
      </c>
      <c r="I73" s="111"/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/>
      <c r="E74" s="11"/>
      <c r="F74" s="22"/>
      <c r="G74" s="16"/>
      <c r="H74" s="27" t="s">
        <v>25</v>
      </c>
      <c r="I74" s="113"/>
      <c r="J74" s="113"/>
      <c r="K74" s="114"/>
      <c r="M74" s="66"/>
      <c r="N74" s="28"/>
      <c r="O74" s="67"/>
      <c r="P74" s="2"/>
    </row>
    <row r="75" spans="1:16" ht="15" customHeight="1" thickBot="1" x14ac:dyDescent="0.4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/>
      <c r="E77" s="11"/>
      <c r="F77" s="22"/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/>
      <c r="N77" s="33"/>
      <c r="O77" s="34"/>
      <c r="P77" s="2"/>
    </row>
    <row r="78" spans="1:16" ht="15" thickBot="1" x14ac:dyDescent="0.4">
      <c r="A78" s="2"/>
      <c r="C78" s="21" t="s">
        <v>36</v>
      </c>
      <c r="D78" s="11"/>
      <c r="E78" s="11"/>
      <c r="F78" s="22"/>
      <c r="G78" s="16"/>
      <c r="H78" s="103"/>
      <c r="I78" s="105"/>
      <c r="J78" s="105"/>
      <c r="K78" s="107" t="e">
        <f>((I78-J78)/I78)</f>
        <v>#DIV/0!</v>
      </c>
      <c r="M78" s="13"/>
      <c r="N78" s="35"/>
      <c r="O78" s="36"/>
      <c r="P78" s="2"/>
    </row>
    <row r="79" spans="1:16" ht="15" thickBot="1" x14ac:dyDescent="0.4">
      <c r="A79" s="2"/>
      <c r="C79" s="21" t="s">
        <v>37</v>
      </c>
      <c r="D79" s="11"/>
      <c r="E79" s="11"/>
      <c r="F79" s="22"/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/>
      <c r="G80" s="16"/>
      <c r="H80" s="103"/>
      <c r="I80" s="105"/>
      <c r="J80" s="105"/>
      <c r="K80" s="107" t="e">
        <f>((I80-J80)/I80)</f>
        <v>#DIV/0!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/>
      <c r="E81" s="11"/>
      <c r="F81" s="22"/>
      <c r="G81" s="16"/>
      <c r="H81" s="104"/>
      <c r="I81" s="106"/>
      <c r="J81" s="106"/>
      <c r="K81" s="108"/>
      <c r="M81" s="96" t="s">
        <v>41</v>
      </c>
      <c r="N81" s="97"/>
      <c r="O81" s="37" t="e">
        <f>(J66-J67)/J66</f>
        <v>#DIV/0!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/>
      <c r="G82" s="16"/>
      <c r="M82" s="96" t="s">
        <v>43</v>
      </c>
      <c r="N82" s="97"/>
      <c r="O82" s="37" t="e">
        <f>(J67-J68)/J67</f>
        <v>#DIV/0!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 t="e">
        <f>(J68-J69)/J68</f>
        <v>#DIV/0!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 t="e">
        <f>(J69-J70)/J69</f>
        <v>#DIV/0!</v>
      </c>
      <c r="P84" s="2"/>
    </row>
    <row r="85" spans="1:16" x14ac:dyDescent="0.35">
      <c r="A85" s="2"/>
      <c r="B85" s="41"/>
      <c r="C85" s="45" t="s">
        <v>52</v>
      </c>
      <c r="D85" s="33"/>
      <c r="E85" s="33"/>
      <c r="F85" s="34"/>
      <c r="G85" s="46"/>
      <c r="H85" s="47"/>
      <c r="I85" s="33"/>
      <c r="J85" s="33"/>
      <c r="K85" s="34">
        <f>I85-J85</f>
        <v>0</v>
      </c>
      <c r="M85" s="101" t="s">
        <v>76</v>
      </c>
      <c r="N85" s="102"/>
      <c r="O85" s="71" t="e">
        <f>(J67-J70)/J67</f>
        <v>#DIV/0!</v>
      </c>
      <c r="P85" s="2"/>
    </row>
    <row r="86" spans="1:16" ht="15" thickBot="1" x14ac:dyDescent="0.4">
      <c r="A86" s="2"/>
      <c r="B86" s="41"/>
      <c r="C86" s="45" t="s">
        <v>54</v>
      </c>
      <c r="D86" s="33"/>
      <c r="E86" s="33"/>
      <c r="F86" s="34"/>
      <c r="G86" s="48"/>
      <c r="H86" s="66"/>
      <c r="I86" s="35"/>
      <c r="J86" s="35"/>
      <c r="K86" s="34">
        <f>I86-J86</f>
        <v>0</v>
      </c>
      <c r="L86" s="49"/>
      <c r="M86" s="91" t="s">
        <v>53</v>
      </c>
      <c r="N86" s="92"/>
      <c r="O86" s="72" t="e">
        <f>(J66-J70)/J66</f>
        <v>#DIV/0!</v>
      </c>
      <c r="P86" s="2"/>
    </row>
    <row r="87" spans="1:16" ht="15" customHeight="1" x14ac:dyDescent="0.35">
      <c r="A87" s="2"/>
      <c r="B87" s="41"/>
      <c r="C87" s="45" t="s">
        <v>55</v>
      </c>
      <c r="D87" s="33"/>
      <c r="E87" s="33"/>
      <c r="F87" s="34"/>
      <c r="P87" s="2"/>
    </row>
    <row r="88" spans="1:16" ht="15" customHeight="1" x14ac:dyDescent="0.35">
      <c r="A88" s="2"/>
      <c r="B88" s="41"/>
      <c r="C88" s="45" t="s">
        <v>56</v>
      </c>
      <c r="D88" s="33"/>
      <c r="E88" s="33"/>
      <c r="F88" s="34"/>
      <c r="P88" s="2"/>
    </row>
    <row r="89" spans="1:16" ht="15" customHeight="1" thickBot="1" x14ac:dyDescent="0.4">
      <c r="A89" s="2"/>
      <c r="B89" s="41"/>
      <c r="C89" s="50" t="s">
        <v>57</v>
      </c>
      <c r="D89" s="51"/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/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84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/>
      <c r="G119" s="12"/>
      <c r="H119" s="12"/>
      <c r="I119" s="12"/>
      <c r="J119" s="116" t="e">
        <f>AVERAGE(F119:I119)</f>
        <v>#DIV/0!</v>
      </c>
      <c r="K119" s="117"/>
      <c r="M119" s="8">
        <v>2</v>
      </c>
      <c r="N119" s="118"/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/>
      <c r="G120" s="12"/>
      <c r="H120" s="12"/>
      <c r="I120" s="12"/>
      <c r="J120" s="116" t="e">
        <f t="shared" ref="J120:J125" si="2">AVERAGE(F120:I120)</f>
        <v>#DIV/0!</v>
      </c>
      <c r="K120" s="117"/>
      <c r="M120" s="8">
        <v>3</v>
      </c>
      <c r="N120" s="118"/>
      <c r="O120" s="119"/>
      <c r="P120" s="2"/>
    </row>
    <row r="121" spans="1:16" x14ac:dyDescent="0.35">
      <c r="A121" s="2"/>
      <c r="C121" s="9" t="s">
        <v>12</v>
      </c>
      <c r="D121" s="11"/>
      <c r="E121" s="11"/>
      <c r="F121" s="11"/>
      <c r="G121" s="11"/>
      <c r="H121" s="11"/>
      <c r="I121" s="11"/>
      <c r="J121" s="116" t="e">
        <f t="shared" si="2"/>
        <v>#DIV/0!</v>
      </c>
      <c r="K121" s="117"/>
      <c r="M121" s="8">
        <v>4</v>
      </c>
      <c r="N121" s="118"/>
      <c r="O121" s="119"/>
      <c r="P121" s="2"/>
    </row>
    <row r="122" spans="1:16" x14ac:dyDescent="0.35">
      <c r="A122" s="2"/>
      <c r="C122" s="9" t="s">
        <v>13</v>
      </c>
      <c r="D122" s="11"/>
      <c r="E122" s="11"/>
      <c r="F122" s="11"/>
      <c r="G122" s="11"/>
      <c r="H122" s="11"/>
      <c r="I122" s="11"/>
      <c r="J122" s="116" t="e">
        <f t="shared" si="2"/>
        <v>#DIV/0!</v>
      </c>
      <c r="K122" s="117"/>
      <c r="M122" s="8">
        <v>5</v>
      </c>
      <c r="N122" s="118"/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/>
      <c r="G123" s="64"/>
      <c r="H123" s="64"/>
      <c r="I123" s="64"/>
      <c r="J123" s="116" t="e">
        <f t="shared" si="2"/>
        <v>#DIV/0!</v>
      </c>
      <c r="K123" s="117"/>
      <c r="M123" s="13">
        <v>6</v>
      </c>
      <c r="N123" s="120"/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/>
      <c r="G124" s="64"/>
      <c r="H124" s="64"/>
      <c r="I124" s="64"/>
      <c r="J124" s="116" t="e">
        <f t="shared" si="2"/>
        <v>#DIV/0!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/>
      <c r="E125" s="15"/>
      <c r="F125" s="15"/>
      <c r="G125" s="15"/>
      <c r="H125" s="15"/>
      <c r="I125" s="15"/>
      <c r="J125" s="122" t="e">
        <f t="shared" si="2"/>
        <v>#DIV/0!</v>
      </c>
      <c r="K125" s="123"/>
      <c r="M125" s="68" t="s">
        <v>65</v>
      </c>
      <c r="N125" s="66"/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/>
      <c r="E128" s="11"/>
      <c r="F128" s="22"/>
      <c r="G128" s="16"/>
      <c r="H128" s="23" t="s">
        <v>21</v>
      </c>
      <c r="I128" s="111"/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/>
      <c r="E129" s="11"/>
      <c r="F129" s="22"/>
      <c r="G129" s="16"/>
      <c r="H129" s="27" t="s">
        <v>25</v>
      </c>
      <c r="I129" s="113"/>
      <c r="J129" s="113"/>
      <c r="K129" s="114"/>
      <c r="M129" s="66"/>
      <c r="N129" s="28"/>
      <c r="O129" s="67"/>
      <c r="P129" s="2"/>
    </row>
    <row r="130" spans="1:16" ht="15" customHeight="1" thickBot="1" x14ac:dyDescent="0.4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/>
      <c r="E132" s="11"/>
      <c r="F132" s="22"/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/>
      <c r="N132" s="33"/>
      <c r="O132" s="34"/>
      <c r="P132" s="2"/>
    </row>
    <row r="133" spans="1:16" ht="15" thickBot="1" x14ac:dyDescent="0.4">
      <c r="A133" s="2"/>
      <c r="C133" s="21" t="s">
        <v>36</v>
      </c>
      <c r="D133" s="11"/>
      <c r="E133" s="11"/>
      <c r="F133" s="22"/>
      <c r="G133" s="16"/>
      <c r="H133" s="103"/>
      <c r="I133" s="105"/>
      <c r="J133" s="105"/>
      <c r="K133" s="107" t="e">
        <f>((I133-J133)/I133)</f>
        <v>#DIV/0!</v>
      </c>
      <c r="M133" s="13"/>
      <c r="N133" s="35"/>
      <c r="O133" s="36"/>
      <c r="P133" s="2"/>
    </row>
    <row r="134" spans="1:16" ht="15" thickBot="1" x14ac:dyDescent="0.4">
      <c r="A134" s="2"/>
      <c r="C134" s="21" t="s">
        <v>37</v>
      </c>
      <c r="D134" s="11"/>
      <c r="E134" s="11"/>
      <c r="F134" s="22"/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/>
      <c r="G135" s="16"/>
      <c r="H135" s="103"/>
      <c r="I135" s="105"/>
      <c r="J135" s="105"/>
      <c r="K135" s="107" t="e">
        <f>((I135-J135)/I135)</f>
        <v>#DIV/0!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/>
      <c r="E136" s="11"/>
      <c r="F136" s="22"/>
      <c r="G136" s="16"/>
      <c r="H136" s="104"/>
      <c r="I136" s="106"/>
      <c r="J136" s="106"/>
      <c r="K136" s="108"/>
      <c r="M136" s="96" t="s">
        <v>41</v>
      </c>
      <c r="N136" s="97"/>
      <c r="O136" s="37" t="e">
        <f>(J121-J122)/J121</f>
        <v>#DIV/0!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/>
      <c r="G137" s="16"/>
      <c r="M137" s="96" t="s">
        <v>43</v>
      </c>
      <c r="N137" s="97"/>
      <c r="O137" s="37" t="e">
        <f>(J122-J123)/J122</f>
        <v>#DIV/0!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 t="e">
        <f>(J123-J124)/J123</f>
        <v>#DIV/0!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 t="e">
        <f>(J124-J125)/J124</f>
        <v>#DIV/0!</v>
      </c>
      <c r="P139" s="2"/>
    </row>
    <row r="140" spans="1:16" x14ac:dyDescent="0.35">
      <c r="A140" s="2"/>
      <c r="B140" s="41"/>
      <c r="C140" s="45" t="s">
        <v>52</v>
      </c>
      <c r="D140" s="33"/>
      <c r="E140" s="33"/>
      <c r="F140" s="34"/>
      <c r="G140" s="46"/>
      <c r="H140" s="47"/>
      <c r="I140" s="33"/>
      <c r="J140" s="33"/>
      <c r="K140" s="34">
        <f>I140-J140</f>
        <v>0</v>
      </c>
      <c r="M140" s="101" t="s">
        <v>76</v>
      </c>
      <c r="N140" s="102"/>
      <c r="O140" s="71" t="e">
        <f>(J122-J125)/J122</f>
        <v>#DIV/0!</v>
      </c>
      <c r="P140" s="2"/>
    </row>
    <row r="141" spans="1:16" ht="15" thickBot="1" x14ac:dyDescent="0.4">
      <c r="A141" s="2"/>
      <c r="B141" s="41"/>
      <c r="C141" s="45" t="s">
        <v>54</v>
      </c>
      <c r="D141" s="33"/>
      <c r="E141" s="33"/>
      <c r="F141" s="34"/>
      <c r="G141" s="48"/>
      <c r="H141" s="66"/>
      <c r="I141" s="35"/>
      <c r="J141" s="35"/>
      <c r="K141" s="34">
        <f>I141-J141</f>
        <v>0</v>
      </c>
      <c r="L141" s="49"/>
      <c r="M141" s="91" t="s">
        <v>53</v>
      </c>
      <c r="N141" s="92"/>
      <c r="O141" s="72" t="e">
        <f>(J121-J125)/J121</f>
        <v>#DIV/0!</v>
      </c>
      <c r="P141" s="2"/>
    </row>
    <row r="142" spans="1:16" ht="15" customHeight="1" x14ac:dyDescent="0.35">
      <c r="A142" s="2"/>
      <c r="B142" s="41"/>
      <c r="C142" s="45" t="s">
        <v>55</v>
      </c>
      <c r="D142" s="33"/>
      <c r="E142" s="33"/>
      <c r="F142" s="34"/>
      <c r="P142" s="2"/>
    </row>
    <row r="143" spans="1:16" ht="15" customHeight="1" x14ac:dyDescent="0.35">
      <c r="A143" s="2"/>
      <c r="B143" s="41"/>
      <c r="C143" s="45" t="s">
        <v>56</v>
      </c>
      <c r="D143" s="33"/>
      <c r="E143" s="33"/>
      <c r="F143" s="34"/>
      <c r="P143" s="2"/>
    </row>
    <row r="144" spans="1:16" ht="15" customHeight="1" thickBot="1" x14ac:dyDescent="0.4">
      <c r="A144" s="2"/>
      <c r="B144" s="41"/>
      <c r="C144" s="50" t="s">
        <v>57</v>
      </c>
      <c r="D144" s="51"/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/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C321-EC73-4FD8-BB15-C49AC058C403}">
  <dimension ref="A1:S171"/>
  <sheetViews>
    <sheetView zoomScale="85" zoomScaleNormal="85" workbookViewId="0">
      <selection activeCell="A3" sqref="A3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64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 t="e">
        <f>AVERAGE(J9,J66,J121)</f>
        <v>#DIV/0!</v>
      </c>
    </row>
    <row r="7" spans="1:19" x14ac:dyDescent="0.35">
      <c r="A7" s="2"/>
      <c r="C7" s="9" t="s">
        <v>10</v>
      </c>
      <c r="D7" s="10"/>
      <c r="E7" s="10"/>
      <c r="F7" s="11"/>
      <c r="G7" s="12"/>
      <c r="H7" s="12"/>
      <c r="I7" s="12"/>
      <c r="J7" s="116" t="e">
        <f>AVERAGE(F7:I7)</f>
        <v>#DIV/0!</v>
      </c>
      <c r="K7" s="117"/>
      <c r="M7" s="8">
        <v>2</v>
      </c>
      <c r="N7" s="118"/>
      <c r="O7" s="119"/>
      <c r="P7" s="2"/>
      <c r="R7" s="56" t="s">
        <v>21</v>
      </c>
      <c r="S7" s="73" t="e">
        <f>AVERAGE(J10,J67,J122)</f>
        <v>#DIV/0!</v>
      </c>
    </row>
    <row r="8" spans="1:19" x14ac:dyDescent="0.35">
      <c r="A8" s="2"/>
      <c r="C8" s="9" t="s">
        <v>11</v>
      </c>
      <c r="D8" s="10"/>
      <c r="E8" s="10"/>
      <c r="F8" s="11"/>
      <c r="G8" s="12"/>
      <c r="H8" s="12"/>
      <c r="I8" s="12"/>
      <c r="J8" s="116" t="e">
        <f t="shared" ref="J8:J13" si="0">AVERAGE(F8:I8)</f>
        <v>#DIV/0!</v>
      </c>
      <c r="K8" s="117"/>
      <c r="M8" s="8">
        <v>3</v>
      </c>
      <c r="N8" s="118"/>
      <c r="O8" s="119"/>
      <c r="P8" s="2"/>
      <c r="R8" s="56" t="s">
        <v>25</v>
      </c>
      <c r="S8" s="74" t="e">
        <f>AVERAGE(J13,J70,J125)</f>
        <v>#DIV/0!</v>
      </c>
    </row>
    <row r="9" spans="1:19" x14ac:dyDescent="0.35">
      <c r="A9" s="2"/>
      <c r="C9" s="9" t="s">
        <v>12</v>
      </c>
      <c r="D9" s="11"/>
      <c r="E9" s="11"/>
      <c r="F9" s="11"/>
      <c r="G9" s="11"/>
      <c r="H9" s="11"/>
      <c r="I9" s="11"/>
      <c r="J9" s="116" t="e">
        <f t="shared" si="0"/>
        <v>#DIV/0!</v>
      </c>
      <c r="K9" s="117"/>
      <c r="M9" s="8">
        <v>4</v>
      </c>
      <c r="N9" s="118"/>
      <c r="O9" s="119"/>
      <c r="P9" s="2"/>
      <c r="R9" s="75" t="s">
        <v>78</v>
      </c>
      <c r="S9" s="76" t="e">
        <f>S6-S8</f>
        <v>#DIV/0!</v>
      </c>
    </row>
    <row r="10" spans="1:19" x14ac:dyDescent="0.35">
      <c r="A10" s="2"/>
      <c r="C10" s="9" t="s">
        <v>13</v>
      </c>
      <c r="D10" s="11"/>
      <c r="E10" s="11"/>
      <c r="F10" s="11"/>
      <c r="G10" s="11"/>
      <c r="H10" s="11"/>
      <c r="I10" s="11"/>
      <c r="J10" s="116" t="e">
        <f t="shared" si="0"/>
        <v>#DIV/0!</v>
      </c>
      <c r="K10" s="117"/>
      <c r="M10" s="8">
        <v>5</v>
      </c>
      <c r="N10" s="118"/>
      <c r="O10" s="119"/>
      <c r="P10" s="2"/>
      <c r="R10" s="75" t="s">
        <v>79</v>
      </c>
      <c r="S10" s="77" t="e">
        <f>S7-S8</f>
        <v>#DIV/0!</v>
      </c>
    </row>
    <row r="11" spans="1:19" ht="15" thickBot="1" x14ac:dyDescent="0.4">
      <c r="A11" s="2"/>
      <c r="C11" s="9" t="s">
        <v>14</v>
      </c>
      <c r="D11" s="11"/>
      <c r="E11" s="11"/>
      <c r="F11" s="11"/>
      <c r="G11" s="64"/>
      <c r="H11" s="64"/>
      <c r="I11" s="64"/>
      <c r="J11" s="116" t="e">
        <f t="shared" si="0"/>
        <v>#DIV/0!</v>
      </c>
      <c r="K11" s="117"/>
      <c r="M11" s="13">
        <v>6</v>
      </c>
      <c r="N11" s="120"/>
      <c r="O11" s="121"/>
      <c r="P11" s="2"/>
      <c r="R11" s="78" t="s">
        <v>80</v>
      </c>
      <c r="S11" s="79" t="e">
        <f>S9/S6</f>
        <v>#DIV/0!</v>
      </c>
    </row>
    <row r="12" spans="1:19" ht="15" thickBot="1" x14ac:dyDescent="0.4">
      <c r="A12" s="2"/>
      <c r="C12" s="9" t="s">
        <v>15</v>
      </c>
      <c r="D12" s="11"/>
      <c r="E12" s="11"/>
      <c r="F12" s="11"/>
      <c r="G12" s="64"/>
      <c r="H12" s="64"/>
      <c r="I12" s="64"/>
      <c r="J12" s="116" t="e">
        <f t="shared" si="0"/>
        <v>#DIV/0!</v>
      </c>
      <c r="K12" s="117"/>
      <c r="N12" s="69" t="s">
        <v>73</v>
      </c>
      <c r="O12" s="70" t="s">
        <v>74</v>
      </c>
      <c r="P12" s="2"/>
      <c r="R12" s="78" t="s">
        <v>81</v>
      </c>
      <c r="S12" s="80" t="e">
        <f>S10/S7</f>
        <v>#DIV/0!</v>
      </c>
    </row>
    <row r="13" spans="1:19" ht="15" thickBot="1" x14ac:dyDescent="0.4">
      <c r="A13" s="2"/>
      <c r="C13" s="14" t="s">
        <v>16</v>
      </c>
      <c r="D13" s="15"/>
      <c r="E13" s="15"/>
      <c r="F13" s="15"/>
      <c r="G13" s="15"/>
      <c r="H13" s="15"/>
      <c r="I13" s="15"/>
      <c r="J13" s="122" t="e">
        <f t="shared" si="0"/>
        <v>#DIV/0!</v>
      </c>
      <c r="K13" s="123"/>
      <c r="M13" s="68" t="s">
        <v>65</v>
      </c>
      <c r="N13" s="66"/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/>
      <c r="E16" s="11"/>
      <c r="F16" s="22"/>
      <c r="G16" s="16"/>
      <c r="H16" s="23" t="s">
        <v>21</v>
      </c>
      <c r="I16" s="111"/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/>
      <c r="E17" s="11"/>
      <c r="F17" s="22"/>
      <c r="G17" s="16"/>
      <c r="H17" s="27" t="s">
        <v>25</v>
      </c>
      <c r="I17" s="113"/>
      <c r="J17" s="113"/>
      <c r="K17" s="114"/>
      <c r="M17" s="66"/>
      <c r="N17" s="28"/>
      <c r="O17" s="67"/>
      <c r="P17" s="2"/>
    </row>
    <row r="18" spans="1:16" ht="15" thickBot="1" x14ac:dyDescent="0.4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/>
      <c r="E20" s="11"/>
      <c r="F20" s="22"/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/>
      <c r="O20" s="34"/>
      <c r="P20" s="2"/>
    </row>
    <row r="21" spans="1:16" ht="15" thickBot="1" x14ac:dyDescent="0.4">
      <c r="A21" s="2"/>
      <c r="C21" s="21" t="s">
        <v>36</v>
      </c>
      <c r="D21" s="11"/>
      <c r="E21" s="11"/>
      <c r="F21" s="22"/>
      <c r="G21" s="16"/>
      <c r="H21" s="103"/>
      <c r="I21" s="105"/>
      <c r="J21" s="105"/>
      <c r="K21" s="107" t="e">
        <f>((I21-J21)/I21)</f>
        <v>#DIV/0!</v>
      </c>
      <c r="M21" s="13">
        <v>2</v>
      </c>
      <c r="N21" s="35"/>
      <c r="O21" s="36"/>
      <c r="P21" s="2"/>
    </row>
    <row r="22" spans="1:16" ht="15.75" customHeight="1" thickBot="1" x14ac:dyDescent="0.4">
      <c r="A22" s="2"/>
      <c r="C22" s="21" t="s">
        <v>37</v>
      </c>
      <c r="D22" s="11"/>
      <c r="E22" s="11"/>
      <c r="F22" s="22"/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/>
      <c r="G23" s="16"/>
      <c r="H23" s="103"/>
      <c r="I23" s="105"/>
      <c r="J23" s="105"/>
      <c r="K23" s="107" t="e">
        <f>((I23-J23)/I23)</f>
        <v>#DIV/0!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/>
      <c r="E24" s="11"/>
      <c r="F24" s="22"/>
      <c r="G24" s="16"/>
      <c r="H24" s="104"/>
      <c r="I24" s="106"/>
      <c r="J24" s="106"/>
      <c r="K24" s="108"/>
      <c r="M24" s="96" t="s">
        <v>41</v>
      </c>
      <c r="N24" s="97"/>
      <c r="O24" s="37" t="e">
        <f>(J9-J10)/J9</f>
        <v>#DIV/0!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/>
      <c r="G25" s="16"/>
      <c r="M25" s="96" t="s">
        <v>43</v>
      </c>
      <c r="N25" s="97"/>
      <c r="O25" s="37" t="e">
        <f>(J10-J11)/J10</f>
        <v>#DIV/0!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 t="e">
        <f>(J11-J12)/J11</f>
        <v>#DIV/0!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 t="e">
        <f>(J12-J13)/J12</f>
        <v>#DIV/0!</v>
      </c>
      <c r="P27" s="2"/>
    </row>
    <row r="28" spans="1:16" ht="15" customHeight="1" x14ac:dyDescent="0.35">
      <c r="A28" s="2"/>
      <c r="B28" s="41"/>
      <c r="C28" s="45" t="s">
        <v>52</v>
      </c>
      <c r="D28" s="33"/>
      <c r="E28" s="33"/>
      <c r="F28" s="34"/>
      <c r="G28" s="46"/>
      <c r="H28" s="47" t="s">
        <v>75</v>
      </c>
      <c r="I28" s="33"/>
      <c r="J28" s="33"/>
      <c r="K28" s="34">
        <f>I28-J28</f>
        <v>0</v>
      </c>
      <c r="M28" s="101" t="s">
        <v>76</v>
      </c>
      <c r="N28" s="102"/>
      <c r="O28" s="71" t="e">
        <f>(J10-J13)/J10</f>
        <v>#DIV/0!</v>
      </c>
      <c r="P28" s="2"/>
    </row>
    <row r="29" spans="1:16" ht="15" thickBot="1" x14ac:dyDescent="0.4">
      <c r="A29" s="2"/>
      <c r="B29" s="41"/>
      <c r="C29" s="45" t="s">
        <v>54</v>
      </c>
      <c r="D29" s="33"/>
      <c r="E29" s="33"/>
      <c r="F29" s="34"/>
      <c r="G29" s="48"/>
      <c r="H29" s="66" t="s">
        <v>25</v>
      </c>
      <c r="I29" s="35"/>
      <c r="J29" s="35"/>
      <c r="K29" s="36">
        <f>I29-J29</f>
        <v>0</v>
      </c>
      <c r="L29" s="49"/>
      <c r="M29" s="91" t="s">
        <v>53</v>
      </c>
      <c r="N29" s="92"/>
      <c r="O29" s="72" t="e">
        <f>(J9-J13)/J9</f>
        <v>#DIV/0!</v>
      </c>
      <c r="P29" s="2"/>
    </row>
    <row r="30" spans="1:16" ht="15" customHeight="1" x14ac:dyDescent="0.35">
      <c r="A30" s="2"/>
      <c r="B30" s="41"/>
      <c r="C30" s="45" t="s">
        <v>55</v>
      </c>
      <c r="D30" s="33"/>
      <c r="E30" s="33"/>
      <c r="F30" s="34"/>
      <c r="P30" s="2"/>
    </row>
    <row r="31" spans="1:16" ht="15" customHeight="1" x14ac:dyDescent="0.35">
      <c r="A31" s="2"/>
      <c r="B31" s="41"/>
      <c r="C31" s="45" t="s">
        <v>56</v>
      </c>
      <c r="D31" s="33"/>
      <c r="E31" s="33"/>
      <c r="F31" s="34"/>
      <c r="P31" s="2"/>
    </row>
    <row r="32" spans="1:16" ht="15.75" customHeight="1" thickBot="1" x14ac:dyDescent="0.4">
      <c r="A32" s="2"/>
      <c r="B32" s="41"/>
      <c r="C32" s="50" t="s">
        <v>57</v>
      </c>
      <c r="D32" s="51"/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/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70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/>
      <c r="G64" s="12"/>
      <c r="H64" s="12"/>
      <c r="I64" s="12"/>
      <c r="J64" s="116" t="e">
        <f>AVERAGE(F64:I64)</f>
        <v>#DIV/0!</v>
      </c>
      <c r="K64" s="117"/>
      <c r="M64" s="8">
        <v>2</v>
      </c>
      <c r="N64" s="118"/>
      <c r="O64" s="119"/>
      <c r="P64" s="2"/>
    </row>
    <row r="65" spans="1:16" x14ac:dyDescent="0.35">
      <c r="A65" s="2"/>
      <c r="C65" s="9" t="s">
        <v>11</v>
      </c>
      <c r="D65" s="10"/>
      <c r="E65" s="10"/>
      <c r="F65" s="11"/>
      <c r="G65" s="12"/>
      <c r="H65" s="12"/>
      <c r="I65" s="12"/>
      <c r="J65" s="116" t="e">
        <f t="shared" ref="J65:J70" si="1">AVERAGE(F65:I65)</f>
        <v>#DIV/0!</v>
      </c>
      <c r="K65" s="117"/>
      <c r="M65" s="8">
        <v>3</v>
      </c>
      <c r="N65" s="118"/>
      <c r="O65" s="119"/>
      <c r="P65" s="2"/>
    </row>
    <row r="66" spans="1:16" ht="15" customHeight="1" x14ac:dyDescent="0.35">
      <c r="A66" s="2"/>
      <c r="C66" s="9" t="s">
        <v>12</v>
      </c>
      <c r="D66" s="11"/>
      <c r="E66" s="11"/>
      <c r="F66" s="11"/>
      <c r="G66" s="11"/>
      <c r="H66" s="11"/>
      <c r="I66" s="11"/>
      <c r="J66" s="116" t="e">
        <f t="shared" si="1"/>
        <v>#DIV/0!</v>
      </c>
      <c r="K66" s="117"/>
      <c r="M66" s="8">
        <v>4</v>
      </c>
      <c r="N66" s="118"/>
      <c r="O66" s="119"/>
      <c r="P66" s="2"/>
    </row>
    <row r="67" spans="1:16" ht="15" customHeight="1" x14ac:dyDescent="0.35">
      <c r="A67" s="2"/>
      <c r="C67" s="9" t="s">
        <v>13</v>
      </c>
      <c r="D67" s="11"/>
      <c r="E67" s="11"/>
      <c r="F67" s="11"/>
      <c r="G67" s="11"/>
      <c r="H67" s="11"/>
      <c r="I67" s="11"/>
      <c r="J67" s="116" t="e">
        <f t="shared" si="1"/>
        <v>#DIV/0!</v>
      </c>
      <c r="K67" s="117"/>
      <c r="M67" s="8">
        <v>5</v>
      </c>
      <c r="N67" s="118"/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/>
      <c r="G68" s="64"/>
      <c r="H68" s="64"/>
      <c r="I68" s="64"/>
      <c r="J68" s="116" t="e">
        <f t="shared" si="1"/>
        <v>#DIV/0!</v>
      </c>
      <c r="K68" s="117"/>
      <c r="M68" s="13">
        <v>6</v>
      </c>
      <c r="N68" s="120"/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/>
      <c r="G69" s="64"/>
      <c r="H69" s="64"/>
      <c r="I69" s="64"/>
      <c r="J69" s="116" t="e">
        <f t="shared" si="1"/>
        <v>#DIV/0!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/>
      <c r="E70" s="15"/>
      <c r="F70" s="15"/>
      <c r="G70" s="15"/>
      <c r="H70" s="15"/>
      <c r="I70" s="15"/>
      <c r="J70" s="122" t="e">
        <f t="shared" si="1"/>
        <v>#DIV/0!</v>
      </c>
      <c r="K70" s="123"/>
      <c r="M70" s="68" t="s">
        <v>65</v>
      </c>
      <c r="N70" s="66"/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/>
      <c r="E73" s="11"/>
      <c r="F73" s="22"/>
      <c r="G73" s="16"/>
      <c r="H73" s="23" t="s">
        <v>21</v>
      </c>
      <c r="I73" s="111"/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/>
      <c r="E74" s="11"/>
      <c r="F74" s="22"/>
      <c r="G74" s="16"/>
      <c r="H74" s="27" t="s">
        <v>25</v>
      </c>
      <c r="I74" s="113"/>
      <c r="J74" s="113"/>
      <c r="K74" s="114"/>
      <c r="M74" s="66"/>
      <c r="N74" s="28"/>
      <c r="O74" s="67"/>
      <c r="P74" s="2"/>
    </row>
    <row r="75" spans="1:16" ht="15" customHeight="1" thickBot="1" x14ac:dyDescent="0.4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/>
      <c r="E77" s="11"/>
      <c r="F77" s="22"/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/>
      <c r="N77" s="33"/>
      <c r="O77" s="34"/>
      <c r="P77" s="2"/>
    </row>
    <row r="78" spans="1:16" ht="15" thickBot="1" x14ac:dyDescent="0.4">
      <c r="A78" s="2"/>
      <c r="C78" s="21" t="s">
        <v>36</v>
      </c>
      <c r="D78" s="11"/>
      <c r="E78" s="11"/>
      <c r="F78" s="22"/>
      <c r="G78" s="16"/>
      <c r="H78" s="103"/>
      <c r="I78" s="105"/>
      <c r="J78" s="105"/>
      <c r="K78" s="107" t="e">
        <f>((I78-J78)/I78)</f>
        <v>#DIV/0!</v>
      </c>
      <c r="M78" s="13"/>
      <c r="N78" s="35"/>
      <c r="O78" s="36"/>
      <c r="P78" s="2"/>
    </row>
    <row r="79" spans="1:16" ht="15" thickBot="1" x14ac:dyDescent="0.4">
      <c r="A79" s="2"/>
      <c r="C79" s="21" t="s">
        <v>37</v>
      </c>
      <c r="D79" s="11"/>
      <c r="E79" s="11"/>
      <c r="F79" s="22"/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/>
      <c r="G80" s="16"/>
      <c r="H80" s="103"/>
      <c r="I80" s="105"/>
      <c r="J80" s="105"/>
      <c r="K80" s="107" t="e">
        <f>((I80-J80)/I80)</f>
        <v>#DIV/0!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/>
      <c r="E81" s="11"/>
      <c r="F81" s="22"/>
      <c r="G81" s="16"/>
      <c r="H81" s="104"/>
      <c r="I81" s="106"/>
      <c r="J81" s="106"/>
      <c r="K81" s="108"/>
      <c r="M81" s="96" t="s">
        <v>41</v>
      </c>
      <c r="N81" s="97"/>
      <c r="O81" s="37" t="e">
        <f>(J66-J67)/J66</f>
        <v>#DIV/0!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/>
      <c r="G82" s="16"/>
      <c r="M82" s="96" t="s">
        <v>43</v>
      </c>
      <c r="N82" s="97"/>
      <c r="O82" s="37" t="e">
        <f>(J67-J68)/J67</f>
        <v>#DIV/0!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 t="e">
        <f>(J68-J69)/J68</f>
        <v>#DIV/0!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 t="e">
        <f>(J69-J70)/J69</f>
        <v>#DIV/0!</v>
      </c>
      <c r="P84" s="2"/>
    </row>
    <row r="85" spans="1:16" x14ac:dyDescent="0.35">
      <c r="A85" s="2"/>
      <c r="B85" s="41"/>
      <c r="C85" s="45" t="s">
        <v>52</v>
      </c>
      <c r="D85" s="33"/>
      <c r="E85" s="33"/>
      <c r="F85" s="34"/>
      <c r="G85" s="46"/>
      <c r="H85" s="47"/>
      <c r="I85" s="33"/>
      <c r="J85" s="33"/>
      <c r="K85" s="34">
        <f>I85-J85</f>
        <v>0</v>
      </c>
      <c r="M85" s="101" t="s">
        <v>76</v>
      </c>
      <c r="N85" s="102"/>
      <c r="O85" s="71" t="e">
        <f>(J67-J70)/J67</f>
        <v>#DIV/0!</v>
      </c>
      <c r="P85" s="2"/>
    </row>
    <row r="86" spans="1:16" ht="15" thickBot="1" x14ac:dyDescent="0.4">
      <c r="A86" s="2"/>
      <c r="B86" s="41"/>
      <c r="C86" s="45" t="s">
        <v>54</v>
      </c>
      <c r="D86" s="33"/>
      <c r="E86" s="33"/>
      <c r="F86" s="34"/>
      <c r="G86" s="48"/>
      <c r="H86" s="66"/>
      <c r="I86" s="35"/>
      <c r="J86" s="35"/>
      <c r="K86" s="34">
        <f>I86-J86</f>
        <v>0</v>
      </c>
      <c r="L86" s="49"/>
      <c r="M86" s="91" t="s">
        <v>53</v>
      </c>
      <c r="N86" s="92"/>
      <c r="O86" s="72" t="e">
        <f>(J66-J70)/J66</f>
        <v>#DIV/0!</v>
      </c>
      <c r="P86" s="2"/>
    </row>
    <row r="87" spans="1:16" ht="15" customHeight="1" x14ac:dyDescent="0.35">
      <c r="A87" s="2"/>
      <c r="B87" s="41"/>
      <c r="C87" s="45" t="s">
        <v>55</v>
      </c>
      <c r="D87" s="33"/>
      <c r="E87" s="33"/>
      <c r="F87" s="34"/>
      <c r="P87" s="2"/>
    </row>
    <row r="88" spans="1:16" ht="15" customHeight="1" x14ac:dyDescent="0.35">
      <c r="A88" s="2"/>
      <c r="B88" s="41"/>
      <c r="C88" s="45" t="s">
        <v>56</v>
      </c>
      <c r="D88" s="33"/>
      <c r="E88" s="33"/>
      <c r="F88" s="34"/>
      <c r="P88" s="2"/>
    </row>
    <row r="89" spans="1:16" ht="15" customHeight="1" thickBot="1" x14ac:dyDescent="0.4">
      <c r="A89" s="2"/>
      <c r="B89" s="41"/>
      <c r="C89" s="50" t="s">
        <v>57</v>
      </c>
      <c r="D89" s="51"/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/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84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/>
      <c r="G119" s="12"/>
      <c r="H119" s="12"/>
      <c r="I119" s="12"/>
      <c r="J119" s="116" t="e">
        <f>AVERAGE(F119:I119)</f>
        <v>#DIV/0!</v>
      </c>
      <c r="K119" s="117"/>
      <c r="M119" s="8">
        <v>2</v>
      </c>
      <c r="N119" s="118"/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/>
      <c r="G120" s="12"/>
      <c r="H120" s="12"/>
      <c r="I120" s="12"/>
      <c r="J120" s="116" t="e">
        <f t="shared" ref="J120:J125" si="2">AVERAGE(F120:I120)</f>
        <v>#DIV/0!</v>
      </c>
      <c r="K120" s="117"/>
      <c r="M120" s="8">
        <v>3</v>
      </c>
      <c r="N120" s="118"/>
      <c r="O120" s="119"/>
      <c r="P120" s="2"/>
    </row>
    <row r="121" spans="1:16" x14ac:dyDescent="0.35">
      <c r="A121" s="2"/>
      <c r="C121" s="9" t="s">
        <v>12</v>
      </c>
      <c r="D121" s="11"/>
      <c r="E121" s="11"/>
      <c r="F121" s="11"/>
      <c r="G121" s="11"/>
      <c r="H121" s="11"/>
      <c r="I121" s="11"/>
      <c r="J121" s="116" t="e">
        <f t="shared" si="2"/>
        <v>#DIV/0!</v>
      </c>
      <c r="K121" s="117"/>
      <c r="M121" s="8">
        <v>4</v>
      </c>
      <c r="N121" s="118"/>
      <c r="O121" s="119"/>
      <c r="P121" s="2"/>
    </row>
    <row r="122" spans="1:16" x14ac:dyDescent="0.35">
      <c r="A122" s="2"/>
      <c r="C122" s="9" t="s">
        <v>13</v>
      </c>
      <c r="D122" s="11"/>
      <c r="E122" s="11"/>
      <c r="F122" s="11"/>
      <c r="G122" s="11"/>
      <c r="H122" s="11"/>
      <c r="I122" s="11"/>
      <c r="J122" s="116" t="e">
        <f t="shared" si="2"/>
        <v>#DIV/0!</v>
      </c>
      <c r="K122" s="117"/>
      <c r="M122" s="8">
        <v>5</v>
      </c>
      <c r="N122" s="118"/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/>
      <c r="G123" s="64"/>
      <c r="H123" s="64"/>
      <c r="I123" s="64"/>
      <c r="J123" s="116" t="e">
        <f t="shared" si="2"/>
        <v>#DIV/0!</v>
      </c>
      <c r="K123" s="117"/>
      <c r="M123" s="13">
        <v>6</v>
      </c>
      <c r="N123" s="120"/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/>
      <c r="G124" s="64"/>
      <c r="H124" s="64"/>
      <c r="I124" s="64"/>
      <c r="J124" s="116" t="e">
        <f t="shared" si="2"/>
        <v>#DIV/0!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/>
      <c r="E125" s="15"/>
      <c r="F125" s="15"/>
      <c r="G125" s="15"/>
      <c r="H125" s="15"/>
      <c r="I125" s="15"/>
      <c r="J125" s="122" t="e">
        <f t="shared" si="2"/>
        <v>#DIV/0!</v>
      </c>
      <c r="K125" s="123"/>
      <c r="M125" s="68" t="s">
        <v>65</v>
      </c>
      <c r="N125" s="66"/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/>
      <c r="E128" s="11"/>
      <c r="F128" s="22"/>
      <c r="G128" s="16"/>
      <c r="H128" s="23" t="s">
        <v>21</v>
      </c>
      <c r="I128" s="111"/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/>
      <c r="E129" s="11"/>
      <c r="F129" s="22"/>
      <c r="G129" s="16"/>
      <c r="H129" s="27" t="s">
        <v>25</v>
      </c>
      <c r="I129" s="113"/>
      <c r="J129" s="113"/>
      <c r="K129" s="114"/>
      <c r="M129" s="66"/>
      <c r="N129" s="28"/>
      <c r="O129" s="67"/>
      <c r="P129" s="2"/>
    </row>
    <row r="130" spans="1:16" ht="15" customHeight="1" thickBot="1" x14ac:dyDescent="0.4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/>
      <c r="E132" s="11"/>
      <c r="F132" s="22"/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/>
      <c r="N132" s="33"/>
      <c r="O132" s="34"/>
      <c r="P132" s="2"/>
    </row>
    <row r="133" spans="1:16" ht="15" thickBot="1" x14ac:dyDescent="0.4">
      <c r="A133" s="2"/>
      <c r="C133" s="21" t="s">
        <v>36</v>
      </c>
      <c r="D133" s="11"/>
      <c r="E133" s="11"/>
      <c r="F133" s="22"/>
      <c r="G133" s="16"/>
      <c r="H133" s="103"/>
      <c r="I133" s="105"/>
      <c r="J133" s="105"/>
      <c r="K133" s="107" t="e">
        <f>((I133-J133)/I133)</f>
        <v>#DIV/0!</v>
      </c>
      <c r="M133" s="13"/>
      <c r="N133" s="35"/>
      <c r="O133" s="36"/>
      <c r="P133" s="2"/>
    </row>
    <row r="134" spans="1:16" ht="15" thickBot="1" x14ac:dyDescent="0.4">
      <c r="A134" s="2"/>
      <c r="C134" s="21" t="s">
        <v>37</v>
      </c>
      <c r="D134" s="11"/>
      <c r="E134" s="11"/>
      <c r="F134" s="22"/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/>
      <c r="G135" s="16"/>
      <c r="H135" s="103"/>
      <c r="I135" s="105"/>
      <c r="J135" s="105"/>
      <c r="K135" s="107" t="e">
        <f>((I135-J135)/I135)</f>
        <v>#DIV/0!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/>
      <c r="E136" s="11"/>
      <c r="F136" s="22"/>
      <c r="G136" s="16"/>
      <c r="H136" s="104"/>
      <c r="I136" s="106"/>
      <c r="J136" s="106"/>
      <c r="K136" s="108"/>
      <c r="M136" s="96" t="s">
        <v>41</v>
      </c>
      <c r="N136" s="97"/>
      <c r="O136" s="37" t="e">
        <f>(J121-J122)/J121</f>
        <v>#DIV/0!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/>
      <c r="G137" s="16"/>
      <c r="M137" s="96" t="s">
        <v>43</v>
      </c>
      <c r="N137" s="97"/>
      <c r="O137" s="37" t="e">
        <f>(J122-J123)/J122</f>
        <v>#DIV/0!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 t="e">
        <f>(J123-J124)/J123</f>
        <v>#DIV/0!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 t="e">
        <f>(J124-J125)/J124</f>
        <v>#DIV/0!</v>
      </c>
      <c r="P139" s="2"/>
    </row>
    <row r="140" spans="1:16" x14ac:dyDescent="0.35">
      <c r="A140" s="2"/>
      <c r="B140" s="41"/>
      <c r="C140" s="45" t="s">
        <v>52</v>
      </c>
      <c r="D140" s="33"/>
      <c r="E140" s="33"/>
      <c r="F140" s="34"/>
      <c r="G140" s="46"/>
      <c r="H140" s="47"/>
      <c r="I140" s="33"/>
      <c r="J140" s="33"/>
      <c r="K140" s="34">
        <f>I140-J140</f>
        <v>0</v>
      </c>
      <c r="M140" s="101" t="s">
        <v>76</v>
      </c>
      <c r="N140" s="102"/>
      <c r="O140" s="71" t="e">
        <f>(J122-J125)/J122</f>
        <v>#DIV/0!</v>
      </c>
      <c r="P140" s="2"/>
    </row>
    <row r="141" spans="1:16" ht="15" thickBot="1" x14ac:dyDescent="0.4">
      <c r="A141" s="2"/>
      <c r="B141" s="41"/>
      <c r="C141" s="45" t="s">
        <v>54</v>
      </c>
      <c r="D141" s="33"/>
      <c r="E141" s="33"/>
      <c r="F141" s="34"/>
      <c r="G141" s="48"/>
      <c r="H141" s="66"/>
      <c r="I141" s="35"/>
      <c r="J141" s="35"/>
      <c r="K141" s="34">
        <f>I141-J141</f>
        <v>0</v>
      </c>
      <c r="L141" s="49"/>
      <c r="M141" s="91" t="s">
        <v>53</v>
      </c>
      <c r="N141" s="92"/>
      <c r="O141" s="72" t="e">
        <f>(J121-J125)/J121</f>
        <v>#DIV/0!</v>
      </c>
      <c r="P141" s="2"/>
    </row>
    <row r="142" spans="1:16" ht="15" customHeight="1" x14ac:dyDescent="0.35">
      <c r="A142" s="2"/>
      <c r="B142" s="41"/>
      <c r="C142" s="45" t="s">
        <v>55</v>
      </c>
      <c r="D142" s="33"/>
      <c r="E142" s="33"/>
      <c r="F142" s="34"/>
      <c r="P142" s="2"/>
    </row>
    <row r="143" spans="1:16" ht="15" customHeight="1" x14ac:dyDescent="0.35">
      <c r="A143" s="2"/>
      <c r="B143" s="41"/>
      <c r="C143" s="45" t="s">
        <v>56</v>
      </c>
      <c r="D143" s="33"/>
      <c r="E143" s="33"/>
      <c r="F143" s="34"/>
      <c r="P143" s="2"/>
    </row>
    <row r="144" spans="1:16" ht="15" customHeight="1" thickBot="1" x14ac:dyDescent="0.4">
      <c r="A144" s="2"/>
      <c r="B144" s="41"/>
      <c r="C144" s="50" t="s">
        <v>57</v>
      </c>
      <c r="D144" s="51"/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/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ED404-63C7-4FDA-AA45-1D82B130BCDB}">
  <dimension ref="A1:S171"/>
  <sheetViews>
    <sheetView zoomScale="85" zoomScaleNormal="85" workbookViewId="0">
      <selection activeCell="N67" sqref="N67:O67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71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 t="e">
        <f>AVERAGE(J9,J66,J121)</f>
        <v>#DIV/0!</v>
      </c>
    </row>
    <row r="7" spans="1:19" x14ac:dyDescent="0.35">
      <c r="A7" s="2"/>
      <c r="C7" s="9" t="s">
        <v>10</v>
      </c>
      <c r="D7" s="10"/>
      <c r="E7" s="10"/>
      <c r="F7" s="11"/>
      <c r="G7" s="12"/>
      <c r="H7" s="12"/>
      <c r="I7" s="12"/>
      <c r="J7" s="116" t="e">
        <f>AVERAGE(F7:I7)</f>
        <v>#DIV/0!</v>
      </c>
      <c r="K7" s="117"/>
      <c r="M7" s="8">
        <v>2</v>
      </c>
      <c r="N7" s="118"/>
      <c r="O7" s="119"/>
      <c r="P7" s="2"/>
      <c r="R7" s="56" t="s">
        <v>21</v>
      </c>
      <c r="S7" s="73" t="e">
        <f>AVERAGE(J10,J67,J122)</f>
        <v>#DIV/0!</v>
      </c>
    </row>
    <row r="8" spans="1:19" x14ac:dyDescent="0.35">
      <c r="A8" s="2"/>
      <c r="C8" s="9" t="s">
        <v>11</v>
      </c>
      <c r="D8" s="10"/>
      <c r="E8" s="10"/>
      <c r="F8" s="11"/>
      <c r="G8" s="12"/>
      <c r="H8" s="12"/>
      <c r="I8" s="12"/>
      <c r="J8" s="116" t="e">
        <f t="shared" ref="J8:J13" si="0">AVERAGE(F8:I8)</f>
        <v>#DIV/0!</v>
      </c>
      <c r="K8" s="117"/>
      <c r="M8" s="8">
        <v>3</v>
      </c>
      <c r="N8" s="118"/>
      <c r="O8" s="119"/>
      <c r="P8" s="2"/>
      <c r="R8" s="56" t="s">
        <v>25</v>
      </c>
      <c r="S8" s="74" t="e">
        <f>AVERAGE(J13,J70,J125)</f>
        <v>#DIV/0!</v>
      </c>
    </row>
    <row r="9" spans="1:19" x14ac:dyDescent="0.35">
      <c r="A9" s="2"/>
      <c r="C9" s="9" t="s">
        <v>12</v>
      </c>
      <c r="D9" s="11"/>
      <c r="E9" s="11"/>
      <c r="F9" s="11"/>
      <c r="G9" s="11"/>
      <c r="H9" s="11"/>
      <c r="I9" s="11"/>
      <c r="J9" s="116" t="e">
        <f t="shared" si="0"/>
        <v>#DIV/0!</v>
      </c>
      <c r="K9" s="117"/>
      <c r="M9" s="8">
        <v>4</v>
      </c>
      <c r="N9" s="118"/>
      <c r="O9" s="119"/>
      <c r="P9" s="2"/>
      <c r="R9" s="75" t="s">
        <v>78</v>
      </c>
      <c r="S9" s="76" t="e">
        <f>S6-S8</f>
        <v>#DIV/0!</v>
      </c>
    </row>
    <row r="10" spans="1:19" x14ac:dyDescent="0.35">
      <c r="A10" s="2"/>
      <c r="C10" s="9" t="s">
        <v>13</v>
      </c>
      <c r="D10" s="11"/>
      <c r="E10" s="11"/>
      <c r="F10" s="11"/>
      <c r="G10" s="11"/>
      <c r="H10" s="11"/>
      <c r="I10" s="11"/>
      <c r="J10" s="116" t="e">
        <f t="shared" si="0"/>
        <v>#DIV/0!</v>
      </c>
      <c r="K10" s="117"/>
      <c r="M10" s="8">
        <v>5</v>
      </c>
      <c r="N10" s="118"/>
      <c r="O10" s="119"/>
      <c r="P10" s="2"/>
      <c r="R10" s="75" t="s">
        <v>79</v>
      </c>
      <c r="S10" s="77" t="e">
        <f>S7-S8</f>
        <v>#DIV/0!</v>
      </c>
    </row>
    <row r="11" spans="1:19" ht="15" thickBot="1" x14ac:dyDescent="0.4">
      <c r="A11" s="2"/>
      <c r="C11" s="9" t="s">
        <v>14</v>
      </c>
      <c r="D11" s="11"/>
      <c r="E11" s="11"/>
      <c r="F11" s="11"/>
      <c r="G11" s="64"/>
      <c r="H11" s="64"/>
      <c r="I11" s="64"/>
      <c r="J11" s="116" t="e">
        <f t="shared" si="0"/>
        <v>#DIV/0!</v>
      </c>
      <c r="K11" s="117"/>
      <c r="M11" s="13">
        <v>6</v>
      </c>
      <c r="N11" s="120"/>
      <c r="O11" s="121"/>
      <c r="P11" s="2"/>
      <c r="R11" s="78" t="s">
        <v>80</v>
      </c>
      <c r="S11" s="79" t="e">
        <f>S9/S6</f>
        <v>#DIV/0!</v>
      </c>
    </row>
    <row r="12" spans="1:19" ht="15" thickBot="1" x14ac:dyDescent="0.4">
      <c r="A12" s="2"/>
      <c r="C12" s="9" t="s">
        <v>15</v>
      </c>
      <c r="D12" s="11"/>
      <c r="E12" s="11"/>
      <c r="F12" s="11"/>
      <c r="G12" s="64"/>
      <c r="H12" s="64"/>
      <c r="I12" s="64"/>
      <c r="J12" s="116" t="e">
        <f t="shared" si="0"/>
        <v>#DIV/0!</v>
      </c>
      <c r="K12" s="117"/>
      <c r="N12" s="69" t="s">
        <v>73</v>
      </c>
      <c r="O12" s="70" t="s">
        <v>74</v>
      </c>
      <c r="P12" s="2"/>
      <c r="R12" s="78" t="s">
        <v>81</v>
      </c>
      <c r="S12" s="80" t="e">
        <f>S10/S7</f>
        <v>#DIV/0!</v>
      </c>
    </row>
    <row r="13" spans="1:19" ht="15" thickBot="1" x14ac:dyDescent="0.4">
      <c r="A13" s="2"/>
      <c r="C13" s="14" t="s">
        <v>16</v>
      </c>
      <c r="D13" s="15"/>
      <c r="E13" s="15"/>
      <c r="F13" s="15"/>
      <c r="G13" s="15"/>
      <c r="H13" s="15"/>
      <c r="I13" s="15"/>
      <c r="J13" s="122" t="e">
        <f t="shared" si="0"/>
        <v>#DIV/0!</v>
      </c>
      <c r="K13" s="123"/>
      <c r="M13" s="68" t="s">
        <v>65</v>
      </c>
      <c r="N13" s="66"/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/>
      <c r="E16" s="11"/>
      <c r="F16" s="22"/>
      <c r="G16" s="16"/>
      <c r="H16" s="23" t="s">
        <v>21</v>
      </c>
      <c r="I16" s="111"/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/>
      <c r="E17" s="11"/>
      <c r="F17" s="22"/>
      <c r="G17" s="16"/>
      <c r="H17" s="27" t="s">
        <v>25</v>
      </c>
      <c r="I17" s="113"/>
      <c r="J17" s="113"/>
      <c r="K17" s="114"/>
      <c r="M17" s="66"/>
      <c r="N17" s="28"/>
      <c r="O17" s="67"/>
      <c r="P17" s="2"/>
    </row>
    <row r="18" spans="1:16" ht="15" thickBot="1" x14ac:dyDescent="0.4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/>
      <c r="E20" s="11"/>
      <c r="F20" s="22"/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/>
      <c r="O20" s="34"/>
      <c r="P20" s="2"/>
    </row>
    <row r="21" spans="1:16" ht="15" thickBot="1" x14ac:dyDescent="0.4">
      <c r="A21" s="2"/>
      <c r="C21" s="21" t="s">
        <v>36</v>
      </c>
      <c r="D21" s="11"/>
      <c r="E21" s="11"/>
      <c r="F21" s="22"/>
      <c r="G21" s="16"/>
      <c r="H21" s="103"/>
      <c r="I21" s="105"/>
      <c r="J21" s="105"/>
      <c r="K21" s="107" t="e">
        <f>((I21-J21)/I21)</f>
        <v>#DIV/0!</v>
      </c>
      <c r="M21" s="13">
        <v>2</v>
      </c>
      <c r="N21" s="35"/>
      <c r="O21" s="36"/>
      <c r="P21" s="2"/>
    </row>
    <row r="22" spans="1:16" ht="15.75" customHeight="1" thickBot="1" x14ac:dyDescent="0.4">
      <c r="A22" s="2"/>
      <c r="C22" s="21" t="s">
        <v>37</v>
      </c>
      <c r="D22" s="11"/>
      <c r="E22" s="11"/>
      <c r="F22" s="22"/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/>
      <c r="G23" s="16"/>
      <c r="H23" s="103"/>
      <c r="I23" s="105"/>
      <c r="J23" s="105"/>
      <c r="K23" s="107" t="e">
        <f>((I23-J23)/I23)</f>
        <v>#DIV/0!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/>
      <c r="E24" s="11"/>
      <c r="F24" s="22"/>
      <c r="G24" s="16"/>
      <c r="H24" s="104"/>
      <c r="I24" s="106"/>
      <c r="J24" s="106"/>
      <c r="K24" s="108"/>
      <c r="M24" s="96" t="s">
        <v>41</v>
      </c>
      <c r="N24" s="97"/>
      <c r="O24" s="37" t="e">
        <f>(J9-J10)/J9</f>
        <v>#DIV/0!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/>
      <c r="G25" s="16"/>
      <c r="M25" s="96" t="s">
        <v>43</v>
      </c>
      <c r="N25" s="97"/>
      <c r="O25" s="37" t="e">
        <f>(J10-J11)/J10</f>
        <v>#DIV/0!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 t="e">
        <f>(J11-J12)/J11</f>
        <v>#DIV/0!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 t="e">
        <f>(J12-J13)/J12</f>
        <v>#DIV/0!</v>
      </c>
      <c r="P27" s="2"/>
    </row>
    <row r="28" spans="1:16" ht="15" customHeight="1" x14ac:dyDescent="0.35">
      <c r="A28" s="2"/>
      <c r="B28" s="41"/>
      <c r="C28" s="45" t="s">
        <v>52</v>
      </c>
      <c r="D28" s="33"/>
      <c r="E28" s="33"/>
      <c r="F28" s="34"/>
      <c r="G28" s="46"/>
      <c r="H28" s="47" t="s">
        <v>75</v>
      </c>
      <c r="I28" s="33"/>
      <c r="J28" s="33"/>
      <c r="K28" s="34">
        <f>I28-J28</f>
        <v>0</v>
      </c>
      <c r="M28" s="101" t="s">
        <v>76</v>
      </c>
      <c r="N28" s="102"/>
      <c r="O28" s="71" t="e">
        <f>(J10-J13)/J10</f>
        <v>#DIV/0!</v>
      </c>
      <c r="P28" s="2"/>
    </row>
    <row r="29" spans="1:16" ht="15" thickBot="1" x14ac:dyDescent="0.4">
      <c r="A29" s="2"/>
      <c r="B29" s="41"/>
      <c r="C29" s="45" t="s">
        <v>54</v>
      </c>
      <c r="D29" s="33"/>
      <c r="E29" s="33"/>
      <c r="F29" s="34"/>
      <c r="G29" s="48"/>
      <c r="H29" s="66" t="s">
        <v>25</v>
      </c>
      <c r="I29" s="35"/>
      <c r="J29" s="35"/>
      <c r="K29" s="36">
        <f>I29-J29</f>
        <v>0</v>
      </c>
      <c r="L29" s="49"/>
      <c r="M29" s="91" t="s">
        <v>53</v>
      </c>
      <c r="N29" s="92"/>
      <c r="O29" s="72" t="e">
        <f>(J9-J13)/J9</f>
        <v>#DIV/0!</v>
      </c>
      <c r="P29" s="2"/>
    </row>
    <row r="30" spans="1:16" ht="15" customHeight="1" x14ac:dyDescent="0.35">
      <c r="A30" s="2"/>
      <c r="B30" s="41"/>
      <c r="C30" s="45" t="s">
        <v>55</v>
      </c>
      <c r="D30" s="33"/>
      <c r="E30" s="33"/>
      <c r="F30" s="34"/>
      <c r="P30" s="2"/>
    </row>
    <row r="31" spans="1:16" ht="15" customHeight="1" x14ac:dyDescent="0.35">
      <c r="A31" s="2"/>
      <c r="B31" s="41"/>
      <c r="C31" s="45" t="s">
        <v>56</v>
      </c>
      <c r="D31" s="33"/>
      <c r="E31" s="33"/>
      <c r="F31" s="34"/>
      <c r="P31" s="2"/>
    </row>
    <row r="32" spans="1:16" ht="15.75" customHeight="1" thickBot="1" x14ac:dyDescent="0.4">
      <c r="A32" s="2"/>
      <c r="B32" s="41"/>
      <c r="C32" s="50" t="s">
        <v>57</v>
      </c>
      <c r="D32" s="51"/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/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70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/>
      <c r="G64" s="12"/>
      <c r="H64" s="12"/>
      <c r="I64" s="12"/>
      <c r="J64" s="116" t="e">
        <f>AVERAGE(F64:I64)</f>
        <v>#DIV/0!</v>
      </c>
      <c r="K64" s="117"/>
      <c r="M64" s="8">
        <v>2</v>
      </c>
      <c r="N64" s="118"/>
      <c r="O64" s="119"/>
      <c r="P64" s="2"/>
    </row>
    <row r="65" spans="1:16" x14ac:dyDescent="0.35">
      <c r="A65" s="2"/>
      <c r="C65" s="9" t="s">
        <v>11</v>
      </c>
      <c r="D65" s="10"/>
      <c r="E65" s="10"/>
      <c r="F65" s="11"/>
      <c r="G65" s="12"/>
      <c r="H65" s="12"/>
      <c r="I65" s="12"/>
      <c r="J65" s="116" t="e">
        <f t="shared" ref="J65:J70" si="1">AVERAGE(F65:I65)</f>
        <v>#DIV/0!</v>
      </c>
      <c r="K65" s="117"/>
      <c r="M65" s="8">
        <v>3</v>
      </c>
      <c r="N65" s="118"/>
      <c r="O65" s="119"/>
      <c r="P65" s="2"/>
    </row>
    <row r="66" spans="1:16" ht="15" customHeight="1" x14ac:dyDescent="0.35">
      <c r="A66" s="2"/>
      <c r="C66" s="9" t="s">
        <v>12</v>
      </c>
      <c r="D66" s="11"/>
      <c r="E66" s="11"/>
      <c r="F66" s="11"/>
      <c r="G66" s="11"/>
      <c r="H66" s="11"/>
      <c r="I66" s="11"/>
      <c r="J66" s="116" t="e">
        <f t="shared" si="1"/>
        <v>#DIV/0!</v>
      </c>
      <c r="K66" s="117"/>
      <c r="M66" s="8">
        <v>4</v>
      </c>
      <c r="N66" s="118"/>
      <c r="O66" s="119"/>
      <c r="P66" s="2"/>
    </row>
    <row r="67" spans="1:16" ht="15" customHeight="1" x14ac:dyDescent="0.35">
      <c r="A67" s="2"/>
      <c r="C67" s="9" t="s">
        <v>13</v>
      </c>
      <c r="D67" s="11"/>
      <c r="E67" s="11"/>
      <c r="F67" s="11"/>
      <c r="G67" s="11"/>
      <c r="H67" s="11"/>
      <c r="I67" s="11"/>
      <c r="J67" s="116" t="e">
        <f t="shared" si="1"/>
        <v>#DIV/0!</v>
      </c>
      <c r="K67" s="117"/>
      <c r="M67" s="8">
        <v>5</v>
      </c>
      <c r="N67" s="118"/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/>
      <c r="G68" s="64"/>
      <c r="H68" s="64"/>
      <c r="I68" s="64"/>
      <c r="J68" s="116" t="e">
        <f t="shared" si="1"/>
        <v>#DIV/0!</v>
      </c>
      <c r="K68" s="117"/>
      <c r="M68" s="13">
        <v>6</v>
      </c>
      <c r="N68" s="120"/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/>
      <c r="G69" s="64"/>
      <c r="H69" s="64"/>
      <c r="I69" s="64"/>
      <c r="J69" s="116" t="e">
        <f t="shared" si="1"/>
        <v>#DIV/0!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/>
      <c r="E70" s="15"/>
      <c r="F70" s="15"/>
      <c r="G70" s="15"/>
      <c r="H70" s="15"/>
      <c r="I70" s="15"/>
      <c r="J70" s="122" t="e">
        <f t="shared" si="1"/>
        <v>#DIV/0!</v>
      </c>
      <c r="K70" s="123"/>
      <c r="M70" s="68" t="s">
        <v>65</v>
      </c>
      <c r="N70" s="66"/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/>
      <c r="E73" s="11"/>
      <c r="F73" s="22"/>
      <c r="G73" s="16"/>
      <c r="H73" s="23" t="s">
        <v>21</v>
      </c>
      <c r="I73" s="111"/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/>
      <c r="E74" s="11"/>
      <c r="F74" s="22"/>
      <c r="G74" s="16"/>
      <c r="H74" s="27" t="s">
        <v>25</v>
      </c>
      <c r="I74" s="113"/>
      <c r="J74" s="113"/>
      <c r="K74" s="114"/>
      <c r="M74" s="66"/>
      <c r="N74" s="28"/>
      <c r="O74" s="67"/>
      <c r="P74" s="2"/>
    </row>
    <row r="75" spans="1:16" ht="15" customHeight="1" thickBot="1" x14ac:dyDescent="0.4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/>
      <c r="E77" s="11"/>
      <c r="F77" s="22"/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/>
      <c r="N77" s="33"/>
      <c r="O77" s="34"/>
      <c r="P77" s="2"/>
    </row>
    <row r="78" spans="1:16" ht="15" thickBot="1" x14ac:dyDescent="0.4">
      <c r="A78" s="2"/>
      <c r="C78" s="21" t="s">
        <v>36</v>
      </c>
      <c r="D78" s="11"/>
      <c r="E78" s="11"/>
      <c r="F78" s="22"/>
      <c r="G78" s="16"/>
      <c r="H78" s="103"/>
      <c r="I78" s="105"/>
      <c r="J78" s="105"/>
      <c r="K78" s="107" t="e">
        <f>((I78-J78)/I78)</f>
        <v>#DIV/0!</v>
      </c>
      <c r="M78" s="13"/>
      <c r="N78" s="35"/>
      <c r="O78" s="36"/>
      <c r="P78" s="2"/>
    </row>
    <row r="79" spans="1:16" ht="15" thickBot="1" x14ac:dyDescent="0.4">
      <c r="A79" s="2"/>
      <c r="C79" s="21" t="s">
        <v>37</v>
      </c>
      <c r="D79" s="11"/>
      <c r="E79" s="11"/>
      <c r="F79" s="22"/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/>
      <c r="G80" s="16"/>
      <c r="H80" s="103"/>
      <c r="I80" s="105"/>
      <c r="J80" s="105"/>
      <c r="K80" s="107" t="e">
        <f>((I80-J80)/I80)</f>
        <v>#DIV/0!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/>
      <c r="E81" s="11"/>
      <c r="F81" s="22"/>
      <c r="G81" s="16"/>
      <c r="H81" s="104"/>
      <c r="I81" s="106"/>
      <c r="J81" s="106"/>
      <c r="K81" s="108"/>
      <c r="M81" s="96" t="s">
        <v>41</v>
      </c>
      <c r="N81" s="97"/>
      <c r="O81" s="37" t="e">
        <f>(J66-J67)/J66</f>
        <v>#DIV/0!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/>
      <c r="G82" s="16"/>
      <c r="M82" s="96" t="s">
        <v>43</v>
      </c>
      <c r="N82" s="97"/>
      <c r="O82" s="37" t="e">
        <f>(J67-J68)/J67</f>
        <v>#DIV/0!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 t="e">
        <f>(J68-J69)/J68</f>
        <v>#DIV/0!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 t="e">
        <f>(J69-J70)/J69</f>
        <v>#DIV/0!</v>
      </c>
      <c r="P84" s="2"/>
    </row>
    <row r="85" spans="1:16" x14ac:dyDescent="0.35">
      <c r="A85" s="2"/>
      <c r="B85" s="41"/>
      <c r="C85" s="45" t="s">
        <v>52</v>
      </c>
      <c r="D85" s="33"/>
      <c r="E85" s="33"/>
      <c r="F85" s="34"/>
      <c r="G85" s="46"/>
      <c r="H85" s="47"/>
      <c r="I85" s="33"/>
      <c r="J85" s="33"/>
      <c r="K85" s="34">
        <f>I85-J85</f>
        <v>0</v>
      </c>
      <c r="M85" s="101" t="s">
        <v>76</v>
      </c>
      <c r="N85" s="102"/>
      <c r="O85" s="71" t="e">
        <f>(J67-J70)/J67</f>
        <v>#DIV/0!</v>
      </c>
      <c r="P85" s="2"/>
    </row>
    <row r="86" spans="1:16" ht="15" thickBot="1" x14ac:dyDescent="0.4">
      <c r="A86" s="2"/>
      <c r="B86" s="41"/>
      <c r="C86" s="45" t="s">
        <v>54</v>
      </c>
      <c r="D86" s="33"/>
      <c r="E86" s="33"/>
      <c r="F86" s="34"/>
      <c r="G86" s="48"/>
      <c r="H86" s="66"/>
      <c r="I86" s="35"/>
      <c r="J86" s="35"/>
      <c r="K86" s="34">
        <f>I86-J86</f>
        <v>0</v>
      </c>
      <c r="L86" s="49"/>
      <c r="M86" s="91" t="s">
        <v>53</v>
      </c>
      <c r="N86" s="92"/>
      <c r="O86" s="72" t="e">
        <f>(J66-J70)/J66</f>
        <v>#DIV/0!</v>
      </c>
      <c r="P86" s="2"/>
    </row>
    <row r="87" spans="1:16" ht="15" customHeight="1" x14ac:dyDescent="0.35">
      <c r="A87" s="2"/>
      <c r="B87" s="41"/>
      <c r="C87" s="45" t="s">
        <v>55</v>
      </c>
      <c r="D87" s="33"/>
      <c r="E87" s="33"/>
      <c r="F87" s="34"/>
      <c r="P87" s="2"/>
    </row>
    <row r="88" spans="1:16" ht="15" customHeight="1" x14ac:dyDescent="0.35">
      <c r="A88" s="2"/>
      <c r="B88" s="41"/>
      <c r="C88" s="45" t="s">
        <v>56</v>
      </c>
      <c r="D88" s="33"/>
      <c r="E88" s="33"/>
      <c r="F88" s="34"/>
      <c r="P88" s="2"/>
    </row>
    <row r="89" spans="1:16" ht="15" customHeight="1" thickBot="1" x14ac:dyDescent="0.4">
      <c r="A89" s="2"/>
      <c r="B89" s="41"/>
      <c r="C89" s="50" t="s">
        <v>57</v>
      </c>
      <c r="D89" s="51"/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/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84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/>
      <c r="G119" s="12"/>
      <c r="H119" s="12"/>
      <c r="I119" s="12"/>
      <c r="J119" s="116" t="e">
        <f>AVERAGE(F119:I119)</f>
        <v>#DIV/0!</v>
      </c>
      <c r="K119" s="117"/>
      <c r="M119" s="8">
        <v>2</v>
      </c>
      <c r="N119" s="118"/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/>
      <c r="G120" s="12"/>
      <c r="H120" s="12"/>
      <c r="I120" s="12"/>
      <c r="J120" s="116" t="e">
        <f t="shared" ref="J120:J125" si="2">AVERAGE(F120:I120)</f>
        <v>#DIV/0!</v>
      </c>
      <c r="K120" s="117"/>
      <c r="M120" s="8">
        <v>3</v>
      </c>
      <c r="N120" s="118"/>
      <c r="O120" s="119"/>
      <c r="P120" s="2"/>
    </row>
    <row r="121" spans="1:16" x14ac:dyDescent="0.35">
      <c r="A121" s="2"/>
      <c r="C121" s="9" t="s">
        <v>12</v>
      </c>
      <c r="D121" s="11"/>
      <c r="E121" s="11"/>
      <c r="F121" s="11"/>
      <c r="G121" s="11"/>
      <c r="H121" s="11"/>
      <c r="I121" s="11"/>
      <c r="J121" s="116" t="e">
        <f t="shared" si="2"/>
        <v>#DIV/0!</v>
      </c>
      <c r="K121" s="117"/>
      <c r="M121" s="8">
        <v>4</v>
      </c>
      <c r="N121" s="118"/>
      <c r="O121" s="119"/>
      <c r="P121" s="2"/>
    </row>
    <row r="122" spans="1:16" x14ac:dyDescent="0.35">
      <c r="A122" s="2"/>
      <c r="C122" s="9" t="s">
        <v>13</v>
      </c>
      <c r="D122" s="11"/>
      <c r="E122" s="11"/>
      <c r="F122" s="11"/>
      <c r="G122" s="11"/>
      <c r="H122" s="11"/>
      <c r="I122" s="11"/>
      <c r="J122" s="116" t="e">
        <f t="shared" si="2"/>
        <v>#DIV/0!</v>
      </c>
      <c r="K122" s="117"/>
      <c r="M122" s="8">
        <v>5</v>
      </c>
      <c r="N122" s="118"/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/>
      <c r="G123" s="64"/>
      <c r="H123" s="64"/>
      <c r="I123" s="64"/>
      <c r="J123" s="116" t="e">
        <f t="shared" si="2"/>
        <v>#DIV/0!</v>
      </c>
      <c r="K123" s="117"/>
      <c r="M123" s="13">
        <v>6</v>
      </c>
      <c r="N123" s="120"/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/>
      <c r="G124" s="64"/>
      <c r="H124" s="64"/>
      <c r="I124" s="64"/>
      <c r="J124" s="116" t="e">
        <f t="shared" si="2"/>
        <v>#DIV/0!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/>
      <c r="E125" s="15"/>
      <c r="F125" s="15"/>
      <c r="G125" s="15"/>
      <c r="H125" s="15"/>
      <c r="I125" s="15"/>
      <c r="J125" s="122" t="e">
        <f t="shared" si="2"/>
        <v>#DIV/0!</v>
      </c>
      <c r="K125" s="123"/>
      <c r="M125" s="68" t="s">
        <v>65</v>
      </c>
      <c r="N125" s="66"/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/>
      <c r="E128" s="11"/>
      <c r="F128" s="22"/>
      <c r="G128" s="16"/>
      <c r="H128" s="23" t="s">
        <v>21</v>
      </c>
      <c r="I128" s="111"/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/>
      <c r="E129" s="11"/>
      <c r="F129" s="22"/>
      <c r="G129" s="16"/>
      <c r="H129" s="27" t="s">
        <v>25</v>
      </c>
      <c r="I129" s="113"/>
      <c r="J129" s="113"/>
      <c r="K129" s="114"/>
      <c r="M129" s="66"/>
      <c r="N129" s="28"/>
      <c r="O129" s="67"/>
      <c r="P129" s="2"/>
    </row>
    <row r="130" spans="1:16" ht="15" customHeight="1" thickBot="1" x14ac:dyDescent="0.4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/>
      <c r="E132" s="11"/>
      <c r="F132" s="22"/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/>
      <c r="N132" s="33"/>
      <c r="O132" s="34"/>
      <c r="P132" s="2"/>
    </row>
    <row r="133" spans="1:16" ht="15" thickBot="1" x14ac:dyDescent="0.4">
      <c r="A133" s="2"/>
      <c r="C133" s="21" t="s">
        <v>36</v>
      </c>
      <c r="D133" s="11"/>
      <c r="E133" s="11"/>
      <c r="F133" s="22"/>
      <c r="G133" s="16"/>
      <c r="H133" s="103"/>
      <c r="I133" s="105"/>
      <c r="J133" s="105"/>
      <c r="K133" s="107" t="e">
        <f>((I133-J133)/I133)</f>
        <v>#DIV/0!</v>
      </c>
      <c r="M133" s="13"/>
      <c r="N133" s="35"/>
      <c r="O133" s="36"/>
      <c r="P133" s="2"/>
    </row>
    <row r="134" spans="1:16" ht="15" thickBot="1" x14ac:dyDescent="0.4">
      <c r="A134" s="2"/>
      <c r="C134" s="21" t="s">
        <v>37</v>
      </c>
      <c r="D134" s="11"/>
      <c r="E134" s="11"/>
      <c r="F134" s="22"/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/>
      <c r="G135" s="16"/>
      <c r="H135" s="103"/>
      <c r="I135" s="105"/>
      <c r="J135" s="105"/>
      <c r="K135" s="107" t="e">
        <f>((I135-J135)/I135)</f>
        <v>#DIV/0!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/>
      <c r="E136" s="11"/>
      <c r="F136" s="22"/>
      <c r="G136" s="16"/>
      <c r="H136" s="104"/>
      <c r="I136" s="106"/>
      <c r="J136" s="106"/>
      <c r="K136" s="108"/>
      <c r="M136" s="96" t="s">
        <v>41</v>
      </c>
      <c r="N136" s="97"/>
      <c r="O136" s="37" t="e">
        <f>(J121-J122)/J121</f>
        <v>#DIV/0!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/>
      <c r="G137" s="16"/>
      <c r="M137" s="96" t="s">
        <v>43</v>
      </c>
      <c r="N137" s="97"/>
      <c r="O137" s="37" t="e">
        <f>(J122-J123)/J122</f>
        <v>#DIV/0!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 t="e">
        <f>(J123-J124)/J123</f>
        <v>#DIV/0!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 t="e">
        <f>(J124-J125)/J124</f>
        <v>#DIV/0!</v>
      </c>
      <c r="P139" s="2"/>
    </row>
    <row r="140" spans="1:16" x14ac:dyDescent="0.35">
      <c r="A140" s="2"/>
      <c r="B140" s="41"/>
      <c r="C140" s="45" t="s">
        <v>52</v>
      </c>
      <c r="D140" s="33"/>
      <c r="E140" s="33"/>
      <c r="F140" s="34"/>
      <c r="G140" s="46"/>
      <c r="H140" s="47"/>
      <c r="I140" s="33"/>
      <c r="J140" s="33"/>
      <c r="K140" s="34">
        <f>I140-J140</f>
        <v>0</v>
      </c>
      <c r="M140" s="101" t="s">
        <v>76</v>
      </c>
      <c r="N140" s="102"/>
      <c r="O140" s="71" t="e">
        <f>(J122-J125)/J122</f>
        <v>#DIV/0!</v>
      </c>
      <c r="P140" s="2"/>
    </row>
    <row r="141" spans="1:16" ht="15" thickBot="1" x14ac:dyDescent="0.4">
      <c r="A141" s="2"/>
      <c r="B141" s="41"/>
      <c r="C141" s="45" t="s">
        <v>54</v>
      </c>
      <c r="D141" s="33"/>
      <c r="E141" s="33"/>
      <c r="F141" s="34"/>
      <c r="G141" s="48"/>
      <c r="H141" s="66"/>
      <c r="I141" s="35"/>
      <c r="J141" s="35"/>
      <c r="K141" s="34">
        <f>I141-J141</f>
        <v>0</v>
      </c>
      <c r="L141" s="49"/>
      <c r="M141" s="91" t="s">
        <v>53</v>
      </c>
      <c r="N141" s="92"/>
      <c r="O141" s="72" t="e">
        <f>(J121-J125)/J121</f>
        <v>#DIV/0!</v>
      </c>
      <c r="P141" s="2"/>
    </row>
    <row r="142" spans="1:16" ht="15" customHeight="1" x14ac:dyDescent="0.35">
      <c r="A142" s="2"/>
      <c r="B142" s="41"/>
      <c r="C142" s="45" t="s">
        <v>55</v>
      </c>
      <c r="D142" s="33"/>
      <c r="E142" s="33"/>
      <c r="F142" s="34"/>
      <c r="P142" s="2"/>
    </row>
    <row r="143" spans="1:16" ht="15" customHeight="1" x14ac:dyDescent="0.35">
      <c r="A143" s="2"/>
      <c r="B143" s="41"/>
      <c r="C143" s="45" t="s">
        <v>56</v>
      </c>
      <c r="D143" s="33"/>
      <c r="E143" s="33"/>
      <c r="F143" s="34"/>
      <c r="P143" s="2"/>
    </row>
    <row r="144" spans="1:16" ht="15" customHeight="1" thickBot="1" x14ac:dyDescent="0.4">
      <c r="A144" s="2"/>
      <c r="B144" s="41"/>
      <c r="C144" s="50" t="s">
        <v>57</v>
      </c>
      <c r="D144" s="51"/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/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9194-75B3-4380-95E2-F6BBF9CF9427}">
  <dimension ref="A1:S171"/>
  <sheetViews>
    <sheetView zoomScale="85" zoomScaleNormal="85" workbookViewId="0">
      <selection activeCell="N69" sqref="N69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71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 t="e">
        <f>AVERAGE(J9,J66,J121)</f>
        <v>#DIV/0!</v>
      </c>
    </row>
    <row r="7" spans="1:19" x14ac:dyDescent="0.35">
      <c r="A7" s="2"/>
      <c r="C7" s="9" t="s">
        <v>10</v>
      </c>
      <c r="D7" s="10"/>
      <c r="E7" s="10"/>
      <c r="F7" s="11"/>
      <c r="G7" s="12"/>
      <c r="H7" s="12"/>
      <c r="I7" s="12"/>
      <c r="J7" s="116" t="e">
        <f>AVERAGE(F7:I7)</f>
        <v>#DIV/0!</v>
      </c>
      <c r="K7" s="117"/>
      <c r="M7" s="8">
        <v>2</v>
      </c>
      <c r="N7" s="118"/>
      <c r="O7" s="119"/>
      <c r="P7" s="2"/>
      <c r="R7" s="56" t="s">
        <v>21</v>
      </c>
      <c r="S7" s="73" t="e">
        <f>AVERAGE(J10,J67,J122)</f>
        <v>#DIV/0!</v>
      </c>
    </row>
    <row r="8" spans="1:19" x14ac:dyDescent="0.35">
      <c r="A8" s="2"/>
      <c r="C8" s="9" t="s">
        <v>11</v>
      </c>
      <c r="D8" s="10"/>
      <c r="E8" s="10"/>
      <c r="F8" s="11"/>
      <c r="G8" s="12"/>
      <c r="H8" s="12"/>
      <c r="I8" s="12"/>
      <c r="J8" s="116" t="e">
        <f t="shared" ref="J8:J13" si="0">AVERAGE(F8:I8)</f>
        <v>#DIV/0!</v>
      </c>
      <c r="K8" s="117"/>
      <c r="M8" s="8">
        <v>3</v>
      </c>
      <c r="N8" s="118"/>
      <c r="O8" s="119"/>
      <c r="P8" s="2"/>
      <c r="R8" s="56" t="s">
        <v>25</v>
      </c>
      <c r="S8" s="74" t="e">
        <f>AVERAGE(J13,J70,J125)</f>
        <v>#DIV/0!</v>
      </c>
    </row>
    <row r="9" spans="1:19" x14ac:dyDescent="0.35">
      <c r="A9" s="2"/>
      <c r="C9" s="9" t="s">
        <v>12</v>
      </c>
      <c r="D9" s="11"/>
      <c r="E9" s="11"/>
      <c r="F9" s="11"/>
      <c r="G9" s="11"/>
      <c r="H9" s="11"/>
      <c r="I9" s="11"/>
      <c r="J9" s="116" t="e">
        <f t="shared" si="0"/>
        <v>#DIV/0!</v>
      </c>
      <c r="K9" s="117"/>
      <c r="M9" s="8">
        <v>4</v>
      </c>
      <c r="N9" s="118"/>
      <c r="O9" s="119"/>
      <c r="P9" s="2"/>
      <c r="R9" s="75" t="s">
        <v>78</v>
      </c>
      <c r="S9" s="76" t="e">
        <f>S6-S8</f>
        <v>#DIV/0!</v>
      </c>
    </row>
    <row r="10" spans="1:19" x14ac:dyDescent="0.35">
      <c r="A10" s="2"/>
      <c r="C10" s="9" t="s">
        <v>13</v>
      </c>
      <c r="D10" s="11"/>
      <c r="E10" s="11"/>
      <c r="F10" s="11"/>
      <c r="G10" s="11"/>
      <c r="H10" s="11"/>
      <c r="I10" s="11"/>
      <c r="J10" s="116" t="e">
        <f t="shared" si="0"/>
        <v>#DIV/0!</v>
      </c>
      <c r="K10" s="117"/>
      <c r="M10" s="8">
        <v>5</v>
      </c>
      <c r="N10" s="118"/>
      <c r="O10" s="119"/>
      <c r="P10" s="2"/>
      <c r="R10" s="75" t="s">
        <v>79</v>
      </c>
      <c r="S10" s="77" t="e">
        <f>S7-S8</f>
        <v>#DIV/0!</v>
      </c>
    </row>
    <row r="11" spans="1:19" ht="15" thickBot="1" x14ac:dyDescent="0.4">
      <c r="A11" s="2"/>
      <c r="C11" s="9" t="s">
        <v>14</v>
      </c>
      <c r="D11" s="11"/>
      <c r="E11" s="11"/>
      <c r="F11" s="11"/>
      <c r="G11" s="64"/>
      <c r="H11" s="64"/>
      <c r="I11" s="64"/>
      <c r="J11" s="116" t="e">
        <f t="shared" si="0"/>
        <v>#DIV/0!</v>
      </c>
      <c r="K11" s="117"/>
      <c r="M11" s="13">
        <v>6</v>
      </c>
      <c r="N11" s="120"/>
      <c r="O11" s="121"/>
      <c r="P11" s="2"/>
      <c r="R11" s="78" t="s">
        <v>80</v>
      </c>
      <c r="S11" s="79" t="e">
        <f>S9/S6</f>
        <v>#DIV/0!</v>
      </c>
    </row>
    <row r="12" spans="1:19" ht="15" thickBot="1" x14ac:dyDescent="0.4">
      <c r="A12" s="2"/>
      <c r="C12" s="9" t="s">
        <v>15</v>
      </c>
      <c r="D12" s="11"/>
      <c r="E12" s="11"/>
      <c r="F12" s="11"/>
      <c r="G12" s="64"/>
      <c r="H12" s="64"/>
      <c r="I12" s="64"/>
      <c r="J12" s="116" t="e">
        <f t="shared" si="0"/>
        <v>#DIV/0!</v>
      </c>
      <c r="K12" s="117"/>
      <c r="N12" s="69" t="s">
        <v>73</v>
      </c>
      <c r="O12" s="70" t="s">
        <v>74</v>
      </c>
      <c r="P12" s="2"/>
      <c r="R12" s="78" t="s">
        <v>81</v>
      </c>
      <c r="S12" s="80" t="e">
        <f>S10/S7</f>
        <v>#DIV/0!</v>
      </c>
    </row>
    <row r="13" spans="1:19" ht="15" thickBot="1" x14ac:dyDescent="0.4">
      <c r="A13" s="2"/>
      <c r="C13" s="14" t="s">
        <v>16</v>
      </c>
      <c r="D13" s="15"/>
      <c r="E13" s="15"/>
      <c r="F13" s="15"/>
      <c r="G13" s="15"/>
      <c r="H13" s="15"/>
      <c r="I13" s="15"/>
      <c r="J13" s="122" t="e">
        <f t="shared" si="0"/>
        <v>#DIV/0!</v>
      </c>
      <c r="K13" s="123"/>
      <c r="M13" s="68" t="s">
        <v>65</v>
      </c>
      <c r="N13" s="66"/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/>
      <c r="E16" s="11"/>
      <c r="F16" s="22"/>
      <c r="G16" s="16"/>
      <c r="H16" s="23" t="s">
        <v>21</v>
      </c>
      <c r="I16" s="111"/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/>
      <c r="E17" s="11"/>
      <c r="F17" s="22"/>
      <c r="G17" s="16"/>
      <c r="H17" s="27" t="s">
        <v>25</v>
      </c>
      <c r="I17" s="113"/>
      <c r="J17" s="113"/>
      <c r="K17" s="114"/>
      <c r="M17" s="66"/>
      <c r="N17" s="28"/>
      <c r="O17" s="67"/>
      <c r="P17" s="2"/>
    </row>
    <row r="18" spans="1:16" ht="15" thickBot="1" x14ac:dyDescent="0.4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/>
      <c r="E20" s="11"/>
      <c r="F20" s="22"/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/>
      <c r="O20" s="34"/>
      <c r="P20" s="2"/>
    </row>
    <row r="21" spans="1:16" ht="15" thickBot="1" x14ac:dyDescent="0.4">
      <c r="A21" s="2"/>
      <c r="C21" s="21" t="s">
        <v>36</v>
      </c>
      <c r="D21" s="11"/>
      <c r="E21" s="11"/>
      <c r="F21" s="22"/>
      <c r="G21" s="16"/>
      <c r="H21" s="103"/>
      <c r="I21" s="105"/>
      <c r="J21" s="105"/>
      <c r="K21" s="107" t="e">
        <f>((I21-J21)/I21)</f>
        <v>#DIV/0!</v>
      </c>
      <c r="M21" s="13">
        <v>2</v>
      </c>
      <c r="N21" s="35"/>
      <c r="O21" s="36"/>
      <c r="P21" s="2"/>
    </row>
    <row r="22" spans="1:16" ht="15.75" customHeight="1" thickBot="1" x14ac:dyDescent="0.4">
      <c r="A22" s="2"/>
      <c r="C22" s="21" t="s">
        <v>37</v>
      </c>
      <c r="D22" s="11"/>
      <c r="E22" s="11"/>
      <c r="F22" s="22"/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/>
      <c r="G23" s="16"/>
      <c r="H23" s="103"/>
      <c r="I23" s="105"/>
      <c r="J23" s="105"/>
      <c r="K23" s="107" t="e">
        <f>((I23-J23)/I23)</f>
        <v>#DIV/0!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/>
      <c r="E24" s="11"/>
      <c r="F24" s="22"/>
      <c r="G24" s="16"/>
      <c r="H24" s="104"/>
      <c r="I24" s="106"/>
      <c r="J24" s="106"/>
      <c r="K24" s="108"/>
      <c r="M24" s="96" t="s">
        <v>41</v>
      </c>
      <c r="N24" s="97"/>
      <c r="O24" s="37" t="e">
        <f>(J9-J10)/J9</f>
        <v>#DIV/0!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/>
      <c r="G25" s="16"/>
      <c r="M25" s="96" t="s">
        <v>43</v>
      </c>
      <c r="N25" s="97"/>
      <c r="O25" s="37" t="e">
        <f>(J10-J11)/J10</f>
        <v>#DIV/0!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 t="e">
        <f>(J11-J12)/J11</f>
        <v>#DIV/0!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 t="e">
        <f>(J12-J13)/J12</f>
        <v>#DIV/0!</v>
      </c>
      <c r="P27" s="2"/>
    </row>
    <row r="28" spans="1:16" ht="15" customHeight="1" x14ac:dyDescent="0.35">
      <c r="A28" s="2"/>
      <c r="B28" s="41"/>
      <c r="C28" s="45" t="s">
        <v>52</v>
      </c>
      <c r="D28" s="33"/>
      <c r="E28" s="33"/>
      <c r="F28" s="34"/>
      <c r="G28" s="46"/>
      <c r="H28" s="47" t="s">
        <v>75</v>
      </c>
      <c r="I28" s="33"/>
      <c r="J28" s="33"/>
      <c r="K28" s="34">
        <f>I28-J28</f>
        <v>0</v>
      </c>
      <c r="M28" s="101" t="s">
        <v>76</v>
      </c>
      <c r="N28" s="102"/>
      <c r="O28" s="71" t="e">
        <f>(J10-J13)/J10</f>
        <v>#DIV/0!</v>
      </c>
      <c r="P28" s="2"/>
    </row>
    <row r="29" spans="1:16" ht="15" thickBot="1" x14ac:dyDescent="0.4">
      <c r="A29" s="2"/>
      <c r="B29" s="41"/>
      <c r="C29" s="45" t="s">
        <v>54</v>
      </c>
      <c r="D29" s="33"/>
      <c r="E29" s="33"/>
      <c r="F29" s="34"/>
      <c r="G29" s="48"/>
      <c r="H29" s="66" t="s">
        <v>25</v>
      </c>
      <c r="I29" s="35"/>
      <c r="J29" s="35"/>
      <c r="K29" s="36">
        <f>I29-J29</f>
        <v>0</v>
      </c>
      <c r="L29" s="49"/>
      <c r="M29" s="91" t="s">
        <v>53</v>
      </c>
      <c r="N29" s="92"/>
      <c r="O29" s="72" t="e">
        <f>(J9-J13)/J9</f>
        <v>#DIV/0!</v>
      </c>
      <c r="P29" s="2"/>
    </row>
    <row r="30" spans="1:16" ht="15" customHeight="1" x14ac:dyDescent="0.35">
      <c r="A30" s="2"/>
      <c r="B30" s="41"/>
      <c r="C30" s="45" t="s">
        <v>55</v>
      </c>
      <c r="D30" s="33"/>
      <c r="E30" s="33"/>
      <c r="F30" s="34"/>
      <c r="P30" s="2"/>
    </row>
    <row r="31" spans="1:16" ht="15" customHeight="1" x14ac:dyDescent="0.35">
      <c r="A31" s="2"/>
      <c r="B31" s="41"/>
      <c r="C31" s="45" t="s">
        <v>56</v>
      </c>
      <c r="D31" s="33"/>
      <c r="E31" s="33"/>
      <c r="F31" s="34"/>
      <c r="P31" s="2"/>
    </row>
    <row r="32" spans="1:16" ht="15.75" customHeight="1" thickBot="1" x14ac:dyDescent="0.4">
      <c r="A32" s="2"/>
      <c r="B32" s="41"/>
      <c r="C32" s="50" t="s">
        <v>57</v>
      </c>
      <c r="D32" s="51"/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/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70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598</v>
      </c>
      <c r="G64" s="12"/>
      <c r="H64" s="12"/>
      <c r="I64" s="12"/>
      <c r="J64" s="116">
        <f>AVERAGE(F64:I64)</f>
        <v>598</v>
      </c>
      <c r="K64" s="117"/>
      <c r="M64" s="8">
        <v>2</v>
      </c>
      <c r="N64" s="118">
        <v>9.1999999999999993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488</v>
      </c>
      <c r="G65" s="12"/>
      <c r="H65" s="12"/>
      <c r="I65" s="12"/>
      <c r="J65" s="116">
        <f t="shared" ref="J65:J70" si="1">AVERAGE(F65:I65)</f>
        <v>488</v>
      </c>
      <c r="K65" s="117"/>
      <c r="M65" s="8">
        <v>3</v>
      </c>
      <c r="N65" s="118">
        <v>8.8000000000000007</v>
      </c>
      <c r="O65" s="119"/>
      <c r="P65" s="2"/>
    </row>
    <row r="66" spans="1:16" ht="15" customHeight="1" x14ac:dyDescent="0.35">
      <c r="A66" s="2"/>
      <c r="C66" s="9" t="s">
        <v>12</v>
      </c>
      <c r="D66" s="11"/>
      <c r="E66" s="11"/>
      <c r="F66" s="11"/>
      <c r="G66" s="11"/>
      <c r="H66" s="11">
        <v>928</v>
      </c>
      <c r="I66" s="11">
        <v>842</v>
      </c>
      <c r="J66" s="116">
        <f t="shared" si="1"/>
        <v>885</v>
      </c>
      <c r="K66" s="117"/>
      <c r="M66" s="8">
        <v>4</v>
      </c>
      <c r="N66" s="118">
        <v>8.9</v>
      </c>
      <c r="O66" s="119"/>
      <c r="P66" s="2"/>
    </row>
    <row r="67" spans="1:16" ht="15" customHeight="1" x14ac:dyDescent="0.35">
      <c r="A67" s="2"/>
      <c r="C67" s="9" t="s">
        <v>13</v>
      </c>
      <c r="D67" s="11"/>
      <c r="E67" s="11"/>
      <c r="F67" s="11"/>
      <c r="G67" s="11"/>
      <c r="H67" s="11">
        <v>1082</v>
      </c>
      <c r="I67" s="11">
        <v>1351</v>
      </c>
      <c r="J67" s="116">
        <f t="shared" si="1"/>
        <v>1216.5</v>
      </c>
      <c r="K67" s="117"/>
      <c r="M67" s="8">
        <v>5</v>
      </c>
      <c r="N67" s="118">
        <v>7.7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/>
      <c r="G68" s="64"/>
      <c r="H68" s="64">
        <v>342</v>
      </c>
      <c r="I68" s="64">
        <v>608</v>
      </c>
      <c r="J68" s="116">
        <f t="shared" si="1"/>
        <v>475</v>
      </c>
      <c r="K68" s="117"/>
      <c r="M68" s="13">
        <v>6</v>
      </c>
      <c r="N68" s="120">
        <v>7.4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/>
      <c r="G69" s="64"/>
      <c r="H69" s="64">
        <v>220</v>
      </c>
      <c r="I69" s="64">
        <v>292</v>
      </c>
      <c r="J69" s="116">
        <f t="shared" si="1"/>
        <v>256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/>
      <c r="E70" s="15"/>
      <c r="F70" s="15"/>
      <c r="G70" s="15"/>
      <c r="H70" s="15">
        <v>313</v>
      </c>
      <c r="I70" s="15">
        <v>294</v>
      </c>
      <c r="J70" s="122">
        <f t="shared" si="1"/>
        <v>303.5</v>
      </c>
      <c r="K70" s="123"/>
      <c r="M70" s="68" t="s">
        <v>65</v>
      </c>
      <c r="N70" s="66"/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/>
      <c r="E73" s="11"/>
      <c r="F73" s="22"/>
      <c r="G73" s="16"/>
      <c r="H73" s="23" t="s">
        <v>21</v>
      </c>
      <c r="I73" s="111"/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/>
      <c r="E74" s="11"/>
      <c r="F74" s="22"/>
      <c r="G74" s="16"/>
      <c r="H74" s="27" t="s">
        <v>25</v>
      </c>
      <c r="I74" s="113"/>
      <c r="J74" s="113"/>
      <c r="K74" s="114"/>
      <c r="M74" s="66">
        <v>6.9</v>
      </c>
      <c r="N74" s="28">
        <v>98</v>
      </c>
      <c r="O74" s="67">
        <v>0.04</v>
      </c>
      <c r="P74" s="2"/>
    </row>
    <row r="75" spans="1:16" ht="15" customHeight="1" thickBot="1" x14ac:dyDescent="0.4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/>
      <c r="E77" s="11"/>
      <c r="F77" s="22"/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5.4</v>
      </c>
      <c r="O77" s="34">
        <v>150</v>
      </c>
      <c r="P77" s="2"/>
    </row>
    <row r="78" spans="1:16" ht="15" thickBot="1" x14ac:dyDescent="0.4">
      <c r="A78" s="2"/>
      <c r="C78" s="21" t="s">
        <v>36</v>
      </c>
      <c r="D78" s="11">
        <v>70.849999999999994</v>
      </c>
      <c r="E78" s="11"/>
      <c r="F78" s="22">
        <v>1398</v>
      </c>
      <c r="G78" s="16"/>
      <c r="H78" s="103"/>
      <c r="I78" s="105"/>
      <c r="J78" s="105"/>
      <c r="K78" s="107" t="e">
        <f>((I78-J78)/I78)</f>
        <v>#DIV/0!</v>
      </c>
      <c r="M78" s="13">
        <v>2</v>
      </c>
      <c r="N78" s="35">
        <v>5.5</v>
      </c>
      <c r="O78" s="36">
        <v>150</v>
      </c>
      <c r="P78" s="2"/>
    </row>
    <row r="79" spans="1:16" ht="15" thickBot="1" x14ac:dyDescent="0.4">
      <c r="A79" s="2"/>
      <c r="C79" s="21" t="s">
        <v>37</v>
      </c>
      <c r="D79" s="11"/>
      <c r="E79" s="11"/>
      <c r="F79" s="22"/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/>
      <c r="G80" s="16"/>
      <c r="H80" s="103"/>
      <c r="I80" s="105"/>
      <c r="J80" s="105"/>
      <c r="K80" s="107" t="e">
        <f>((I80-J80)/I80)</f>
        <v>#DIV/0!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/>
      <c r="E81" s="11"/>
      <c r="F81" s="22"/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-0.37457627118644066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/>
      <c r="G82" s="16"/>
      <c r="M82" s="96" t="s">
        <v>43</v>
      </c>
      <c r="N82" s="97"/>
      <c r="O82" s="37">
        <f>(J67-J68)/J67</f>
        <v>0.60953555281545413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0.46105263157894738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-0.185546875</v>
      </c>
      <c r="P84" s="2"/>
    </row>
    <row r="85" spans="1:16" x14ac:dyDescent="0.35">
      <c r="A85" s="2"/>
      <c r="B85" s="41"/>
      <c r="C85" s="45" t="s">
        <v>52</v>
      </c>
      <c r="D85" s="33">
        <v>90.05</v>
      </c>
      <c r="E85" s="33"/>
      <c r="F85" s="34"/>
      <c r="G85" s="46"/>
      <c r="H85" s="47"/>
      <c r="I85" s="33"/>
      <c r="J85" s="33"/>
      <c r="K85" s="34">
        <f>I85-J85</f>
        <v>0</v>
      </c>
      <c r="M85" s="101" t="s">
        <v>76</v>
      </c>
      <c r="N85" s="102"/>
      <c r="O85" s="71">
        <f>(J67-J70)/J67</f>
        <v>0.75051376900945332</v>
      </c>
      <c r="P85" s="2"/>
    </row>
    <row r="86" spans="1:16" ht="15" thickBot="1" x14ac:dyDescent="0.4">
      <c r="A86" s="2"/>
      <c r="B86" s="41"/>
      <c r="C86" s="45" t="s">
        <v>54</v>
      </c>
      <c r="D86" s="33">
        <v>72.349999999999994</v>
      </c>
      <c r="E86" s="33">
        <v>69.34</v>
      </c>
      <c r="F86" s="34">
        <v>95.85</v>
      </c>
      <c r="G86" s="48">
        <v>5.2</v>
      </c>
      <c r="H86" s="66"/>
      <c r="I86" s="35"/>
      <c r="J86" s="35"/>
      <c r="K86" s="34">
        <f>I86-J86</f>
        <v>0</v>
      </c>
      <c r="L86" s="49"/>
      <c r="M86" s="91" t="s">
        <v>53</v>
      </c>
      <c r="N86" s="92"/>
      <c r="O86" s="72">
        <f>(J66-J70)/J66</f>
        <v>0.65706214689265541</v>
      </c>
      <c r="P86" s="2"/>
    </row>
    <row r="87" spans="1:16" ht="15" customHeight="1" x14ac:dyDescent="0.35">
      <c r="A87" s="2"/>
      <c r="B87" s="41"/>
      <c r="C87" s="45" t="s">
        <v>55</v>
      </c>
      <c r="D87" s="33">
        <v>74.45</v>
      </c>
      <c r="E87" s="33">
        <v>63.54</v>
      </c>
      <c r="F87" s="34">
        <v>85.35</v>
      </c>
      <c r="P87" s="2"/>
    </row>
    <row r="88" spans="1:16" ht="15" customHeight="1" x14ac:dyDescent="0.35">
      <c r="A88" s="2"/>
      <c r="B88" s="41"/>
      <c r="C88" s="45" t="s">
        <v>56</v>
      </c>
      <c r="D88" s="33">
        <v>73.55</v>
      </c>
      <c r="E88" s="33">
        <v>55.61</v>
      </c>
      <c r="F88" s="34">
        <v>75.61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55.95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90.85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 t="s">
        <v>448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 t="s">
        <v>449</v>
      </c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 t="s">
        <v>450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451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85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609</v>
      </c>
      <c r="G119" s="12"/>
      <c r="H119" s="12"/>
      <c r="I119" s="12"/>
      <c r="J119" s="116">
        <f>AVERAGE(F119:I119)</f>
        <v>609</v>
      </c>
      <c r="K119" s="117"/>
      <c r="M119" s="8">
        <v>2</v>
      </c>
      <c r="N119" s="118">
        <v>9.5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469</v>
      </c>
      <c r="G120" s="12"/>
      <c r="H120" s="12"/>
      <c r="I120" s="12"/>
      <c r="J120" s="116">
        <f t="shared" ref="J120:J125" si="2">AVERAGE(F120:I120)</f>
        <v>469</v>
      </c>
      <c r="K120" s="117"/>
      <c r="M120" s="8">
        <v>3</v>
      </c>
      <c r="N120" s="118">
        <v>9.1999999999999993</v>
      </c>
      <c r="O120" s="119"/>
      <c r="P120" s="2"/>
    </row>
    <row r="121" spans="1:16" x14ac:dyDescent="0.35">
      <c r="A121" s="2"/>
      <c r="C121" s="9" t="s">
        <v>12</v>
      </c>
      <c r="D121" s="11">
        <v>58.81</v>
      </c>
      <c r="E121" s="11">
        <v>6.5</v>
      </c>
      <c r="F121" s="11">
        <v>888</v>
      </c>
      <c r="G121" s="11">
        <v>870</v>
      </c>
      <c r="H121" s="11">
        <v>814</v>
      </c>
      <c r="I121" s="11">
        <v>778</v>
      </c>
      <c r="J121" s="116">
        <f t="shared" si="2"/>
        <v>837.5</v>
      </c>
      <c r="K121" s="117"/>
      <c r="M121" s="8">
        <v>4</v>
      </c>
      <c r="N121" s="118">
        <v>9</v>
      </c>
      <c r="O121" s="119"/>
      <c r="P121" s="2"/>
    </row>
    <row r="122" spans="1:16" x14ac:dyDescent="0.35">
      <c r="A122" s="2"/>
      <c r="C122" s="9" t="s">
        <v>13</v>
      </c>
      <c r="D122" s="11">
        <v>54.09</v>
      </c>
      <c r="E122" s="11">
        <v>8.3000000000000007</v>
      </c>
      <c r="F122" s="11">
        <v>851</v>
      </c>
      <c r="G122" s="11">
        <v>859</v>
      </c>
      <c r="H122" s="11">
        <v>665</v>
      </c>
      <c r="I122" s="11">
        <v>663</v>
      </c>
      <c r="J122" s="116">
        <f t="shared" si="2"/>
        <v>759.5</v>
      </c>
      <c r="K122" s="117"/>
      <c r="M122" s="8">
        <v>5</v>
      </c>
      <c r="N122" s="118">
        <v>8.3000000000000007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519</v>
      </c>
      <c r="G123" s="64">
        <v>529</v>
      </c>
      <c r="H123" s="64">
        <v>489</v>
      </c>
      <c r="I123" s="64">
        <v>484</v>
      </c>
      <c r="J123" s="116">
        <f t="shared" si="2"/>
        <v>505.25</v>
      </c>
      <c r="K123" s="117"/>
      <c r="M123" s="13">
        <v>6</v>
      </c>
      <c r="N123" s="120">
        <v>7.1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298</v>
      </c>
      <c r="G124" s="64">
        <v>321</v>
      </c>
      <c r="H124" s="64">
        <v>301</v>
      </c>
      <c r="I124" s="64">
        <v>280</v>
      </c>
      <c r="J124" s="116">
        <f t="shared" si="2"/>
        <v>300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53.44</v>
      </c>
      <c r="E125" s="15">
        <v>7</v>
      </c>
      <c r="F125" s="15">
        <v>309</v>
      </c>
      <c r="G125" s="15">
        <v>313</v>
      </c>
      <c r="H125" s="15">
        <v>291</v>
      </c>
      <c r="I125" s="15">
        <v>285</v>
      </c>
      <c r="J125" s="122">
        <f t="shared" si="2"/>
        <v>299.5</v>
      </c>
      <c r="K125" s="123"/>
      <c r="M125" s="68" t="s">
        <v>65</v>
      </c>
      <c r="N125" s="66">
        <v>0.378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8.98</v>
      </c>
      <c r="E128" s="11">
        <v>6.9</v>
      </c>
      <c r="F128" s="22">
        <v>887</v>
      </c>
      <c r="G128" s="16"/>
      <c r="H128" s="23" t="s">
        <v>21</v>
      </c>
      <c r="I128" s="111">
        <v>5.83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55.91</v>
      </c>
      <c r="E129" s="11"/>
      <c r="F129" s="22">
        <v>319</v>
      </c>
      <c r="G129" s="16"/>
      <c r="H129" s="27" t="s">
        <v>25</v>
      </c>
      <c r="I129" s="113">
        <v>5.6</v>
      </c>
      <c r="J129" s="113"/>
      <c r="K129" s="114"/>
      <c r="M129" s="66">
        <v>6.9</v>
      </c>
      <c r="N129" s="28">
        <v>59</v>
      </c>
      <c r="O129" s="67">
        <v>0.04</v>
      </c>
      <c r="P129" s="2"/>
    </row>
    <row r="130" spans="1:16" ht="15" customHeight="1" thickBot="1" x14ac:dyDescent="0.4">
      <c r="A130" s="2"/>
      <c r="C130" s="21" t="s">
        <v>26</v>
      </c>
      <c r="D130" s="11">
        <v>56.88</v>
      </c>
      <c r="E130" s="11"/>
      <c r="F130" s="22">
        <v>328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64.41</v>
      </c>
      <c r="E132" s="11"/>
      <c r="F132" s="22">
        <v>302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5.6</v>
      </c>
      <c r="O132" s="34">
        <v>150</v>
      </c>
      <c r="P132" s="2"/>
    </row>
    <row r="133" spans="1:16" ht="15" thickBot="1" x14ac:dyDescent="0.4">
      <c r="A133" s="2"/>
      <c r="C133" s="21" t="s">
        <v>36</v>
      </c>
      <c r="D133" s="11">
        <v>75.05</v>
      </c>
      <c r="E133" s="11"/>
      <c r="F133" s="22">
        <v>1356</v>
      </c>
      <c r="G133" s="16"/>
      <c r="H133" s="103"/>
      <c r="I133" s="105"/>
      <c r="J133" s="105"/>
      <c r="K133" s="107" t="e">
        <f>((I133-J133)/I133)</f>
        <v>#DIV/0!</v>
      </c>
      <c r="M133" s="13">
        <v>2</v>
      </c>
      <c r="N133" s="35">
        <v>5.5</v>
      </c>
      <c r="O133" s="36">
        <v>150</v>
      </c>
      <c r="P133" s="2"/>
    </row>
    <row r="134" spans="1:16" ht="15" thickBot="1" x14ac:dyDescent="0.4">
      <c r="A134" s="2"/>
      <c r="C134" s="21" t="s">
        <v>37</v>
      </c>
      <c r="D134" s="11"/>
      <c r="E134" s="11"/>
      <c r="F134" s="22"/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/>
      <c r="G135" s="16"/>
      <c r="H135" s="103"/>
      <c r="I135" s="105"/>
      <c r="J135" s="105"/>
      <c r="K135" s="107" t="e">
        <f>((I135-J135)/I135)</f>
        <v>#DIV/0!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/>
      <c r="E136" s="11"/>
      <c r="F136" s="22"/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9.3134328358208951E-2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/>
      <c r="G137" s="16"/>
      <c r="M137" s="96" t="s">
        <v>43</v>
      </c>
      <c r="N137" s="97"/>
      <c r="O137" s="37">
        <f>(J122-J123)/J122</f>
        <v>0.3347597103357472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0.40623453735774367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1.6666666666666668E-3</v>
      </c>
      <c r="P139" s="2"/>
    </row>
    <row r="140" spans="1:16" x14ac:dyDescent="0.35">
      <c r="A140" s="2"/>
      <c r="B140" s="41"/>
      <c r="C140" s="45" t="s">
        <v>52</v>
      </c>
      <c r="D140" s="33">
        <v>90.62</v>
      </c>
      <c r="E140" s="33"/>
      <c r="F140" s="34"/>
      <c r="G140" s="46"/>
      <c r="H140" s="47" t="s">
        <v>21</v>
      </c>
      <c r="I140" s="33">
        <v>1006</v>
      </c>
      <c r="J140" s="33">
        <v>877</v>
      </c>
      <c r="K140" s="34">
        <f>I140-J140</f>
        <v>129</v>
      </c>
      <c r="M140" s="101" t="s">
        <v>76</v>
      </c>
      <c r="N140" s="102"/>
      <c r="O140" s="71">
        <f>(J122-J125)/J122</f>
        <v>0.60566161948650432</v>
      </c>
      <c r="P140" s="2"/>
    </row>
    <row r="141" spans="1:16" ht="15" thickBot="1" x14ac:dyDescent="0.4">
      <c r="A141" s="2"/>
      <c r="B141" s="41"/>
      <c r="C141" s="45" t="s">
        <v>54</v>
      </c>
      <c r="D141" s="33">
        <v>70.05</v>
      </c>
      <c r="E141" s="33">
        <v>65.16</v>
      </c>
      <c r="F141" s="34">
        <v>93.03</v>
      </c>
      <c r="G141" s="48">
        <v>5.6</v>
      </c>
      <c r="H141" s="66" t="s">
        <v>25</v>
      </c>
      <c r="I141" s="35">
        <v>326</v>
      </c>
      <c r="J141" s="35">
        <v>300</v>
      </c>
      <c r="K141" s="34">
        <f>I141-J141</f>
        <v>26</v>
      </c>
      <c r="L141" s="49"/>
      <c r="M141" s="91" t="s">
        <v>53</v>
      </c>
      <c r="N141" s="92"/>
      <c r="O141" s="72">
        <f>(J121-J125)/J121</f>
        <v>0.64238805970149249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75.55</v>
      </c>
      <c r="E142" s="33">
        <v>64.09</v>
      </c>
      <c r="F142" s="34">
        <v>84.84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71.650000000000006</v>
      </c>
      <c r="E143" s="33">
        <v>53.96</v>
      </c>
      <c r="F143" s="34">
        <v>75.319999999999993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55.04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90.37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 t="s">
        <v>452</v>
      </c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 t="s">
        <v>453</v>
      </c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454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455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5B0C-9A69-4B66-B957-9E3AC9198812}">
  <dimension ref="A1:S171"/>
  <sheetViews>
    <sheetView zoomScale="85" zoomScaleNormal="85" workbookViewId="0">
      <selection activeCell="C103" sqref="C103:O103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71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746.66666666666663</v>
      </c>
    </row>
    <row r="7" spans="1:19" x14ac:dyDescent="0.35">
      <c r="A7" s="2"/>
      <c r="C7" s="9" t="s">
        <v>10</v>
      </c>
      <c r="D7" s="10"/>
      <c r="E7" s="10"/>
      <c r="F7" s="11">
        <v>589</v>
      </c>
      <c r="G7" s="12"/>
      <c r="H7" s="12"/>
      <c r="I7" s="12"/>
      <c r="J7" s="116">
        <f>AVERAGE(F7:I7)</f>
        <v>589</v>
      </c>
      <c r="K7" s="117"/>
      <c r="M7" s="8">
        <v>2</v>
      </c>
      <c r="N7" s="118">
        <v>9.1</v>
      </c>
      <c r="O7" s="119"/>
      <c r="P7" s="2"/>
      <c r="R7" s="56" t="s">
        <v>21</v>
      </c>
      <c r="S7" s="73">
        <f>AVERAGE(J10,J67,J122)</f>
        <v>428.58333333333331</v>
      </c>
    </row>
    <row r="8" spans="1:19" x14ac:dyDescent="0.35">
      <c r="A8" s="2"/>
      <c r="C8" s="9" t="s">
        <v>11</v>
      </c>
      <c r="D8" s="10"/>
      <c r="E8" s="10"/>
      <c r="F8" s="11">
        <v>485</v>
      </c>
      <c r="G8" s="12"/>
      <c r="H8" s="12"/>
      <c r="I8" s="12"/>
      <c r="J8" s="116">
        <f t="shared" ref="J8:J13" si="0">AVERAGE(F8:I8)</f>
        <v>485</v>
      </c>
      <c r="K8" s="117"/>
      <c r="M8" s="8">
        <v>3</v>
      </c>
      <c r="N8" s="118">
        <v>9.6</v>
      </c>
      <c r="O8" s="119"/>
      <c r="P8" s="2"/>
      <c r="R8" s="56" t="s">
        <v>25</v>
      </c>
      <c r="S8" s="74">
        <f>AVERAGE(J13,J70,J125)</f>
        <v>173.88888888888891</v>
      </c>
    </row>
    <row r="9" spans="1:19" x14ac:dyDescent="0.35">
      <c r="A9" s="2"/>
      <c r="C9" s="9" t="s">
        <v>12</v>
      </c>
      <c r="D9" s="11">
        <v>57.11</v>
      </c>
      <c r="E9" s="11">
        <v>6.1</v>
      </c>
      <c r="F9" s="11">
        <v>797</v>
      </c>
      <c r="G9" s="11">
        <v>814</v>
      </c>
      <c r="H9" s="11">
        <v>790</v>
      </c>
      <c r="I9" s="11">
        <v>734</v>
      </c>
      <c r="J9" s="116">
        <f t="shared" si="0"/>
        <v>783.75</v>
      </c>
      <c r="K9" s="117"/>
      <c r="M9" s="8">
        <v>4</v>
      </c>
      <c r="N9" s="118">
        <v>10.199999999999999</v>
      </c>
      <c r="O9" s="119"/>
      <c r="P9" s="2"/>
      <c r="R9" s="75" t="s">
        <v>78</v>
      </c>
      <c r="S9" s="76">
        <f>S6-S8</f>
        <v>572.77777777777771</v>
      </c>
    </row>
    <row r="10" spans="1:19" x14ac:dyDescent="0.35">
      <c r="A10" s="2"/>
      <c r="C10" s="9" t="s">
        <v>13</v>
      </c>
      <c r="D10" s="11">
        <v>53.6</v>
      </c>
      <c r="E10" s="11">
        <v>9.5</v>
      </c>
      <c r="F10" s="11">
        <v>630</v>
      </c>
      <c r="G10" s="11">
        <v>590</v>
      </c>
      <c r="H10" s="11">
        <v>464</v>
      </c>
      <c r="I10" s="11">
        <v>360</v>
      </c>
      <c r="J10" s="116">
        <f t="shared" si="0"/>
        <v>511</v>
      </c>
      <c r="K10" s="117"/>
      <c r="M10" s="8">
        <v>5</v>
      </c>
      <c r="N10" s="118">
        <v>8.9</v>
      </c>
      <c r="O10" s="119"/>
      <c r="P10" s="2"/>
      <c r="R10" s="75" t="s">
        <v>79</v>
      </c>
      <c r="S10" s="77">
        <f>S7-S8</f>
        <v>254.6944444444444</v>
      </c>
    </row>
    <row r="11" spans="1:19" ht="15" thickBot="1" x14ac:dyDescent="0.4">
      <c r="A11" s="2"/>
      <c r="C11" s="9" t="s">
        <v>14</v>
      </c>
      <c r="D11" s="11"/>
      <c r="E11" s="11"/>
      <c r="F11" s="11">
        <v>470</v>
      </c>
      <c r="G11" s="64">
        <v>458</v>
      </c>
      <c r="H11" s="64">
        <v>340</v>
      </c>
      <c r="I11" s="64">
        <v>235</v>
      </c>
      <c r="J11" s="116">
        <f t="shared" si="0"/>
        <v>375.75</v>
      </c>
      <c r="K11" s="117"/>
      <c r="M11" s="13">
        <v>6</v>
      </c>
      <c r="N11" s="120">
        <v>6.9</v>
      </c>
      <c r="O11" s="121"/>
      <c r="P11" s="2"/>
      <c r="R11" s="78" t="s">
        <v>80</v>
      </c>
      <c r="S11" s="79">
        <f>S9/S6</f>
        <v>0.76711309523809523</v>
      </c>
    </row>
    <row r="12" spans="1:19" ht="15" thickBot="1" x14ac:dyDescent="0.4">
      <c r="A12" s="2"/>
      <c r="C12" s="9" t="s">
        <v>15</v>
      </c>
      <c r="D12" s="11"/>
      <c r="E12" s="11"/>
      <c r="F12" s="11">
        <v>303</v>
      </c>
      <c r="G12" s="64">
        <v>363</v>
      </c>
      <c r="H12" s="64">
        <v>258</v>
      </c>
      <c r="I12" s="64">
        <v>181</v>
      </c>
      <c r="J12" s="116">
        <f t="shared" si="0"/>
        <v>276.25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0.59427052952232806</v>
      </c>
    </row>
    <row r="13" spans="1:19" ht="15" thickBot="1" x14ac:dyDescent="0.4">
      <c r="A13" s="2"/>
      <c r="C13" s="14" t="s">
        <v>16</v>
      </c>
      <c r="D13" s="15">
        <v>53.95</v>
      </c>
      <c r="E13" s="15">
        <v>7.7</v>
      </c>
      <c r="F13" s="15">
        <v>310</v>
      </c>
      <c r="G13" s="15">
        <v>368</v>
      </c>
      <c r="H13" s="15">
        <v>262</v>
      </c>
      <c r="I13" s="15">
        <v>185</v>
      </c>
      <c r="J13" s="122">
        <f t="shared" si="0"/>
        <v>281.25</v>
      </c>
      <c r="K13" s="123"/>
      <c r="M13" s="68" t="s">
        <v>65</v>
      </c>
      <c r="N13" s="66"/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2.8</v>
      </c>
      <c r="E16" s="11">
        <v>6.5</v>
      </c>
      <c r="F16" s="22">
        <v>712</v>
      </c>
      <c r="G16" s="16"/>
      <c r="H16" s="23" t="s">
        <v>21</v>
      </c>
      <c r="I16" s="111">
        <v>5.38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54.35</v>
      </c>
      <c r="E17" s="11"/>
      <c r="F17" s="22">
        <v>321</v>
      </c>
      <c r="G17" s="16"/>
      <c r="H17" s="27" t="s">
        <v>25</v>
      </c>
      <c r="I17" s="113">
        <v>5.27</v>
      </c>
      <c r="J17" s="113"/>
      <c r="K17" s="114"/>
      <c r="M17" s="66">
        <v>6.6</v>
      </c>
      <c r="N17" s="28">
        <v>40</v>
      </c>
      <c r="O17" s="67">
        <v>0.03</v>
      </c>
      <c r="P17" s="2"/>
    </row>
    <row r="18" spans="1:16" ht="15" thickBot="1" x14ac:dyDescent="0.4">
      <c r="A18" s="2"/>
      <c r="C18" s="21" t="s">
        <v>26</v>
      </c>
      <c r="D18" s="11">
        <v>54.84</v>
      </c>
      <c r="E18" s="11"/>
      <c r="F18" s="22">
        <v>318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54.3</v>
      </c>
      <c r="E20" s="11"/>
      <c r="F20" s="22">
        <v>315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5.4</v>
      </c>
      <c r="O20" s="34">
        <v>150</v>
      </c>
      <c r="P20" s="2"/>
    </row>
    <row r="21" spans="1:16" ht="15" thickBot="1" x14ac:dyDescent="0.4">
      <c r="A21" s="2"/>
      <c r="C21" s="21" t="s">
        <v>36</v>
      </c>
      <c r="D21" s="11">
        <v>74.75</v>
      </c>
      <c r="E21" s="11"/>
      <c r="F21" s="22">
        <v>1484</v>
      </c>
      <c r="G21" s="16"/>
      <c r="H21" s="103"/>
      <c r="I21" s="105"/>
      <c r="J21" s="105"/>
      <c r="K21" s="107" t="e">
        <f>((I21-J21)/I21)</f>
        <v>#DIV/0!</v>
      </c>
      <c r="M21" s="13">
        <v>2</v>
      </c>
      <c r="N21" s="35">
        <v>5.5</v>
      </c>
      <c r="O21" s="36">
        <v>150</v>
      </c>
      <c r="P21" s="2"/>
    </row>
    <row r="22" spans="1:16" ht="15.75" customHeight="1" thickBot="1" x14ac:dyDescent="0.4">
      <c r="A22" s="2"/>
      <c r="C22" s="21" t="s">
        <v>37</v>
      </c>
      <c r="D22" s="11">
        <v>70.13</v>
      </c>
      <c r="E22" s="11">
        <v>6.3</v>
      </c>
      <c r="F22" s="22">
        <v>870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845</v>
      </c>
      <c r="G23" s="16"/>
      <c r="H23" s="103"/>
      <c r="I23" s="105"/>
      <c r="J23" s="105"/>
      <c r="K23" s="107" t="e">
        <f>((I23-J23)/I23)</f>
        <v>#DIV/0!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66.7</v>
      </c>
      <c r="E24" s="11">
        <v>5.7</v>
      </c>
      <c r="F24" s="22">
        <v>2187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0.34800637958532693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2140</v>
      </c>
      <c r="G25" s="16"/>
      <c r="M25" s="96" t="s">
        <v>43</v>
      </c>
      <c r="N25" s="97"/>
      <c r="O25" s="37">
        <f>(J10-J11)/J10</f>
        <v>0.26467710371819964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0.2648037258815702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-1.8099547511312219E-2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91.1</v>
      </c>
      <c r="E28" s="33"/>
      <c r="F28" s="34"/>
      <c r="G28" s="46"/>
      <c r="H28" s="47" t="s">
        <v>75</v>
      </c>
      <c r="I28" s="33">
        <v>373</v>
      </c>
      <c r="J28" s="33">
        <v>312</v>
      </c>
      <c r="K28" s="34">
        <f>I28-J28</f>
        <v>61</v>
      </c>
      <c r="M28" s="101" t="s">
        <v>76</v>
      </c>
      <c r="N28" s="102"/>
      <c r="O28" s="71">
        <f>(J10-J13)/J10</f>
        <v>0.44960861056751467</v>
      </c>
      <c r="P28" s="2"/>
    </row>
    <row r="29" spans="1:16" ht="15" thickBot="1" x14ac:dyDescent="0.4">
      <c r="A29" s="2"/>
      <c r="B29" s="41"/>
      <c r="C29" s="45" t="s">
        <v>54</v>
      </c>
      <c r="D29" s="33">
        <v>72.400000000000006</v>
      </c>
      <c r="E29" s="33">
        <v>68.16</v>
      </c>
      <c r="F29" s="34">
        <v>94.15</v>
      </c>
      <c r="G29" s="48">
        <v>5.5</v>
      </c>
      <c r="H29" s="66" t="s">
        <v>25</v>
      </c>
      <c r="I29" s="35">
        <v>209</v>
      </c>
      <c r="J29" s="35">
        <v>171</v>
      </c>
      <c r="K29" s="36">
        <f>I29-J29</f>
        <v>38</v>
      </c>
      <c r="L29" s="49"/>
      <c r="M29" s="91" t="s">
        <v>53</v>
      </c>
      <c r="N29" s="92"/>
      <c r="O29" s="72">
        <f>(J9-J13)/J9</f>
        <v>0.64114832535885169</v>
      </c>
      <c r="P29" s="2"/>
    </row>
    <row r="30" spans="1:16" ht="15" customHeight="1" x14ac:dyDescent="0.35">
      <c r="A30" s="2"/>
      <c r="B30" s="41"/>
      <c r="C30" s="45" t="s">
        <v>55</v>
      </c>
      <c r="D30" s="33">
        <v>76.45</v>
      </c>
      <c r="E30" s="33">
        <v>64.680000000000007</v>
      </c>
      <c r="F30" s="34">
        <v>84.6</v>
      </c>
      <c r="P30" s="2"/>
    </row>
    <row r="31" spans="1:16" ht="15" customHeight="1" x14ac:dyDescent="0.35">
      <c r="A31" s="2"/>
      <c r="B31" s="41"/>
      <c r="C31" s="45" t="s">
        <v>56</v>
      </c>
      <c r="D31" s="33">
        <v>73.05</v>
      </c>
      <c r="E31" s="33">
        <v>54.9</v>
      </c>
      <c r="F31" s="34">
        <v>75.150000000000006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52.15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91.05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 t="s">
        <v>456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 t="s">
        <v>458</v>
      </c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 t="s">
        <v>461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462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464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465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 t="s">
        <v>466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 t="s">
        <v>457</v>
      </c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 t="s">
        <v>459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460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 t="s">
        <v>463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72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571</v>
      </c>
      <c r="G64" s="12"/>
      <c r="H64" s="12"/>
      <c r="I64" s="12"/>
      <c r="J64" s="116">
        <f>AVERAGE(F64:I64)</f>
        <v>571</v>
      </c>
      <c r="K64" s="117"/>
      <c r="M64" s="8">
        <v>2</v>
      </c>
      <c r="N64" s="118">
        <v>9.6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492</v>
      </c>
      <c r="G65" s="12"/>
      <c r="H65" s="12"/>
      <c r="I65" s="12"/>
      <c r="J65" s="116">
        <f t="shared" ref="J65:J70" si="1">AVERAGE(F65:I65)</f>
        <v>492</v>
      </c>
      <c r="K65" s="117"/>
      <c r="M65" s="8">
        <v>3</v>
      </c>
      <c r="N65" s="118">
        <v>9</v>
      </c>
      <c r="O65" s="119"/>
      <c r="P65" s="2"/>
    </row>
    <row r="66" spans="1:16" ht="15" customHeight="1" x14ac:dyDescent="0.35">
      <c r="A66" s="2"/>
      <c r="C66" s="9" t="s">
        <v>12</v>
      </c>
      <c r="D66" s="11">
        <v>62.35</v>
      </c>
      <c r="E66" s="11">
        <v>8.1999999999999993</v>
      </c>
      <c r="F66" s="11">
        <v>773</v>
      </c>
      <c r="G66" s="11">
        <v>744</v>
      </c>
      <c r="H66" s="11">
        <v>706</v>
      </c>
      <c r="I66" s="11"/>
      <c r="J66" s="116">
        <f t="shared" si="1"/>
        <v>741</v>
      </c>
      <c r="K66" s="117"/>
      <c r="M66" s="8">
        <v>4</v>
      </c>
      <c r="N66" s="118">
        <v>8.6999999999999993</v>
      </c>
      <c r="O66" s="119"/>
      <c r="P66" s="2"/>
    </row>
    <row r="67" spans="1:16" ht="15" customHeight="1" x14ac:dyDescent="0.35">
      <c r="A67" s="2"/>
      <c r="C67" s="9" t="s">
        <v>13</v>
      </c>
      <c r="D67" s="11">
        <v>56.26</v>
      </c>
      <c r="E67" s="11">
        <v>8.8000000000000007</v>
      </c>
      <c r="F67" s="11">
        <v>348</v>
      </c>
      <c r="G67" s="11">
        <v>396</v>
      </c>
      <c r="H67" s="11">
        <v>396</v>
      </c>
      <c r="I67" s="11"/>
      <c r="J67" s="116">
        <f t="shared" si="1"/>
        <v>380</v>
      </c>
      <c r="K67" s="117"/>
      <c r="M67" s="8">
        <v>5</v>
      </c>
      <c r="N67" s="118">
        <v>9.1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219</v>
      </c>
      <c r="G68" s="64">
        <v>212</v>
      </c>
      <c r="H68" s="64">
        <v>234</v>
      </c>
      <c r="I68" s="64"/>
      <c r="J68" s="116">
        <f t="shared" si="1"/>
        <v>221.66666666666666</v>
      </c>
      <c r="K68" s="117"/>
      <c r="M68" s="13">
        <v>6</v>
      </c>
      <c r="N68" s="120">
        <v>8.5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131</v>
      </c>
      <c r="G69" s="64">
        <v>112</v>
      </c>
      <c r="H69" s="64">
        <v>108</v>
      </c>
      <c r="I69" s="64"/>
      <c r="J69" s="116">
        <f t="shared" si="1"/>
        <v>117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54.55</v>
      </c>
      <c r="E70" s="15">
        <v>8.1999999999999993</v>
      </c>
      <c r="F70" s="15">
        <v>132</v>
      </c>
      <c r="G70" s="15">
        <v>116</v>
      </c>
      <c r="H70" s="15">
        <v>111</v>
      </c>
      <c r="I70" s="15"/>
      <c r="J70" s="122">
        <f t="shared" si="1"/>
        <v>119.66666666666667</v>
      </c>
      <c r="K70" s="123"/>
      <c r="M70" s="68" t="s">
        <v>65</v>
      </c>
      <c r="N70" s="66"/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32.22</v>
      </c>
      <c r="E73" s="11">
        <v>8.3000000000000007</v>
      </c>
      <c r="F73" s="22">
        <v>1042</v>
      </c>
      <c r="G73" s="16"/>
      <c r="H73" s="23" t="s">
        <v>21</v>
      </c>
      <c r="I73" s="111">
        <v>5.0199999999999996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56</v>
      </c>
      <c r="E74" s="11"/>
      <c r="F74" s="22">
        <v>135</v>
      </c>
      <c r="G74" s="16"/>
      <c r="H74" s="27" t="s">
        <v>25</v>
      </c>
      <c r="I74" s="113">
        <v>4.66</v>
      </c>
      <c r="J74" s="113"/>
      <c r="K74" s="114"/>
      <c r="M74" s="66">
        <v>6.8</v>
      </c>
      <c r="N74" s="28">
        <v>112</v>
      </c>
      <c r="O74" s="67">
        <v>0.03</v>
      </c>
      <c r="P74" s="2"/>
    </row>
    <row r="75" spans="1:16" ht="15" customHeight="1" thickBot="1" x14ac:dyDescent="0.4">
      <c r="A75" s="2"/>
      <c r="C75" s="21" t="s">
        <v>26</v>
      </c>
      <c r="D75" s="11">
        <v>56.22</v>
      </c>
      <c r="E75" s="11"/>
      <c r="F75" s="22">
        <v>133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65.400000000000006</v>
      </c>
      <c r="E77" s="11"/>
      <c r="F77" s="22">
        <v>139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5.5</v>
      </c>
      <c r="O77" s="34">
        <v>150</v>
      </c>
      <c r="P77" s="2"/>
    </row>
    <row r="78" spans="1:16" ht="15" thickBot="1" x14ac:dyDescent="0.4">
      <c r="A78" s="2"/>
      <c r="C78" s="21" t="s">
        <v>36</v>
      </c>
      <c r="D78" s="11">
        <v>67.23</v>
      </c>
      <c r="E78" s="11"/>
      <c r="F78" s="22">
        <v>1073</v>
      </c>
      <c r="G78" s="16"/>
      <c r="H78" s="103">
        <v>8</v>
      </c>
      <c r="I78" s="105">
        <v>214</v>
      </c>
      <c r="J78" s="105">
        <v>54</v>
      </c>
      <c r="K78" s="107">
        <f>((I78-J78)/I78)</f>
        <v>0.74766355140186913</v>
      </c>
      <c r="M78" s="13">
        <v>2</v>
      </c>
      <c r="N78" s="35">
        <v>5.6</v>
      </c>
      <c r="O78" s="36">
        <v>150</v>
      </c>
      <c r="P78" s="2"/>
    </row>
    <row r="79" spans="1:16" ht="15" thickBot="1" x14ac:dyDescent="0.4">
      <c r="A79" s="2"/>
      <c r="C79" s="21" t="s">
        <v>37</v>
      </c>
      <c r="D79" s="11">
        <v>69.38</v>
      </c>
      <c r="E79" s="11">
        <v>6.9</v>
      </c>
      <c r="F79" s="22">
        <v>779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740</v>
      </c>
      <c r="G80" s="16"/>
      <c r="H80" s="103"/>
      <c r="I80" s="105"/>
      <c r="J80" s="105"/>
      <c r="K80" s="107" t="e">
        <f>((I80-J80)/I80)</f>
        <v>#DIV/0!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75.489999999999995</v>
      </c>
      <c r="E81" s="11">
        <v>6</v>
      </c>
      <c r="F81" s="22">
        <v>1945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0.48717948717948717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1554</v>
      </c>
      <c r="G82" s="16"/>
      <c r="M82" s="96" t="s">
        <v>43</v>
      </c>
      <c r="N82" s="97"/>
      <c r="O82" s="37">
        <f>(J67-J68)/J67</f>
        <v>0.41666666666666669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0.47218045112781953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-2.2792022792022831E-2</v>
      </c>
      <c r="P84" s="2"/>
    </row>
    <row r="85" spans="1:16" x14ac:dyDescent="0.35">
      <c r="A85" s="2"/>
      <c r="B85" s="41"/>
      <c r="C85" s="45" t="s">
        <v>52</v>
      </c>
      <c r="D85" s="33">
        <v>91.75</v>
      </c>
      <c r="E85" s="33"/>
      <c r="F85" s="34"/>
      <c r="G85" s="46"/>
      <c r="H85" s="47" t="s">
        <v>21</v>
      </c>
      <c r="I85" s="33">
        <v>272</v>
      </c>
      <c r="J85" s="33">
        <v>214</v>
      </c>
      <c r="K85" s="34">
        <f>I85-J85</f>
        <v>58</v>
      </c>
      <c r="M85" s="101" t="s">
        <v>76</v>
      </c>
      <c r="N85" s="102"/>
      <c r="O85" s="71">
        <f>(J67-J70)/J67</f>
        <v>0.68508771929824552</v>
      </c>
      <c r="P85" s="2"/>
    </row>
    <row r="86" spans="1:16" ht="15" thickBot="1" x14ac:dyDescent="0.4">
      <c r="A86" s="2"/>
      <c r="B86" s="41"/>
      <c r="C86" s="45" t="s">
        <v>54</v>
      </c>
      <c r="D86" s="33">
        <v>73.150000000000006</v>
      </c>
      <c r="E86" s="33">
        <v>68.95</v>
      </c>
      <c r="F86" s="34">
        <v>94.26</v>
      </c>
      <c r="G86" s="48">
        <v>5.3</v>
      </c>
      <c r="H86" s="66" t="s">
        <v>25</v>
      </c>
      <c r="I86" s="35">
        <v>166</v>
      </c>
      <c r="J86" s="35">
        <v>142</v>
      </c>
      <c r="K86" s="34">
        <f>I86-J86</f>
        <v>24</v>
      </c>
      <c r="L86" s="49"/>
      <c r="M86" s="91" t="s">
        <v>53</v>
      </c>
      <c r="N86" s="92"/>
      <c r="O86" s="72">
        <f>(J66-J70)/J66</f>
        <v>0.83850652271704906</v>
      </c>
      <c r="P86" s="2"/>
    </row>
    <row r="87" spans="1:16" ht="15" customHeight="1" x14ac:dyDescent="0.35">
      <c r="A87" s="2"/>
      <c r="B87" s="41"/>
      <c r="C87" s="45" t="s">
        <v>55</v>
      </c>
      <c r="D87" s="33">
        <v>77.45</v>
      </c>
      <c r="E87" s="33">
        <v>65.34</v>
      </c>
      <c r="F87" s="34">
        <v>84.36</v>
      </c>
      <c r="P87" s="2"/>
    </row>
    <row r="88" spans="1:16" ht="15" customHeight="1" x14ac:dyDescent="0.35">
      <c r="A88" s="2"/>
      <c r="B88" s="41"/>
      <c r="C88" s="45" t="s">
        <v>56</v>
      </c>
      <c r="D88" s="33">
        <v>76.8</v>
      </c>
      <c r="E88" s="33">
        <v>57.74</v>
      </c>
      <c r="F88" s="34">
        <v>75.180000000000007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55.5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91.65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 t="s">
        <v>467</v>
      </c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472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474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475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 t="s">
        <v>468</v>
      </c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469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 t="s">
        <v>470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 t="s">
        <v>471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 t="s">
        <v>473</v>
      </c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85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577</v>
      </c>
      <c r="G119" s="12"/>
      <c r="H119" s="12"/>
      <c r="I119" s="12"/>
      <c r="J119" s="116">
        <f>AVERAGE(F119:I119)</f>
        <v>577</v>
      </c>
      <c r="K119" s="117"/>
      <c r="M119" s="8">
        <v>2</v>
      </c>
      <c r="N119" s="118">
        <v>9.9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461</v>
      </c>
      <c r="G120" s="12"/>
      <c r="H120" s="12"/>
      <c r="I120" s="12"/>
      <c r="J120" s="116">
        <f t="shared" ref="J120:J125" si="2">AVERAGE(F120:I120)</f>
        <v>461</v>
      </c>
      <c r="K120" s="117"/>
      <c r="M120" s="8">
        <v>3</v>
      </c>
      <c r="N120" s="118">
        <v>9.5</v>
      </c>
      <c r="O120" s="119"/>
      <c r="P120" s="2"/>
    </row>
    <row r="121" spans="1:16" x14ac:dyDescent="0.35">
      <c r="A121" s="2"/>
      <c r="C121" s="9" t="s">
        <v>12</v>
      </c>
      <c r="D121" s="11">
        <v>66.61</v>
      </c>
      <c r="E121" s="11">
        <v>7.6</v>
      </c>
      <c r="F121" s="11">
        <v>711</v>
      </c>
      <c r="G121" s="11">
        <v>697</v>
      </c>
      <c r="H121" s="11">
        <v>723</v>
      </c>
      <c r="I121" s="11">
        <v>730</v>
      </c>
      <c r="J121" s="116">
        <f t="shared" si="2"/>
        <v>715.25</v>
      </c>
      <c r="K121" s="117"/>
      <c r="M121" s="8">
        <v>4</v>
      </c>
      <c r="N121" s="118">
        <v>9.1</v>
      </c>
      <c r="O121" s="119"/>
      <c r="P121" s="2"/>
    </row>
    <row r="122" spans="1:16" x14ac:dyDescent="0.35">
      <c r="A122" s="2"/>
      <c r="C122" s="9" t="s">
        <v>13</v>
      </c>
      <c r="D122" s="11">
        <v>64.02</v>
      </c>
      <c r="E122" s="11">
        <v>8.6</v>
      </c>
      <c r="F122" s="11">
        <v>401</v>
      </c>
      <c r="G122" s="11">
        <v>396</v>
      </c>
      <c r="H122" s="11">
        <v>405</v>
      </c>
      <c r="I122" s="11">
        <v>377</v>
      </c>
      <c r="J122" s="116">
        <f t="shared" si="2"/>
        <v>394.75</v>
      </c>
      <c r="K122" s="117"/>
      <c r="M122" s="8">
        <v>5</v>
      </c>
      <c r="N122" s="118">
        <v>9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259</v>
      </c>
      <c r="G123" s="64">
        <v>266</v>
      </c>
      <c r="H123" s="64">
        <v>271</v>
      </c>
      <c r="I123" s="64">
        <v>261</v>
      </c>
      <c r="J123" s="116">
        <f t="shared" si="2"/>
        <v>264.25</v>
      </c>
      <c r="K123" s="117"/>
      <c r="M123" s="13">
        <v>6</v>
      </c>
      <c r="N123" s="120">
        <v>8.4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100</v>
      </c>
      <c r="G124" s="64">
        <v>109</v>
      </c>
      <c r="H124" s="64">
        <v>114</v>
      </c>
      <c r="I124" s="64">
        <v>117</v>
      </c>
      <c r="J124" s="116">
        <f t="shared" si="2"/>
        <v>110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63.07</v>
      </c>
      <c r="E125" s="15">
        <v>7.4</v>
      </c>
      <c r="F125" s="15">
        <v>113</v>
      </c>
      <c r="G125" s="15">
        <v>119</v>
      </c>
      <c r="H125" s="15">
        <v>123</v>
      </c>
      <c r="I125" s="15">
        <v>128</v>
      </c>
      <c r="J125" s="122">
        <f t="shared" si="2"/>
        <v>120.75</v>
      </c>
      <c r="K125" s="123"/>
      <c r="M125" s="68" t="s">
        <v>65</v>
      </c>
      <c r="N125" s="66">
        <v>0.40799999999999997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26.11</v>
      </c>
      <c r="E128" s="11">
        <v>9.8000000000000007</v>
      </c>
      <c r="F128" s="22">
        <v>1203</v>
      </c>
      <c r="G128" s="16"/>
      <c r="H128" s="23" t="s">
        <v>21</v>
      </c>
      <c r="I128" s="111">
        <v>6.16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65.56</v>
      </c>
      <c r="E129" s="11"/>
      <c r="F129" s="22">
        <v>115</v>
      </c>
      <c r="G129" s="16"/>
      <c r="H129" s="27" t="s">
        <v>25</v>
      </c>
      <c r="I129" s="113">
        <v>5.83</v>
      </c>
      <c r="J129" s="113"/>
      <c r="K129" s="114"/>
      <c r="M129" s="66">
        <v>6.8</v>
      </c>
      <c r="N129" s="28">
        <v>66</v>
      </c>
      <c r="O129" s="67">
        <v>0.04</v>
      </c>
      <c r="P129" s="2"/>
    </row>
    <row r="130" spans="1:16" ht="15" customHeight="1" thickBot="1" x14ac:dyDescent="0.4">
      <c r="A130" s="2"/>
      <c r="C130" s="21" t="s">
        <v>26</v>
      </c>
      <c r="D130" s="11">
        <v>66.77</v>
      </c>
      <c r="E130" s="11"/>
      <c r="F130" s="22">
        <v>133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67.84</v>
      </c>
      <c r="E132" s="11"/>
      <c r="F132" s="22">
        <v>128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5.4</v>
      </c>
      <c r="O132" s="34">
        <v>150</v>
      </c>
      <c r="P132" s="2"/>
    </row>
    <row r="133" spans="1:16" ht="15" thickBot="1" x14ac:dyDescent="0.4">
      <c r="A133" s="2"/>
      <c r="C133" s="21" t="s">
        <v>36</v>
      </c>
      <c r="D133" s="11">
        <v>76.010000000000005</v>
      </c>
      <c r="E133" s="11"/>
      <c r="F133" s="22">
        <v>1124</v>
      </c>
      <c r="G133" s="16"/>
      <c r="H133" s="103">
        <v>10</v>
      </c>
      <c r="I133" s="105">
        <v>422</v>
      </c>
      <c r="J133" s="105">
        <v>162</v>
      </c>
      <c r="K133" s="107">
        <f>((I133-J133)/I133)</f>
        <v>0.61611374407582942</v>
      </c>
      <c r="M133" s="13">
        <v>2</v>
      </c>
      <c r="N133" s="35">
        <v>5.6</v>
      </c>
      <c r="O133" s="36">
        <v>150</v>
      </c>
      <c r="P133" s="2"/>
    </row>
    <row r="134" spans="1:16" ht="15" thickBot="1" x14ac:dyDescent="0.4">
      <c r="A134" s="2"/>
      <c r="C134" s="21" t="s">
        <v>37</v>
      </c>
      <c r="D134" s="11">
        <v>72.88</v>
      </c>
      <c r="E134" s="11">
        <v>7.1</v>
      </c>
      <c r="F134" s="22">
        <v>667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605</v>
      </c>
      <c r="G135" s="16"/>
      <c r="H135" s="103"/>
      <c r="I135" s="105"/>
      <c r="J135" s="105"/>
      <c r="K135" s="107" t="e">
        <f>((I135-J135)/I135)</f>
        <v>#DIV/0!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75.75</v>
      </c>
      <c r="E136" s="11">
        <v>6.6</v>
      </c>
      <c r="F136" s="22">
        <v>1188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0.44809507165326806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1104</v>
      </c>
      <c r="G137" s="16"/>
      <c r="M137" s="96" t="s">
        <v>43</v>
      </c>
      <c r="N137" s="97"/>
      <c r="O137" s="37">
        <f>(J122-J123)/J122</f>
        <v>0.33058898036732109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0.58372753074739825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-9.7727272727272732E-2</v>
      </c>
      <c r="P139" s="2"/>
    </row>
    <row r="140" spans="1:16" x14ac:dyDescent="0.35">
      <c r="A140" s="2"/>
      <c r="B140" s="41"/>
      <c r="C140" s="45" t="s">
        <v>52</v>
      </c>
      <c r="D140" s="33">
        <v>90.74</v>
      </c>
      <c r="E140" s="33"/>
      <c r="F140" s="34"/>
      <c r="G140" s="46"/>
      <c r="H140" s="47" t="s">
        <v>21</v>
      </c>
      <c r="I140" s="33">
        <v>609</v>
      </c>
      <c r="J140" s="33">
        <v>502</v>
      </c>
      <c r="K140" s="34">
        <f>I140-J140</f>
        <v>107</v>
      </c>
      <c r="M140" s="101" t="s">
        <v>76</v>
      </c>
      <c r="N140" s="102"/>
      <c r="O140" s="71">
        <f>(J122-J125)/J122</f>
        <v>0.69411019632678905</v>
      </c>
      <c r="P140" s="2"/>
    </row>
    <row r="141" spans="1:16" ht="15" thickBot="1" x14ac:dyDescent="0.4">
      <c r="A141" s="2"/>
      <c r="B141" s="41"/>
      <c r="C141" s="45" t="s">
        <v>54</v>
      </c>
      <c r="D141" s="33">
        <v>72.95</v>
      </c>
      <c r="E141" s="33">
        <v>67.86</v>
      </c>
      <c r="F141" s="34">
        <v>93.03</v>
      </c>
      <c r="G141" s="48">
        <v>5.5</v>
      </c>
      <c r="H141" s="66" t="s">
        <v>25</v>
      </c>
      <c r="I141" s="35">
        <v>129</v>
      </c>
      <c r="J141" s="35">
        <v>110</v>
      </c>
      <c r="K141" s="34">
        <f>I141-J141</f>
        <v>19</v>
      </c>
      <c r="L141" s="49"/>
      <c r="M141" s="91" t="s">
        <v>53</v>
      </c>
      <c r="N141" s="92"/>
      <c r="O141" s="72">
        <f>(J121-J125)/J121</f>
        <v>0.83117790982174067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78.05</v>
      </c>
      <c r="E142" s="33">
        <v>65.63</v>
      </c>
      <c r="F142" s="34">
        <v>84.09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71.25</v>
      </c>
      <c r="E143" s="33">
        <v>53.66</v>
      </c>
      <c r="F143" s="34">
        <v>75.319999999999993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54.88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90.67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 t="s">
        <v>476</v>
      </c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 t="s">
        <v>481</v>
      </c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482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480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 t="s">
        <v>478</v>
      </c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 t="s">
        <v>477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 t="s">
        <v>479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483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 t="s">
        <v>484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4328-C720-4580-8629-8D60E083DBEC}">
  <dimension ref="A1:S171"/>
  <sheetViews>
    <sheetView zoomScale="85" zoomScaleNormal="85" workbookViewId="0">
      <selection activeCell="N124" sqref="N124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66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759.25</v>
      </c>
    </row>
    <row r="7" spans="1:19" x14ac:dyDescent="0.35">
      <c r="A7" s="2"/>
      <c r="C7" s="9" t="s">
        <v>10</v>
      </c>
      <c r="D7" s="10"/>
      <c r="E7" s="10"/>
      <c r="F7" s="11">
        <v>577</v>
      </c>
      <c r="G7" s="12"/>
      <c r="H7" s="12"/>
      <c r="I7" s="12"/>
      <c r="J7" s="116">
        <f>AVERAGE(F7:I7)</f>
        <v>577</v>
      </c>
      <c r="K7" s="117"/>
      <c r="M7" s="8">
        <v>2</v>
      </c>
      <c r="N7" s="118">
        <v>9.6</v>
      </c>
      <c r="O7" s="119"/>
      <c r="P7" s="2"/>
      <c r="R7" s="56" t="s">
        <v>21</v>
      </c>
      <c r="S7" s="73">
        <f>AVERAGE(J10,J67,J122)</f>
        <v>335.08333333333331</v>
      </c>
    </row>
    <row r="8" spans="1:19" x14ac:dyDescent="0.35">
      <c r="A8" s="2"/>
      <c r="C8" s="9" t="s">
        <v>11</v>
      </c>
      <c r="D8" s="10"/>
      <c r="E8" s="10"/>
      <c r="F8" s="11">
        <v>492</v>
      </c>
      <c r="G8" s="12"/>
      <c r="H8" s="12"/>
      <c r="I8" s="12"/>
      <c r="J8" s="116">
        <f t="shared" ref="J8:J13" si="0">AVERAGE(F8:I8)</f>
        <v>492</v>
      </c>
      <c r="K8" s="117"/>
      <c r="M8" s="8">
        <v>3</v>
      </c>
      <c r="N8" s="118">
        <v>9.1</v>
      </c>
      <c r="O8" s="119"/>
      <c r="P8" s="2"/>
      <c r="R8" s="56" t="s">
        <v>25</v>
      </c>
      <c r="S8" s="74">
        <f>AVERAGE(J13,J70,J125)</f>
        <v>137</v>
      </c>
    </row>
    <row r="9" spans="1:19" x14ac:dyDescent="0.35">
      <c r="A9" s="2"/>
      <c r="C9" s="9" t="s">
        <v>12</v>
      </c>
      <c r="D9" s="11">
        <v>63.92</v>
      </c>
      <c r="E9" s="11">
        <v>6.9</v>
      </c>
      <c r="F9" s="11">
        <v>707</v>
      </c>
      <c r="G9" s="11">
        <v>737</v>
      </c>
      <c r="H9" s="11">
        <v>785</v>
      </c>
      <c r="I9" s="11">
        <v>848</v>
      </c>
      <c r="J9" s="116">
        <f t="shared" si="0"/>
        <v>769.25</v>
      </c>
      <c r="K9" s="117"/>
      <c r="M9" s="8">
        <v>4</v>
      </c>
      <c r="N9" s="118">
        <v>9</v>
      </c>
      <c r="O9" s="119"/>
      <c r="P9" s="2"/>
      <c r="R9" s="75" t="s">
        <v>78</v>
      </c>
      <c r="S9" s="76">
        <f>S6-S8</f>
        <v>622.25</v>
      </c>
    </row>
    <row r="10" spans="1:19" x14ac:dyDescent="0.35">
      <c r="A10" s="2"/>
      <c r="C10" s="9" t="s">
        <v>13</v>
      </c>
      <c r="D10" s="11">
        <v>61.07</v>
      </c>
      <c r="E10" s="11">
        <v>8.8000000000000007</v>
      </c>
      <c r="F10" s="11">
        <v>324</v>
      </c>
      <c r="G10" s="11">
        <v>328</v>
      </c>
      <c r="H10" s="11">
        <v>336</v>
      </c>
      <c r="I10" s="11">
        <v>313</v>
      </c>
      <c r="J10" s="116">
        <f t="shared" si="0"/>
        <v>325.25</v>
      </c>
      <c r="K10" s="117"/>
      <c r="M10" s="8">
        <v>5</v>
      </c>
      <c r="N10" s="118">
        <v>8.9</v>
      </c>
      <c r="O10" s="119"/>
      <c r="P10" s="2"/>
      <c r="R10" s="75" t="s">
        <v>79</v>
      </c>
      <c r="S10" s="77">
        <f>S7-S8</f>
        <v>198.08333333333331</v>
      </c>
    </row>
    <row r="11" spans="1:19" ht="15" thickBot="1" x14ac:dyDescent="0.4">
      <c r="A11" s="2"/>
      <c r="C11" s="9" t="s">
        <v>14</v>
      </c>
      <c r="D11" s="11"/>
      <c r="E11" s="11"/>
      <c r="F11" s="11">
        <v>220</v>
      </c>
      <c r="G11" s="64">
        <v>225</v>
      </c>
      <c r="H11" s="64">
        <v>234</v>
      </c>
      <c r="I11" s="64">
        <v>215</v>
      </c>
      <c r="J11" s="116">
        <f t="shared" si="0"/>
        <v>223.5</v>
      </c>
      <c r="K11" s="117"/>
      <c r="M11" s="13">
        <v>6</v>
      </c>
      <c r="N11" s="120">
        <v>7.7</v>
      </c>
      <c r="O11" s="121"/>
      <c r="P11" s="2"/>
      <c r="R11" s="78" t="s">
        <v>80</v>
      </c>
      <c r="S11" s="79">
        <f>S9/S6</f>
        <v>0.81955877510701347</v>
      </c>
    </row>
    <row r="12" spans="1:19" ht="15" thickBot="1" x14ac:dyDescent="0.4">
      <c r="A12" s="2"/>
      <c r="C12" s="9" t="s">
        <v>15</v>
      </c>
      <c r="D12" s="11"/>
      <c r="E12" s="11"/>
      <c r="F12" s="11">
        <v>137</v>
      </c>
      <c r="G12" s="64">
        <v>140</v>
      </c>
      <c r="H12" s="64">
        <v>133</v>
      </c>
      <c r="I12" s="64">
        <v>125</v>
      </c>
      <c r="J12" s="116">
        <f t="shared" si="0"/>
        <v>133.75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0.59114648097488187</v>
      </c>
    </row>
    <row r="13" spans="1:19" ht="15" thickBot="1" x14ac:dyDescent="0.4">
      <c r="A13" s="2"/>
      <c r="C13" s="14" t="s">
        <v>16</v>
      </c>
      <c r="D13" s="15">
        <v>60.57</v>
      </c>
      <c r="E13" s="15">
        <v>8.3000000000000007</v>
      </c>
      <c r="F13" s="15">
        <v>140</v>
      </c>
      <c r="G13" s="15">
        <v>142</v>
      </c>
      <c r="H13" s="15">
        <v>136</v>
      </c>
      <c r="I13" s="15">
        <v>128</v>
      </c>
      <c r="J13" s="122">
        <f t="shared" si="0"/>
        <v>136.5</v>
      </c>
      <c r="K13" s="123"/>
      <c r="M13" s="68" t="s">
        <v>65</v>
      </c>
      <c r="N13" s="66">
        <v>0.433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20.98</v>
      </c>
      <c r="E16" s="11">
        <v>10.1</v>
      </c>
      <c r="F16" s="22">
        <v>1042</v>
      </c>
      <c r="G16" s="16"/>
      <c r="H16" s="23" t="s">
        <v>21</v>
      </c>
      <c r="I16" s="111">
        <v>5.54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62.37</v>
      </c>
      <c r="E17" s="11"/>
      <c r="F17" s="22">
        <v>142</v>
      </c>
      <c r="G17" s="16"/>
      <c r="H17" s="27" t="s">
        <v>25</v>
      </c>
      <c r="I17" s="113">
        <v>5.25</v>
      </c>
      <c r="J17" s="113"/>
      <c r="K17" s="114"/>
      <c r="M17" s="66">
        <v>7.1</v>
      </c>
      <c r="N17" s="28">
        <v>75</v>
      </c>
      <c r="O17" s="67">
        <v>0.03</v>
      </c>
      <c r="P17" s="2"/>
    </row>
    <row r="18" spans="1:16" ht="15" thickBot="1" x14ac:dyDescent="0.4">
      <c r="A18" s="2"/>
      <c r="C18" s="21" t="s">
        <v>26</v>
      </c>
      <c r="D18" s="11">
        <v>62.66</v>
      </c>
      <c r="E18" s="11"/>
      <c r="F18" s="22">
        <v>140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66.47</v>
      </c>
      <c r="E20" s="11"/>
      <c r="F20" s="22">
        <v>143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5.6</v>
      </c>
      <c r="O20" s="34">
        <v>150</v>
      </c>
      <c r="P20" s="2"/>
    </row>
    <row r="21" spans="1:16" ht="15" thickBot="1" x14ac:dyDescent="0.4">
      <c r="A21" s="2"/>
      <c r="C21" s="21" t="s">
        <v>36</v>
      </c>
      <c r="D21" s="11">
        <v>69.45</v>
      </c>
      <c r="E21" s="11"/>
      <c r="F21" s="22">
        <v>1056</v>
      </c>
      <c r="G21" s="16"/>
      <c r="H21" s="103">
        <v>1</v>
      </c>
      <c r="I21" s="105">
        <v>326</v>
      </c>
      <c r="J21" s="105">
        <v>172</v>
      </c>
      <c r="K21" s="107">
        <f>((I21-J21)/I21)</f>
        <v>0.47239263803680981</v>
      </c>
      <c r="M21" s="13">
        <v>2</v>
      </c>
      <c r="N21" s="35">
        <v>5.6</v>
      </c>
      <c r="O21" s="36">
        <v>150</v>
      </c>
      <c r="P21" s="2"/>
    </row>
    <row r="22" spans="1:16" ht="15.75" customHeight="1" thickBot="1" x14ac:dyDescent="0.4">
      <c r="A22" s="2"/>
      <c r="C22" s="21" t="s">
        <v>37</v>
      </c>
      <c r="D22" s="11">
        <v>70.63</v>
      </c>
      <c r="E22" s="11">
        <v>7</v>
      </c>
      <c r="F22" s="22">
        <v>590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557</v>
      </c>
      <c r="G23" s="16"/>
      <c r="H23" s="103">
        <v>5</v>
      </c>
      <c r="I23" s="105">
        <v>225</v>
      </c>
      <c r="J23" s="105">
        <v>193</v>
      </c>
      <c r="K23" s="107">
        <f>((I23-J23)/I23)</f>
        <v>0.14222222222222222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75.260000000000005</v>
      </c>
      <c r="E24" s="11">
        <v>6.6</v>
      </c>
      <c r="F24" s="22">
        <v>1043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0.57718557036074103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1019</v>
      </c>
      <c r="G25" s="16"/>
      <c r="M25" s="96" t="s">
        <v>43</v>
      </c>
      <c r="N25" s="97"/>
      <c r="O25" s="37">
        <f>(J10-J11)/J10</f>
        <v>0.31283627978478096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0.40156599552572708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-2.0560747663551402E-2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91.25</v>
      </c>
      <c r="E28" s="33"/>
      <c r="F28" s="34"/>
      <c r="G28" s="46"/>
      <c r="H28" s="47" t="s">
        <v>75</v>
      </c>
      <c r="I28" s="33">
        <v>262</v>
      </c>
      <c r="J28" s="33">
        <v>199</v>
      </c>
      <c r="K28" s="34">
        <f>I28-J28</f>
        <v>63</v>
      </c>
      <c r="M28" s="101" t="s">
        <v>76</v>
      </c>
      <c r="N28" s="102"/>
      <c r="O28" s="71">
        <f>(J10-J13)/J10</f>
        <v>0.58032282859338968</v>
      </c>
      <c r="P28" s="2"/>
    </row>
    <row r="29" spans="1:16" ht="15" thickBot="1" x14ac:dyDescent="0.4">
      <c r="A29" s="2"/>
      <c r="B29" s="41"/>
      <c r="C29" s="45" t="s">
        <v>54</v>
      </c>
      <c r="D29" s="33">
        <v>73.2</v>
      </c>
      <c r="E29" s="33">
        <v>68.989999999999995</v>
      </c>
      <c r="F29" s="34">
        <v>94.26</v>
      </c>
      <c r="G29" s="48">
        <v>5.3</v>
      </c>
      <c r="H29" s="66" t="s">
        <v>25</v>
      </c>
      <c r="I29" s="35">
        <v>196</v>
      </c>
      <c r="J29" s="35">
        <v>173</v>
      </c>
      <c r="K29" s="36">
        <f>I29-J29</f>
        <v>23</v>
      </c>
      <c r="L29" s="49"/>
      <c r="M29" s="91" t="s">
        <v>53</v>
      </c>
      <c r="N29" s="92"/>
      <c r="O29" s="72">
        <f>(J9-J13)/J9</f>
        <v>0.82255443613909651</v>
      </c>
      <c r="P29" s="2"/>
    </row>
    <row r="30" spans="1:16" ht="15" customHeight="1" x14ac:dyDescent="0.35">
      <c r="A30" s="2"/>
      <c r="B30" s="41"/>
      <c r="C30" s="45" t="s">
        <v>55</v>
      </c>
      <c r="D30" s="33">
        <v>77.650000000000006</v>
      </c>
      <c r="E30" s="33">
        <v>65.75</v>
      </c>
      <c r="F30" s="34">
        <v>84.67</v>
      </c>
      <c r="P30" s="2"/>
    </row>
    <row r="31" spans="1:16" ht="15" customHeight="1" x14ac:dyDescent="0.35">
      <c r="A31" s="2"/>
      <c r="B31" s="41"/>
      <c r="C31" s="45" t="s">
        <v>56</v>
      </c>
      <c r="D31" s="33">
        <v>75.849999999999994</v>
      </c>
      <c r="E31" s="33">
        <v>56.96</v>
      </c>
      <c r="F31" s="34">
        <v>75.099999999999994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53.75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91.2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 t="s">
        <v>485</v>
      </c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489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89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490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 t="s">
        <v>491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486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 t="s">
        <v>487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 t="s">
        <v>488</v>
      </c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 t="s">
        <v>492</v>
      </c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72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578</v>
      </c>
      <c r="G64" s="12"/>
      <c r="H64" s="12"/>
      <c r="I64" s="12"/>
      <c r="J64" s="116">
        <f>AVERAGE(F64:I64)</f>
        <v>578</v>
      </c>
      <c r="K64" s="117"/>
      <c r="M64" s="8">
        <v>2</v>
      </c>
      <c r="N64" s="118">
        <v>9.1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493</v>
      </c>
      <c r="G65" s="12"/>
      <c r="H65" s="12"/>
      <c r="I65" s="12"/>
      <c r="J65" s="116">
        <f t="shared" ref="J65:J70" si="1">AVERAGE(F65:I65)</f>
        <v>493</v>
      </c>
      <c r="K65" s="117"/>
      <c r="M65" s="8">
        <v>3</v>
      </c>
      <c r="N65" s="118">
        <v>9.1999999999999993</v>
      </c>
      <c r="O65" s="119"/>
      <c r="P65" s="2"/>
    </row>
    <row r="66" spans="1:16" ht="15" customHeight="1" x14ac:dyDescent="0.35">
      <c r="A66" s="2"/>
      <c r="C66" s="9" t="s">
        <v>12</v>
      </c>
      <c r="D66" s="11">
        <v>58.85</v>
      </c>
      <c r="E66" s="11">
        <v>6.9</v>
      </c>
      <c r="F66" s="11">
        <v>820</v>
      </c>
      <c r="G66" s="11">
        <v>799</v>
      </c>
      <c r="H66" s="11">
        <v>792</v>
      </c>
      <c r="I66" s="11">
        <v>760</v>
      </c>
      <c r="J66" s="116">
        <f t="shared" si="1"/>
        <v>792.75</v>
      </c>
      <c r="K66" s="117"/>
      <c r="M66" s="8">
        <v>4</v>
      </c>
      <c r="N66" s="118">
        <v>9.1</v>
      </c>
      <c r="O66" s="119"/>
      <c r="P66" s="2"/>
    </row>
    <row r="67" spans="1:16" ht="15" customHeight="1" x14ac:dyDescent="0.35">
      <c r="A67" s="2"/>
      <c r="C67" s="9" t="s">
        <v>13</v>
      </c>
      <c r="D67" s="11">
        <v>60.45</v>
      </c>
      <c r="E67" s="11">
        <v>9.1</v>
      </c>
      <c r="F67" s="11">
        <v>332</v>
      </c>
      <c r="G67" s="11">
        <v>322</v>
      </c>
      <c r="H67" s="11">
        <v>316</v>
      </c>
      <c r="I67" s="11">
        <v>349</v>
      </c>
      <c r="J67" s="116">
        <f t="shared" si="1"/>
        <v>329.75</v>
      </c>
      <c r="K67" s="117"/>
      <c r="M67" s="8">
        <v>5</v>
      </c>
      <c r="N67" s="118">
        <v>9.1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221</v>
      </c>
      <c r="G68" s="64">
        <v>192</v>
      </c>
      <c r="H68" s="64">
        <v>188</v>
      </c>
      <c r="I68" s="64">
        <v>207</v>
      </c>
      <c r="J68" s="116">
        <f t="shared" si="1"/>
        <v>202</v>
      </c>
      <c r="K68" s="117"/>
      <c r="M68" s="13">
        <v>6</v>
      </c>
      <c r="N68" s="120">
        <v>7.9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145</v>
      </c>
      <c r="G69" s="64">
        <v>131</v>
      </c>
      <c r="H69" s="64">
        <v>126</v>
      </c>
      <c r="I69" s="64">
        <v>124</v>
      </c>
      <c r="J69" s="116">
        <f t="shared" si="1"/>
        <v>131.5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61.73</v>
      </c>
      <c r="E70" s="15">
        <v>8.6</v>
      </c>
      <c r="F70" s="15">
        <v>148</v>
      </c>
      <c r="G70" s="15">
        <v>132</v>
      </c>
      <c r="H70" s="15">
        <v>129</v>
      </c>
      <c r="I70" s="15">
        <v>133</v>
      </c>
      <c r="J70" s="122">
        <f t="shared" si="1"/>
        <v>135.5</v>
      </c>
      <c r="K70" s="123"/>
      <c r="M70" s="68" t="s">
        <v>65</v>
      </c>
      <c r="N70" s="66">
        <v>0.41599999999999998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11.06</v>
      </c>
      <c r="E73" s="11">
        <v>9.6999999999999993</v>
      </c>
      <c r="F73" s="22">
        <v>962</v>
      </c>
      <c r="G73" s="16"/>
      <c r="H73" s="23" t="s">
        <v>21</v>
      </c>
      <c r="I73" s="111">
        <v>4.76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62.84</v>
      </c>
      <c r="E74" s="11"/>
      <c r="F74" s="22">
        <v>139</v>
      </c>
      <c r="G74" s="16"/>
      <c r="H74" s="27" t="s">
        <v>25</v>
      </c>
      <c r="I74" s="113">
        <v>4.5</v>
      </c>
      <c r="J74" s="113"/>
      <c r="K74" s="114"/>
      <c r="M74" s="66">
        <v>7.2</v>
      </c>
      <c r="N74" s="28">
        <v>95</v>
      </c>
      <c r="O74" s="67">
        <v>0.03</v>
      </c>
      <c r="P74" s="2"/>
    </row>
    <row r="75" spans="1:16" ht="15" customHeight="1" thickBot="1" x14ac:dyDescent="0.4">
      <c r="A75" s="2"/>
      <c r="C75" s="21" t="s">
        <v>26</v>
      </c>
      <c r="D75" s="11">
        <v>62.44</v>
      </c>
      <c r="E75" s="11"/>
      <c r="F75" s="22">
        <v>135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67.11</v>
      </c>
      <c r="E77" s="11"/>
      <c r="F77" s="22">
        <v>138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5.7</v>
      </c>
      <c r="O77" s="34">
        <v>150</v>
      </c>
      <c r="P77" s="2"/>
    </row>
    <row r="78" spans="1:16" ht="15" thickBot="1" x14ac:dyDescent="0.4">
      <c r="A78" s="2"/>
      <c r="C78" s="21" t="s">
        <v>36</v>
      </c>
      <c r="D78" s="11">
        <v>70.12</v>
      </c>
      <c r="E78" s="11"/>
      <c r="F78" s="22">
        <v>1085</v>
      </c>
      <c r="G78" s="16"/>
      <c r="H78" s="103"/>
      <c r="I78" s="105"/>
      <c r="J78" s="105"/>
      <c r="K78" s="107" t="e">
        <f>((I78-J78)/I78)</f>
        <v>#DIV/0!</v>
      </c>
      <c r="M78" s="13">
        <v>2</v>
      </c>
      <c r="N78" s="35">
        <v>5.5</v>
      </c>
      <c r="O78" s="36">
        <v>150</v>
      </c>
      <c r="P78" s="2"/>
    </row>
    <row r="79" spans="1:16" ht="15" thickBot="1" x14ac:dyDescent="0.4">
      <c r="A79" s="2"/>
      <c r="C79" s="21" t="s">
        <v>37</v>
      </c>
      <c r="D79" s="11">
        <v>69.25</v>
      </c>
      <c r="E79" s="11">
        <v>6.9</v>
      </c>
      <c r="F79" s="22">
        <v>496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427</v>
      </c>
      <c r="G80" s="16"/>
      <c r="H80" s="103"/>
      <c r="I80" s="105"/>
      <c r="J80" s="105"/>
      <c r="K80" s="107" t="e">
        <f>((I80-J80)/I80)</f>
        <v>#DIV/0!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71.510000000000005</v>
      </c>
      <c r="E81" s="11">
        <v>6.4</v>
      </c>
      <c r="F81" s="22">
        <v>982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0.58404288867865028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934</v>
      </c>
      <c r="G82" s="16"/>
      <c r="M82" s="96" t="s">
        <v>43</v>
      </c>
      <c r="N82" s="97"/>
      <c r="O82" s="37">
        <f>(J67-J68)/J67</f>
        <v>0.38741470811220624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0.34900990099009899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-3.0418250950570342E-2</v>
      </c>
      <c r="P84" s="2"/>
    </row>
    <row r="85" spans="1:16" x14ac:dyDescent="0.35">
      <c r="A85" s="2"/>
      <c r="B85" s="41"/>
      <c r="C85" s="45" t="s">
        <v>52</v>
      </c>
      <c r="D85" s="33">
        <v>91.45</v>
      </c>
      <c r="E85" s="33"/>
      <c r="F85" s="34"/>
      <c r="G85" s="46"/>
      <c r="H85" s="47" t="s">
        <v>21</v>
      </c>
      <c r="I85" s="33">
        <v>262</v>
      </c>
      <c r="J85" s="33">
        <v>207</v>
      </c>
      <c r="K85" s="34">
        <f>I85-J85</f>
        <v>55</v>
      </c>
      <c r="M85" s="101" t="s">
        <v>76</v>
      </c>
      <c r="N85" s="102"/>
      <c r="O85" s="71">
        <f>(J67-J70)/J67</f>
        <v>0.58908263836239572</v>
      </c>
      <c r="P85" s="2"/>
    </row>
    <row r="86" spans="1:16" ht="15" thickBot="1" x14ac:dyDescent="0.4">
      <c r="A86" s="2"/>
      <c r="B86" s="41"/>
      <c r="C86" s="45" t="s">
        <v>54</v>
      </c>
      <c r="D86" s="33">
        <v>72.900000000000006</v>
      </c>
      <c r="E86" s="33">
        <v>68.83</v>
      </c>
      <c r="F86" s="34">
        <v>94.42</v>
      </c>
      <c r="G86" s="48">
        <v>5.3</v>
      </c>
      <c r="H86" s="66" t="s">
        <v>25</v>
      </c>
      <c r="I86" s="35">
        <v>195</v>
      </c>
      <c r="J86" s="35">
        <v>174</v>
      </c>
      <c r="K86" s="34">
        <f>I86-J86</f>
        <v>21</v>
      </c>
      <c r="L86" s="49"/>
      <c r="M86" s="91" t="s">
        <v>53</v>
      </c>
      <c r="N86" s="92"/>
      <c r="O86" s="72">
        <f>(J66-J70)/J66</f>
        <v>0.82907600126143177</v>
      </c>
      <c r="P86" s="2"/>
    </row>
    <row r="87" spans="1:16" ht="15" customHeight="1" x14ac:dyDescent="0.35">
      <c r="A87" s="2"/>
      <c r="B87" s="41"/>
      <c r="C87" s="45" t="s">
        <v>55</v>
      </c>
      <c r="D87" s="33">
        <v>77.349999999999994</v>
      </c>
      <c r="E87" s="33">
        <v>66.23</v>
      </c>
      <c r="F87" s="34">
        <v>85.62</v>
      </c>
      <c r="P87" s="2"/>
    </row>
    <row r="88" spans="1:16" ht="15" customHeight="1" x14ac:dyDescent="0.35">
      <c r="A88" s="2"/>
      <c r="B88" s="41"/>
      <c r="C88" s="45" t="s">
        <v>56</v>
      </c>
      <c r="D88" s="33">
        <v>75.95</v>
      </c>
      <c r="E88" s="33">
        <v>57.07</v>
      </c>
      <c r="F88" s="34">
        <v>75.14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53.75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91.5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 t="s">
        <v>493</v>
      </c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499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496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228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 t="s">
        <v>497</v>
      </c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 t="s">
        <v>500</v>
      </c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495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 t="s">
        <v>494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 t="s">
        <v>498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 t="s">
        <v>501</v>
      </c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85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569</v>
      </c>
      <c r="G119" s="12"/>
      <c r="H119" s="12"/>
      <c r="I119" s="12"/>
      <c r="J119" s="116">
        <f>AVERAGE(F119:I119)</f>
        <v>569</v>
      </c>
      <c r="K119" s="117"/>
      <c r="M119" s="8">
        <v>2</v>
      </c>
      <c r="N119" s="118">
        <v>9.5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461</v>
      </c>
      <c r="G120" s="12"/>
      <c r="H120" s="12"/>
      <c r="I120" s="12"/>
      <c r="J120" s="116">
        <f t="shared" ref="J120:J125" si="2">AVERAGE(F120:I120)</f>
        <v>461</v>
      </c>
      <c r="K120" s="117"/>
      <c r="M120" s="8">
        <v>3</v>
      </c>
      <c r="N120" s="118">
        <v>9.1999999999999993</v>
      </c>
      <c r="O120" s="119"/>
      <c r="P120" s="2"/>
    </row>
    <row r="121" spans="1:16" x14ac:dyDescent="0.35">
      <c r="A121" s="2"/>
      <c r="C121" s="9" t="s">
        <v>12</v>
      </c>
      <c r="D121" s="11">
        <v>65.010000000000005</v>
      </c>
      <c r="E121" s="11">
        <v>7.1</v>
      </c>
      <c r="F121" s="11">
        <v>744</v>
      </c>
      <c r="G121" s="11">
        <v>729</v>
      </c>
      <c r="H121" s="11">
        <v>688</v>
      </c>
      <c r="I121" s="11">
        <v>702</v>
      </c>
      <c r="J121" s="116">
        <f t="shared" si="2"/>
        <v>715.75</v>
      </c>
      <c r="K121" s="117"/>
      <c r="M121" s="8">
        <v>4</v>
      </c>
      <c r="N121" s="118">
        <v>8.8000000000000007</v>
      </c>
      <c r="O121" s="119"/>
      <c r="P121" s="2"/>
    </row>
    <row r="122" spans="1:16" x14ac:dyDescent="0.35">
      <c r="A122" s="2"/>
      <c r="C122" s="9" t="s">
        <v>13</v>
      </c>
      <c r="D122" s="11">
        <v>62.66</v>
      </c>
      <c r="E122" s="11">
        <v>8.6</v>
      </c>
      <c r="F122" s="11">
        <v>353</v>
      </c>
      <c r="G122" s="11">
        <v>350</v>
      </c>
      <c r="H122" s="11">
        <v>344</v>
      </c>
      <c r="I122" s="11">
        <v>354</v>
      </c>
      <c r="J122" s="116">
        <f t="shared" si="2"/>
        <v>350.25</v>
      </c>
      <c r="K122" s="117"/>
      <c r="M122" s="8">
        <v>5</v>
      </c>
      <c r="N122" s="118">
        <v>8.9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212</v>
      </c>
      <c r="G123" s="64">
        <v>218</v>
      </c>
      <c r="H123" s="64">
        <v>205</v>
      </c>
      <c r="I123" s="64">
        <v>200</v>
      </c>
      <c r="J123" s="116">
        <f t="shared" si="2"/>
        <v>208.75</v>
      </c>
      <c r="K123" s="117"/>
      <c r="M123" s="13">
        <v>6</v>
      </c>
      <c r="N123" s="120">
        <v>8.1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129</v>
      </c>
      <c r="G124" s="64">
        <v>133</v>
      </c>
      <c r="H124" s="64">
        <v>128</v>
      </c>
      <c r="I124" s="64">
        <v>133</v>
      </c>
      <c r="J124" s="116">
        <f t="shared" si="2"/>
        <v>130.75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62.03</v>
      </c>
      <c r="E125" s="15">
        <v>8.1999999999999993</v>
      </c>
      <c r="F125" s="15">
        <v>137</v>
      </c>
      <c r="G125" s="15">
        <v>142</v>
      </c>
      <c r="H125" s="15">
        <v>136</v>
      </c>
      <c r="I125" s="15">
        <v>141</v>
      </c>
      <c r="J125" s="122">
        <f t="shared" si="2"/>
        <v>139</v>
      </c>
      <c r="K125" s="123"/>
      <c r="M125" s="68" t="s">
        <v>65</v>
      </c>
      <c r="N125" s="66">
        <v>0.38800000000000001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12.44</v>
      </c>
      <c r="E128" s="11">
        <v>9.6999999999999993</v>
      </c>
      <c r="F128" s="22">
        <v>991</v>
      </c>
      <c r="G128" s="16"/>
      <c r="H128" s="23" t="s">
        <v>21</v>
      </c>
      <c r="I128" s="111">
        <v>5.38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61.91</v>
      </c>
      <c r="E129" s="11"/>
      <c r="F129" s="22">
        <v>145</v>
      </c>
      <c r="G129" s="16"/>
      <c r="H129" s="27" t="s">
        <v>25</v>
      </c>
      <c r="I129" s="113">
        <v>5.15</v>
      </c>
      <c r="J129" s="113"/>
      <c r="K129" s="114"/>
      <c r="M129" s="66">
        <v>6.9</v>
      </c>
      <c r="N129" s="28">
        <v>56</v>
      </c>
      <c r="O129" s="67">
        <v>0.04</v>
      </c>
      <c r="P129" s="2"/>
    </row>
    <row r="130" spans="1:16" ht="15" customHeight="1" thickBot="1" x14ac:dyDescent="0.4">
      <c r="A130" s="2"/>
      <c r="C130" s="21" t="s">
        <v>26</v>
      </c>
      <c r="D130" s="11">
        <v>63.06</v>
      </c>
      <c r="E130" s="11"/>
      <c r="F130" s="22">
        <v>122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66.88</v>
      </c>
      <c r="E132" s="11"/>
      <c r="F132" s="22">
        <v>134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5.7</v>
      </c>
      <c r="O132" s="34">
        <v>150</v>
      </c>
      <c r="P132" s="2"/>
    </row>
    <row r="133" spans="1:16" ht="15" thickBot="1" x14ac:dyDescent="0.4">
      <c r="A133" s="2"/>
      <c r="C133" s="21" t="s">
        <v>36</v>
      </c>
      <c r="D133" s="11">
        <v>74.849999999999994</v>
      </c>
      <c r="E133" s="11"/>
      <c r="F133" s="22">
        <v>1132</v>
      </c>
      <c r="G133" s="16"/>
      <c r="H133" s="103">
        <v>6</v>
      </c>
      <c r="I133" s="105">
        <v>239</v>
      </c>
      <c r="J133" s="105">
        <v>78</v>
      </c>
      <c r="K133" s="107">
        <f>((I133-J133)/I133)</f>
        <v>0.67364016736401677</v>
      </c>
      <c r="M133" s="13">
        <v>2</v>
      </c>
      <c r="N133" s="35">
        <v>5.5</v>
      </c>
      <c r="O133" s="36">
        <v>150</v>
      </c>
      <c r="P133" s="2"/>
    </row>
    <row r="134" spans="1:16" ht="15" thickBot="1" x14ac:dyDescent="0.4">
      <c r="A134" s="2"/>
      <c r="C134" s="21" t="s">
        <v>37</v>
      </c>
      <c r="D134" s="11">
        <v>75.63</v>
      </c>
      <c r="E134" s="11">
        <v>7.6</v>
      </c>
      <c r="F134" s="22">
        <v>488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469</v>
      </c>
      <c r="G135" s="16"/>
      <c r="H135" s="103"/>
      <c r="I135" s="105"/>
      <c r="J135" s="105"/>
      <c r="K135" s="107" t="e">
        <f>((I135-J135)/I135)</f>
        <v>#DIV/0!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77.89</v>
      </c>
      <c r="E136" s="11">
        <v>7.2</v>
      </c>
      <c r="F136" s="22">
        <v>979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0.51065316101990921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958</v>
      </c>
      <c r="G137" s="16"/>
      <c r="M137" s="96" t="s">
        <v>43</v>
      </c>
      <c r="N137" s="97"/>
      <c r="O137" s="37">
        <f>(J122-J123)/J122</f>
        <v>0.40399714489650251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0.37365269461077844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-6.3097514340344163E-2</v>
      </c>
      <c r="P139" s="2"/>
    </row>
    <row r="140" spans="1:16" x14ac:dyDescent="0.35">
      <c r="A140" s="2"/>
      <c r="B140" s="41"/>
      <c r="C140" s="45" t="s">
        <v>52</v>
      </c>
      <c r="D140" s="33">
        <v>91.02</v>
      </c>
      <c r="E140" s="33"/>
      <c r="F140" s="34"/>
      <c r="G140" s="46"/>
      <c r="H140" s="47" t="s">
        <v>21</v>
      </c>
      <c r="I140" s="33">
        <v>511</v>
      </c>
      <c r="J140" s="33">
        <v>419</v>
      </c>
      <c r="K140" s="34">
        <f>I140-J140</f>
        <v>92</v>
      </c>
      <c r="M140" s="101" t="s">
        <v>76</v>
      </c>
      <c r="N140" s="102"/>
      <c r="O140" s="71">
        <f>(J122-J125)/J122</f>
        <v>0.60314061384725193</v>
      </c>
      <c r="P140" s="2"/>
    </row>
    <row r="141" spans="1:16" ht="15" thickBot="1" x14ac:dyDescent="0.4">
      <c r="A141" s="2"/>
      <c r="B141" s="41"/>
      <c r="C141" s="45" t="s">
        <v>54</v>
      </c>
      <c r="D141" s="33">
        <v>72.849999999999994</v>
      </c>
      <c r="E141" s="33">
        <v>67.81</v>
      </c>
      <c r="F141" s="34">
        <v>93.09</v>
      </c>
      <c r="G141" s="48">
        <v>5.6</v>
      </c>
      <c r="H141" s="66" t="s">
        <v>25</v>
      </c>
      <c r="I141" s="35">
        <v>165</v>
      </c>
      <c r="J141" s="35">
        <v>145</v>
      </c>
      <c r="K141" s="34">
        <f>I141-J141</f>
        <v>20</v>
      </c>
      <c r="L141" s="49"/>
      <c r="M141" s="91" t="s">
        <v>53</v>
      </c>
      <c r="N141" s="92"/>
      <c r="O141" s="72">
        <f>(J121-J125)/J121</f>
        <v>0.80579811386657352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77.25</v>
      </c>
      <c r="E142" s="33">
        <v>65.59</v>
      </c>
      <c r="F142" s="34">
        <v>84.91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73</v>
      </c>
      <c r="E143" s="33">
        <v>54.5</v>
      </c>
      <c r="F143" s="34">
        <v>74.66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55.63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91.12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 t="s">
        <v>503</v>
      </c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 t="s">
        <v>505</v>
      </c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506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508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 t="s">
        <v>504</v>
      </c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 t="s">
        <v>502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507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 t="s">
        <v>509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 t="s">
        <v>510</v>
      </c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F48B-83A5-4488-9AD3-079176769341}">
  <dimension ref="A1:S171"/>
  <sheetViews>
    <sheetView zoomScale="85" zoomScaleNormal="85" workbookViewId="0">
      <selection activeCell="N12" sqref="N12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66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704.91666666666663</v>
      </c>
    </row>
    <row r="7" spans="1:19" x14ac:dyDescent="0.35">
      <c r="A7" s="2"/>
      <c r="C7" s="9" t="s">
        <v>10</v>
      </c>
      <c r="D7" s="10"/>
      <c r="E7" s="10"/>
      <c r="F7" s="11">
        <v>551</v>
      </c>
      <c r="G7" s="12"/>
      <c r="H7" s="12"/>
      <c r="I7" s="12"/>
      <c r="J7" s="116">
        <f>AVERAGE(F7:I7)</f>
        <v>551</v>
      </c>
      <c r="K7" s="117"/>
      <c r="M7" s="8">
        <v>2</v>
      </c>
      <c r="N7" s="118">
        <v>8.5</v>
      </c>
      <c r="O7" s="119"/>
      <c r="P7" s="2"/>
      <c r="R7" s="56" t="s">
        <v>21</v>
      </c>
      <c r="S7" s="73">
        <f>AVERAGE(J10,J67,J122)</f>
        <v>288.91666666666669</v>
      </c>
    </row>
    <row r="8" spans="1:19" x14ac:dyDescent="0.35">
      <c r="A8" s="2"/>
      <c r="C8" s="9" t="s">
        <v>11</v>
      </c>
      <c r="D8" s="10"/>
      <c r="E8" s="10"/>
      <c r="F8" s="11">
        <v>463</v>
      </c>
      <c r="G8" s="12"/>
      <c r="H8" s="12"/>
      <c r="I8" s="12"/>
      <c r="J8" s="116">
        <f t="shared" ref="J8:J13" si="0">AVERAGE(F8:I8)</f>
        <v>463</v>
      </c>
      <c r="K8" s="117"/>
      <c r="M8" s="8">
        <v>3</v>
      </c>
      <c r="N8" s="118">
        <v>9.3000000000000007</v>
      </c>
      <c r="O8" s="119"/>
      <c r="P8" s="2"/>
      <c r="R8" s="56" t="s">
        <v>25</v>
      </c>
      <c r="S8" s="74">
        <f>AVERAGE(J13,J70,J125)</f>
        <v>143.91666666666666</v>
      </c>
    </row>
    <row r="9" spans="1:19" x14ac:dyDescent="0.35">
      <c r="A9" s="2"/>
      <c r="C9" s="9" t="s">
        <v>12</v>
      </c>
      <c r="D9" s="11">
        <v>64.19</v>
      </c>
      <c r="E9" s="11">
        <v>7.8</v>
      </c>
      <c r="F9" s="11">
        <v>726</v>
      </c>
      <c r="G9" s="11">
        <v>744</v>
      </c>
      <c r="H9" s="11">
        <v>718</v>
      </c>
      <c r="I9" s="11">
        <v>681</v>
      </c>
      <c r="J9" s="116">
        <f t="shared" si="0"/>
        <v>717.25</v>
      </c>
      <c r="K9" s="117"/>
      <c r="M9" s="8">
        <v>4</v>
      </c>
      <c r="N9" s="118">
        <v>9.1999999999999993</v>
      </c>
      <c r="O9" s="119"/>
      <c r="P9" s="2"/>
      <c r="R9" s="75" t="s">
        <v>78</v>
      </c>
      <c r="S9" s="76">
        <f>S6-S8</f>
        <v>561</v>
      </c>
    </row>
    <row r="10" spans="1:19" x14ac:dyDescent="0.35">
      <c r="A10" s="2"/>
      <c r="C10" s="9" t="s">
        <v>13</v>
      </c>
      <c r="D10" s="11">
        <v>60.67</v>
      </c>
      <c r="E10" s="11">
        <v>8.9</v>
      </c>
      <c r="F10" s="11">
        <v>337</v>
      </c>
      <c r="G10" s="11">
        <v>326</v>
      </c>
      <c r="H10" s="11">
        <v>309</v>
      </c>
      <c r="I10" s="11">
        <v>272</v>
      </c>
      <c r="J10" s="116">
        <f t="shared" si="0"/>
        <v>311</v>
      </c>
      <c r="K10" s="117"/>
      <c r="M10" s="8">
        <v>5</v>
      </c>
      <c r="N10" s="118">
        <v>9</v>
      </c>
      <c r="O10" s="119"/>
      <c r="P10" s="2"/>
      <c r="R10" s="75" t="s">
        <v>79</v>
      </c>
      <c r="S10" s="77">
        <f>S7-S8</f>
        <v>145.00000000000003</v>
      </c>
    </row>
    <row r="11" spans="1:19" ht="15" thickBot="1" x14ac:dyDescent="0.4">
      <c r="A11" s="2"/>
      <c r="C11" s="9" t="s">
        <v>14</v>
      </c>
      <c r="D11" s="11"/>
      <c r="E11" s="11"/>
      <c r="F11" s="11">
        <v>243</v>
      </c>
      <c r="G11" s="64">
        <v>229</v>
      </c>
      <c r="H11" s="64">
        <v>215</v>
      </c>
      <c r="I11" s="64">
        <v>173</v>
      </c>
      <c r="J11" s="116">
        <f t="shared" si="0"/>
        <v>215</v>
      </c>
      <c r="K11" s="117"/>
      <c r="M11" s="13">
        <v>6</v>
      </c>
      <c r="N11" s="120">
        <v>8.5</v>
      </c>
      <c r="O11" s="121"/>
      <c r="P11" s="2"/>
      <c r="R11" s="78" t="s">
        <v>80</v>
      </c>
      <c r="S11" s="79">
        <f>S9/S6</f>
        <v>0.79583875162548767</v>
      </c>
    </row>
    <row r="12" spans="1:19" ht="15" thickBot="1" x14ac:dyDescent="0.4">
      <c r="A12" s="2"/>
      <c r="C12" s="9" t="s">
        <v>15</v>
      </c>
      <c r="D12" s="11"/>
      <c r="E12" s="11"/>
      <c r="F12" s="11">
        <v>155</v>
      </c>
      <c r="G12" s="64">
        <v>144</v>
      </c>
      <c r="H12" s="64">
        <v>146</v>
      </c>
      <c r="I12" s="64">
        <v>135</v>
      </c>
      <c r="J12" s="116">
        <f t="shared" si="0"/>
        <v>145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0.50187481972887227</v>
      </c>
    </row>
    <row r="13" spans="1:19" ht="15" thickBot="1" x14ac:dyDescent="0.4">
      <c r="A13" s="2"/>
      <c r="C13" s="14" t="s">
        <v>16</v>
      </c>
      <c r="D13" s="15">
        <v>60.63</v>
      </c>
      <c r="E13" s="15">
        <v>8.5</v>
      </c>
      <c r="F13" s="15">
        <v>157</v>
      </c>
      <c r="G13" s="15">
        <v>147</v>
      </c>
      <c r="H13" s="15">
        <v>147</v>
      </c>
      <c r="I13" s="15">
        <v>140</v>
      </c>
      <c r="J13" s="122">
        <f t="shared" si="0"/>
        <v>147.75</v>
      </c>
      <c r="K13" s="123"/>
      <c r="M13" s="68" t="s">
        <v>65</v>
      </c>
      <c r="N13" s="66">
        <v>0.436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24.23</v>
      </c>
      <c r="E16" s="11">
        <v>10.199999999999999</v>
      </c>
      <c r="F16" s="22">
        <v>955</v>
      </c>
      <c r="G16" s="16"/>
      <c r="H16" s="23" t="s">
        <v>21</v>
      </c>
      <c r="I16" s="111">
        <v>4.55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61.48</v>
      </c>
      <c r="E17" s="11"/>
      <c r="F17" s="22">
        <v>148</v>
      </c>
      <c r="G17" s="16"/>
      <c r="H17" s="27" t="s">
        <v>25</v>
      </c>
      <c r="I17" s="113">
        <v>4.29</v>
      </c>
      <c r="J17" s="113"/>
      <c r="K17" s="114"/>
      <c r="M17" s="66">
        <v>6.9</v>
      </c>
      <c r="N17" s="28">
        <v>75</v>
      </c>
      <c r="O17" s="67">
        <v>0.03</v>
      </c>
      <c r="P17" s="2"/>
    </row>
    <row r="18" spans="1:16" ht="15" thickBot="1" x14ac:dyDescent="0.4">
      <c r="A18" s="2"/>
      <c r="C18" s="21" t="s">
        <v>26</v>
      </c>
      <c r="D18" s="11">
        <v>61.83</v>
      </c>
      <c r="E18" s="11"/>
      <c r="F18" s="22">
        <v>145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65.290000000000006</v>
      </c>
      <c r="E20" s="11"/>
      <c r="F20" s="22">
        <v>141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5.6</v>
      </c>
      <c r="O20" s="34">
        <v>100</v>
      </c>
      <c r="P20" s="2"/>
    </row>
    <row r="21" spans="1:16" ht="15" thickBot="1" x14ac:dyDescent="0.4">
      <c r="A21" s="2"/>
      <c r="C21" s="21" t="s">
        <v>36</v>
      </c>
      <c r="D21" s="11">
        <v>73.22</v>
      </c>
      <c r="E21" s="11"/>
      <c r="F21" s="22">
        <v>1006</v>
      </c>
      <c r="G21" s="16"/>
      <c r="H21" s="103">
        <v>3</v>
      </c>
      <c r="I21" s="105">
        <v>309</v>
      </c>
      <c r="J21" s="105">
        <v>185</v>
      </c>
      <c r="K21" s="107">
        <f>((I21-J21)/I21)</f>
        <v>0.40129449838187703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4">
      <c r="A22" s="2"/>
      <c r="C22" s="21" t="s">
        <v>37</v>
      </c>
      <c r="D22" s="11">
        <v>70.23</v>
      </c>
      <c r="E22" s="11">
        <v>6.9</v>
      </c>
      <c r="F22" s="22">
        <v>455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423</v>
      </c>
      <c r="G23" s="16"/>
      <c r="H23" s="103"/>
      <c r="I23" s="105"/>
      <c r="J23" s="105"/>
      <c r="K23" s="107" t="e">
        <f>((I23-J23)/I23)</f>
        <v>#DIV/0!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71.86</v>
      </c>
      <c r="E24" s="11">
        <v>6.6</v>
      </c>
      <c r="F24" s="22">
        <v>968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0.56639944231439521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945</v>
      </c>
      <c r="G25" s="16"/>
      <c r="M25" s="96" t="s">
        <v>43</v>
      </c>
      <c r="N25" s="97"/>
      <c r="O25" s="37">
        <f>(J10-J11)/J10</f>
        <v>0.3086816720257235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0.32558139534883723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-1.896551724137931E-2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91.5</v>
      </c>
      <c r="E28" s="33"/>
      <c r="F28" s="34"/>
      <c r="G28" s="46"/>
      <c r="H28" s="47" t="s">
        <v>75</v>
      </c>
      <c r="I28" s="33">
        <v>289</v>
      </c>
      <c r="J28" s="33">
        <v>226</v>
      </c>
      <c r="K28" s="34">
        <f>I28-J28</f>
        <v>63</v>
      </c>
      <c r="M28" s="101" t="s">
        <v>76</v>
      </c>
      <c r="N28" s="102"/>
      <c r="O28" s="71">
        <f>(J10-J13)/J10</f>
        <v>0.52491961414791</v>
      </c>
      <c r="P28" s="2"/>
    </row>
    <row r="29" spans="1:16" ht="15" thickBot="1" x14ac:dyDescent="0.4">
      <c r="A29" s="2"/>
      <c r="B29" s="41"/>
      <c r="C29" s="45" t="s">
        <v>54</v>
      </c>
      <c r="D29" s="33">
        <v>72.75</v>
      </c>
      <c r="E29" s="33">
        <v>68.73</v>
      </c>
      <c r="F29" s="34">
        <v>94.47</v>
      </c>
      <c r="G29" s="48">
        <v>5.5</v>
      </c>
      <c r="H29" s="66" t="s">
        <v>25</v>
      </c>
      <c r="I29" s="35">
        <v>196</v>
      </c>
      <c r="J29" s="35">
        <v>171</v>
      </c>
      <c r="K29" s="36">
        <f>I29-J29</f>
        <v>25</v>
      </c>
      <c r="L29" s="49"/>
      <c r="M29" s="91" t="s">
        <v>53</v>
      </c>
      <c r="N29" s="92"/>
      <c r="O29" s="72">
        <f>(J9-J13)/J9</f>
        <v>0.79400487974904144</v>
      </c>
      <c r="P29" s="2"/>
    </row>
    <row r="30" spans="1:16" ht="15" customHeight="1" x14ac:dyDescent="0.35">
      <c r="A30" s="2"/>
      <c r="B30" s="41"/>
      <c r="C30" s="45" t="s">
        <v>55</v>
      </c>
      <c r="D30" s="33">
        <v>76.25</v>
      </c>
      <c r="E30" s="33">
        <v>64.31</v>
      </c>
      <c r="F30" s="34">
        <v>84.34</v>
      </c>
      <c r="P30" s="2"/>
    </row>
    <row r="31" spans="1:16" ht="15" customHeight="1" x14ac:dyDescent="0.35">
      <c r="A31" s="2"/>
      <c r="B31" s="41"/>
      <c r="C31" s="45" t="s">
        <v>56</v>
      </c>
      <c r="D31" s="33">
        <v>74.45</v>
      </c>
      <c r="E31" s="33">
        <v>55.78</v>
      </c>
      <c r="F31" s="34">
        <v>74.92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55.15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91.6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 t="s">
        <v>511</v>
      </c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514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340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490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 t="s">
        <v>515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 t="s">
        <v>518</v>
      </c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513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 t="s">
        <v>512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 t="s">
        <v>517</v>
      </c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 t="s">
        <v>516</v>
      </c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72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592</v>
      </c>
      <c r="G64" s="12"/>
      <c r="H64" s="12"/>
      <c r="I64" s="12"/>
      <c r="J64" s="116">
        <f>AVERAGE(F64:I64)</f>
        <v>592</v>
      </c>
      <c r="K64" s="117"/>
      <c r="M64" s="8">
        <v>2</v>
      </c>
      <c r="N64" s="118">
        <v>9.4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466</v>
      </c>
      <c r="G65" s="12"/>
      <c r="H65" s="12"/>
      <c r="I65" s="12"/>
      <c r="J65" s="116">
        <f t="shared" ref="J65:J70" si="1">AVERAGE(F65:I65)</f>
        <v>466</v>
      </c>
      <c r="K65" s="117"/>
      <c r="M65" s="8">
        <v>3</v>
      </c>
      <c r="N65" s="118">
        <v>9.1999999999999993</v>
      </c>
      <c r="O65" s="119"/>
      <c r="P65" s="2"/>
    </row>
    <row r="66" spans="1:16" ht="15" customHeight="1" x14ac:dyDescent="0.35">
      <c r="A66" s="2"/>
      <c r="C66" s="9" t="s">
        <v>12</v>
      </c>
      <c r="D66" s="11">
        <v>62.93</v>
      </c>
      <c r="E66" s="11">
        <v>6.2</v>
      </c>
      <c r="F66" s="11">
        <v>610</v>
      </c>
      <c r="G66" s="11">
        <v>678</v>
      </c>
      <c r="H66" s="11">
        <v>721</v>
      </c>
      <c r="I66" s="11">
        <v>707</v>
      </c>
      <c r="J66" s="116">
        <f t="shared" si="1"/>
        <v>679</v>
      </c>
      <c r="K66" s="117"/>
      <c r="M66" s="8">
        <v>4</v>
      </c>
      <c r="N66" s="118">
        <v>8.9</v>
      </c>
      <c r="O66" s="119"/>
      <c r="P66" s="2"/>
    </row>
    <row r="67" spans="1:16" ht="15" customHeight="1" x14ac:dyDescent="0.35">
      <c r="A67" s="2"/>
      <c r="C67" s="9" t="s">
        <v>13</v>
      </c>
      <c r="D67" s="11">
        <v>60.44</v>
      </c>
      <c r="E67" s="11">
        <v>8.8000000000000007</v>
      </c>
      <c r="F67" s="11">
        <v>285</v>
      </c>
      <c r="G67" s="11">
        <v>305</v>
      </c>
      <c r="H67" s="11">
        <v>326</v>
      </c>
      <c r="I67" s="11">
        <v>319</v>
      </c>
      <c r="J67" s="116">
        <f t="shared" si="1"/>
        <v>308.75</v>
      </c>
      <c r="K67" s="117"/>
      <c r="M67" s="8">
        <v>5</v>
      </c>
      <c r="N67" s="118">
        <v>8.8000000000000007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172</v>
      </c>
      <c r="G68" s="64">
        <v>181</v>
      </c>
      <c r="H68" s="64">
        <v>201</v>
      </c>
      <c r="I68" s="64">
        <v>189</v>
      </c>
      <c r="J68" s="116">
        <f t="shared" si="1"/>
        <v>185.75</v>
      </c>
      <c r="K68" s="117"/>
      <c r="M68" s="13">
        <v>6</v>
      </c>
      <c r="N68" s="120">
        <v>8.1999999999999993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135</v>
      </c>
      <c r="G69" s="64">
        <v>144</v>
      </c>
      <c r="H69" s="64">
        <v>152</v>
      </c>
      <c r="I69" s="64">
        <v>144</v>
      </c>
      <c r="J69" s="116">
        <f t="shared" si="1"/>
        <v>143.75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60.4</v>
      </c>
      <c r="E70" s="15">
        <v>8.6</v>
      </c>
      <c r="F70" s="15">
        <v>137</v>
      </c>
      <c r="G70" s="15">
        <v>145</v>
      </c>
      <c r="H70" s="15">
        <v>156</v>
      </c>
      <c r="I70" s="15">
        <v>152</v>
      </c>
      <c r="J70" s="122">
        <f t="shared" si="1"/>
        <v>147.5</v>
      </c>
      <c r="K70" s="123"/>
      <c r="M70" s="68" t="s">
        <v>65</v>
      </c>
      <c r="N70" s="66">
        <v>0.44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25.37</v>
      </c>
      <c r="E73" s="11">
        <v>9.1999999999999993</v>
      </c>
      <c r="F73" s="22">
        <v>1016</v>
      </c>
      <c r="G73" s="16"/>
      <c r="H73" s="23" t="s">
        <v>21</v>
      </c>
      <c r="I73" s="111">
        <v>4.29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61.56</v>
      </c>
      <c r="E74" s="11"/>
      <c r="F74" s="22">
        <v>139</v>
      </c>
      <c r="G74" s="16"/>
      <c r="H74" s="27" t="s">
        <v>25</v>
      </c>
      <c r="I74" s="113">
        <v>4.05</v>
      </c>
      <c r="J74" s="113"/>
      <c r="K74" s="114"/>
      <c r="M74" s="66">
        <v>7.1</v>
      </c>
      <c r="N74" s="28">
        <v>60</v>
      </c>
      <c r="O74" s="67">
        <v>0.03</v>
      </c>
      <c r="P74" s="2"/>
    </row>
    <row r="75" spans="1:16" ht="15" customHeight="1" thickBot="1" x14ac:dyDescent="0.4">
      <c r="A75" s="2"/>
      <c r="C75" s="21" t="s">
        <v>26</v>
      </c>
      <c r="D75" s="11">
        <v>62.37</v>
      </c>
      <c r="E75" s="11"/>
      <c r="F75" s="22">
        <v>133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66.05</v>
      </c>
      <c r="E77" s="11"/>
      <c r="F77" s="22">
        <v>135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5.5</v>
      </c>
      <c r="O77" s="34">
        <v>150</v>
      </c>
      <c r="P77" s="2"/>
    </row>
    <row r="78" spans="1:16" ht="15" thickBot="1" x14ac:dyDescent="0.4">
      <c r="A78" s="2"/>
      <c r="C78" s="21" t="s">
        <v>36</v>
      </c>
      <c r="D78" s="11">
        <v>73.44</v>
      </c>
      <c r="E78" s="11"/>
      <c r="F78" s="22">
        <v>1096</v>
      </c>
      <c r="G78" s="16"/>
      <c r="H78" s="103">
        <v>9</v>
      </c>
      <c r="I78" s="105">
        <v>282</v>
      </c>
      <c r="J78" s="105">
        <v>218</v>
      </c>
      <c r="K78" s="107">
        <f>((I78-J78)/I78)</f>
        <v>0.22695035460992907</v>
      </c>
      <c r="M78" s="13">
        <v>2</v>
      </c>
      <c r="N78" s="35">
        <v>5.4</v>
      </c>
      <c r="O78" s="36">
        <v>150</v>
      </c>
      <c r="P78" s="2"/>
    </row>
    <row r="79" spans="1:16" ht="15" thickBot="1" x14ac:dyDescent="0.4">
      <c r="A79" s="2"/>
      <c r="C79" s="21" t="s">
        <v>37</v>
      </c>
      <c r="D79" s="11">
        <v>70.42</v>
      </c>
      <c r="E79" s="11">
        <v>6.8</v>
      </c>
      <c r="F79" s="22">
        <v>422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409</v>
      </c>
      <c r="G80" s="16"/>
      <c r="H80" s="103"/>
      <c r="I80" s="105"/>
      <c r="J80" s="105"/>
      <c r="K80" s="107" t="e">
        <f>((I80-J80)/I80)</f>
        <v>#DIV/0!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71.52</v>
      </c>
      <c r="E81" s="11">
        <v>6.5</v>
      </c>
      <c r="F81" s="22">
        <v>953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0.54528718703976431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940</v>
      </c>
      <c r="G82" s="16"/>
      <c r="M82" s="96" t="s">
        <v>43</v>
      </c>
      <c r="N82" s="97"/>
      <c r="O82" s="37">
        <f>(J67-J68)/J67</f>
        <v>0.39838056680161943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0.22611036339165544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-2.6086956521739129E-2</v>
      </c>
      <c r="P84" s="2"/>
    </row>
    <row r="85" spans="1:16" x14ac:dyDescent="0.35">
      <c r="A85" s="2"/>
      <c r="B85" s="41"/>
      <c r="C85" s="45" t="s">
        <v>52</v>
      </c>
      <c r="D85" s="33">
        <v>91.25</v>
      </c>
      <c r="E85" s="33"/>
      <c r="F85" s="34"/>
      <c r="G85" s="46"/>
      <c r="H85" s="47" t="s">
        <v>21</v>
      </c>
      <c r="I85" s="33">
        <v>284</v>
      </c>
      <c r="J85" s="33">
        <v>213</v>
      </c>
      <c r="K85" s="34">
        <f>I85-J85</f>
        <v>71</v>
      </c>
      <c r="M85" s="101" t="s">
        <v>76</v>
      </c>
      <c r="N85" s="102"/>
      <c r="O85" s="71">
        <f>(J67-J70)/J67</f>
        <v>0.52226720647773284</v>
      </c>
      <c r="P85" s="2"/>
    </row>
    <row r="86" spans="1:16" ht="15" thickBot="1" x14ac:dyDescent="0.4">
      <c r="A86" s="2"/>
      <c r="B86" s="41"/>
      <c r="C86" s="45" t="s">
        <v>54</v>
      </c>
      <c r="D86" s="33">
        <v>73.150000000000006</v>
      </c>
      <c r="E86" s="33">
        <v>68.95</v>
      </c>
      <c r="F86" s="34">
        <v>94.26</v>
      </c>
      <c r="G86" s="48">
        <v>5.4</v>
      </c>
      <c r="H86" s="66" t="s">
        <v>25</v>
      </c>
      <c r="I86" s="35">
        <v>182</v>
      </c>
      <c r="J86" s="35">
        <v>159</v>
      </c>
      <c r="K86" s="34">
        <f>I86-J86</f>
        <v>23</v>
      </c>
      <c r="L86" s="49"/>
      <c r="M86" s="91" t="s">
        <v>53</v>
      </c>
      <c r="N86" s="92"/>
      <c r="O86" s="72">
        <f>(J66-J70)/J66</f>
        <v>0.78276877761413843</v>
      </c>
      <c r="P86" s="2"/>
    </row>
    <row r="87" spans="1:16" ht="15" customHeight="1" x14ac:dyDescent="0.35">
      <c r="A87" s="2"/>
      <c r="B87" s="41"/>
      <c r="C87" s="45" t="s">
        <v>55</v>
      </c>
      <c r="D87" s="33">
        <v>74.849999999999994</v>
      </c>
      <c r="E87" s="33">
        <v>63.08</v>
      </c>
      <c r="F87" s="34">
        <v>84.27</v>
      </c>
      <c r="P87" s="2"/>
    </row>
    <row r="88" spans="1:16" ht="15" customHeight="1" x14ac:dyDescent="0.35">
      <c r="A88" s="2"/>
      <c r="B88" s="41"/>
      <c r="C88" s="45" t="s">
        <v>56</v>
      </c>
      <c r="D88" s="33">
        <v>74.45</v>
      </c>
      <c r="E88" s="33">
        <v>55.76</v>
      </c>
      <c r="F88" s="34">
        <v>74.89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53.75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91.7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 t="s">
        <v>519</v>
      </c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522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523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192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 t="s">
        <v>524</v>
      </c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521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 t="s">
        <v>520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 t="s">
        <v>525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 t="s">
        <v>526</v>
      </c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82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565</v>
      </c>
      <c r="G119" s="12"/>
      <c r="H119" s="12"/>
      <c r="I119" s="12"/>
      <c r="J119" s="116">
        <f>AVERAGE(F119:I119)</f>
        <v>565</v>
      </c>
      <c r="K119" s="117"/>
      <c r="M119" s="8">
        <v>2</v>
      </c>
      <c r="N119" s="118">
        <v>9.5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451</v>
      </c>
      <c r="G120" s="12"/>
      <c r="H120" s="12"/>
      <c r="I120" s="12"/>
      <c r="J120" s="116">
        <f t="shared" ref="J120:J125" si="2">AVERAGE(F120:I120)</f>
        <v>451</v>
      </c>
      <c r="K120" s="117"/>
      <c r="M120" s="8">
        <v>3</v>
      </c>
      <c r="N120" s="118">
        <v>8.9</v>
      </c>
      <c r="O120" s="119"/>
      <c r="P120" s="2"/>
    </row>
    <row r="121" spans="1:16" x14ac:dyDescent="0.35">
      <c r="A121" s="2"/>
      <c r="C121" s="9" t="s">
        <v>12</v>
      </c>
      <c r="D121" s="11">
        <v>64.02</v>
      </c>
      <c r="E121" s="11">
        <v>7.4</v>
      </c>
      <c r="F121" s="11">
        <v>696</v>
      </c>
      <c r="G121" s="11">
        <v>668</v>
      </c>
      <c r="H121" s="11">
        <v>715</v>
      </c>
      <c r="I121" s="11">
        <v>795</v>
      </c>
      <c r="J121" s="116">
        <f t="shared" si="2"/>
        <v>718.5</v>
      </c>
      <c r="K121" s="117"/>
      <c r="M121" s="8">
        <v>4</v>
      </c>
      <c r="N121" s="118">
        <v>8.4</v>
      </c>
      <c r="O121" s="119"/>
      <c r="P121" s="2"/>
    </row>
    <row r="122" spans="1:16" x14ac:dyDescent="0.35">
      <c r="A122" s="2"/>
      <c r="C122" s="9" t="s">
        <v>13</v>
      </c>
      <c r="D122" s="11">
        <v>60.17</v>
      </c>
      <c r="E122" s="11">
        <v>8.5</v>
      </c>
      <c r="F122" s="11">
        <v>290</v>
      </c>
      <c r="G122" s="11">
        <v>221</v>
      </c>
      <c r="H122" s="11">
        <v>230</v>
      </c>
      <c r="I122" s="11">
        <v>247</v>
      </c>
      <c r="J122" s="116">
        <f t="shared" si="2"/>
        <v>247</v>
      </c>
      <c r="K122" s="117"/>
      <c r="M122" s="8">
        <v>5</v>
      </c>
      <c r="N122" s="118">
        <v>8.6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161</v>
      </c>
      <c r="G123" s="64">
        <v>135</v>
      </c>
      <c r="H123" s="64">
        <v>144</v>
      </c>
      <c r="I123" s="64">
        <v>124</v>
      </c>
      <c r="J123" s="116">
        <f t="shared" si="2"/>
        <v>141</v>
      </c>
      <c r="K123" s="117"/>
      <c r="M123" s="13">
        <v>6</v>
      </c>
      <c r="N123" s="120">
        <v>7.6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153</v>
      </c>
      <c r="G124" s="64">
        <v>151</v>
      </c>
      <c r="H124" s="64">
        <v>134</v>
      </c>
      <c r="I124" s="64">
        <v>124</v>
      </c>
      <c r="J124" s="116">
        <f t="shared" si="2"/>
        <v>140.5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57.06</v>
      </c>
      <c r="E125" s="15">
        <v>8</v>
      </c>
      <c r="F125" s="15">
        <v>149</v>
      </c>
      <c r="G125" s="15">
        <v>146</v>
      </c>
      <c r="H125" s="15">
        <v>130</v>
      </c>
      <c r="I125" s="15">
        <v>121</v>
      </c>
      <c r="J125" s="122">
        <f t="shared" si="2"/>
        <v>136.5</v>
      </c>
      <c r="K125" s="123"/>
      <c r="M125" s="68" t="s">
        <v>65</v>
      </c>
      <c r="N125" s="66"/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24.78</v>
      </c>
      <c r="E128" s="11">
        <v>9.3000000000000007</v>
      </c>
      <c r="F128" s="22">
        <v>899</v>
      </c>
      <c r="G128" s="16"/>
      <c r="H128" s="23" t="s">
        <v>21</v>
      </c>
      <c r="I128" s="111">
        <v>4.26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62.64</v>
      </c>
      <c r="E129" s="11"/>
      <c r="F129" s="22">
        <v>147</v>
      </c>
      <c r="G129" s="16"/>
      <c r="H129" s="27" t="s">
        <v>25</v>
      </c>
      <c r="I129" s="113">
        <v>4.04</v>
      </c>
      <c r="J129" s="113"/>
      <c r="K129" s="114"/>
      <c r="M129" s="66">
        <v>6.7</v>
      </c>
      <c r="N129" s="28">
        <v>50</v>
      </c>
      <c r="O129" s="67">
        <v>0.04</v>
      </c>
      <c r="P129" s="2"/>
    </row>
    <row r="130" spans="1:16" ht="15" customHeight="1" thickBot="1" x14ac:dyDescent="0.4">
      <c r="A130" s="2"/>
      <c r="C130" s="21" t="s">
        <v>26</v>
      </c>
      <c r="D130" s="11">
        <v>64.67</v>
      </c>
      <c r="E130" s="11"/>
      <c r="F130" s="22">
        <v>145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66.48</v>
      </c>
      <c r="E132" s="11"/>
      <c r="F132" s="22">
        <v>141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5.6</v>
      </c>
      <c r="O132" s="34">
        <v>150</v>
      </c>
      <c r="P132" s="2"/>
    </row>
    <row r="133" spans="1:16" ht="15" thickBot="1" x14ac:dyDescent="0.4">
      <c r="A133" s="2"/>
      <c r="C133" s="21" t="s">
        <v>36</v>
      </c>
      <c r="D133" s="11">
        <v>73.89</v>
      </c>
      <c r="E133" s="11"/>
      <c r="F133" s="22">
        <v>1188</v>
      </c>
      <c r="G133" s="16"/>
      <c r="H133" s="103">
        <v>4</v>
      </c>
      <c r="I133" s="105">
        <v>285</v>
      </c>
      <c r="J133" s="105">
        <v>120</v>
      </c>
      <c r="K133" s="107">
        <f>((I133-J133)/I133)</f>
        <v>0.57894736842105265</v>
      </c>
      <c r="M133" s="13">
        <v>2</v>
      </c>
      <c r="N133" s="35">
        <v>5.8</v>
      </c>
      <c r="O133" s="36">
        <v>150</v>
      </c>
      <c r="P133" s="2"/>
    </row>
    <row r="134" spans="1:16" ht="15" thickBot="1" x14ac:dyDescent="0.4">
      <c r="A134" s="2"/>
      <c r="C134" s="21" t="s">
        <v>37</v>
      </c>
      <c r="D134" s="11">
        <v>70.31</v>
      </c>
      <c r="E134" s="11">
        <v>6.9</v>
      </c>
      <c r="F134" s="22">
        <v>430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413</v>
      </c>
      <c r="G135" s="16"/>
      <c r="H135" s="103"/>
      <c r="I135" s="105"/>
      <c r="J135" s="105"/>
      <c r="K135" s="107" t="e">
        <f>((I135-J135)/I135)</f>
        <v>#DIV/0!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71.97</v>
      </c>
      <c r="E136" s="11">
        <v>6.7</v>
      </c>
      <c r="F136" s="22">
        <v>960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0.65622825330549761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946</v>
      </c>
      <c r="G137" s="16"/>
      <c r="M137" s="96" t="s">
        <v>43</v>
      </c>
      <c r="N137" s="97"/>
      <c r="O137" s="37">
        <f>(J122-J123)/J122</f>
        <v>0.4291497975708502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3.5460992907801418E-3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2.8469750889679714E-2</v>
      </c>
      <c r="P139" s="2"/>
    </row>
    <row r="140" spans="1:16" x14ac:dyDescent="0.35">
      <c r="A140" s="2"/>
      <c r="B140" s="41"/>
      <c r="C140" s="45" t="s">
        <v>52</v>
      </c>
      <c r="D140" s="33">
        <v>91.1</v>
      </c>
      <c r="E140" s="33"/>
      <c r="F140" s="34"/>
      <c r="G140" s="46"/>
      <c r="H140" s="47" t="s">
        <v>75</v>
      </c>
      <c r="I140" s="33">
        <v>207</v>
      </c>
      <c r="J140" s="33">
        <v>176</v>
      </c>
      <c r="K140" s="34">
        <f>I140-J140</f>
        <v>31</v>
      </c>
      <c r="M140" s="101" t="s">
        <v>76</v>
      </c>
      <c r="N140" s="102"/>
      <c r="O140" s="71">
        <f>(J122-J125)/J122</f>
        <v>0.44736842105263158</v>
      </c>
      <c r="P140" s="2"/>
    </row>
    <row r="141" spans="1:16" ht="15" thickBot="1" x14ac:dyDescent="0.4">
      <c r="A141" s="2"/>
      <c r="B141" s="41"/>
      <c r="C141" s="45" t="s">
        <v>54</v>
      </c>
      <c r="D141" s="33">
        <v>72.650000000000006</v>
      </c>
      <c r="E141" s="33">
        <v>68.58</v>
      </c>
      <c r="F141" s="34">
        <v>94.4</v>
      </c>
      <c r="G141" s="48">
        <v>5.6</v>
      </c>
      <c r="H141" s="66" t="s">
        <v>25</v>
      </c>
      <c r="I141" s="35">
        <v>161</v>
      </c>
      <c r="J141" s="35">
        <v>141</v>
      </c>
      <c r="K141" s="34">
        <f>I141-J141</f>
        <v>20</v>
      </c>
      <c r="L141" s="49"/>
      <c r="M141" s="91" t="s">
        <v>53</v>
      </c>
      <c r="N141" s="92"/>
      <c r="O141" s="72">
        <f>(J121-J125)/J121</f>
        <v>0.8100208768267223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75.8</v>
      </c>
      <c r="E142" s="33">
        <v>63.78</v>
      </c>
      <c r="F142" s="34">
        <v>84.14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75.150000000000006</v>
      </c>
      <c r="E143" s="33">
        <v>56.06</v>
      </c>
      <c r="F143" s="34">
        <v>74.599999999999994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52.9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91.3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 t="s">
        <v>379</v>
      </c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 t="s">
        <v>529</v>
      </c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 t="s">
        <v>530</v>
      </c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531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532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 t="s">
        <v>527</v>
      </c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 t="s">
        <v>528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 t="s">
        <v>533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534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93B3-1CE3-4833-B142-F4B52FA554BA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1BA6-A421-4D7C-968F-B5184D24692D}">
  <dimension ref="A1:S171"/>
  <sheetViews>
    <sheetView zoomScale="85" zoomScaleNormal="85" workbookViewId="0">
      <selection activeCell="N126" sqref="N126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66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686.5</v>
      </c>
    </row>
    <row r="7" spans="1:19" x14ac:dyDescent="0.35">
      <c r="A7" s="2"/>
      <c r="C7" s="9" t="s">
        <v>10</v>
      </c>
      <c r="D7" s="10"/>
      <c r="E7" s="10"/>
      <c r="F7" s="11">
        <v>588</v>
      </c>
      <c r="G7" s="12"/>
      <c r="H7" s="12"/>
      <c r="I7" s="12"/>
      <c r="J7" s="116">
        <f>AVERAGE(F7:I7)</f>
        <v>588</v>
      </c>
      <c r="K7" s="117"/>
      <c r="M7" s="8">
        <v>2</v>
      </c>
      <c r="N7" s="118">
        <v>9.4</v>
      </c>
      <c r="O7" s="119"/>
      <c r="P7" s="2"/>
      <c r="R7" s="56" t="s">
        <v>21</v>
      </c>
      <c r="S7" s="73">
        <f>AVERAGE(J10,J67,J122)</f>
        <v>301.83333333333331</v>
      </c>
    </row>
    <row r="8" spans="1:19" x14ac:dyDescent="0.35">
      <c r="A8" s="2"/>
      <c r="C8" s="9" t="s">
        <v>11</v>
      </c>
      <c r="D8" s="10"/>
      <c r="E8" s="10"/>
      <c r="F8" s="11">
        <v>459</v>
      </c>
      <c r="G8" s="12"/>
      <c r="H8" s="12"/>
      <c r="I8" s="12"/>
      <c r="J8" s="116">
        <f t="shared" ref="J8:J13" si="0">AVERAGE(F8:I8)</f>
        <v>459</v>
      </c>
      <c r="K8" s="117"/>
      <c r="M8" s="8">
        <v>3</v>
      </c>
      <c r="N8" s="118">
        <v>9.1999999999999993</v>
      </c>
      <c r="O8" s="119"/>
      <c r="P8" s="2"/>
      <c r="R8" s="56" t="s">
        <v>25</v>
      </c>
      <c r="S8" s="74">
        <f>AVERAGE(J13,J70,J125)</f>
        <v>126.25</v>
      </c>
    </row>
    <row r="9" spans="1:19" x14ac:dyDescent="0.35">
      <c r="A9" s="2"/>
      <c r="C9" s="9" t="s">
        <v>12</v>
      </c>
      <c r="D9" s="11">
        <v>64.02</v>
      </c>
      <c r="E9" s="11">
        <v>7.2</v>
      </c>
      <c r="F9" s="11">
        <v>691</v>
      </c>
      <c r="G9" s="11">
        <v>680</v>
      </c>
      <c r="H9" s="11">
        <v>677</v>
      </c>
      <c r="I9" s="11">
        <v>666</v>
      </c>
      <c r="J9" s="116">
        <f t="shared" si="0"/>
        <v>678.5</v>
      </c>
      <c r="K9" s="117"/>
      <c r="M9" s="8">
        <v>4</v>
      </c>
      <c r="N9" s="118">
        <v>8.9</v>
      </c>
      <c r="O9" s="119"/>
      <c r="P9" s="2"/>
      <c r="R9" s="75" t="s">
        <v>78</v>
      </c>
      <c r="S9" s="76">
        <f>S6-S8</f>
        <v>560.25</v>
      </c>
    </row>
    <row r="10" spans="1:19" x14ac:dyDescent="0.35">
      <c r="A10" s="2"/>
      <c r="C10" s="9" t="s">
        <v>13</v>
      </c>
      <c r="D10" s="11">
        <v>60.04</v>
      </c>
      <c r="E10" s="11">
        <v>8.5</v>
      </c>
      <c r="F10" s="11">
        <v>303</v>
      </c>
      <c r="G10" s="11">
        <v>309</v>
      </c>
      <c r="H10" s="11">
        <v>297</v>
      </c>
      <c r="I10" s="11">
        <v>319</v>
      </c>
      <c r="J10" s="116">
        <f t="shared" si="0"/>
        <v>307</v>
      </c>
      <c r="K10" s="117"/>
      <c r="M10" s="8">
        <v>5</v>
      </c>
      <c r="N10" s="118">
        <v>8.6999999999999993</v>
      </c>
      <c r="O10" s="119"/>
      <c r="P10" s="2"/>
      <c r="R10" s="75" t="s">
        <v>79</v>
      </c>
      <c r="S10" s="77">
        <f>S7-S8</f>
        <v>175.58333333333331</v>
      </c>
    </row>
    <row r="11" spans="1:19" ht="15" thickBot="1" x14ac:dyDescent="0.4">
      <c r="A11" s="2"/>
      <c r="C11" s="9" t="s">
        <v>14</v>
      </c>
      <c r="D11" s="11"/>
      <c r="E11" s="11"/>
      <c r="F11" s="11">
        <v>201</v>
      </c>
      <c r="G11" s="64">
        <v>204</v>
      </c>
      <c r="H11" s="64">
        <v>198</v>
      </c>
      <c r="I11" s="64">
        <v>197</v>
      </c>
      <c r="J11" s="116">
        <f t="shared" si="0"/>
        <v>200</v>
      </c>
      <c r="K11" s="117"/>
      <c r="M11" s="13">
        <v>6</v>
      </c>
      <c r="N11" s="120">
        <v>8.1999999999999993</v>
      </c>
      <c r="O11" s="121"/>
      <c r="P11" s="2"/>
      <c r="R11" s="78" t="s">
        <v>80</v>
      </c>
      <c r="S11" s="79">
        <f>S9/S6</f>
        <v>0.81609613983976692</v>
      </c>
    </row>
    <row r="12" spans="1:19" ht="15" thickBot="1" x14ac:dyDescent="0.4">
      <c r="A12" s="2"/>
      <c r="C12" s="9" t="s">
        <v>15</v>
      </c>
      <c r="D12" s="11"/>
      <c r="E12" s="11"/>
      <c r="F12" s="11">
        <v>121</v>
      </c>
      <c r="G12" s="64">
        <v>129</v>
      </c>
      <c r="H12" s="64">
        <v>124</v>
      </c>
      <c r="I12" s="64">
        <v>118</v>
      </c>
      <c r="J12" s="116">
        <f t="shared" si="0"/>
        <v>123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0.58172280508006624</v>
      </c>
    </row>
    <row r="13" spans="1:19" ht="15" thickBot="1" x14ac:dyDescent="0.4">
      <c r="A13" s="2"/>
      <c r="C13" s="14" t="s">
        <v>16</v>
      </c>
      <c r="D13" s="15">
        <v>59.91</v>
      </c>
      <c r="E13" s="15">
        <v>8.1</v>
      </c>
      <c r="F13" s="15">
        <v>131</v>
      </c>
      <c r="G13" s="15">
        <v>138</v>
      </c>
      <c r="H13" s="15">
        <v>133</v>
      </c>
      <c r="I13" s="15">
        <v>129</v>
      </c>
      <c r="J13" s="122">
        <f t="shared" si="0"/>
        <v>132.75</v>
      </c>
      <c r="K13" s="123"/>
      <c r="M13" s="68" t="s">
        <v>65</v>
      </c>
      <c r="N13" s="66">
        <v>0.41499999999999998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15.25</v>
      </c>
      <c r="E16" s="11">
        <v>9.6</v>
      </c>
      <c r="F16" s="22">
        <v>980</v>
      </c>
      <c r="G16" s="16"/>
      <c r="H16" s="23" t="s">
        <v>21</v>
      </c>
      <c r="I16" s="111">
        <v>5.27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59.79</v>
      </c>
      <c r="E17" s="11"/>
      <c r="F17" s="22">
        <v>149</v>
      </c>
      <c r="G17" s="16"/>
      <c r="H17" s="27" t="s">
        <v>25</v>
      </c>
      <c r="I17" s="113">
        <v>4.93</v>
      </c>
      <c r="J17" s="113"/>
      <c r="K17" s="114"/>
      <c r="M17" s="66">
        <v>7.1</v>
      </c>
      <c r="N17" s="28">
        <v>57</v>
      </c>
      <c r="O17" s="67">
        <v>0.04</v>
      </c>
      <c r="P17" s="2"/>
    </row>
    <row r="18" spans="1:16" ht="15" thickBot="1" x14ac:dyDescent="0.4">
      <c r="A18" s="2"/>
      <c r="C18" s="21" t="s">
        <v>26</v>
      </c>
      <c r="D18" s="11">
        <v>60.88</v>
      </c>
      <c r="E18" s="11"/>
      <c r="F18" s="22">
        <v>127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64.75</v>
      </c>
      <c r="E20" s="11"/>
      <c r="F20" s="22">
        <v>138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5.4</v>
      </c>
      <c r="O20" s="34">
        <v>150</v>
      </c>
      <c r="P20" s="2"/>
    </row>
    <row r="21" spans="1:16" ht="15" thickBot="1" x14ac:dyDescent="0.4">
      <c r="A21" s="2"/>
      <c r="C21" s="21" t="s">
        <v>36</v>
      </c>
      <c r="D21" s="11">
        <v>75.040000000000006</v>
      </c>
      <c r="E21" s="11"/>
      <c r="F21" s="22">
        <v>1202</v>
      </c>
      <c r="G21" s="16"/>
      <c r="H21" s="103">
        <v>11</v>
      </c>
      <c r="I21" s="105">
        <v>472</v>
      </c>
      <c r="J21" s="105">
        <v>309</v>
      </c>
      <c r="K21" s="107">
        <f>((I21-J21)/I21)</f>
        <v>0.34533898305084748</v>
      </c>
      <c r="M21" s="13">
        <v>2</v>
      </c>
      <c r="N21" s="35">
        <v>5.6</v>
      </c>
      <c r="O21" s="36">
        <v>150</v>
      </c>
      <c r="P21" s="2"/>
    </row>
    <row r="22" spans="1:16" ht="15.75" customHeight="1" thickBot="1" x14ac:dyDescent="0.4">
      <c r="A22" s="2"/>
      <c r="C22" s="21" t="s">
        <v>37</v>
      </c>
      <c r="D22" s="11">
        <v>73.989999999999995</v>
      </c>
      <c r="E22" s="11">
        <v>7.7</v>
      </c>
      <c r="F22" s="22">
        <v>423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411</v>
      </c>
      <c r="G23" s="16"/>
      <c r="H23" s="103"/>
      <c r="I23" s="105"/>
      <c r="J23" s="105"/>
      <c r="K23" s="107" t="e">
        <f>((I23-J23)/I23)</f>
        <v>#DIV/0!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75.87</v>
      </c>
      <c r="E24" s="11">
        <v>7.2</v>
      </c>
      <c r="F24" s="22">
        <v>1032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0.54753131908621955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999</v>
      </c>
      <c r="G25" s="16"/>
      <c r="M25" s="96" t="s">
        <v>43</v>
      </c>
      <c r="N25" s="97"/>
      <c r="O25" s="37">
        <f>(J10-J11)/J10</f>
        <v>0.34853420195439738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0.38500000000000001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-7.926829268292683E-2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90.78</v>
      </c>
      <c r="E28" s="33"/>
      <c r="F28" s="34"/>
      <c r="G28" s="46"/>
      <c r="H28" s="47" t="s">
        <v>75</v>
      </c>
      <c r="I28" s="33">
        <v>559</v>
      </c>
      <c r="J28" s="33">
        <v>469</v>
      </c>
      <c r="K28" s="34">
        <f>I28-J28</f>
        <v>90</v>
      </c>
      <c r="M28" s="101" t="s">
        <v>76</v>
      </c>
      <c r="N28" s="102"/>
      <c r="O28" s="71">
        <f>(J10-J13)/J10</f>
        <v>0.5675895765472313</v>
      </c>
      <c r="P28" s="2"/>
    </row>
    <row r="29" spans="1:16" ht="15" thickBot="1" x14ac:dyDescent="0.4">
      <c r="A29" s="2"/>
      <c r="B29" s="41"/>
      <c r="C29" s="45" t="s">
        <v>54</v>
      </c>
      <c r="D29" s="33">
        <v>73.05</v>
      </c>
      <c r="E29" s="33">
        <v>68.17</v>
      </c>
      <c r="F29" s="34">
        <v>93.32</v>
      </c>
      <c r="G29" s="48">
        <v>5.5</v>
      </c>
      <c r="H29" s="66" t="s">
        <v>25</v>
      </c>
      <c r="I29" s="35">
        <v>158</v>
      </c>
      <c r="J29" s="35">
        <v>134</v>
      </c>
      <c r="K29" s="36">
        <f>I29-J29</f>
        <v>24</v>
      </c>
      <c r="L29" s="49"/>
      <c r="M29" s="91" t="s">
        <v>53</v>
      </c>
      <c r="N29" s="92"/>
      <c r="O29" s="72">
        <f>(J9-J13)/J9</f>
        <v>0.80434782608695654</v>
      </c>
      <c r="P29" s="2"/>
    </row>
    <row r="30" spans="1:16" ht="15" customHeight="1" x14ac:dyDescent="0.35">
      <c r="A30" s="2"/>
      <c r="B30" s="41"/>
      <c r="C30" s="45" t="s">
        <v>55</v>
      </c>
      <c r="D30" s="33">
        <v>76.45</v>
      </c>
      <c r="E30" s="33">
        <v>56.09</v>
      </c>
      <c r="F30" s="34">
        <v>73.37</v>
      </c>
      <c r="P30" s="2"/>
    </row>
    <row r="31" spans="1:16" ht="15" customHeight="1" x14ac:dyDescent="0.35">
      <c r="A31" s="2"/>
      <c r="B31" s="41"/>
      <c r="C31" s="45" t="s">
        <v>56</v>
      </c>
      <c r="D31" s="33">
        <v>74.95</v>
      </c>
      <c r="E31" s="33">
        <v>48</v>
      </c>
      <c r="F31" s="34">
        <v>64.05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55.59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90.91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 t="s">
        <v>535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 t="s">
        <v>540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539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541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538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 t="s">
        <v>544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 t="s">
        <v>536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537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 t="s">
        <v>542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 t="s">
        <v>543</v>
      </c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67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593</v>
      </c>
      <c r="G64" s="12"/>
      <c r="H64" s="12"/>
      <c r="I64" s="12"/>
      <c r="J64" s="116">
        <f>AVERAGE(F64:I64)</f>
        <v>593</v>
      </c>
      <c r="K64" s="117"/>
      <c r="M64" s="8">
        <v>2</v>
      </c>
      <c r="N64" s="118">
        <v>9.5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488</v>
      </c>
      <c r="G65" s="12"/>
      <c r="H65" s="12"/>
      <c r="I65" s="12"/>
      <c r="J65" s="116">
        <f t="shared" ref="J65:J70" si="1">AVERAGE(F65:I65)</f>
        <v>488</v>
      </c>
      <c r="K65" s="117"/>
      <c r="M65" s="8">
        <v>3</v>
      </c>
      <c r="N65" s="118">
        <v>9.1</v>
      </c>
      <c r="O65" s="119"/>
      <c r="P65" s="2"/>
    </row>
    <row r="66" spans="1:16" ht="15" customHeight="1" x14ac:dyDescent="0.35">
      <c r="A66" s="2"/>
      <c r="C66" s="9" t="s">
        <v>12</v>
      </c>
      <c r="D66" s="11">
        <v>63.91</v>
      </c>
      <c r="E66" s="11">
        <v>7.1</v>
      </c>
      <c r="F66" s="11">
        <v>684</v>
      </c>
      <c r="G66" s="11">
        <v>670</v>
      </c>
      <c r="H66" s="11">
        <v>707</v>
      </c>
      <c r="I66" s="11">
        <v>629</v>
      </c>
      <c r="J66" s="116">
        <f t="shared" si="1"/>
        <v>672.5</v>
      </c>
      <c r="K66" s="117"/>
      <c r="M66" s="8">
        <v>4</v>
      </c>
      <c r="N66" s="118">
        <v>9</v>
      </c>
      <c r="O66" s="119"/>
      <c r="P66" s="2"/>
    </row>
    <row r="67" spans="1:16" ht="15" customHeight="1" x14ac:dyDescent="0.35">
      <c r="A67" s="2"/>
      <c r="C67" s="9" t="s">
        <v>13</v>
      </c>
      <c r="D67" s="11">
        <v>61.19</v>
      </c>
      <c r="E67" s="11">
        <v>8.6</v>
      </c>
      <c r="F67" s="11">
        <v>300</v>
      </c>
      <c r="G67" s="11">
        <v>296</v>
      </c>
      <c r="H67" s="11">
        <v>286</v>
      </c>
      <c r="I67" s="11">
        <v>302</v>
      </c>
      <c r="J67" s="116">
        <f t="shared" si="1"/>
        <v>296</v>
      </c>
      <c r="K67" s="117"/>
      <c r="M67" s="8">
        <v>5</v>
      </c>
      <c r="N67" s="118">
        <v>8.9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188</v>
      </c>
      <c r="G68" s="64">
        <v>202</v>
      </c>
      <c r="H68" s="64">
        <v>195</v>
      </c>
      <c r="I68" s="64">
        <v>209</v>
      </c>
      <c r="J68" s="116">
        <f t="shared" si="1"/>
        <v>198.5</v>
      </c>
      <c r="K68" s="117"/>
      <c r="M68" s="13">
        <v>6</v>
      </c>
      <c r="N68" s="120">
        <v>8.1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119</v>
      </c>
      <c r="G69" s="64">
        <v>126</v>
      </c>
      <c r="H69" s="64">
        <v>118</v>
      </c>
      <c r="I69" s="64">
        <v>130</v>
      </c>
      <c r="J69" s="116">
        <f t="shared" si="1"/>
        <v>123.25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60.88</v>
      </c>
      <c r="E70" s="15">
        <v>7.1</v>
      </c>
      <c r="F70" s="15">
        <v>126</v>
      </c>
      <c r="G70" s="15">
        <v>134</v>
      </c>
      <c r="H70" s="15">
        <v>129</v>
      </c>
      <c r="I70" s="15">
        <v>137</v>
      </c>
      <c r="J70" s="122">
        <f t="shared" si="1"/>
        <v>131.5</v>
      </c>
      <c r="K70" s="123"/>
      <c r="M70" s="68" t="s">
        <v>65</v>
      </c>
      <c r="N70" s="66">
        <v>0.377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15.92</v>
      </c>
      <c r="E73" s="11">
        <v>9.4</v>
      </c>
      <c r="F73" s="22">
        <v>884</v>
      </c>
      <c r="G73" s="16"/>
      <c r="H73" s="23" t="s">
        <v>21</v>
      </c>
      <c r="I73" s="111">
        <v>5.49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64.239999999999995</v>
      </c>
      <c r="E74" s="11"/>
      <c r="F74" s="22">
        <v>136</v>
      </c>
      <c r="G74" s="16"/>
      <c r="H74" s="27" t="s">
        <v>25</v>
      </c>
      <c r="I74" s="113">
        <v>5.04</v>
      </c>
      <c r="J74" s="113"/>
      <c r="K74" s="114"/>
      <c r="M74" s="66">
        <v>7</v>
      </c>
      <c r="N74" s="28">
        <v>54</v>
      </c>
      <c r="O74" s="67">
        <v>0.04</v>
      </c>
      <c r="P74" s="2"/>
    </row>
    <row r="75" spans="1:16" ht="15" customHeight="1" thickBot="1" x14ac:dyDescent="0.4">
      <c r="A75" s="2"/>
      <c r="C75" s="21" t="s">
        <v>26</v>
      </c>
      <c r="D75" s="11">
        <v>64.77</v>
      </c>
      <c r="E75" s="11"/>
      <c r="F75" s="22">
        <v>119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66.790000000000006</v>
      </c>
      <c r="E77" s="11"/>
      <c r="F77" s="22">
        <v>128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5.6</v>
      </c>
      <c r="O77" s="34">
        <v>150</v>
      </c>
      <c r="P77" s="2"/>
    </row>
    <row r="78" spans="1:16" ht="15" thickBot="1" x14ac:dyDescent="0.4">
      <c r="A78" s="2"/>
      <c r="C78" s="21" t="s">
        <v>36</v>
      </c>
      <c r="D78" s="11">
        <v>74.92</v>
      </c>
      <c r="E78" s="11"/>
      <c r="F78" s="22">
        <v>1249</v>
      </c>
      <c r="G78" s="16"/>
      <c r="H78" s="103">
        <v>1</v>
      </c>
      <c r="I78" s="105">
        <v>364</v>
      </c>
      <c r="J78" s="105">
        <v>155</v>
      </c>
      <c r="K78" s="107">
        <f>((I78-J78)/I78)</f>
        <v>0.57417582417582413</v>
      </c>
      <c r="M78" s="13">
        <v>2</v>
      </c>
      <c r="N78" s="35">
        <v>5.5</v>
      </c>
      <c r="O78" s="36">
        <v>150</v>
      </c>
      <c r="P78" s="2"/>
    </row>
    <row r="79" spans="1:16" ht="15" thickBot="1" x14ac:dyDescent="0.4">
      <c r="A79" s="2"/>
      <c r="C79" s="21" t="s">
        <v>37</v>
      </c>
      <c r="D79" s="11">
        <v>75.03</v>
      </c>
      <c r="E79" s="11">
        <v>7.6</v>
      </c>
      <c r="F79" s="22">
        <v>408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399</v>
      </c>
      <c r="G80" s="16"/>
      <c r="H80" s="103">
        <v>10</v>
      </c>
      <c r="I80" s="105">
        <v>369</v>
      </c>
      <c r="J80" s="105">
        <v>140</v>
      </c>
      <c r="K80" s="107">
        <f>((I80-J80)/I80)</f>
        <v>0.62059620596205967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76.09</v>
      </c>
      <c r="E81" s="11">
        <v>7.1</v>
      </c>
      <c r="F81" s="22">
        <v>988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0.55985130111524162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971</v>
      </c>
      <c r="G82" s="16"/>
      <c r="M82" s="96" t="s">
        <v>43</v>
      </c>
      <c r="N82" s="97"/>
      <c r="O82" s="37">
        <f>(J67-J68)/J67</f>
        <v>0.32939189189189189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0.37909319899244331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-6.6937119675456389E-2</v>
      </c>
      <c r="P84" s="2"/>
    </row>
    <row r="85" spans="1:16" x14ac:dyDescent="0.35">
      <c r="A85" s="2"/>
      <c r="B85" s="41"/>
      <c r="C85" s="45" t="s">
        <v>52</v>
      </c>
      <c r="D85" s="33">
        <v>90.96</v>
      </c>
      <c r="E85" s="33"/>
      <c r="F85" s="34"/>
      <c r="G85" s="46"/>
      <c r="H85" s="47" t="s">
        <v>21</v>
      </c>
      <c r="I85" s="33">
        <v>488</v>
      </c>
      <c r="J85" s="33">
        <v>408</v>
      </c>
      <c r="K85" s="34">
        <f>I85-J85</f>
        <v>80</v>
      </c>
      <c r="M85" s="101" t="s">
        <v>76</v>
      </c>
      <c r="N85" s="102"/>
      <c r="O85" s="71">
        <f>(J67-J70)/J67</f>
        <v>0.5557432432432432</v>
      </c>
      <c r="P85" s="2"/>
    </row>
    <row r="86" spans="1:16" ht="15" thickBot="1" x14ac:dyDescent="0.4">
      <c r="A86" s="2"/>
      <c r="B86" s="41"/>
      <c r="C86" s="45" t="s">
        <v>54</v>
      </c>
      <c r="D86" s="33">
        <v>72.849999999999994</v>
      </c>
      <c r="E86" s="33">
        <v>67.83</v>
      </c>
      <c r="F86" s="34">
        <v>93.11</v>
      </c>
      <c r="G86" s="48">
        <v>5.6</v>
      </c>
      <c r="H86" s="66" t="s">
        <v>25</v>
      </c>
      <c r="I86" s="35">
        <v>151</v>
      </c>
      <c r="J86" s="35">
        <v>125</v>
      </c>
      <c r="K86" s="34">
        <f>I86-J86</f>
        <v>26</v>
      </c>
      <c r="L86" s="49"/>
      <c r="M86" s="91" t="s">
        <v>53</v>
      </c>
      <c r="N86" s="92"/>
      <c r="O86" s="72">
        <f>(J66-J70)/J66</f>
        <v>0.8044609665427509</v>
      </c>
      <c r="P86" s="2"/>
    </row>
    <row r="87" spans="1:16" ht="15" customHeight="1" x14ac:dyDescent="0.35">
      <c r="A87" s="2"/>
      <c r="B87" s="41"/>
      <c r="C87" s="45" t="s">
        <v>55</v>
      </c>
      <c r="D87" s="33">
        <v>74.05</v>
      </c>
      <c r="E87" s="33">
        <v>54.27</v>
      </c>
      <c r="F87" s="34">
        <v>73.290000000000006</v>
      </c>
      <c r="P87" s="2"/>
    </row>
    <row r="88" spans="1:16" ht="15" customHeight="1" x14ac:dyDescent="0.35">
      <c r="A88" s="2"/>
      <c r="B88" s="41"/>
      <c r="C88" s="45" t="s">
        <v>56</v>
      </c>
      <c r="D88" s="33">
        <v>73.849999999999994</v>
      </c>
      <c r="E88" s="33">
        <v>47.27</v>
      </c>
      <c r="F88" s="34">
        <v>64.010000000000005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56.44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91.02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 t="s">
        <v>546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 t="s">
        <v>549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550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551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548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 t="s">
        <v>552</v>
      </c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 t="s">
        <v>545</v>
      </c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547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 t="s">
        <v>553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 t="s">
        <v>554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82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585</v>
      </c>
      <c r="G119" s="12"/>
      <c r="H119" s="12"/>
      <c r="I119" s="12"/>
      <c r="J119" s="116">
        <f>AVERAGE(F119:I119)</f>
        <v>585</v>
      </c>
      <c r="K119" s="117"/>
      <c r="M119" s="8">
        <v>2</v>
      </c>
      <c r="N119" s="118">
        <v>9.6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470</v>
      </c>
      <c r="G120" s="12"/>
      <c r="H120" s="12"/>
      <c r="I120" s="12"/>
      <c r="J120" s="116">
        <f t="shared" ref="J120:J125" si="2">AVERAGE(F120:I120)</f>
        <v>470</v>
      </c>
      <c r="K120" s="117"/>
      <c r="M120" s="8">
        <v>3</v>
      </c>
      <c r="N120" s="118">
        <v>9.5</v>
      </c>
      <c r="O120" s="119"/>
      <c r="P120" s="2"/>
    </row>
    <row r="121" spans="1:16" x14ac:dyDescent="0.35">
      <c r="A121" s="2"/>
      <c r="C121" s="9" t="s">
        <v>12</v>
      </c>
      <c r="D121" s="11">
        <v>63.93</v>
      </c>
      <c r="E121" s="11">
        <v>8.1</v>
      </c>
      <c r="F121" s="11">
        <v>659</v>
      </c>
      <c r="G121" s="11">
        <v>698</v>
      </c>
      <c r="H121" s="11">
        <v>719</v>
      </c>
      <c r="I121" s="11">
        <v>758</v>
      </c>
      <c r="J121" s="116">
        <f t="shared" si="2"/>
        <v>708.5</v>
      </c>
      <c r="K121" s="117"/>
      <c r="M121" s="8">
        <v>4</v>
      </c>
      <c r="N121" s="118">
        <v>9.3000000000000007</v>
      </c>
      <c r="O121" s="119"/>
      <c r="P121" s="2"/>
    </row>
    <row r="122" spans="1:16" x14ac:dyDescent="0.35">
      <c r="A122" s="2"/>
      <c r="C122" s="9" t="s">
        <v>13</v>
      </c>
      <c r="D122" s="11">
        <v>61.96</v>
      </c>
      <c r="E122" s="11">
        <v>9</v>
      </c>
      <c r="F122" s="11">
        <v>310</v>
      </c>
      <c r="G122" s="11">
        <v>294</v>
      </c>
      <c r="H122" s="11">
        <v>309</v>
      </c>
      <c r="I122" s="11">
        <v>297</v>
      </c>
      <c r="J122" s="116">
        <f t="shared" si="2"/>
        <v>302.5</v>
      </c>
      <c r="K122" s="117"/>
      <c r="M122" s="8">
        <v>5</v>
      </c>
      <c r="N122" s="118">
        <v>8.9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198</v>
      </c>
      <c r="G123" s="64">
        <v>186</v>
      </c>
      <c r="H123" s="64">
        <v>178</v>
      </c>
      <c r="I123" s="64">
        <v>169</v>
      </c>
      <c r="J123" s="116">
        <f t="shared" si="2"/>
        <v>182.75</v>
      </c>
      <c r="K123" s="117"/>
      <c r="M123" s="13">
        <v>6</v>
      </c>
      <c r="N123" s="120">
        <v>8.4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132</v>
      </c>
      <c r="G124" s="64">
        <v>119</v>
      </c>
      <c r="H124" s="64">
        <v>114</v>
      </c>
      <c r="I124" s="64">
        <v>105</v>
      </c>
      <c r="J124" s="116">
        <f t="shared" si="2"/>
        <v>117.5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59.93</v>
      </c>
      <c r="E125" s="15">
        <v>8.1999999999999993</v>
      </c>
      <c r="F125" s="15">
        <v>129</v>
      </c>
      <c r="G125" s="15">
        <v>117</v>
      </c>
      <c r="H125" s="15">
        <v>110</v>
      </c>
      <c r="I125" s="15">
        <v>102</v>
      </c>
      <c r="J125" s="122">
        <f t="shared" si="2"/>
        <v>114.5</v>
      </c>
      <c r="K125" s="123"/>
      <c r="M125" s="68" t="s">
        <v>65</v>
      </c>
      <c r="N125" s="66">
        <v>0.39300000000000002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18.63</v>
      </c>
      <c r="E128" s="11">
        <v>9.8000000000000007</v>
      </c>
      <c r="F128" s="22">
        <v>819</v>
      </c>
      <c r="G128" s="16"/>
      <c r="H128" s="23" t="s">
        <v>21</v>
      </c>
      <c r="I128" s="111">
        <v>4.37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64.08</v>
      </c>
      <c r="E129" s="11"/>
      <c r="F129" s="22">
        <v>130</v>
      </c>
      <c r="G129" s="16"/>
      <c r="H129" s="27" t="s">
        <v>25</v>
      </c>
      <c r="I129" s="113">
        <v>4.1500000000000004</v>
      </c>
      <c r="J129" s="113"/>
      <c r="K129" s="114"/>
      <c r="M129" s="66">
        <v>6.7</v>
      </c>
      <c r="N129" s="28">
        <v>57</v>
      </c>
      <c r="O129" s="67">
        <v>0.03</v>
      </c>
      <c r="P129" s="2"/>
    </row>
    <row r="130" spans="1:16" ht="15" customHeight="1" thickBot="1" x14ac:dyDescent="0.4">
      <c r="A130" s="2"/>
      <c r="C130" s="21" t="s">
        <v>26</v>
      </c>
      <c r="D130" s="11">
        <v>65.569999999999993</v>
      </c>
      <c r="E130" s="11"/>
      <c r="F130" s="22">
        <v>127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66.069999999999993</v>
      </c>
      <c r="E132" s="11"/>
      <c r="F132" s="22">
        <v>124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5.7</v>
      </c>
      <c r="O132" s="34">
        <v>150</v>
      </c>
      <c r="P132" s="2"/>
    </row>
    <row r="133" spans="1:16" ht="15" thickBot="1" x14ac:dyDescent="0.4">
      <c r="A133" s="2"/>
      <c r="C133" s="21" t="s">
        <v>36</v>
      </c>
      <c r="D133" s="11">
        <v>74.599999999999994</v>
      </c>
      <c r="E133" s="11"/>
      <c r="F133" s="22">
        <v>1335</v>
      </c>
      <c r="G133" s="16"/>
      <c r="H133" s="103"/>
      <c r="I133" s="105"/>
      <c r="J133" s="105"/>
      <c r="K133" s="107" t="e">
        <f>((I133-J133)/I133)</f>
        <v>#DIV/0!</v>
      </c>
      <c r="M133" s="13">
        <v>2</v>
      </c>
      <c r="N133" s="35">
        <v>5.8</v>
      </c>
      <c r="O133" s="36">
        <v>150</v>
      </c>
      <c r="P133" s="2"/>
    </row>
    <row r="134" spans="1:16" ht="15" thickBot="1" x14ac:dyDescent="0.4">
      <c r="A134" s="2"/>
      <c r="C134" s="21" t="s">
        <v>37</v>
      </c>
      <c r="D134" s="11">
        <v>75.17</v>
      </c>
      <c r="E134" s="11">
        <v>7.4</v>
      </c>
      <c r="F134" s="22">
        <v>398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382</v>
      </c>
      <c r="G135" s="16"/>
      <c r="H135" s="103">
        <v>5</v>
      </c>
      <c r="I135" s="105">
        <v>249</v>
      </c>
      <c r="J135" s="105">
        <v>120</v>
      </c>
      <c r="K135" s="107">
        <f>((I135-J135)/I135)</f>
        <v>0.51807228915662651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75.900000000000006</v>
      </c>
      <c r="E136" s="11">
        <v>6.9</v>
      </c>
      <c r="F136" s="22">
        <v>979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0.57304163726182078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965</v>
      </c>
      <c r="G137" s="16"/>
      <c r="M137" s="96" t="s">
        <v>43</v>
      </c>
      <c r="N137" s="97"/>
      <c r="O137" s="37">
        <f>(J122-J123)/J122</f>
        <v>0.3958677685950413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0.35704514363885087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2.553191489361702E-2</v>
      </c>
      <c r="P139" s="2"/>
    </row>
    <row r="140" spans="1:16" x14ac:dyDescent="0.35">
      <c r="A140" s="2"/>
      <c r="B140" s="41"/>
      <c r="C140" s="45" t="s">
        <v>52</v>
      </c>
      <c r="D140" s="33">
        <v>91.25</v>
      </c>
      <c r="E140" s="33"/>
      <c r="F140" s="34"/>
      <c r="G140" s="46"/>
      <c r="H140" s="47" t="s">
        <v>75</v>
      </c>
      <c r="I140" s="33">
        <v>262</v>
      </c>
      <c r="J140" s="33">
        <v>231</v>
      </c>
      <c r="K140" s="34">
        <f>I140-J140</f>
        <v>31</v>
      </c>
      <c r="M140" s="101" t="s">
        <v>76</v>
      </c>
      <c r="N140" s="102"/>
      <c r="O140" s="71">
        <f>(J122-J125)/J122</f>
        <v>0.62148760330578512</v>
      </c>
      <c r="P140" s="2"/>
    </row>
    <row r="141" spans="1:16" ht="15" thickBot="1" x14ac:dyDescent="0.4">
      <c r="A141" s="2"/>
      <c r="B141" s="41"/>
      <c r="C141" s="45" t="s">
        <v>54</v>
      </c>
      <c r="D141" s="33">
        <v>72.650000000000006</v>
      </c>
      <c r="E141" s="33">
        <v>68</v>
      </c>
      <c r="F141" s="34">
        <v>93.6</v>
      </c>
      <c r="G141" s="48">
        <v>5.8</v>
      </c>
      <c r="H141" s="66" t="s">
        <v>25</v>
      </c>
      <c r="I141" s="35">
        <v>159</v>
      </c>
      <c r="J141" s="35">
        <v>140</v>
      </c>
      <c r="K141" s="34">
        <f>I141-J141</f>
        <v>19</v>
      </c>
      <c r="L141" s="49"/>
      <c r="M141" s="91" t="s">
        <v>53</v>
      </c>
      <c r="N141" s="92"/>
      <c r="O141" s="72">
        <f>(J121-J125)/J121</f>
        <v>0.83839096683133385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75.150000000000006</v>
      </c>
      <c r="E142" s="33">
        <v>55.25</v>
      </c>
      <c r="F142" s="34">
        <v>73.52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74.849999999999994</v>
      </c>
      <c r="E143" s="33">
        <v>48.2</v>
      </c>
      <c r="F143" s="34">
        <v>64.400000000000006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52.85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91.2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 t="s">
        <v>555</v>
      </c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 t="s">
        <v>558</v>
      </c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 t="s">
        <v>559</v>
      </c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560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561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 t="s">
        <v>556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 t="s">
        <v>557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562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 t="s">
        <v>563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8035-D06C-4105-9545-EE1DE758FB86}">
  <dimension ref="A1:S171"/>
  <sheetViews>
    <sheetView zoomScale="85" zoomScaleNormal="85" workbookViewId="0">
      <selection activeCell="N124" sqref="N124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68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892.58333333333337</v>
      </c>
    </row>
    <row r="7" spans="1:19" x14ac:dyDescent="0.35">
      <c r="A7" s="2"/>
      <c r="C7" s="9" t="s">
        <v>10</v>
      </c>
      <c r="D7" s="10"/>
      <c r="E7" s="10"/>
      <c r="F7" s="11">
        <v>552</v>
      </c>
      <c r="G7" s="12"/>
      <c r="H7" s="12"/>
      <c r="I7" s="12"/>
      <c r="J7" s="116">
        <f>AVERAGE(F7:I7)</f>
        <v>552</v>
      </c>
      <c r="K7" s="117"/>
      <c r="M7" s="8">
        <v>2</v>
      </c>
      <c r="N7" s="118">
        <v>9.4</v>
      </c>
      <c r="O7" s="119"/>
      <c r="P7" s="2"/>
      <c r="R7" s="56" t="s">
        <v>21</v>
      </c>
      <c r="S7" s="73">
        <f>AVERAGE(J10,J67,J122)</f>
        <v>358.08333333333331</v>
      </c>
    </row>
    <row r="8" spans="1:19" x14ac:dyDescent="0.35">
      <c r="A8" s="2"/>
      <c r="C8" s="9" t="s">
        <v>11</v>
      </c>
      <c r="D8" s="10"/>
      <c r="E8" s="10"/>
      <c r="F8" s="11">
        <v>403</v>
      </c>
      <c r="G8" s="12"/>
      <c r="H8" s="12"/>
      <c r="I8" s="12"/>
      <c r="J8" s="116">
        <f t="shared" ref="J8:J13" si="0">AVERAGE(F8:I8)</f>
        <v>403</v>
      </c>
      <c r="K8" s="117"/>
      <c r="M8" s="8">
        <v>3</v>
      </c>
      <c r="N8" s="118">
        <v>9.1999999999999993</v>
      </c>
      <c r="O8" s="119"/>
      <c r="P8" s="2"/>
      <c r="R8" s="56" t="s">
        <v>25</v>
      </c>
      <c r="S8" s="74">
        <f>AVERAGE(J13,J70,J125)</f>
        <v>123.41666666666667</v>
      </c>
    </row>
    <row r="9" spans="1:19" x14ac:dyDescent="0.35">
      <c r="A9" s="2"/>
      <c r="C9" s="9" t="s">
        <v>12</v>
      </c>
      <c r="D9" s="11">
        <v>59.96</v>
      </c>
      <c r="E9" s="11">
        <v>7</v>
      </c>
      <c r="F9" s="11">
        <v>818</v>
      </c>
      <c r="G9" s="11">
        <v>796</v>
      </c>
      <c r="H9" s="11">
        <v>622</v>
      </c>
      <c r="I9" s="11">
        <v>724</v>
      </c>
      <c r="J9" s="116">
        <f t="shared" si="0"/>
        <v>740</v>
      </c>
      <c r="K9" s="117"/>
      <c r="M9" s="8">
        <v>4</v>
      </c>
      <c r="N9" s="118">
        <v>8.9</v>
      </c>
      <c r="O9" s="119"/>
      <c r="P9" s="2"/>
      <c r="R9" s="75" t="s">
        <v>78</v>
      </c>
      <c r="S9" s="76">
        <f>S6-S8</f>
        <v>769.16666666666674</v>
      </c>
    </row>
    <row r="10" spans="1:19" x14ac:dyDescent="0.35">
      <c r="A10" s="2"/>
      <c r="C10" s="9" t="s">
        <v>13</v>
      </c>
      <c r="D10" s="11">
        <v>61.26</v>
      </c>
      <c r="E10" s="11">
        <v>9</v>
      </c>
      <c r="F10" s="11">
        <v>328</v>
      </c>
      <c r="G10" s="11">
        <v>332</v>
      </c>
      <c r="H10" s="11">
        <v>325</v>
      </c>
      <c r="I10" s="11">
        <v>320</v>
      </c>
      <c r="J10" s="116">
        <f t="shared" si="0"/>
        <v>326.25</v>
      </c>
      <c r="K10" s="117"/>
      <c r="M10" s="8">
        <v>5</v>
      </c>
      <c r="N10" s="118">
        <v>8.8000000000000007</v>
      </c>
      <c r="O10" s="119"/>
      <c r="P10" s="2"/>
      <c r="R10" s="75" t="s">
        <v>79</v>
      </c>
      <c r="S10" s="77">
        <f>S7-S8</f>
        <v>234.66666666666663</v>
      </c>
    </row>
    <row r="11" spans="1:19" ht="15" thickBot="1" x14ac:dyDescent="0.4">
      <c r="A11" s="2"/>
      <c r="C11" s="9" t="s">
        <v>14</v>
      </c>
      <c r="D11" s="11"/>
      <c r="E11" s="11"/>
      <c r="F11" s="11">
        <v>207</v>
      </c>
      <c r="G11" s="64">
        <v>215</v>
      </c>
      <c r="H11" s="64">
        <v>211</v>
      </c>
      <c r="I11" s="64">
        <v>194</v>
      </c>
      <c r="J11" s="116">
        <f t="shared" si="0"/>
        <v>206.75</v>
      </c>
      <c r="K11" s="117"/>
      <c r="M11" s="13">
        <v>6</v>
      </c>
      <c r="N11" s="120">
        <v>8.3000000000000007</v>
      </c>
      <c r="O11" s="121"/>
      <c r="P11" s="2"/>
      <c r="R11" s="78" t="s">
        <v>80</v>
      </c>
      <c r="S11" s="79">
        <f>S9/S6</f>
        <v>0.86173093081878449</v>
      </c>
    </row>
    <row r="12" spans="1:19" ht="15" thickBot="1" x14ac:dyDescent="0.4">
      <c r="A12" s="2"/>
      <c r="C12" s="9" t="s">
        <v>15</v>
      </c>
      <c r="D12" s="11"/>
      <c r="E12" s="11"/>
      <c r="F12" s="11">
        <v>110</v>
      </c>
      <c r="G12" s="64">
        <v>102</v>
      </c>
      <c r="H12" s="64">
        <v>103</v>
      </c>
      <c r="I12" s="64">
        <v>105</v>
      </c>
      <c r="J12" s="116">
        <f t="shared" si="0"/>
        <v>105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0.6553409355364207</v>
      </c>
    </row>
    <row r="13" spans="1:19" ht="15" thickBot="1" x14ac:dyDescent="0.4">
      <c r="A13" s="2"/>
      <c r="C13" s="14" t="s">
        <v>16</v>
      </c>
      <c r="D13" s="15">
        <v>61.32</v>
      </c>
      <c r="E13" s="15">
        <v>8.6999999999999993</v>
      </c>
      <c r="F13" s="15">
        <v>112</v>
      </c>
      <c r="G13" s="15">
        <v>106</v>
      </c>
      <c r="H13" s="15">
        <v>107</v>
      </c>
      <c r="I13" s="15">
        <v>107</v>
      </c>
      <c r="J13" s="122">
        <f t="shared" si="0"/>
        <v>108</v>
      </c>
      <c r="K13" s="123"/>
      <c r="M13" s="68" t="s">
        <v>65</v>
      </c>
      <c r="N13" s="66">
        <v>0.32600000000000001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14.69</v>
      </c>
      <c r="E16" s="11">
        <v>10.199999999999999</v>
      </c>
      <c r="F16" s="22">
        <v>978</v>
      </c>
      <c r="G16" s="16"/>
      <c r="H16" s="23" t="s">
        <v>21</v>
      </c>
      <c r="I16" s="111">
        <v>4.3899999999999997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65.09</v>
      </c>
      <c r="E17" s="11"/>
      <c r="F17" s="22">
        <v>109</v>
      </c>
      <c r="G17" s="16"/>
      <c r="H17" s="27" t="s">
        <v>25</v>
      </c>
      <c r="I17" s="113">
        <v>4.1399999999999997</v>
      </c>
      <c r="J17" s="113"/>
      <c r="K17" s="114"/>
      <c r="M17" s="66">
        <v>6.9</v>
      </c>
      <c r="N17" s="28">
        <v>80</v>
      </c>
      <c r="O17" s="67">
        <v>0.03</v>
      </c>
      <c r="P17" s="2"/>
    </row>
    <row r="18" spans="1:16" ht="15" thickBot="1" x14ac:dyDescent="0.4">
      <c r="A18" s="2"/>
      <c r="C18" s="21" t="s">
        <v>26</v>
      </c>
      <c r="D18" s="11">
        <v>66.010000000000005</v>
      </c>
      <c r="E18" s="11"/>
      <c r="F18" s="22">
        <v>112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67.22</v>
      </c>
      <c r="E20" s="11"/>
      <c r="F20" s="22">
        <v>115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5.7</v>
      </c>
      <c r="O20" s="34">
        <v>150</v>
      </c>
      <c r="P20" s="2"/>
    </row>
    <row r="21" spans="1:16" ht="15" thickBot="1" x14ac:dyDescent="0.4">
      <c r="A21" s="2"/>
      <c r="C21" s="21" t="s">
        <v>36</v>
      </c>
      <c r="D21" s="11">
        <v>74.92</v>
      </c>
      <c r="E21" s="11"/>
      <c r="F21" s="22">
        <v>920</v>
      </c>
      <c r="G21" s="16"/>
      <c r="H21" s="103">
        <v>6</v>
      </c>
      <c r="I21" s="105">
        <v>203</v>
      </c>
      <c r="J21" s="105">
        <v>98</v>
      </c>
      <c r="K21" s="107">
        <f>((I21-J21)/I21)</f>
        <v>0.51724137931034486</v>
      </c>
      <c r="M21" s="13">
        <v>2</v>
      </c>
      <c r="N21" s="35">
        <v>5.5</v>
      </c>
      <c r="O21" s="36">
        <v>150</v>
      </c>
      <c r="P21" s="2"/>
    </row>
    <row r="22" spans="1:16" ht="15.75" customHeight="1" thickBot="1" x14ac:dyDescent="0.4">
      <c r="A22" s="2"/>
      <c r="C22" s="21" t="s">
        <v>37</v>
      </c>
      <c r="D22" s="11">
        <v>73.47</v>
      </c>
      <c r="E22" s="11">
        <v>7.9</v>
      </c>
      <c r="F22" s="22">
        <v>405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388</v>
      </c>
      <c r="G23" s="16"/>
      <c r="H23" s="103"/>
      <c r="I23" s="105"/>
      <c r="J23" s="105"/>
      <c r="K23" s="107" t="e">
        <f>((I23-J23)/I23)</f>
        <v>#DIV/0!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77.17</v>
      </c>
      <c r="E24" s="11">
        <v>7.2</v>
      </c>
      <c r="F24" s="22">
        <v>951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0.5591216216216216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905</v>
      </c>
      <c r="G25" s="16"/>
      <c r="M25" s="96" t="s">
        <v>43</v>
      </c>
      <c r="N25" s="97"/>
      <c r="O25" s="37">
        <f>(J10-J11)/J10</f>
        <v>0.36628352490421456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0.49214026602176542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-2.8571428571428571E-2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91.75</v>
      </c>
      <c r="E28" s="33"/>
      <c r="F28" s="34"/>
      <c r="G28" s="46"/>
      <c r="H28" s="47" t="s">
        <v>75</v>
      </c>
      <c r="I28" s="33">
        <v>278</v>
      </c>
      <c r="J28" s="33">
        <v>227</v>
      </c>
      <c r="K28" s="34">
        <f>I28-J28</f>
        <v>51</v>
      </c>
      <c r="M28" s="101" t="s">
        <v>76</v>
      </c>
      <c r="N28" s="102"/>
      <c r="O28" s="71">
        <f>(J10-J13)/J10</f>
        <v>0.66896551724137931</v>
      </c>
      <c r="P28" s="2"/>
    </row>
    <row r="29" spans="1:16" ht="15" thickBot="1" x14ac:dyDescent="0.4">
      <c r="A29" s="2"/>
      <c r="B29" s="41"/>
      <c r="C29" s="45" t="s">
        <v>54</v>
      </c>
      <c r="D29" s="33">
        <v>72.849999999999994</v>
      </c>
      <c r="E29" s="33">
        <v>68.25</v>
      </c>
      <c r="F29" s="34">
        <v>93.68</v>
      </c>
      <c r="G29" s="48">
        <v>5.3</v>
      </c>
      <c r="H29" s="66" t="s">
        <v>25</v>
      </c>
      <c r="I29" s="35">
        <v>170</v>
      </c>
      <c r="J29" s="35">
        <v>153</v>
      </c>
      <c r="K29" s="36">
        <f>I29-J29</f>
        <v>17</v>
      </c>
      <c r="L29" s="49"/>
      <c r="M29" s="91" t="s">
        <v>53</v>
      </c>
      <c r="N29" s="92"/>
      <c r="O29" s="72">
        <f>(J9-J13)/J9</f>
        <v>0.8540540540540541</v>
      </c>
      <c r="P29" s="2"/>
    </row>
    <row r="30" spans="1:16" ht="15" customHeight="1" x14ac:dyDescent="0.35">
      <c r="A30" s="2"/>
      <c r="B30" s="41"/>
      <c r="C30" s="45" t="s">
        <v>55</v>
      </c>
      <c r="D30" s="33">
        <v>78.099999999999994</v>
      </c>
      <c r="E30" s="33">
        <v>67.09</v>
      </c>
      <c r="F30" s="34">
        <v>85.9</v>
      </c>
      <c r="P30" s="2"/>
    </row>
    <row r="31" spans="1:16" ht="15" customHeight="1" x14ac:dyDescent="0.35">
      <c r="A31" s="2"/>
      <c r="B31" s="41"/>
      <c r="C31" s="45" t="s">
        <v>56</v>
      </c>
      <c r="D31" s="33">
        <v>74.25</v>
      </c>
      <c r="E31" s="33">
        <v>57.54</v>
      </c>
      <c r="F31" s="34">
        <v>77.5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55.25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91.5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 t="s">
        <v>564</v>
      </c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568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569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570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 t="s">
        <v>571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566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 t="s">
        <v>565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 t="s">
        <v>567</v>
      </c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 t="s">
        <v>572</v>
      </c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67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562</v>
      </c>
      <c r="G64" s="12"/>
      <c r="H64" s="12"/>
      <c r="I64" s="12"/>
      <c r="J64" s="116">
        <f>AVERAGE(F64:I64)</f>
        <v>562</v>
      </c>
      <c r="K64" s="117"/>
      <c r="M64" s="8">
        <v>2</v>
      </c>
      <c r="N64" s="118">
        <v>9.3000000000000007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492</v>
      </c>
      <c r="G65" s="12"/>
      <c r="H65" s="12"/>
      <c r="I65" s="12"/>
      <c r="J65" s="116">
        <f t="shared" ref="J65:J70" si="1">AVERAGE(F65:I65)</f>
        <v>492</v>
      </c>
      <c r="K65" s="117"/>
      <c r="M65" s="8">
        <v>3</v>
      </c>
      <c r="N65" s="118">
        <v>8.8000000000000007</v>
      </c>
      <c r="O65" s="119"/>
      <c r="P65" s="2"/>
    </row>
    <row r="66" spans="1:16" ht="15" customHeight="1" x14ac:dyDescent="0.35">
      <c r="A66" s="2"/>
      <c r="C66" s="9" t="s">
        <v>12</v>
      </c>
      <c r="D66" s="11">
        <v>61.22</v>
      </c>
      <c r="E66" s="11">
        <v>7.7</v>
      </c>
      <c r="F66" s="11">
        <v>667</v>
      </c>
      <c r="G66" s="11">
        <v>702</v>
      </c>
      <c r="H66" s="11">
        <v>690</v>
      </c>
      <c r="I66" s="11">
        <v>687</v>
      </c>
      <c r="J66" s="116">
        <f t="shared" si="1"/>
        <v>686.5</v>
      </c>
      <c r="K66" s="117"/>
      <c r="M66" s="8">
        <v>4</v>
      </c>
      <c r="N66" s="118">
        <v>8.9</v>
      </c>
      <c r="O66" s="119"/>
      <c r="P66" s="2"/>
    </row>
    <row r="67" spans="1:16" ht="15" customHeight="1" x14ac:dyDescent="0.35">
      <c r="A67" s="2"/>
      <c r="C67" s="9" t="s">
        <v>13</v>
      </c>
      <c r="D67" s="11">
        <v>61.17</v>
      </c>
      <c r="E67" s="11">
        <v>8.6999999999999993</v>
      </c>
      <c r="F67" s="11">
        <v>355</v>
      </c>
      <c r="G67" s="11">
        <v>367</v>
      </c>
      <c r="H67" s="11">
        <v>371</v>
      </c>
      <c r="I67" s="11">
        <v>369</v>
      </c>
      <c r="J67" s="116">
        <f t="shared" si="1"/>
        <v>365.5</v>
      </c>
      <c r="K67" s="117"/>
      <c r="M67" s="8">
        <v>5</v>
      </c>
      <c r="N67" s="118">
        <v>8.6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239</v>
      </c>
      <c r="G68" s="64">
        <v>241</v>
      </c>
      <c r="H68" s="64">
        <v>259</v>
      </c>
      <c r="I68" s="64">
        <v>249</v>
      </c>
      <c r="J68" s="116">
        <f t="shared" si="1"/>
        <v>247</v>
      </c>
      <c r="K68" s="117"/>
      <c r="M68" s="13">
        <v>6</v>
      </c>
      <c r="N68" s="120">
        <v>7.4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117</v>
      </c>
      <c r="G69" s="64">
        <v>125</v>
      </c>
      <c r="H69" s="64">
        <v>124</v>
      </c>
      <c r="I69" s="64">
        <v>126</v>
      </c>
      <c r="J69" s="116">
        <f t="shared" si="1"/>
        <v>123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60.91</v>
      </c>
      <c r="E70" s="15">
        <v>8.4</v>
      </c>
      <c r="F70" s="15">
        <v>112</v>
      </c>
      <c r="G70" s="15">
        <v>119</v>
      </c>
      <c r="H70" s="15">
        <v>128</v>
      </c>
      <c r="I70" s="15">
        <v>132</v>
      </c>
      <c r="J70" s="122">
        <f t="shared" si="1"/>
        <v>122.75</v>
      </c>
      <c r="K70" s="123"/>
      <c r="M70" s="68" t="s">
        <v>65</v>
      </c>
      <c r="N70" s="66">
        <v>0.42099999999999999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14.41</v>
      </c>
      <c r="E73" s="11">
        <v>10.1</v>
      </c>
      <c r="F73" s="22">
        <v>1125</v>
      </c>
      <c r="G73" s="16"/>
      <c r="H73" s="23" t="s">
        <v>21</v>
      </c>
      <c r="I73" s="111">
        <v>5.38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61.17</v>
      </c>
      <c r="E74" s="11"/>
      <c r="F74" s="22">
        <v>117</v>
      </c>
      <c r="G74" s="16"/>
      <c r="H74" s="27" t="s">
        <v>25</v>
      </c>
      <c r="I74" s="113">
        <v>5.27</v>
      </c>
      <c r="J74" s="113"/>
      <c r="K74" s="114"/>
      <c r="M74" s="66">
        <v>7.1</v>
      </c>
      <c r="N74" s="28">
        <v>63</v>
      </c>
      <c r="O74" s="67">
        <v>0.04</v>
      </c>
      <c r="P74" s="2"/>
    </row>
    <row r="75" spans="1:16" ht="15" customHeight="1" thickBot="1" x14ac:dyDescent="0.4">
      <c r="A75" s="2"/>
      <c r="C75" s="21" t="s">
        <v>26</v>
      </c>
      <c r="D75" s="11">
        <v>64.92</v>
      </c>
      <c r="E75" s="11"/>
      <c r="F75" s="22">
        <v>102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65.77</v>
      </c>
      <c r="E77" s="11"/>
      <c r="F77" s="22">
        <v>111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5.3</v>
      </c>
      <c r="O77" s="34">
        <v>150</v>
      </c>
      <c r="P77" s="2"/>
    </row>
    <row r="78" spans="1:16" ht="15" thickBot="1" x14ac:dyDescent="0.4">
      <c r="A78" s="2"/>
      <c r="C78" s="21" t="s">
        <v>36</v>
      </c>
      <c r="D78" s="11">
        <v>76.069999999999993</v>
      </c>
      <c r="E78" s="11"/>
      <c r="F78" s="22">
        <v>1098</v>
      </c>
      <c r="G78" s="16"/>
      <c r="H78" s="103">
        <v>3</v>
      </c>
      <c r="I78" s="105">
        <v>358</v>
      </c>
      <c r="J78" s="105">
        <v>171</v>
      </c>
      <c r="K78" s="107">
        <f>((I78-J78)/I78)</f>
        <v>0.52234636871508378</v>
      </c>
      <c r="M78" s="13">
        <v>2</v>
      </c>
      <c r="N78" s="35">
        <v>5.6</v>
      </c>
      <c r="O78" s="36">
        <v>150</v>
      </c>
      <c r="P78" s="2"/>
    </row>
    <row r="79" spans="1:16" ht="15" thickBot="1" x14ac:dyDescent="0.4">
      <c r="A79" s="2"/>
      <c r="C79" s="21" t="s">
        <v>37</v>
      </c>
      <c r="D79" s="11">
        <v>75.88</v>
      </c>
      <c r="E79" s="11">
        <v>8.1</v>
      </c>
      <c r="F79" s="22">
        <v>401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390</v>
      </c>
      <c r="G80" s="16"/>
      <c r="H80" s="103">
        <v>14</v>
      </c>
      <c r="I80" s="105">
        <v>239</v>
      </c>
      <c r="J80" s="105">
        <v>112</v>
      </c>
      <c r="K80" s="107">
        <f>((I80-J80)/I80)</f>
        <v>0.53138075313807531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76.61</v>
      </c>
      <c r="E81" s="11">
        <v>7.6</v>
      </c>
      <c r="F81" s="22">
        <v>898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0.46758922068463221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881</v>
      </c>
      <c r="G82" s="16"/>
      <c r="M82" s="96" t="s">
        <v>43</v>
      </c>
      <c r="N82" s="97"/>
      <c r="O82" s="37">
        <f>(J67-J68)/J67</f>
        <v>0.32421340629274964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0.50202429149797567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2.0325203252032522E-3</v>
      </c>
      <c r="P84" s="2"/>
    </row>
    <row r="85" spans="1:16" x14ac:dyDescent="0.35">
      <c r="A85" s="2"/>
      <c r="B85" s="41"/>
      <c r="C85" s="45" t="s">
        <v>52</v>
      </c>
      <c r="D85" s="33">
        <v>91.11</v>
      </c>
      <c r="E85" s="33"/>
      <c r="F85" s="34"/>
      <c r="G85" s="46"/>
      <c r="H85" s="47" t="s">
        <v>21</v>
      </c>
      <c r="I85" s="33">
        <v>501</v>
      </c>
      <c r="J85" s="33">
        <v>412</v>
      </c>
      <c r="K85" s="34">
        <f>I85-J85</f>
        <v>89</v>
      </c>
      <c r="M85" s="101" t="s">
        <v>76</v>
      </c>
      <c r="N85" s="102"/>
      <c r="O85" s="71">
        <f>(J67-J70)/J67</f>
        <v>0.66415868673050615</v>
      </c>
      <c r="P85" s="2"/>
    </row>
    <row r="86" spans="1:16" ht="15" thickBot="1" x14ac:dyDescent="0.4">
      <c r="A86" s="2"/>
      <c r="B86" s="41"/>
      <c r="C86" s="45" t="s">
        <v>54</v>
      </c>
      <c r="D86" s="33">
        <v>72.95</v>
      </c>
      <c r="E86" s="33">
        <v>67.89</v>
      </c>
      <c r="F86" s="34">
        <v>93.07</v>
      </c>
      <c r="G86" s="48">
        <v>5.4</v>
      </c>
      <c r="H86" s="66" t="s">
        <v>25</v>
      </c>
      <c r="I86" s="35">
        <v>131</v>
      </c>
      <c r="J86" s="35">
        <v>111</v>
      </c>
      <c r="K86" s="34">
        <f>I86-J86</f>
        <v>20</v>
      </c>
      <c r="L86" s="49"/>
      <c r="M86" s="91" t="s">
        <v>53</v>
      </c>
      <c r="N86" s="92"/>
      <c r="O86" s="72">
        <f>(J66-J70)/J66</f>
        <v>0.82119446467589219</v>
      </c>
      <c r="P86" s="2"/>
    </row>
    <row r="87" spans="1:16" ht="15" customHeight="1" x14ac:dyDescent="0.35">
      <c r="A87" s="2"/>
      <c r="B87" s="41"/>
      <c r="C87" s="45" t="s">
        <v>55</v>
      </c>
      <c r="D87" s="33">
        <v>78.05</v>
      </c>
      <c r="E87" s="33">
        <v>65.33</v>
      </c>
      <c r="F87" s="34">
        <v>83.71</v>
      </c>
      <c r="P87" s="2"/>
    </row>
    <row r="88" spans="1:16" ht="15" customHeight="1" x14ac:dyDescent="0.35">
      <c r="A88" s="2"/>
      <c r="B88" s="41"/>
      <c r="C88" s="45" t="s">
        <v>56</v>
      </c>
      <c r="D88" s="33">
        <v>76.650000000000006</v>
      </c>
      <c r="E88" s="33">
        <v>57.28</v>
      </c>
      <c r="F88" s="34">
        <v>74.739999999999995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54.59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90.84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 t="s">
        <v>573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 t="s">
        <v>577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578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579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576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 t="s">
        <v>574</v>
      </c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575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 t="s">
        <v>580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 t="s">
        <v>581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82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590</v>
      </c>
      <c r="G119" s="12"/>
      <c r="H119" s="12"/>
      <c r="I119" s="12"/>
      <c r="J119" s="116">
        <f>AVERAGE(F119:I119)</f>
        <v>590</v>
      </c>
      <c r="K119" s="117"/>
      <c r="M119" s="8">
        <v>2</v>
      </c>
      <c r="N119" s="118">
        <v>9.6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479</v>
      </c>
      <c r="G120" s="12"/>
      <c r="H120" s="12"/>
      <c r="I120" s="12"/>
      <c r="J120" s="116">
        <f t="shared" ref="J120:J125" si="2">AVERAGE(F120:I120)</f>
        <v>479</v>
      </c>
      <c r="K120" s="117"/>
      <c r="M120" s="8">
        <v>3</v>
      </c>
      <c r="N120" s="118">
        <v>9.3000000000000007</v>
      </c>
      <c r="O120" s="119"/>
      <c r="P120" s="2"/>
    </row>
    <row r="121" spans="1:16" x14ac:dyDescent="0.35">
      <c r="A121" s="2"/>
      <c r="C121" s="9" t="s">
        <v>12</v>
      </c>
      <c r="D121" s="11">
        <v>63.63</v>
      </c>
      <c r="E121" s="11">
        <v>7.9</v>
      </c>
      <c r="F121" s="11">
        <v>1110</v>
      </c>
      <c r="G121" s="11">
        <v>1277</v>
      </c>
      <c r="H121" s="11">
        <v>1298</v>
      </c>
      <c r="I121" s="11">
        <v>1320</v>
      </c>
      <c r="J121" s="116">
        <f t="shared" si="2"/>
        <v>1251.25</v>
      </c>
      <c r="K121" s="117"/>
      <c r="M121" s="8">
        <v>4</v>
      </c>
      <c r="N121" s="118">
        <v>9.1</v>
      </c>
      <c r="O121" s="119"/>
      <c r="P121" s="2"/>
    </row>
    <row r="122" spans="1:16" x14ac:dyDescent="0.35">
      <c r="A122" s="2"/>
      <c r="C122" s="9" t="s">
        <v>13</v>
      </c>
      <c r="D122" s="11">
        <v>58.77</v>
      </c>
      <c r="E122" s="11">
        <v>8.9</v>
      </c>
      <c r="F122" s="11">
        <v>380</v>
      </c>
      <c r="G122" s="11">
        <v>367</v>
      </c>
      <c r="H122" s="11">
        <v>385</v>
      </c>
      <c r="I122" s="11">
        <v>398</v>
      </c>
      <c r="J122" s="116">
        <f t="shared" si="2"/>
        <v>382.5</v>
      </c>
      <c r="K122" s="117"/>
      <c r="M122" s="8">
        <v>5</v>
      </c>
      <c r="N122" s="118">
        <v>8.9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161</v>
      </c>
      <c r="G123" s="64">
        <v>198</v>
      </c>
      <c r="H123" s="64">
        <v>229</v>
      </c>
      <c r="I123" s="64">
        <v>241</v>
      </c>
      <c r="J123" s="116">
        <f t="shared" si="2"/>
        <v>207.25</v>
      </c>
      <c r="K123" s="117"/>
      <c r="M123" s="13">
        <v>6</v>
      </c>
      <c r="N123" s="120">
        <v>8.1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140</v>
      </c>
      <c r="G124" s="64">
        <v>139</v>
      </c>
      <c r="H124" s="64">
        <v>144</v>
      </c>
      <c r="I124" s="64">
        <v>150</v>
      </c>
      <c r="J124" s="116">
        <f t="shared" si="2"/>
        <v>143.25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58.01</v>
      </c>
      <c r="E125" s="15">
        <v>8.4</v>
      </c>
      <c r="F125" s="15">
        <v>137</v>
      </c>
      <c r="G125" s="15">
        <v>134</v>
      </c>
      <c r="H125" s="15">
        <v>140</v>
      </c>
      <c r="I125" s="15">
        <v>147</v>
      </c>
      <c r="J125" s="122">
        <f t="shared" si="2"/>
        <v>139.5</v>
      </c>
      <c r="K125" s="123"/>
      <c r="M125" s="68" t="s">
        <v>65</v>
      </c>
      <c r="N125" s="66">
        <v>0.39800000000000002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21.23</v>
      </c>
      <c r="E128" s="11">
        <v>10</v>
      </c>
      <c r="F128" s="22">
        <v>898</v>
      </c>
      <c r="G128" s="16"/>
      <c r="H128" s="23" t="s">
        <v>21</v>
      </c>
      <c r="I128" s="111">
        <v>4.5999999999999996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62.35</v>
      </c>
      <c r="E129" s="11"/>
      <c r="F129" s="22">
        <v>125</v>
      </c>
      <c r="G129" s="16"/>
      <c r="H129" s="27" t="s">
        <v>25</v>
      </c>
      <c r="I129" s="113">
        <v>4.37</v>
      </c>
      <c r="J129" s="113"/>
      <c r="K129" s="114"/>
      <c r="M129" s="66">
        <v>6.8</v>
      </c>
      <c r="N129" s="28">
        <v>61</v>
      </c>
      <c r="O129" s="67">
        <v>0.03</v>
      </c>
      <c r="P129" s="2"/>
    </row>
    <row r="130" spans="1:16" ht="15" customHeight="1" thickBot="1" x14ac:dyDescent="0.4">
      <c r="A130" s="2"/>
      <c r="C130" s="21" t="s">
        <v>26</v>
      </c>
      <c r="D130" s="11">
        <v>68.239999999999995</v>
      </c>
      <c r="E130" s="11"/>
      <c r="F130" s="22">
        <v>122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65.67</v>
      </c>
      <c r="E132" s="11"/>
      <c r="F132" s="22">
        <v>119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5.6</v>
      </c>
      <c r="O132" s="34">
        <v>150</v>
      </c>
      <c r="P132" s="2"/>
    </row>
    <row r="133" spans="1:16" ht="15" thickBot="1" x14ac:dyDescent="0.4">
      <c r="A133" s="2"/>
      <c r="C133" s="21" t="s">
        <v>36</v>
      </c>
      <c r="D133" s="11">
        <v>75.400000000000006</v>
      </c>
      <c r="E133" s="11"/>
      <c r="F133" s="22">
        <v>1170</v>
      </c>
      <c r="G133" s="16"/>
      <c r="H133" s="103">
        <v>4</v>
      </c>
      <c r="I133" s="105">
        <v>319</v>
      </c>
      <c r="J133" s="105">
        <v>84</v>
      </c>
      <c r="K133" s="107">
        <f>((I133-J133)/I133)</f>
        <v>0.73667711598746077</v>
      </c>
      <c r="M133" s="13">
        <v>2</v>
      </c>
      <c r="N133" s="35">
        <v>5.7</v>
      </c>
      <c r="O133" s="36">
        <v>150</v>
      </c>
      <c r="P133" s="2"/>
    </row>
    <row r="134" spans="1:16" ht="15" thickBot="1" x14ac:dyDescent="0.4">
      <c r="A134" s="2"/>
      <c r="C134" s="21" t="s">
        <v>37</v>
      </c>
      <c r="D134" s="11">
        <v>75.37</v>
      </c>
      <c r="E134" s="11">
        <v>7.9</v>
      </c>
      <c r="F134" s="22">
        <v>411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397</v>
      </c>
      <c r="G135" s="16"/>
      <c r="H135" s="103">
        <v>7</v>
      </c>
      <c r="I135" s="105">
        <v>241</v>
      </c>
      <c r="J135" s="105">
        <v>100</v>
      </c>
      <c r="K135" s="107">
        <f>((I135-J135)/I135)</f>
        <v>0.58506224066390045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76.459999999999994</v>
      </c>
      <c r="E136" s="11">
        <v>7.4</v>
      </c>
      <c r="F136" s="22">
        <v>889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0.69430569430569433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875</v>
      </c>
      <c r="G137" s="16"/>
      <c r="M137" s="96" t="s">
        <v>43</v>
      </c>
      <c r="N137" s="97"/>
      <c r="O137" s="37">
        <f>(J122-J123)/J122</f>
        <v>0.45816993464052286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0.30880579010856452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2.6178010471204188E-2</v>
      </c>
      <c r="P139" s="2"/>
    </row>
    <row r="140" spans="1:16" x14ac:dyDescent="0.35">
      <c r="A140" s="2"/>
      <c r="B140" s="41"/>
      <c r="C140" s="45" t="s">
        <v>52</v>
      </c>
      <c r="D140" s="33">
        <v>91.4</v>
      </c>
      <c r="E140" s="33"/>
      <c r="F140" s="34"/>
      <c r="G140" s="46"/>
      <c r="H140" s="47" t="s">
        <v>75</v>
      </c>
      <c r="I140" s="33">
        <v>282</v>
      </c>
      <c r="J140" s="33">
        <v>246</v>
      </c>
      <c r="K140" s="34">
        <f>I140-J140</f>
        <v>36</v>
      </c>
      <c r="M140" s="101" t="s">
        <v>76</v>
      </c>
      <c r="N140" s="102"/>
      <c r="O140" s="71">
        <f>(J122-J125)/J122</f>
        <v>0.63529411764705879</v>
      </c>
      <c r="P140" s="2"/>
    </row>
    <row r="141" spans="1:16" ht="15" thickBot="1" x14ac:dyDescent="0.4">
      <c r="A141" s="2"/>
      <c r="B141" s="41"/>
      <c r="C141" s="45" t="s">
        <v>54</v>
      </c>
      <c r="D141" s="33">
        <v>72.7</v>
      </c>
      <c r="E141" s="33">
        <v>68.08</v>
      </c>
      <c r="F141" s="34">
        <v>93.65</v>
      </c>
      <c r="G141" s="48">
        <v>5.6</v>
      </c>
      <c r="H141" s="66" t="s">
        <v>25</v>
      </c>
      <c r="I141" s="35">
        <v>156</v>
      </c>
      <c r="J141" s="35">
        <v>139</v>
      </c>
      <c r="K141" s="34">
        <f>I141-J141</f>
        <v>17</v>
      </c>
      <c r="L141" s="49"/>
      <c r="M141" s="91" t="s">
        <v>53</v>
      </c>
      <c r="N141" s="92"/>
      <c r="O141" s="72">
        <f>(J121-J125)/J121</f>
        <v>0.88851148851148853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77.95</v>
      </c>
      <c r="E142" s="33">
        <v>65.150000000000006</v>
      </c>
      <c r="F142" s="34">
        <v>83.58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76.900000000000006</v>
      </c>
      <c r="E143" s="33">
        <v>57.37</v>
      </c>
      <c r="F143" s="34">
        <v>74.599999999999994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53.2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91.4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 t="s">
        <v>582</v>
      </c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 t="s">
        <v>585</v>
      </c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 t="s">
        <v>586</v>
      </c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587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383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 t="s">
        <v>583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 t="s">
        <v>584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588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 t="s">
        <v>589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C1AE-3F11-493F-BDCF-8A63DF7C0046}">
  <dimension ref="A1:S171"/>
  <sheetViews>
    <sheetView topLeftCell="A28" zoomScale="85" zoomScaleNormal="85" workbookViewId="0">
      <selection activeCell="N124" sqref="N124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68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724.08333333333337</v>
      </c>
    </row>
    <row r="7" spans="1:19" x14ac:dyDescent="0.35">
      <c r="A7" s="2"/>
      <c r="C7" s="9" t="s">
        <v>10</v>
      </c>
      <c r="D7" s="10"/>
      <c r="E7" s="10"/>
      <c r="F7" s="11">
        <v>559</v>
      </c>
      <c r="G7" s="12"/>
      <c r="H7" s="12"/>
      <c r="I7" s="12"/>
      <c r="J7" s="116">
        <f>AVERAGE(F7:I7)</f>
        <v>559</v>
      </c>
      <c r="K7" s="117"/>
      <c r="M7" s="8">
        <v>2</v>
      </c>
      <c r="N7" s="118">
        <v>9.6</v>
      </c>
      <c r="O7" s="119"/>
      <c r="P7" s="2"/>
      <c r="R7" s="56" t="s">
        <v>21</v>
      </c>
      <c r="S7" s="73">
        <f>AVERAGE(J10,J67,J122)</f>
        <v>392.75</v>
      </c>
    </row>
    <row r="8" spans="1:19" x14ac:dyDescent="0.35">
      <c r="A8" s="2"/>
      <c r="C8" s="9" t="s">
        <v>11</v>
      </c>
      <c r="D8" s="10"/>
      <c r="E8" s="10"/>
      <c r="F8" s="11">
        <v>396</v>
      </c>
      <c r="G8" s="12"/>
      <c r="H8" s="12"/>
      <c r="I8" s="12"/>
      <c r="J8" s="116">
        <f t="shared" ref="J8:J13" si="0">AVERAGE(F8:I8)</f>
        <v>396</v>
      </c>
      <c r="K8" s="117"/>
      <c r="M8" s="8">
        <v>3</v>
      </c>
      <c r="N8" s="118">
        <v>9.3000000000000007</v>
      </c>
      <c r="O8" s="119"/>
      <c r="P8" s="2"/>
      <c r="R8" s="56" t="s">
        <v>25</v>
      </c>
      <c r="S8" s="74">
        <f>AVERAGE(J13,J70,J125)</f>
        <v>138.16666666666666</v>
      </c>
    </row>
    <row r="9" spans="1:19" x14ac:dyDescent="0.35">
      <c r="A9" s="2"/>
      <c r="C9" s="9" t="s">
        <v>12</v>
      </c>
      <c r="D9" s="11">
        <v>67.08</v>
      </c>
      <c r="E9" s="11">
        <v>7.6</v>
      </c>
      <c r="F9" s="11">
        <v>771</v>
      </c>
      <c r="G9" s="11">
        <v>858</v>
      </c>
      <c r="H9" s="11">
        <v>780</v>
      </c>
      <c r="I9" s="11">
        <v>760</v>
      </c>
      <c r="J9" s="116">
        <f t="shared" si="0"/>
        <v>792.25</v>
      </c>
      <c r="K9" s="117"/>
      <c r="M9" s="8">
        <v>4</v>
      </c>
      <c r="N9" s="118">
        <v>9</v>
      </c>
      <c r="O9" s="119"/>
      <c r="P9" s="2"/>
      <c r="R9" s="75" t="s">
        <v>78</v>
      </c>
      <c r="S9" s="76">
        <f>S6-S8</f>
        <v>585.91666666666674</v>
      </c>
    </row>
    <row r="10" spans="1:19" x14ac:dyDescent="0.35">
      <c r="A10" s="2"/>
      <c r="C10" s="9" t="s">
        <v>13</v>
      </c>
      <c r="D10" s="11">
        <v>61.13</v>
      </c>
      <c r="E10" s="11">
        <v>9</v>
      </c>
      <c r="F10" s="11">
        <v>409</v>
      </c>
      <c r="G10" s="11">
        <v>422</v>
      </c>
      <c r="H10" s="11">
        <v>416</v>
      </c>
      <c r="I10" s="11">
        <v>398</v>
      </c>
      <c r="J10" s="116">
        <f t="shared" si="0"/>
        <v>411.25</v>
      </c>
      <c r="K10" s="117"/>
      <c r="M10" s="8">
        <v>5</v>
      </c>
      <c r="N10" s="118">
        <v>8.9</v>
      </c>
      <c r="O10" s="119"/>
      <c r="P10" s="2"/>
      <c r="R10" s="75" t="s">
        <v>79</v>
      </c>
      <c r="S10" s="77">
        <f>S7-S8</f>
        <v>254.58333333333334</v>
      </c>
    </row>
    <row r="11" spans="1:19" ht="15" thickBot="1" x14ac:dyDescent="0.4">
      <c r="A11" s="2"/>
      <c r="C11" s="9" t="s">
        <v>14</v>
      </c>
      <c r="D11" s="11"/>
      <c r="E11" s="11"/>
      <c r="F11" s="11">
        <v>270</v>
      </c>
      <c r="G11" s="64">
        <v>256</v>
      </c>
      <c r="H11" s="64">
        <v>250</v>
      </c>
      <c r="I11" s="64">
        <v>220</v>
      </c>
      <c r="J11" s="116">
        <f t="shared" si="0"/>
        <v>249</v>
      </c>
      <c r="K11" s="117"/>
      <c r="M11" s="13">
        <v>6</v>
      </c>
      <c r="N11" s="120">
        <v>8.1999999999999993</v>
      </c>
      <c r="O11" s="121"/>
      <c r="P11" s="2"/>
      <c r="R11" s="78" t="s">
        <v>80</v>
      </c>
      <c r="S11" s="79">
        <f>S9/S6</f>
        <v>0.80918402577972159</v>
      </c>
    </row>
    <row r="12" spans="1:19" ht="15" thickBot="1" x14ac:dyDescent="0.4">
      <c r="A12" s="2"/>
      <c r="C12" s="9" t="s">
        <v>15</v>
      </c>
      <c r="D12" s="11"/>
      <c r="E12" s="11"/>
      <c r="F12" s="11">
        <v>145</v>
      </c>
      <c r="G12" s="64">
        <v>140</v>
      </c>
      <c r="H12" s="64">
        <v>135</v>
      </c>
      <c r="I12" s="64">
        <v>126</v>
      </c>
      <c r="J12" s="116">
        <f t="shared" si="0"/>
        <v>136.5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0.64820708678124339</v>
      </c>
    </row>
    <row r="13" spans="1:19" ht="15" thickBot="1" x14ac:dyDescent="0.4">
      <c r="A13" s="2"/>
      <c r="C13" s="14" t="s">
        <v>16</v>
      </c>
      <c r="D13" s="15">
        <v>60.71</v>
      </c>
      <c r="E13" s="15">
        <v>8.6999999999999993</v>
      </c>
      <c r="F13" s="15">
        <v>148</v>
      </c>
      <c r="G13" s="15">
        <v>142</v>
      </c>
      <c r="H13" s="15">
        <v>137</v>
      </c>
      <c r="I13" s="15">
        <v>130</v>
      </c>
      <c r="J13" s="122">
        <f t="shared" si="0"/>
        <v>139.25</v>
      </c>
      <c r="K13" s="123"/>
      <c r="M13" s="68" t="s">
        <v>65</v>
      </c>
      <c r="N13" s="66">
        <v>0.33700000000000002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18.010000000000002</v>
      </c>
      <c r="E16" s="11">
        <v>9.8000000000000007</v>
      </c>
      <c r="F16" s="22">
        <v>1049</v>
      </c>
      <c r="G16" s="16"/>
      <c r="H16" s="23" t="s">
        <v>21</v>
      </c>
      <c r="I16" s="111">
        <v>5.12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62.77</v>
      </c>
      <c r="E17" s="11"/>
      <c r="F17" s="22">
        <v>141</v>
      </c>
      <c r="G17" s="16"/>
      <c r="H17" s="27" t="s">
        <v>25</v>
      </c>
      <c r="I17" s="113">
        <v>4.8</v>
      </c>
      <c r="J17" s="113"/>
      <c r="K17" s="114"/>
      <c r="M17" s="66">
        <v>6.9</v>
      </c>
      <c r="N17" s="28">
        <v>90</v>
      </c>
      <c r="O17" s="67">
        <v>0.04</v>
      </c>
      <c r="P17" s="2"/>
    </row>
    <row r="18" spans="1:16" ht="15" thickBot="1" x14ac:dyDescent="0.4">
      <c r="A18" s="2"/>
      <c r="C18" s="21" t="s">
        <v>26</v>
      </c>
      <c r="D18" s="11">
        <v>65.319999999999993</v>
      </c>
      <c r="E18" s="11"/>
      <c r="F18" s="22">
        <v>142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67.290000000000006</v>
      </c>
      <c r="E20" s="11"/>
      <c r="F20" s="22">
        <v>145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5.5</v>
      </c>
      <c r="O20" s="34">
        <v>150</v>
      </c>
      <c r="P20" s="2"/>
    </row>
    <row r="21" spans="1:16" ht="15" thickBot="1" x14ac:dyDescent="0.4">
      <c r="A21" s="2"/>
      <c r="C21" s="21" t="s">
        <v>36</v>
      </c>
      <c r="D21" s="11">
        <v>75.849999999999994</v>
      </c>
      <c r="E21" s="11"/>
      <c r="F21" s="22">
        <v>918</v>
      </c>
      <c r="G21" s="16"/>
      <c r="H21" s="103">
        <v>8</v>
      </c>
      <c r="I21" s="105">
        <v>226</v>
      </c>
      <c r="J21" s="105">
        <v>62</v>
      </c>
      <c r="K21" s="107">
        <f>((I21-J21)/I21)</f>
        <v>0.72566371681415931</v>
      </c>
      <c r="M21" s="13">
        <v>2</v>
      </c>
      <c r="N21" s="35">
        <v>5.7</v>
      </c>
      <c r="O21" s="36">
        <v>150</v>
      </c>
      <c r="P21" s="2"/>
    </row>
    <row r="22" spans="1:16" ht="15.75" customHeight="1" thickBot="1" x14ac:dyDescent="0.4">
      <c r="A22" s="2"/>
      <c r="C22" s="21" t="s">
        <v>37</v>
      </c>
      <c r="D22" s="11">
        <v>73.540000000000006</v>
      </c>
      <c r="E22" s="11">
        <v>8.1</v>
      </c>
      <c r="F22" s="22">
        <v>385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381</v>
      </c>
      <c r="G23" s="16"/>
      <c r="H23" s="103"/>
      <c r="I23" s="105"/>
      <c r="J23" s="105"/>
      <c r="K23" s="107" t="e">
        <f>((I23-J23)/I23)</f>
        <v>#DIV/0!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77.209999999999994</v>
      </c>
      <c r="E24" s="11">
        <v>7.2</v>
      </c>
      <c r="F24" s="22">
        <v>1008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0.48090880403912906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975</v>
      </c>
      <c r="G25" s="16"/>
      <c r="M25" s="96" t="s">
        <v>43</v>
      </c>
      <c r="N25" s="97"/>
      <c r="O25" s="37">
        <f>(J10-J11)/J10</f>
        <v>0.39452887537993919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0.45180722891566266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-2.0146520146520148E-2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91.35</v>
      </c>
      <c r="E28" s="33"/>
      <c r="F28" s="34"/>
      <c r="G28" s="46"/>
      <c r="H28" s="47" t="s">
        <v>75</v>
      </c>
      <c r="I28" s="33">
        <v>296</v>
      </c>
      <c r="J28" s="33">
        <v>232</v>
      </c>
      <c r="K28" s="34">
        <f>I28-J28</f>
        <v>64</v>
      </c>
      <c r="M28" s="101" t="s">
        <v>76</v>
      </c>
      <c r="N28" s="102"/>
      <c r="O28" s="71">
        <f>(J10-J13)/J10</f>
        <v>0.66139817629179332</v>
      </c>
      <c r="P28" s="2"/>
    </row>
    <row r="29" spans="1:16" ht="15" thickBot="1" x14ac:dyDescent="0.4">
      <c r="A29" s="2"/>
      <c r="B29" s="41"/>
      <c r="C29" s="45" t="s">
        <v>54</v>
      </c>
      <c r="D29" s="33">
        <v>72.8</v>
      </c>
      <c r="E29" s="33">
        <v>68.91</v>
      </c>
      <c r="F29" s="34">
        <v>94.65</v>
      </c>
      <c r="G29" s="48">
        <v>5.3</v>
      </c>
      <c r="H29" s="66" t="s">
        <v>25</v>
      </c>
      <c r="I29" s="35">
        <v>186</v>
      </c>
      <c r="J29" s="35">
        <v>164</v>
      </c>
      <c r="K29" s="36">
        <f>I29-J29</f>
        <v>22</v>
      </c>
      <c r="L29" s="49"/>
      <c r="M29" s="91" t="s">
        <v>53</v>
      </c>
      <c r="N29" s="92"/>
      <c r="O29" s="72">
        <f>(J9-J13)/J9</f>
        <v>0.82423477437677506</v>
      </c>
      <c r="P29" s="2"/>
    </row>
    <row r="30" spans="1:16" ht="15" customHeight="1" x14ac:dyDescent="0.35">
      <c r="A30" s="2"/>
      <c r="B30" s="41"/>
      <c r="C30" s="45" t="s">
        <v>55</v>
      </c>
      <c r="D30" s="33">
        <v>76.5</v>
      </c>
      <c r="E30" s="33">
        <v>65.3</v>
      </c>
      <c r="F30" s="34">
        <v>85.36</v>
      </c>
      <c r="P30" s="2"/>
    </row>
    <row r="31" spans="1:16" ht="15" customHeight="1" x14ac:dyDescent="0.35">
      <c r="A31" s="2"/>
      <c r="B31" s="41"/>
      <c r="C31" s="45" t="s">
        <v>56</v>
      </c>
      <c r="D31" s="33">
        <v>74.55</v>
      </c>
      <c r="E31" s="33">
        <v>57.75</v>
      </c>
      <c r="F31" s="34">
        <v>77.459999999999994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54.3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91.25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 t="s">
        <v>590</v>
      </c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594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340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595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 t="s">
        <v>596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591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 t="s">
        <v>592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 t="s">
        <v>593</v>
      </c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 t="s">
        <v>597</v>
      </c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67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577</v>
      </c>
      <c r="G64" s="12"/>
      <c r="H64" s="12"/>
      <c r="I64" s="12"/>
      <c r="J64" s="116">
        <f>AVERAGE(F64:I64)</f>
        <v>577</v>
      </c>
      <c r="K64" s="117"/>
      <c r="M64" s="8">
        <v>2</v>
      </c>
      <c r="N64" s="118">
        <v>9.4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423</v>
      </c>
      <c r="G65" s="12"/>
      <c r="H65" s="12"/>
      <c r="I65" s="12"/>
      <c r="J65" s="116">
        <f t="shared" ref="J65:J70" si="1">AVERAGE(F65:I65)</f>
        <v>423</v>
      </c>
      <c r="K65" s="117"/>
      <c r="M65" s="8">
        <v>3</v>
      </c>
      <c r="N65" s="118">
        <v>9.1</v>
      </c>
      <c r="O65" s="119"/>
      <c r="P65" s="2"/>
    </row>
    <row r="66" spans="1:16" ht="15" customHeight="1" x14ac:dyDescent="0.35">
      <c r="A66" s="2"/>
      <c r="C66" s="9" t="s">
        <v>12</v>
      </c>
      <c r="D66" s="11">
        <v>61.41</v>
      </c>
      <c r="E66" s="11">
        <v>7.7</v>
      </c>
      <c r="F66" s="11">
        <v>709</v>
      </c>
      <c r="G66" s="11">
        <v>717</v>
      </c>
      <c r="H66" s="11">
        <v>690</v>
      </c>
      <c r="I66" s="11">
        <v>679</v>
      </c>
      <c r="J66" s="116">
        <f t="shared" si="1"/>
        <v>698.75</v>
      </c>
      <c r="K66" s="117"/>
      <c r="M66" s="8">
        <v>4</v>
      </c>
      <c r="N66" s="118">
        <v>9.1</v>
      </c>
      <c r="O66" s="119"/>
      <c r="P66" s="2"/>
    </row>
    <row r="67" spans="1:16" ht="15" customHeight="1" x14ac:dyDescent="0.35">
      <c r="A67" s="2"/>
      <c r="C67" s="9" t="s">
        <v>13</v>
      </c>
      <c r="D67" s="11">
        <v>60.71</v>
      </c>
      <c r="E67" s="11">
        <v>8.8000000000000007</v>
      </c>
      <c r="F67" s="11">
        <v>432</v>
      </c>
      <c r="G67" s="11">
        <v>429</v>
      </c>
      <c r="H67" s="11">
        <v>421</v>
      </c>
      <c r="I67" s="11">
        <v>396</v>
      </c>
      <c r="J67" s="116">
        <f t="shared" si="1"/>
        <v>419.5</v>
      </c>
      <c r="K67" s="117"/>
      <c r="M67" s="8">
        <v>5</v>
      </c>
      <c r="N67" s="118">
        <v>8.6999999999999993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303</v>
      </c>
      <c r="G68" s="64">
        <v>309</v>
      </c>
      <c r="H68" s="64">
        <v>322</v>
      </c>
      <c r="I68" s="64">
        <v>298</v>
      </c>
      <c r="J68" s="116">
        <f t="shared" si="1"/>
        <v>308</v>
      </c>
      <c r="K68" s="117"/>
      <c r="M68" s="13">
        <v>6</v>
      </c>
      <c r="N68" s="120">
        <v>7.3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130</v>
      </c>
      <c r="G69" s="64">
        <v>148</v>
      </c>
      <c r="H69" s="64">
        <v>140</v>
      </c>
      <c r="I69" s="64">
        <v>133</v>
      </c>
      <c r="J69" s="116">
        <f t="shared" si="1"/>
        <v>137.75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60.24</v>
      </c>
      <c r="E70" s="15">
        <v>8.1999999999999993</v>
      </c>
      <c r="F70" s="15">
        <v>138</v>
      </c>
      <c r="G70" s="15">
        <v>142</v>
      </c>
      <c r="H70" s="15">
        <v>149</v>
      </c>
      <c r="I70" s="15">
        <v>144</v>
      </c>
      <c r="J70" s="122">
        <f t="shared" si="1"/>
        <v>143.25</v>
      </c>
      <c r="K70" s="123"/>
      <c r="M70" s="68" t="s">
        <v>65</v>
      </c>
      <c r="N70" s="66">
        <v>0.39600000000000002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14.74</v>
      </c>
      <c r="E73" s="11">
        <v>10.199999999999999</v>
      </c>
      <c r="F73" s="22">
        <v>1337</v>
      </c>
      <c r="G73" s="16"/>
      <c r="H73" s="23" t="s">
        <v>21</v>
      </c>
      <c r="I73" s="111">
        <v>5.6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63.72</v>
      </c>
      <c r="E74" s="11"/>
      <c r="F74" s="22">
        <v>146</v>
      </c>
      <c r="G74" s="16"/>
      <c r="H74" s="27" t="s">
        <v>25</v>
      </c>
      <c r="I74" s="113">
        <v>5.27</v>
      </c>
      <c r="J74" s="113"/>
      <c r="K74" s="114"/>
      <c r="M74" s="66">
        <v>7.1</v>
      </c>
      <c r="N74" s="28">
        <v>55</v>
      </c>
      <c r="O74" s="67">
        <v>0.04</v>
      </c>
      <c r="P74" s="2"/>
    </row>
    <row r="75" spans="1:16" ht="15" customHeight="1" thickBot="1" x14ac:dyDescent="0.4">
      <c r="A75" s="2"/>
      <c r="C75" s="21" t="s">
        <v>26</v>
      </c>
      <c r="D75" s="11">
        <v>66.319999999999993</v>
      </c>
      <c r="E75" s="11"/>
      <c r="F75" s="22">
        <v>129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67.84</v>
      </c>
      <c r="E77" s="11"/>
      <c r="F77" s="22">
        <v>138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5.6</v>
      </c>
      <c r="O77" s="34">
        <v>150</v>
      </c>
      <c r="P77" s="2"/>
    </row>
    <row r="78" spans="1:16" ht="15" thickBot="1" x14ac:dyDescent="0.4">
      <c r="A78" s="2"/>
      <c r="C78" s="21" t="s">
        <v>36</v>
      </c>
      <c r="D78" s="11">
        <v>75.92</v>
      </c>
      <c r="E78" s="11"/>
      <c r="F78" s="22">
        <v>1102</v>
      </c>
      <c r="G78" s="16"/>
      <c r="H78" s="103">
        <v>12</v>
      </c>
      <c r="I78" s="105">
        <v>261</v>
      </c>
      <c r="J78" s="105">
        <v>81</v>
      </c>
      <c r="K78" s="107">
        <f>((I78-J78)/I78)</f>
        <v>0.68965517241379315</v>
      </c>
      <c r="M78" s="13">
        <v>2</v>
      </c>
      <c r="N78" s="35">
        <v>5.4</v>
      </c>
      <c r="O78" s="36">
        <v>150</v>
      </c>
      <c r="P78" s="2"/>
    </row>
    <row r="79" spans="1:16" ht="15" thickBot="1" x14ac:dyDescent="0.4">
      <c r="A79" s="2"/>
      <c r="C79" s="21" t="s">
        <v>37</v>
      </c>
      <c r="D79" s="11">
        <v>76.05</v>
      </c>
      <c r="E79" s="11">
        <v>8.1</v>
      </c>
      <c r="F79" s="22">
        <v>392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386</v>
      </c>
      <c r="G80" s="16"/>
      <c r="H80" s="103"/>
      <c r="I80" s="105"/>
      <c r="J80" s="105"/>
      <c r="K80" s="107" t="e">
        <f>((I80-J80)/I80)</f>
        <v>#DIV/0!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78.09</v>
      </c>
      <c r="E81" s="11">
        <v>7.3</v>
      </c>
      <c r="F81" s="22">
        <v>961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0.39964221824686941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937</v>
      </c>
      <c r="G82" s="16"/>
      <c r="M82" s="96" t="s">
        <v>43</v>
      </c>
      <c r="N82" s="97"/>
      <c r="O82" s="37">
        <f>(J67-J68)/J67</f>
        <v>0.26579261025029799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0.55275974025974028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-3.9927404718693285E-2</v>
      </c>
      <c r="P84" s="2"/>
    </row>
    <row r="85" spans="1:16" x14ac:dyDescent="0.35">
      <c r="A85" s="2"/>
      <c r="B85" s="41"/>
      <c r="C85" s="45" t="s">
        <v>52</v>
      </c>
      <c r="D85" s="33">
        <v>91.19</v>
      </c>
      <c r="E85" s="33"/>
      <c r="F85" s="34"/>
      <c r="G85" s="46"/>
      <c r="H85" s="47" t="s">
        <v>21</v>
      </c>
      <c r="I85" s="33">
        <v>656</v>
      </c>
      <c r="J85" s="33">
        <v>562</v>
      </c>
      <c r="K85" s="34">
        <f>I85-J85</f>
        <v>94</v>
      </c>
      <c r="M85" s="101" t="s">
        <v>76</v>
      </c>
      <c r="N85" s="102"/>
      <c r="O85" s="71">
        <f>(J67-J70)/J67</f>
        <v>0.65852205005959474</v>
      </c>
      <c r="P85" s="2"/>
    </row>
    <row r="86" spans="1:16" ht="15" thickBot="1" x14ac:dyDescent="0.4">
      <c r="A86" s="2"/>
      <c r="B86" s="41"/>
      <c r="C86" s="45" t="s">
        <v>54</v>
      </c>
      <c r="D86" s="33">
        <v>72.849999999999994</v>
      </c>
      <c r="E86" s="33">
        <v>68.02</v>
      </c>
      <c r="F86" s="34">
        <v>93.38</v>
      </c>
      <c r="G86" s="48">
        <v>5.6</v>
      </c>
      <c r="H86" s="66" t="s">
        <v>25</v>
      </c>
      <c r="I86" s="35">
        <v>166</v>
      </c>
      <c r="J86" s="35">
        <v>141</v>
      </c>
      <c r="K86" s="34">
        <f>I86-J86</f>
        <v>25</v>
      </c>
      <c r="L86" s="49"/>
      <c r="M86" s="91" t="s">
        <v>53</v>
      </c>
      <c r="N86" s="92"/>
      <c r="O86" s="72">
        <f>(J66-J70)/J66</f>
        <v>0.79499105545617177</v>
      </c>
      <c r="P86" s="2"/>
    </row>
    <row r="87" spans="1:16" ht="15" customHeight="1" x14ac:dyDescent="0.35">
      <c r="A87" s="2"/>
      <c r="B87" s="41"/>
      <c r="C87" s="45" t="s">
        <v>55</v>
      </c>
      <c r="D87" s="33">
        <v>77.05</v>
      </c>
      <c r="E87" s="33">
        <v>65.06</v>
      </c>
      <c r="F87" s="34">
        <v>84.44</v>
      </c>
      <c r="P87" s="2"/>
    </row>
    <row r="88" spans="1:16" ht="15" customHeight="1" x14ac:dyDescent="0.35">
      <c r="A88" s="2"/>
      <c r="B88" s="41"/>
      <c r="C88" s="45" t="s">
        <v>56</v>
      </c>
      <c r="D88" s="33">
        <v>74.95</v>
      </c>
      <c r="E88" s="33">
        <v>56.09</v>
      </c>
      <c r="F88" s="34">
        <v>74.84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53.88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90.87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 t="s">
        <v>599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 t="s">
        <v>602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603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604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601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 t="s">
        <v>606</v>
      </c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 t="s">
        <v>598</v>
      </c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600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 t="s">
        <v>605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 t="s">
        <v>607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83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566</v>
      </c>
      <c r="G119" s="12"/>
      <c r="H119" s="12"/>
      <c r="I119" s="12"/>
      <c r="J119" s="116">
        <f>AVERAGE(F119:I119)</f>
        <v>566</v>
      </c>
      <c r="K119" s="117"/>
      <c r="M119" s="8">
        <v>2</v>
      </c>
      <c r="N119" s="118">
        <v>9.4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423</v>
      </c>
      <c r="G120" s="12"/>
      <c r="H120" s="12"/>
      <c r="I120" s="12"/>
      <c r="J120" s="116">
        <f t="shared" ref="J120:J125" si="2">AVERAGE(F120:I120)</f>
        <v>423</v>
      </c>
      <c r="K120" s="117"/>
      <c r="M120" s="8">
        <v>3</v>
      </c>
      <c r="N120" s="118">
        <v>9.1999999999999993</v>
      </c>
      <c r="O120" s="119"/>
      <c r="P120" s="2"/>
    </row>
    <row r="121" spans="1:16" x14ac:dyDescent="0.35">
      <c r="A121" s="2"/>
      <c r="C121" s="9" t="s">
        <v>12</v>
      </c>
      <c r="D121" s="11">
        <v>63.02</v>
      </c>
      <c r="E121" s="11">
        <v>8.1</v>
      </c>
      <c r="F121" s="11">
        <v>669</v>
      </c>
      <c r="G121" s="11">
        <v>654</v>
      </c>
      <c r="H121" s="11">
        <v>646</v>
      </c>
      <c r="I121" s="11">
        <v>756</v>
      </c>
      <c r="J121" s="116">
        <f t="shared" si="2"/>
        <v>681.25</v>
      </c>
      <c r="K121" s="117"/>
      <c r="M121" s="8">
        <v>4</v>
      </c>
      <c r="N121" s="118">
        <v>9</v>
      </c>
      <c r="O121" s="119"/>
      <c r="P121" s="2"/>
    </row>
    <row r="122" spans="1:16" x14ac:dyDescent="0.35">
      <c r="A122" s="2"/>
      <c r="C122" s="9" t="s">
        <v>13</v>
      </c>
      <c r="D122" s="11">
        <v>59.73</v>
      </c>
      <c r="E122" s="11">
        <v>9</v>
      </c>
      <c r="F122" s="11">
        <v>336</v>
      </c>
      <c r="G122" s="11">
        <v>350</v>
      </c>
      <c r="H122" s="11">
        <v>342</v>
      </c>
      <c r="I122" s="11">
        <v>362</v>
      </c>
      <c r="J122" s="116">
        <f t="shared" si="2"/>
        <v>347.5</v>
      </c>
      <c r="K122" s="117"/>
      <c r="M122" s="8">
        <v>5</v>
      </c>
      <c r="N122" s="118">
        <v>8.8000000000000007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222</v>
      </c>
      <c r="G123" s="64">
        <v>237</v>
      </c>
      <c r="H123" s="64">
        <v>231</v>
      </c>
      <c r="I123" s="64">
        <v>245</v>
      </c>
      <c r="J123" s="116">
        <f t="shared" si="2"/>
        <v>233.75</v>
      </c>
      <c r="K123" s="117"/>
      <c r="M123" s="13">
        <v>6</v>
      </c>
      <c r="N123" s="120">
        <v>7.3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120</v>
      </c>
      <c r="G124" s="64">
        <v>128</v>
      </c>
      <c r="H124" s="64">
        <v>132</v>
      </c>
      <c r="I124" s="64">
        <v>129</v>
      </c>
      <c r="J124" s="116">
        <f t="shared" si="2"/>
        <v>127.25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59.44</v>
      </c>
      <c r="E125" s="15">
        <v>8.6999999999999993</v>
      </c>
      <c r="F125" s="15">
        <v>125</v>
      </c>
      <c r="G125" s="15">
        <v>131</v>
      </c>
      <c r="H125" s="15">
        <v>135</v>
      </c>
      <c r="I125" s="15">
        <v>137</v>
      </c>
      <c r="J125" s="122">
        <f t="shared" si="2"/>
        <v>132</v>
      </c>
      <c r="K125" s="123"/>
      <c r="M125" s="68" t="s">
        <v>65</v>
      </c>
      <c r="N125" s="66">
        <v>0.42499999999999999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15.67</v>
      </c>
      <c r="E128" s="11">
        <v>9.6999999999999993</v>
      </c>
      <c r="F128" s="22">
        <v>866</v>
      </c>
      <c r="G128" s="16"/>
      <c r="H128" s="23" t="s">
        <v>21</v>
      </c>
      <c r="I128" s="111">
        <v>4.88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64.349999999999994</v>
      </c>
      <c r="E129" s="11"/>
      <c r="F129" s="22">
        <v>136</v>
      </c>
      <c r="G129" s="16"/>
      <c r="H129" s="27" t="s">
        <v>25</v>
      </c>
      <c r="I129" s="113">
        <v>4.21</v>
      </c>
      <c r="J129" s="113"/>
      <c r="K129" s="114"/>
      <c r="M129" s="66">
        <v>6.8</v>
      </c>
      <c r="N129" s="28">
        <v>62</v>
      </c>
      <c r="O129" s="67">
        <v>0.04</v>
      </c>
      <c r="P129" s="2"/>
    </row>
    <row r="130" spans="1:16" ht="15" customHeight="1" thickBot="1" x14ac:dyDescent="0.4">
      <c r="A130" s="2"/>
      <c r="C130" s="21" t="s">
        <v>26</v>
      </c>
      <c r="D130" s="11">
        <v>64.709999999999994</v>
      </c>
      <c r="E130" s="11"/>
      <c r="F130" s="22">
        <v>134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67.88</v>
      </c>
      <c r="E132" s="11"/>
      <c r="F132" s="22">
        <v>131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5.7</v>
      </c>
      <c r="O132" s="34">
        <v>150</v>
      </c>
      <c r="P132" s="2"/>
    </row>
    <row r="133" spans="1:16" ht="15" thickBot="1" x14ac:dyDescent="0.4">
      <c r="A133" s="2"/>
      <c r="C133" s="21" t="s">
        <v>36</v>
      </c>
      <c r="D133" s="11">
        <v>71.52</v>
      </c>
      <c r="E133" s="11"/>
      <c r="F133" s="22">
        <v>2088</v>
      </c>
      <c r="G133" s="16"/>
      <c r="H133" s="103">
        <v>1</v>
      </c>
      <c r="I133" s="105">
        <v>402</v>
      </c>
      <c r="J133" s="105">
        <v>209</v>
      </c>
      <c r="K133" s="107">
        <f>((I133-J133)/I133)</f>
        <v>0.48009950248756217</v>
      </c>
      <c r="M133" s="13">
        <v>2</v>
      </c>
      <c r="N133" s="35">
        <v>5.8</v>
      </c>
      <c r="O133" s="36">
        <v>100</v>
      </c>
      <c r="P133" s="2"/>
    </row>
    <row r="134" spans="1:16" ht="15" thickBot="1" x14ac:dyDescent="0.4">
      <c r="A134" s="2"/>
      <c r="C134" s="21" t="s">
        <v>37</v>
      </c>
      <c r="D134" s="11">
        <v>74.650000000000006</v>
      </c>
      <c r="E134" s="11">
        <v>7.9</v>
      </c>
      <c r="F134" s="22">
        <v>412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398</v>
      </c>
      <c r="G135" s="16"/>
      <c r="H135" s="103">
        <v>5</v>
      </c>
      <c r="I135" s="105">
        <v>289</v>
      </c>
      <c r="J135" s="105">
        <v>150</v>
      </c>
      <c r="K135" s="107">
        <f>((I135-J135)/I135)</f>
        <v>0.48096885813148788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75.66</v>
      </c>
      <c r="E136" s="11">
        <v>7.3</v>
      </c>
      <c r="F136" s="22">
        <v>933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0.48990825688073397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889</v>
      </c>
      <c r="G137" s="16"/>
      <c r="M137" s="96" t="s">
        <v>43</v>
      </c>
      <c r="N137" s="97"/>
      <c r="O137" s="37">
        <f>(J122-J123)/J122</f>
        <v>0.3273381294964029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0.4556149732620321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-3.732809430255403E-2</v>
      </c>
      <c r="P139" s="2"/>
    </row>
    <row r="140" spans="1:16" x14ac:dyDescent="0.35">
      <c r="A140" s="2"/>
      <c r="B140" s="41"/>
      <c r="C140" s="45" t="s">
        <v>52</v>
      </c>
      <c r="D140" s="33">
        <v>91.33</v>
      </c>
      <c r="E140" s="33"/>
      <c r="F140" s="34"/>
      <c r="G140" s="46"/>
      <c r="H140" s="47" t="s">
        <v>21</v>
      </c>
      <c r="I140" s="33">
        <v>348</v>
      </c>
      <c r="J140" s="33">
        <v>306</v>
      </c>
      <c r="K140" s="34">
        <f>I140-J140</f>
        <v>42</v>
      </c>
      <c r="M140" s="101" t="s">
        <v>76</v>
      </c>
      <c r="N140" s="102"/>
      <c r="O140" s="71">
        <f>(J122-J125)/J122</f>
        <v>0.62014388489208638</v>
      </c>
      <c r="P140" s="2"/>
    </row>
    <row r="141" spans="1:16" ht="15" thickBot="1" x14ac:dyDescent="0.4">
      <c r="A141" s="2"/>
      <c r="B141" s="41"/>
      <c r="C141" s="45" t="s">
        <v>54</v>
      </c>
      <c r="D141" s="33">
        <v>72.349999999999994</v>
      </c>
      <c r="E141" s="33">
        <v>68.47</v>
      </c>
      <c r="F141" s="34">
        <v>94.65</v>
      </c>
      <c r="G141" s="48"/>
      <c r="H141" s="66" t="s">
        <v>25</v>
      </c>
      <c r="I141" s="35">
        <v>136</v>
      </c>
      <c r="J141" s="35">
        <v>107</v>
      </c>
      <c r="K141" s="34">
        <f>I141-J141</f>
        <v>29</v>
      </c>
      <c r="L141" s="49"/>
      <c r="M141" s="91" t="s">
        <v>53</v>
      </c>
      <c r="N141" s="92"/>
      <c r="O141" s="72">
        <f>(J121-J125)/J121</f>
        <v>0.80623853211009178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78.150000000000006</v>
      </c>
      <c r="E142" s="33">
        <v>67.010000000000005</v>
      </c>
      <c r="F142" s="34">
        <v>85.75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75.650000000000006</v>
      </c>
      <c r="E143" s="33">
        <v>56.24</v>
      </c>
      <c r="F143" s="34">
        <v>74.349999999999994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54.71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91.23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 t="s">
        <v>608</v>
      </c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 t="s">
        <v>609</v>
      </c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 t="s">
        <v>610</v>
      </c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611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612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 t="s">
        <v>613</v>
      </c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 t="s">
        <v>614</v>
      </c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 t="s">
        <v>615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 t="s">
        <v>616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617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 t="s">
        <v>618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 t="s">
        <v>619</v>
      </c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 t="s">
        <v>620</v>
      </c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BD5E-C1C6-4AFB-BD59-E5937A8DB5A3}">
  <dimension ref="A1:S171"/>
  <sheetViews>
    <sheetView zoomScale="85" zoomScaleNormal="85" workbookViewId="0">
      <selection activeCell="N124" sqref="N124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68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784.58333333333337</v>
      </c>
    </row>
    <row r="7" spans="1:19" x14ac:dyDescent="0.35">
      <c r="A7" s="2"/>
      <c r="C7" s="9" t="s">
        <v>10</v>
      </c>
      <c r="D7" s="10"/>
      <c r="E7" s="10"/>
      <c r="F7" s="11">
        <v>582</v>
      </c>
      <c r="G7" s="12"/>
      <c r="H7" s="12"/>
      <c r="I7" s="12"/>
      <c r="J7" s="116">
        <f>AVERAGE(F7:I7)</f>
        <v>582</v>
      </c>
      <c r="K7" s="117"/>
      <c r="M7" s="8">
        <v>2</v>
      </c>
      <c r="N7" s="118">
        <v>9.3000000000000007</v>
      </c>
      <c r="O7" s="119"/>
      <c r="P7" s="2"/>
      <c r="R7" s="56" t="s">
        <v>21</v>
      </c>
      <c r="S7" s="73">
        <f>AVERAGE(J10,J67,J122)</f>
        <v>377.08333333333331</v>
      </c>
    </row>
    <row r="8" spans="1:19" x14ac:dyDescent="0.35">
      <c r="A8" s="2"/>
      <c r="C8" s="9" t="s">
        <v>11</v>
      </c>
      <c r="D8" s="10"/>
      <c r="E8" s="10"/>
      <c r="F8" s="11">
        <v>409</v>
      </c>
      <c r="G8" s="12"/>
      <c r="H8" s="12"/>
      <c r="I8" s="12"/>
      <c r="J8" s="116">
        <f t="shared" ref="J8:J13" si="0">AVERAGE(F8:I8)</f>
        <v>409</v>
      </c>
      <c r="K8" s="117"/>
      <c r="M8" s="8">
        <v>3</v>
      </c>
      <c r="N8" s="118">
        <v>9.1</v>
      </c>
      <c r="O8" s="119"/>
      <c r="P8" s="2"/>
      <c r="R8" s="56" t="s">
        <v>25</v>
      </c>
      <c r="S8" s="74">
        <f>AVERAGE(J13,J70,J125)</f>
        <v>156.5</v>
      </c>
    </row>
    <row r="9" spans="1:19" x14ac:dyDescent="0.35">
      <c r="A9" s="2"/>
      <c r="C9" s="9" t="s">
        <v>12</v>
      </c>
      <c r="D9" s="11">
        <v>65.09</v>
      </c>
      <c r="E9" s="11">
        <v>6.9</v>
      </c>
      <c r="F9" s="11">
        <v>789</v>
      </c>
      <c r="G9" s="11">
        <v>835</v>
      </c>
      <c r="H9" s="11">
        <v>849</v>
      </c>
      <c r="I9" s="11">
        <v>790</v>
      </c>
      <c r="J9" s="116">
        <f t="shared" si="0"/>
        <v>815.75</v>
      </c>
      <c r="K9" s="117"/>
      <c r="M9" s="8">
        <v>4</v>
      </c>
      <c r="N9" s="118">
        <v>9.1999999999999993</v>
      </c>
      <c r="O9" s="119"/>
      <c r="P9" s="2"/>
      <c r="R9" s="75" t="s">
        <v>78</v>
      </c>
      <c r="S9" s="76">
        <f>S6-S8</f>
        <v>628.08333333333337</v>
      </c>
    </row>
    <row r="10" spans="1:19" x14ac:dyDescent="0.35">
      <c r="A10" s="2"/>
      <c r="C10" s="9" t="s">
        <v>13</v>
      </c>
      <c r="D10" s="11">
        <v>60.66</v>
      </c>
      <c r="E10" s="11">
        <v>9</v>
      </c>
      <c r="F10" s="11">
        <v>382</v>
      </c>
      <c r="G10" s="11">
        <v>390</v>
      </c>
      <c r="H10" s="11">
        <v>398</v>
      </c>
      <c r="I10" s="11">
        <v>386</v>
      </c>
      <c r="J10" s="116">
        <f t="shared" si="0"/>
        <v>389</v>
      </c>
      <c r="K10" s="117"/>
      <c r="M10" s="8">
        <v>5</v>
      </c>
      <c r="N10" s="118">
        <v>8.9</v>
      </c>
      <c r="O10" s="119"/>
      <c r="P10" s="2"/>
      <c r="R10" s="75" t="s">
        <v>79</v>
      </c>
      <c r="S10" s="77">
        <f>S7-S8</f>
        <v>220.58333333333331</v>
      </c>
    </row>
    <row r="11" spans="1:19" ht="15" thickBot="1" x14ac:dyDescent="0.4">
      <c r="A11" s="2"/>
      <c r="C11" s="9" t="s">
        <v>14</v>
      </c>
      <c r="D11" s="11"/>
      <c r="E11" s="11"/>
      <c r="F11" s="11">
        <v>236</v>
      </c>
      <c r="G11" s="64">
        <v>216</v>
      </c>
      <c r="H11" s="64">
        <v>221</v>
      </c>
      <c r="I11" s="64">
        <v>248</v>
      </c>
      <c r="J11" s="116">
        <f t="shared" si="0"/>
        <v>230.25</v>
      </c>
      <c r="K11" s="117"/>
      <c r="M11" s="13">
        <v>6</v>
      </c>
      <c r="N11" s="120">
        <v>7.9</v>
      </c>
      <c r="O11" s="121"/>
      <c r="P11" s="2"/>
      <c r="R11" s="78" t="s">
        <v>80</v>
      </c>
      <c r="S11" s="79">
        <f>S9/S6</f>
        <v>0.80053106744556557</v>
      </c>
    </row>
    <row r="12" spans="1:19" ht="15" thickBot="1" x14ac:dyDescent="0.4">
      <c r="A12" s="2"/>
      <c r="C12" s="9" t="s">
        <v>15</v>
      </c>
      <c r="D12" s="11"/>
      <c r="E12" s="11"/>
      <c r="F12" s="11">
        <v>133</v>
      </c>
      <c r="G12" s="64">
        <v>130</v>
      </c>
      <c r="H12" s="64">
        <v>125</v>
      </c>
      <c r="I12" s="64">
        <v>133</v>
      </c>
      <c r="J12" s="116">
        <f t="shared" si="0"/>
        <v>130.25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0.58497237569060767</v>
      </c>
    </row>
    <row r="13" spans="1:19" ht="15" thickBot="1" x14ac:dyDescent="0.4">
      <c r="A13" s="2"/>
      <c r="C13" s="14" t="s">
        <v>16</v>
      </c>
      <c r="D13" s="15">
        <v>60.17</v>
      </c>
      <c r="E13" s="15">
        <v>8.6999999999999993</v>
      </c>
      <c r="F13" s="15">
        <v>135</v>
      </c>
      <c r="G13" s="15">
        <v>133</v>
      </c>
      <c r="H13" s="15">
        <v>126</v>
      </c>
      <c r="I13" s="15">
        <v>136</v>
      </c>
      <c r="J13" s="122">
        <f t="shared" si="0"/>
        <v>132.5</v>
      </c>
      <c r="K13" s="123"/>
      <c r="M13" s="68" t="s">
        <v>65</v>
      </c>
      <c r="N13" s="66">
        <v>0.33700000000000002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11.96</v>
      </c>
      <c r="E16" s="11">
        <v>9.8000000000000007</v>
      </c>
      <c r="F16" s="22">
        <v>1058</v>
      </c>
      <c r="G16" s="16"/>
      <c r="H16" s="23" t="s">
        <v>21</v>
      </c>
      <c r="I16" s="111">
        <v>4.8499999999999996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63.78</v>
      </c>
      <c r="E17" s="11"/>
      <c r="F17" s="22">
        <v>133</v>
      </c>
      <c r="G17" s="16"/>
      <c r="H17" s="27" t="s">
        <v>25</v>
      </c>
      <c r="I17" s="113">
        <v>4.5599999999999996</v>
      </c>
      <c r="J17" s="113"/>
      <c r="K17" s="114"/>
      <c r="M17" s="66">
        <v>7</v>
      </c>
      <c r="N17" s="28">
        <v>95</v>
      </c>
      <c r="O17" s="67">
        <v>0.04</v>
      </c>
      <c r="P17" s="2"/>
    </row>
    <row r="18" spans="1:16" ht="15" thickBot="1" x14ac:dyDescent="0.4">
      <c r="A18" s="2"/>
      <c r="C18" s="21" t="s">
        <v>26</v>
      </c>
      <c r="D18" s="11">
        <v>66.150000000000006</v>
      </c>
      <c r="E18" s="11"/>
      <c r="F18" s="22">
        <v>135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67.849999999999994</v>
      </c>
      <c r="E20" s="11"/>
      <c r="F20" s="22">
        <v>131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5.7</v>
      </c>
      <c r="O20" s="34">
        <v>150</v>
      </c>
      <c r="P20" s="2"/>
    </row>
    <row r="21" spans="1:16" ht="15" thickBot="1" x14ac:dyDescent="0.4">
      <c r="A21" s="2"/>
      <c r="C21" s="21" t="s">
        <v>36</v>
      </c>
      <c r="D21" s="11">
        <v>73.239999999999995</v>
      </c>
      <c r="E21" s="11"/>
      <c r="F21" s="22">
        <v>1045</v>
      </c>
      <c r="G21" s="16"/>
      <c r="H21" s="103">
        <v>2</v>
      </c>
      <c r="I21" s="105">
        <v>367</v>
      </c>
      <c r="J21" s="105">
        <v>170</v>
      </c>
      <c r="K21" s="107">
        <f>((I21-J21)/I21)</f>
        <v>0.53678474114441421</v>
      </c>
      <c r="M21" s="13">
        <v>2</v>
      </c>
      <c r="N21" s="35">
        <v>5.5</v>
      </c>
      <c r="O21" s="36">
        <v>150</v>
      </c>
      <c r="P21" s="2"/>
    </row>
    <row r="22" spans="1:16" ht="15.75" customHeight="1" thickBot="1" x14ac:dyDescent="0.4">
      <c r="A22" s="2"/>
      <c r="C22" s="21" t="s">
        <v>37</v>
      </c>
      <c r="D22" s="11">
        <v>74.209999999999994</v>
      </c>
      <c r="E22" s="11">
        <v>8.1</v>
      </c>
      <c r="F22" s="22">
        <v>425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400</v>
      </c>
      <c r="G23" s="16"/>
      <c r="H23" s="103"/>
      <c r="I23" s="105"/>
      <c r="J23" s="105"/>
      <c r="K23" s="107" t="e">
        <f>((I23-J23)/I23)</f>
        <v>#DIV/0!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76.739999999999995</v>
      </c>
      <c r="E24" s="11">
        <v>7.3</v>
      </c>
      <c r="F24" s="22">
        <v>1022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0.523138216365308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926</v>
      </c>
      <c r="G25" s="16"/>
      <c r="M25" s="96" t="s">
        <v>43</v>
      </c>
      <c r="N25" s="97"/>
      <c r="O25" s="37">
        <f>(J10-J11)/J10</f>
        <v>0.40809768637532134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0.43431053203040176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-1.7274472168905951E-2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91.5</v>
      </c>
      <c r="E28" s="33"/>
      <c r="F28" s="34"/>
      <c r="G28" s="46"/>
      <c r="H28" s="47" t="s">
        <v>75</v>
      </c>
      <c r="I28" s="33">
        <v>296</v>
      </c>
      <c r="J28" s="33">
        <v>241</v>
      </c>
      <c r="K28" s="34">
        <f>I28-J28</f>
        <v>55</v>
      </c>
      <c r="M28" s="101" t="s">
        <v>76</v>
      </c>
      <c r="N28" s="102"/>
      <c r="O28" s="71">
        <f>(J10-J13)/J10</f>
        <v>0.65938303341902316</v>
      </c>
      <c r="P28" s="2"/>
    </row>
    <row r="29" spans="1:16" ht="15" thickBot="1" x14ac:dyDescent="0.4">
      <c r="A29" s="2"/>
      <c r="B29" s="41"/>
      <c r="C29" s="45" t="s">
        <v>54</v>
      </c>
      <c r="D29" s="33">
        <v>73.25</v>
      </c>
      <c r="E29" s="33">
        <v>69.12</v>
      </c>
      <c r="F29" s="34">
        <v>94.36</v>
      </c>
      <c r="G29" s="48">
        <v>5.3</v>
      </c>
      <c r="H29" s="66" t="s">
        <v>25</v>
      </c>
      <c r="I29" s="35">
        <v>184</v>
      </c>
      <c r="J29" s="35">
        <v>160</v>
      </c>
      <c r="K29" s="36">
        <f>I29-J29</f>
        <v>24</v>
      </c>
      <c r="L29" s="49"/>
      <c r="M29" s="91" t="s">
        <v>53</v>
      </c>
      <c r="N29" s="92"/>
      <c r="O29" s="72">
        <f>(J9-J13)/J9</f>
        <v>0.83757278577995709</v>
      </c>
      <c r="P29" s="2"/>
    </row>
    <row r="30" spans="1:16" ht="15" customHeight="1" x14ac:dyDescent="0.35">
      <c r="A30" s="2"/>
      <c r="B30" s="41"/>
      <c r="C30" s="45" t="s">
        <v>55</v>
      </c>
      <c r="D30" s="33">
        <v>76.55</v>
      </c>
      <c r="E30" s="33">
        <v>65.39</v>
      </c>
      <c r="F30" s="34">
        <v>85.42</v>
      </c>
      <c r="P30" s="2"/>
    </row>
    <row r="31" spans="1:16" ht="15" customHeight="1" x14ac:dyDescent="0.35">
      <c r="A31" s="2"/>
      <c r="B31" s="41"/>
      <c r="C31" s="45" t="s">
        <v>56</v>
      </c>
      <c r="D31" s="33">
        <v>74.95</v>
      </c>
      <c r="E31" s="33">
        <v>57.23</v>
      </c>
      <c r="F31" s="34">
        <v>76.36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53.75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91.4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 t="s">
        <v>621</v>
      </c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624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227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341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 t="s">
        <v>625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 t="s">
        <v>628</v>
      </c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623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 t="s">
        <v>622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 t="s">
        <v>627</v>
      </c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 t="s">
        <v>626</v>
      </c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69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575</v>
      </c>
      <c r="G64" s="12"/>
      <c r="H64" s="12"/>
      <c r="I64" s="12"/>
      <c r="J64" s="116">
        <f>AVERAGE(F64:I64)</f>
        <v>575</v>
      </c>
      <c r="K64" s="117"/>
      <c r="M64" s="8">
        <v>2</v>
      </c>
      <c r="N64" s="118">
        <v>8.9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412</v>
      </c>
      <c r="G65" s="12"/>
      <c r="H65" s="12"/>
      <c r="I65" s="12"/>
      <c r="J65" s="116">
        <f t="shared" ref="J65:J70" si="1">AVERAGE(F65:I65)</f>
        <v>412</v>
      </c>
      <c r="K65" s="117"/>
      <c r="M65" s="8">
        <v>3</v>
      </c>
      <c r="N65" s="118">
        <v>9.4</v>
      </c>
      <c r="O65" s="119"/>
      <c r="P65" s="2"/>
    </row>
    <row r="66" spans="1:16" ht="15" customHeight="1" x14ac:dyDescent="0.35">
      <c r="A66" s="2"/>
      <c r="C66" s="9" t="s">
        <v>12</v>
      </c>
      <c r="D66" s="11">
        <v>60.99</v>
      </c>
      <c r="E66" s="11">
        <v>7.2</v>
      </c>
      <c r="F66" s="11">
        <v>779</v>
      </c>
      <c r="G66" s="11">
        <v>826</v>
      </c>
      <c r="H66" s="11">
        <v>801</v>
      </c>
      <c r="I66" s="11">
        <v>791</v>
      </c>
      <c r="J66" s="116">
        <f t="shared" si="1"/>
        <v>799.25</v>
      </c>
      <c r="K66" s="117"/>
      <c r="M66" s="8">
        <v>4</v>
      </c>
      <c r="N66" s="118">
        <v>9.3000000000000007</v>
      </c>
      <c r="O66" s="119"/>
      <c r="P66" s="2"/>
    </row>
    <row r="67" spans="1:16" ht="15" customHeight="1" x14ac:dyDescent="0.35">
      <c r="A67" s="2"/>
      <c r="C67" s="9" t="s">
        <v>13</v>
      </c>
      <c r="D67" s="11">
        <v>63.1</v>
      </c>
      <c r="E67" s="11">
        <v>9</v>
      </c>
      <c r="F67" s="11">
        <v>365</v>
      </c>
      <c r="G67" s="11">
        <v>396</v>
      </c>
      <c r="H67" s="11">
        <v>386</v>
      </c>
      <c r="I67" s="11">
        <v>358</v>
      </c>
      <c r="J67" s="116">
        <f t="shared" si="1"/>
        <v>376.25</v>
      </c>
      <c r="K67" s="117"/>
      <c r="M67" s="8">
        <v>5</v>
      </c>
      <c r="N67" s="118">
        <v>9.1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256</v>
      </c>
      <c r="G68" s="64">
        <v>290</v>
      </c>
      <c r="H68" s="64">
        <v>312</v>
      </c>
      <c r="I68" s="64">
        <v>288</v>
      </c>
      <c r="J68" s="116">
        <f t="shared" si="1"/>
        <v>286.5</v>
      </c>
      <c r="K68" s="117"/>
      <c r="M68" s="13">
        <v>6</v>
      </c>
      <c r="N68" s="120">
        <v>8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139</v>
      </c>
      <c r="G69" s="64">
        <v>158</v>
      </c>
      <c r="H69" s="64">
        <v>179</v>
      </c>
      <c r="I69" s="64">
        <v>196</v>
      </c>
      <c r="J69" s="116">
        <f t="shared" si="1"/>
        <v>168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57.94</v>
      </c>
      <c r="E70" s="15">
        <v>8.6999999999999993</v>
      </c>
      <c r="F70" s="15">
        <v>141</v>
      </c>
      <c r="G70" s="15">
        <v>161</v>
      </c>
      <c r="H70" s="15">
        <v>183</v>
      </c>
      <c r="I70" s="15">
        <v>196</v>
      </c>
      <c r="J70" s="122">
        <f t="shared" si="1"/>
        <v>170.25</v>
      </c>
      <c r="K70" s="123"/>
      <c r="M70" s="68" t="s">
        <v>65</v>
      </c>
      <c r="N70" s="66">
        <v>0.30499999999999999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11.26</v>
      </c>
      <c r="E73" s="11">
        <v>9.9</v>
      </c>
      <c r="F73" s="22">
        <v>1046</v>
      </c>
      <c r="G73" s="16"/>
      <c r="H73" s="23" t="s">
        <v>21</v>
      </c>
      <c r="I73" s="111">
        <v>4.58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66.72</v>
      </c>
      <c r="E74" s="11"/>
      <c r="F74" s="22">
        <v>139</v>
      </c>
      <c r="G74" s="16"/>
      <c r="H74" s="27" t="s">
        <v>25</v>
      </c>
      <c r="I74" s="113">
        <v>4.33</v>
      </c>
      <c r="J74" s="113"/>
      <c r="K74" s="114"/>
      <c r="M74" s="66">
        <v>6.8</v>
      </c>
      <c r="N74" s="28">
        <v>75</v>
      </c>
      <c r="O74" s="67">
        <v>0.03</v>
      </c>
      <c r="P74" s="2"/>
    </row>
    <row r="75" spans="1:16" ht="15" customHeight="1" thickBot="1" x14ac:dyDescent="0.4">
      <c r="A75" s="2"/>
      <c r="C75" s="21" t="s">
        <v>26</v>
      </c>
      <c r="D75" s="11">
        <v>67.42</v>
      </c>
      <c r="E75" s="11"/>
      <c r="F75" s="22">
        <v>135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68.239999999999995</v>
      </c>
      <c r="E77" s="11"/>
      <c r="F77" s="22">
        <v>136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5.6</v>
      </c>
      <c r="O77" s="34">
        <v>150</v>
      </c>
      <c r="P77" s="2"/>
    </row>
    <row r="78" spans="1:16" ht="15" thickBot="1" x14ac:dyDescent="0.4">
      <c r="A78" s="2"/>
      <c r="C78" s="21" t="s">
        <v>36</v>
      </c>
      <c r="D78" s="11">
        <v>74.37</v>
      </c>
      <c r="E78" s="11"/>
      <c r="F78" s="22">
        <v>1235</v>
      </c>
      <c r="G78" s="16"/>
      <c r="H78" s="103">
        <v>3</v>
      </c>
      <c r="I78" s="105">
        <v>388</v>
      </c>
      <c r="J78" s="105">
        <v>282</v>
      </c>
      <c r="K78" s="107">
        <f>((I78-J78)/I78)</f>
        <v>0.27319587628865977</v>
      </c>
      <c r="M78" s="13">
        <v>2</v>
      </c>
      <c r="N78" s="35">
        <v>5.8</v>
      </c>
      <c r="O78" s="36">
        <v>150</v>
      </c>
      <c r="P78" s="2"/>
    </row>
    <row r="79" spans="1:16" ht="15" thickBot="1" x14ac:dyDescent="0.4">
      <c r="A79" s="2"/>
      <c r="C79" s="21" t="s">
        <v>37</v>
      </c>
      <c r="D79" s="11">
        <v>72.69</v>
      </c>
      <c r="E79" s="11">
        <v>7.9</v>
      </c>
      <c r="F79" s="22">
        <v>412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393</v>
      </c>
      <c r="G80" s="16"/>
      <c r="H80" s="103">
        <v>6</v>
      </c>
      <c r="I80" s="105">
        <v>281</v>
      </c>
      <c r="J80" s="105">
        <v>176</v>
      </c>
      <c r="K80" s="107">
        <f>((I80-J80)/I80)</f>
        <v>0.37366548042704628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75.739999999999995</v>
      </c>
      <c r="E81" s="11">
        <v>7.2</v>
      </c>
      <c r="F81" s="22">
        <v>934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0.52924616828276505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918</v>
      </c>
      <c r="G82" s="16"/>
      <c r="M82" s="96" t="s">
        <v>43</v>
      </c>
      <c r="N82" s="97"/>
      <c r="O82" s="37">
        <f>(J67-J68)/J67</f>
        <v>0.23853820598006645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0.41361256544502617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-1.3392857142857142E-2</v>
      </c>
      <c r="P84" s="2"/>
    </row>
    <row r="85" spans="1:16" x14ac:dyDescent="0.35">
      <c r="A85" s="2"/>
      <c r="B85" s="41"/>
      <c r="C85" s="45" t="s">
        <v>52</v>
      </c>
      <c r="D85" s="33">
        <v>91.65</v>
      </c>
      <c r="E85" s="33"/>
      <c r="F85" s="34"/>
      <c r="G85" s="46"/>
      <c r="H85" s="47" t="s">
        <v>21</v>
      </c>
      <c r="I85" s="33">
        <v>275</v>
      </c>
      <c r="J85" s="33">
        <v>212</v>
      </c>
      <c r="K85" s="34">
        <f>I85-J85</f>
        <v>63</v>
      </c>
      <c r="M85" s="101" t="s">
        <v>76</v>
      </c>
      <c r="N85" s="102"/>
      <c r="O85" s="71">
        <f>(J67-J70)/J67</f>
        <v>0.54750830564784048</v>
      </c>
      <c r="P85" s="2"/>
    </row>
    <row r="86" spans="1:16" ht="15" thickBot="1" x14ac:dyDescent="0.4">
      <c r="A86" s="2"/>
      <c r="B86" s="41"/>
      <c r="C86" s="45" t="s">
        <v>54</v>
      </c>
      <c r="D86" s="33">
        <v>73.099999999999994</v>
      </c>
      <c r="E86" s="33">
        <v>68.87</v>
      </c>
      <c r="F86" s="34">
        <v>94.21</v>
      </c>
      <c r="G86" s="48">
        <v>5.3</v>
      </c>
      <c r="H86" s="66" t="s">
        <v>25</v>
      </c>
      <c r="I86" s="35">
        <v>196</v>
      </c>
      <c r="J86" s="35">
        <v>172</v>
      </c>
      <c r="K86" s="34">
        <f>I86-J86</f>
        <v>24</v>
      </c>
      <c r="L86" s="49"/>
      <c r="M86" s="91" t="s">
        <v>53</v>
      </c>
      <c r="N86" s="92"/>
      <c r="O86" s="72">
        <f>(J66-J70)/J66</f>
        <v>0.78698780106349708</v>
      </c>
      <c r="P86" s="2"/>
    </row>
    <row r="87" spans="1:16" ht="15" customHeight="1" x14ac:dyDescent="0.35">
      <c r="A87" s="2"/>
      <c r="B87" s="41"/>
      <c r="C87" s="45" t="s">
        <v>55</v>
      </c>
      <c r="D87" s="33">
        <v>77.45</v>
      </c>
      <c r="E87" s="33">
        <v>65.88</v>
      </c>
      <c r="F87" s="34">
        <v>85.06</v>
      </c>
      <c r="P87" s="2"/>
    </row>
    <row r="88" spans="1:16" ht="15" customHeight="1" x14ac:dyDescent="0.35">
      <c r="A88" s="2"/>
      <c r="B88" s="41"/>
      <c r="C88" s="45" t="s">
        <v>56</v>
      </c>
      <c r="D88" s="33">
        <v>74.349999999999994</v>
      </c>
      <c r="E88" s="33">
        <v>56.82</v>
      </c>
      <c r="F88" s="34">
        <v>76.42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54.25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91.4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 t="s">
        <v>629</v>
      </c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632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160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228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 t="s">
        <v>633</v>
      </c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631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 t="s">
        <v>630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 t="s">
        <v>635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 t="s">
        <v>634</v>
      </c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83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566</v>
      </c>
      <c r="G119" s="12"/>
      <c r="H119" s="12"/>
      <c r="I119" s="12"/>
      <c r="J119" s="116">
        <f>AVERAGE(F119:I119)</f>
        <v>566</v>
      </c>
      <c r="K119" s="117"/>
      <c r="M119" s="8">
        <v>2</v>
      </c>
      <c r="N119" s="118">
        <v>9.4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471</v>
      </c>
      <c r="G120" s="12"/>
      <c r="H120" s="12"/>
      <c r="I120" s="12"/>
      <c r="J120" s="116">
        <f t="shared" ref="J120:J125" si="2">AVERAGE(F120:I120)</f>
        <v>471</v>
      </c>
      <c r="K120" s="117"/>
      <c r="M120" s="8">
        <v>3</v>
      </c>
      <c r="N120" s="118">
        <v>9.1</v>
      </c>
      <c r="O120" s="119"/>
      <c r="P120" s="2"/>
    </row>
    <row r="121" spans="1:16" x14ac:dyDescent="0.35">
      <c r="A121" s="2"/>
      <c r="C121" s="9" t="s">
        <v>12</v>
      </c>
      <c r="D121" s="11">
        <v>64.069999999999993</v>
      </c>
      <c r="E121" s="11">
        <v>7.4</v>
      </c>
      <c r="F121" s="11">
        <v>758</v>
      </c>
      <c r="G121" s="11">
        <v>737</v>
      </c>
      <c r="H121" s="11">
        <v>745</v>
      </c>
      <c r="I121" s="11">
        <v>715</v>
      </c>
      <c r="J121" s="116">
        <f t="shared" si="2"/>
        <v>738.75</v>
      </c>
      <c r="K121" s="117"/>
      <c r="M121" s="8">
        <v>4</v>
      </c>
      <c r="N121" s="118">
        <v>9.1999999999999993</v>
      </c>
      <c r="O121" s="119"/>
      <c r="P121" s="2"/>
    </row>
    <row r="122" spans="1:16" x14ac:dyDescent="0.35">
      <c r="A122" s="2"/>
      <c r="C122" s="9" t="s">
        <v>13</v>
      </c>
      <c r="D122" s="11">
        <v>62.19</v>
      </c>
      <c r="E122" s="11">
        <v>9.1</v>
      </c>
      <c r="F122" s="11">
        <v>348</v>
      </c>
      <c r="G122" s="11">
        <v>377</v>
      </c>
      <c r="H122" s="11">
        <v>364</v>
      </c>
      <c r="I122" s="11">
        <v>375</v>
      </c>
      <c r="J122" s="116">
        <f t="shared" si="2"/>
        <v>366</v>
      </c>
      <c r="K122" s="117"/>
      <c r="M122" s="8">
        <v>5</v>
      </c>
      <c r="N122" s="118">
        <v>8.9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233</v>
      </c>
      <c r="G123" s="64">
        <v>245</v>
      </c>
      <c r="H123" s="64">
        <v>251</v>
      </c>
      <c r="I123" s="64">
        <v>247</v>
      </c>
      <c r="J123" s="116">
        <f t="shared" si="2"/>
        <v>244</v>
      </c>
      <c r="K123" s="117"/>
      <c r="M123" s="13">
        <v>6</v>
      </c>
      <c r="N123" s="120">
        <v>8.1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153</v>
      </c>
      <c r="G124" s="64">
        <v>161</v>
      </c>
      <c r="H124" s="64">
        <v>157</v>
      </c>
      <c r="I124" s="64">
        <v>153</v>
      </c>
      <c r="J124" s="116">
        <f t="shared" si="2"/>
        <v>156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59.63</v>
      </c>
      <c r="E125" s="15">
        <v>8.8000000000000007</v>
      </c>
      <c r="F125" s="15">
        <v>167</v>
      </c>
      <c r="G125" s="15">
        <v>171</v>
      </c>
      <c r="H125" s="15">
        <v>166</v>
      </c>
      <c r="I125" s="15">
        <v>163</v>
      </c>
      <c r="J125" s="122">
        <f t="shared" si="2"/>
        <v>166.75</v>
      </c>
      <c r="K125" s="123"/>
      <c r="M125" s="68" t="s">
        <v>646</v>
      </c>
      <c r="N125" s="66">
        <v>0.44500000000000001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16.46</v>
      </c>
      <c r="E128" s="11">
        <v>9.6</v>
      </c>
      <c r="F128" s="22">
        <v>825</v>
      </c>
      <c r="G128" s="16"/>
      <c r="H128" s="23" t="s">
        <v>21</v>
      </c>
      <c r="I128" s="111">
        <v>4.6500000000000004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64.55</v>
      </c>
      <c r="E129" s="11"/>
      <c r="F129" s="22">
        <v>178</v>
      </c>
      <c r="G129" s="16"/>
      <c r="H129" s="27" t="s">
        <v>25</v>
      </c>
      <c r="I129" s="113">
        <v>4.12</v>
      </c>
      <c r="J129" s="113"/>
      <c r="K129" s="114"/>
      <c r="M129" s="66">
        <v>6.8</v>
      </c>
      <c r="N129" s="28">
        <v>66</v>
      </c>
      <c r="O129" s="67">
        <v>0.04</v>
      </c>
      <c r="P129" s="2"/>
    </row>
    <row r="130" spans="1:16" ht="15" customHeight="1" thickBot="1" x14ac:dyDescent="0.4">
      <c r="A130" s="2"/>
      <c r="C130" s="21" t="s">
        <v>26</v>
      </c>
      <c r="D130" s="11">
        <v>64.75</v>
      </c>
      <c r="E130" s="11"/>
      <c r="F130" s="22">
        <v>175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66.45</v>
      </c>
      <c r="E132" s="11"/>
      <c r="F132" s="22">
        <v>172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5.6</v>
      </c>
      <c r="O132" s="34">
        <v>150</v>
      </c>
      <c r="P132" s="2"/>
    </row>
    <row r="133" spans="1:16" ht="15" thickBot="1" x14ac:dyDescent="0.4">
      <c r="A133" s="2"/>
      <c r="C133" s="21" t="s">
        <v>36</v>
      </c>
      <c r="D133" s="11">
        <v>70.95</v>
      </c>
      <c r="E133" s="11"/>
      <c r="F133" s="22">
        <v>1455</v>
      </c>
      <c r="G133" s="16"/>
      <c r="H133" s="103">
        <v>4</v>
      </c>
      <c r="I133" s="105">
        <v>376</v>
      </c>
      <c r="J133" s="105">
        <v>110</v>
      </c>
      <c r="K133" s="107">
        <f>((I133-J133)/I133)</f>
        <v>0.70744680851063835</v>
      </c>
      <c r="M133" s="13">
        <v>2</v>
      </c>
      <c r="N133" s="35">
        <v>5.5</v>
      </c>
      <c r="O133" s="36">
        <v>150</v>
      </c>
      <c r="P133" s="2"/>
    </row>
    <row r="134" spans="1:16" ht="15" thickBot="1" x14ac:dyDescent="0.4">
      <c r="A134" s="2"/>
      <c r="C134" s="21" t="s">
        <v>37</v>
      </c>
      <c r="D134" s="11">
        <v>75.42</v>
      </c>
      <c r="E134" s="11">
        <v>7.8</v>
      </c>
      <c r="F134" s="22">
        <v>388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364</v>
      </c>
      <c r="G135" s="16"/>
      <c r="H135" s="103">
        <v>7</v>
      </c>
      <c r="I135" s="105">
        <v>227</v>
      </c>
      <c r="J135" s="105">
        <v>149</v>
      </c>
      <c r="K135" s="107">
        <f>((I135-J135)/I135)</f>
        <v>0.34361233480176212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75.98</v>
      </c>
      <c r="E136" s="11">
        <v>7.1</v>
      </c>
      <c r="F136" s="22">
        <v>892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0.50456852791878171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866</v>
      </c>
      <c r="G137" s="16"/>
      <c r="M137" s="96" t="s">
        <v>43</v>
      </c>
      <c r="N137" s="97"/>
      <c r="O137" s="37">
        <f>(J122-J123)/J122</f>
        <v>0.33333333333333331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0.36065573770491804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-6.8910256410256415E-2</v>
      </c>
      <c r="P139" s="2"/>
    </row>
    <row r="140" spans="1:16" x14ac:dyDescent="0.35">
      <c r="A140" s="2"/>
      <c r="B140" s="41"/>
      <c r="C140" s="45" t="s">
        <v>52</v>
      </c>
      <c r="D140" s="33">
        <v>91.25</v>
      </c>
      <c r="E140" s="33"/>
      <c r="F140" s="34"/>
      <c r="G140" s="46"/>
      <c r="H140" s="47" t="s">
        <v>21</v>
      </c>
      <c r="I140" s="33">
        <v>361</v>
      </c>
      <c r="J140" s="33">
        <v>316</v>
      </c>
      <c r="K140" s="34">
        <f>I140-J140</f>
        <v>45</v>
      </c>
      <c r="M140" s="101" t="s">
        <v>76</v>
      </c>
      <c r="N140" s="102"/>
      <c r="O140" s="71">
        <f>(J122-J125)/J122</f>
        <v>0.5443989071038251</v>
      </c>
      <c r="P140" s="2"/>
    </row>
    <row r="141" spans="1:16" ht="15" thickBot="1" x14ac:dyDescent="0.4">
      <c r="A141" s="2"/>
      <c r="B141" s="41"/>
      <c r="C141" s="45" t="s">
        <v>54</v>
      </c>
      <c r="D141" s="33">
        <v>72.349999999999994</v>
      </c>
      <c r="E141" s="33">
        <v>68.430000000000007</v>
      </c>
      <c r="F141" s="34">
        <v>94.65</v>
      </c>
      <c r="G141" s="48">
        <v>5.6</v>
      </c>
      <c r="H141" s="66" t="s">
        <v>25</v>
      </c>
      <c r="I141" s="35">
        <v>175</v>
      </c>
      <c r="J141" s="35">
        <v>140</v>
      </c>
      <c r="K141" s="34">
        <f>I141-J141</f>
        <v>35</v>
      </c>
      <c r="L141" s="49"/>
      <c r="M141" s="91" t="s">
        <v>53</v>
      </c>
      <c r="N141" s="92"/>
      <c r="O141" s="72">
        <f>(J121-J125)/J121</f>
        <v>0.77428087986463623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76.849999999999994</v>
      </c>
      <c r="E142" s="33">
        <v>65.64</v>
      </c>
      <c r="F142" s="34">
        <v>85.42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74.849999999999994</v>
      </c>
      <c r="E143" s="33">
        <v>56.36</v>
      </c>
      <c r="F143" s="34">
        <v>75.31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54.35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91.42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 t="s">
        <v>636</v>
      </c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 t="s">
        <v>637</v>
      </c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 t="s">
        <v>638</v>
      </c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639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640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 t="s">
        <v>641</v>
      </c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 t="s">
        <v>642</v>
      </c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 t="s">
        <v>643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 t="s">
        <v>644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645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 t="s">
        <v>620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 t="s">
        <v>647</v>
      </c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 t="s">
        <v>648</v>
      </c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1214-1C93-4662-94B8-46E3011A0B9E}">
  <dimension ref="A1:S171"/>
  <sheetViews>
    <sheetView zoomScale="85" zoomScaleNormal="85" workbookViewId="0">
      <selection activeCell="N124" sqref="N124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64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710</v>
      </c>
    </row>
    <row r="7" spans="1:19" x14ac:dyDescent="0.35">
      <c r="A7" s="2"/>
      <c r="C7" s="9" t="s">
        <v>10</v>
      </c>
      <c r="D7" s="10"/>
      <c r="E7" s="10"/>
      <c r="F7" s="11">
        <v>590</v>
      </c>
      <c r="G7" s="12"/>
      <c r="H7" s="12"/>
      <c r="I7" s="12"/>
      <c r="J7" s="116">
        <f>AVERAGE(F7:I7)</f>
        <v>590</v>
      </c>
      <c r="K7" s="117"/>
      <c r="M7" s="8">
        <v>2</v>
      </c>
      <c r="N7" s="118">
        <v>9.6</v>
      </c>
      <c r="O7" s="119"/>
      <c r="P7" s="2"/>
      <c r="R7" s="56" t="s">
        <v>21</v>
      </c>
      <c r="S7" s="73">
        <f>AVERAGE(J10,J67,J122)</f>
        <v>336.75</v>
      </c>
    </row>
    <row r="8" spans="1:19" x14ac:dyDescent="0.35">
      <c r="A8" s="2"/>
      <c r="C8" s="9" t="s">
        <v>11</v>
      </c>
      <c r="D8" s="10"/>
      <c r="E8" s="10"/>
      <c r="F8" s="11">
        <v>454</v>
      </c>
      <c r="G8" s="12"/>
      <c r="H8" s="12"/>
      <c r="I8" s="12"/>
      <c r="J8" s="116">
        <f t="shared" ref="J8:J13" si="0">AVERAGE(F8:I8)</f>
        <v>454</v>
      </c>
      <c r="K8" s="117"/>
      <c r="M8" s="8">
        <v>3</v>
      </c>
      <c r="N8" s="118">
        <v>9.3000000000000007</v>
      </c>
      <c r="O8" s="119"/>
      <c r="P8" s="2"/>
      <c r="R8" s="56" t="s">
        <v>25</v>
      </c>
      <c r="S8" s="74">
        <f>AVERAGE(J13,J70,J125)</f>
        <v>141.58333333333334</v>
      </c>
    </row>
    <row r="9" spans="1:19" x14ac:dyDescent="0.35">
      <c r="A9" s="2"/>
      <c r="C9" s="9" t="s">
        <v>12</v>
      </c>
      <c r="D9" s="11">
        <v>62.88</v>
      </c>
      <c r="E9" s="11">
        <v>7.1</v>
      </c>
      <c r="F9" s="11">
        <v>666</v>
      </c>
      <c r="G9" s="11">
        <v>654</v>
      </c>
      <c r="H9" s="11">
        <v>703</v>
      </c>
      <c r="I9" s="11">
        <v>678</v>
      </c>
      <c r="J9" s="116">
        <f t="shared" si="0"/>
        <v>675.25</v>
      </c>
      <c r="K9" s="117"/>
      <c r="M9" s="8">
        <v>4</v>
      </c>
      <c r="N9" s="118">
        <v>9.1</v>
      </c>
      <c r="O9" s="119"/>
      <c r="P9" s="2"/>
      <c r="R9" s="75" t="s">
        <v>78</v>
      </c>
      <c r="S9" s="76">
        <f>S6-S8</f>
        <v>568.41666666666663</v>
      </c>
    </row>
    <row r="10" spans="1:19" x14ac:dyDescent="0.35">
      <c r="A10" s="2"/>
      <c r="C10" s="9" t="s">
        <v>13</v>
      </c>
      <c r="D10" s="11">
        <v>62.44</v>
      </c>
      <c r="E10" s="11">
        <v>8.6999999999999993</v>
      </c>
      <c r="F10" s="11">
        <v>369</v>
      </c>
      <c r="G10" s="11">
        <v>372</v>
      </c>
      <c r="H10" s="11">
        <v>388</v>
      </c>
      <c r="I10" s="11">
        <v>352</v>
      </c>
      <c r="J10" s="116">
        <f t="shared" si="0"/>
        <v>370.25</v>
      </c>
      <c r="K10" s="117"/>
      <c r="M10" s="8">
        <v>5</v>
      </c>
      <c r="N10" s="118">
        <v>8.8000000000000007</v>
      </c>
      <c r="O10" s="119"/>
      <c r="P10" s="2"/>
      <c r="R10" s="75" t="s">
        <v>79</v>
      </c>
      <c r="S10" s="77">
        <f>S7-S8</f>
        <v>195.16666666666666</v>
      </c>
    </row>
    <row r="11" spans="1:19" ht="15" thickBot="1" x14ac:dyDescent="0.4">
      <c r="A11" s="2"/>
      <c r="C11" s="9" t="s">
        <v>14</v>
      </c>
      <c r="D11" s="11"/>
      <c r="E11" s="11"/>
      <c r="F11" s="11">
        <v>201</v>
      </c>
      <c r="G11" s="64">
        <v>209</v>
      </c>
      <c r="H11" s="64">
        <v>216</v>
      </c>
      <c r="I11" s="64">
        <v>199</v>
      </c>
      <c r="J11" s="116">
        <f t="shared" si="0"/>
        <v>206.25</v>
      </c>
      <c r="K11" s="117"/>
      <c r="M11" s="13">
        <v>6</v>
      </c>
      <c r="N11" s="120">
        <v>7.7</v>
      </c>
      <c r="O11" s="121"/>
      <c r="P11" s="2"/>
      <c r="R11" s="78" t="s">
        <v>80</v>
      </c>
      <c r="S11" s="79">
        <f>S9/S6</f>
        <v>0.80058685446009381</v>
      </c>
    </row>
    <row r="12" spans="1:19" ht="15" thickBot="1" x14ac:dyDescent="0.4">
      <c r="A12" s="2"/>
      <c r="C12" s="9" t="s">
        <v>15</v>
      </c>
      <c r="D12" s="11"/>
      <c r="E12" s="11"/>
      <c r="F12" s="11">
        <v>154</v>
      </c>
      <c r="G12" s="64">
        <v>158</v>
      </c>
      <c r="H12" s="64">
        <v>161</v>
      </c>
      <c r="I12" s="64">
        <v>150</v>
      </c>
      <c r="J12" s="116">
        <f t="shared" si="0"/>
        <v>155.75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0.57955951497154168</v>
      </c>
    </row>
    <row r="13" spans="1:19" ht="15" thickBot="1" x14ac:dyDescent="0.4">
      <c r="A13" s="2"/>
      <c r="C13" s="14" t="s">
        <v>16</v>
      </c>
      <c r="D13" s="15">
        <v>61.71</v>
      </c>
      <c r="E13" s="15">
        <v>8.1999999999999993</v>
      </c>
      <c r="F13" s="15">
        <v>161</v>
      </c>
      <c r="G13" s="15">
        <v>166</v>
      </c>
      <c r="H13" s="15">
        <v>171</v>
      </c>
      <c r="I13" s="15">
        <v>159</v>
      </c>
      <c r="J13" s="122">
        <f t="shared" si="0"/>
        <v>164.25</v>
      </c>
      <c r="K13" s="123"/>
      <c r="M13" s="68" t="s">
        <v>65</v>
      </c>
      <c r="N13" s="66">
        <v>0.40400000000000003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12.67</v>
      </c>
      <c r="E16" s="11">
        <v>9.8000000000000007</v>
      </c>
      <c r="F16" s="22">
        <v>1208</v>
      </c>
      <c r="G16" s="16"/>
      <c r="H16" s="23" t="s">
        <v>21</v>
      </c>
      <c r="I16" s="111">
        <v>5.49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65.06</v>
      </c>
      <c r="E17" s="11"/>
      <c r="F17" s="22">
        <v>135</v>
      </c>
      <c r="G17" s="16"/>
      <c r="H17" s="27" t="s">
        <v>25</v>
      </c>
      <c r="I17" s="113">
        <v>5.27</v>
      </c>
      <c r="J17" s="113"/>
      <c r="K17" s="114"/>
      <c r="M17" s="66">
        <v>7</v>
      </c>
      <c r="N17" s="28">
        <v>62</v>
      </c>
      <c r="O17" s="67">
        <v>0.04</v>
      </c>
      <c r="P17" s="2"/>
    </row>
    <row r="18" spans="1:16" ht="15" thickBot="1" x14ac:dyDescent="0.4">
      <c r="A18" s="2"/>
      <c r="C18" s="21" t="s">
        <v>26</v>
      </c>
      <c r="D18" s="11">
        <v>68.55</v>
      </c>
      <c r="E18" s="11"/>
      <c r="F18" s="22">
        <v>159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68.819999999999993</v>
      </c>
      <c r="E20" s="11"/>
      <c r="F20" s="22">
        <v>144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5.7</v>
      </c>
      <c r="O20" s="34">
        <v>150</v>
      </c>
      <c r="P20" s="2"/>
    </row>
    <row r="21" spans="1:16" ht="15" thickBot="1" x14ac:dyDescent="0.4">
      <c r="A21" s="2"/>
      <c r="C21" s="21" t="s">
        <v>36</v>
      </c>
      <c r="D21" s="11">
        <v>76.069999999999993</v>
      </c>
      <c r="E21" s="11"/>
      <c r="F21" s="22">
        <v>1211</v>
      </c>
      <c r="G21" s="16"/>
      <c r="H21" s="103">
        <v>4</v>
      </c>
      <c r="I21" s="105">
        <v>366</v>
      </c>
      <c r="J21" s="105">
        <v>91</v>
      </c>
      <c r="K21" s="107">
        <f>((I21-J21)/I21)</f>
        <v>0.75136612021857918</v>
      </c>
      <c r="M21" s="13">
        <v>2</v>
      </c>
      <c r="N21" s="35">
        <v>5.5</v>
      </c>
      <c r="O21" s="36">
        <v>150</v>
      </c>
      <c r="P21" s="2"/>
    </row>
    <row r="22" spans="1:16" ht="15.75" customHeight="1" thickBot="1" x14ac:dyDescent="0.4">
      <c r="A22" s="2"/>
      <c r="C22" s="21" t="s">
        <v>37</v>
      </c>
      <c r="D22" s="11">
        <v>75.89</v>
      </c>
      <c r="E22" s="11">
        <v>8.1</v>
      </c>
      <c r="F22" s="22">
        <v>378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370</v>
      </c>
      <c r="G23" s="16"/>
      <c r="H23" s="103">
        <v>9</v>
      </c>
      <c r="I23" s="105">
        <v>321</v>
      </c>
      <c r="J23" s="105">
        <v>182</v>
      </c>
      <c r="K23" s="107">
        <f>((I23-J23)/I23)</f>
        <v>0.43302180685358255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77.709999999999994</v>
      </c>
      <c r="E24" s="11">
        <v>7.5</v>
      </c>
      <c r="F24" s="22">
        <v>881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0.45168456127360235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870</v>
      </c>
      <c r="G25" s="16"/>
      <c r="M25" s="96" t="s">
        <v>43</v>
      </c>
      <c r="N25" s="97"/>
      <c r="O25" s="37">
        <f>(J10-J11)/J10</f>
        <v>0.44294395678595544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0.24484848484848484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-5.4574638844301769E-2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91.03</v>
      </c>
      <c r="E28" s="33"/>
      <c r="F28" s="34"/>
      <c r="G28" s="46"/>
      <c r="H28" s="47" t="s">
        <v>75</v>
      </c>
      <c r="I28" s="33">
        <v>802</v>
      </c>
      <c r="J28" s="33">
        <v>709</v>
      </c>
      <c r="K28" s="34">
        <f>I28-J28</f>
        <v>93</v>
      </c>
      <c r="M28" s="101" t="s">
        <v>76</v>
      </c>
      <c r="N28" s="102"/>
      <c r="O28" s="71">
        <f>(J10-J13)/J10</f>
        <v>0.55638082376772446</v>
      </c>
      <c r="P28" s="2"/>
    </row>
    <row r="29" spans="1:16" ht="15" thickBot="1" x14ac:dyDescent="0.4">
      <c r="A29" s="2"/>
      <c r="B29" s="41"/>
      <c r="C29" s="45" t="s">
        <v>54</v>
      </c>
      <c r="D29" s="33">
        <v>72.75</v>
      </c>
      <c r="E29" s="33">
        <v>68.39</v>
      </c>
      <c r="F29" s="34">
        <v>94.02</v>
      </c>
      <c r="G29" s="48">
        <v>5.4</v>
      </c>
      <c r="H29" s="66" t="s">
        <v>25</v>
      </c>
      <c r="I29" s="35">
        <v>189</v>
      </c>
      <c r="J29" s="35">
        <v>168</v>
      </c>
      <c r="K29" s="36">
        <f>I29-J29</f>
        <v>21</v>
      </c>
      <c r="L29" s="49"/>
      <c r="M29" s="91" t="s">
        <v>53</v>
      </c>
      <c r="N29" s="92"/>
      <c r="O29" s="72">
        <f>(J9-J13)/J9</f>
        <v>0.7567567567567568</v>
      </c>
      <c r="P29" s="2"/>
    </row>
    <row r="30" spans="1:16" ht="15" customHeight="1" x14ac:dyDescent="0.35">
      <c r="A30" s="2"/>
      <c r="B30" s="41"/>
      <c r="C30" s="45" t="s">
        <v>55</v>
      </c>
      <c r="D30" s="33">
        <v>77.05</v>
      </c>
      <c r="E30" s="33">
        <v>65.430000000000007</v>
      </c>
      <c r="F30" s="34">
        <v>84.92</v>
      </c>
      <c r="P30" s="2"/>
    </row>
    <row r="31" spans="1:16" ht="15" customHeight="1" x14ac:dyDescent="0.35">
      <c r="A31" s="2"/>
      <c r="B31" s="41"/>
      <c r="C31" s="45" t="s">
        <v>56</v>
      </c>
      <c r="D31" s="33">
        <v>76.150000000000006</v>
      </c>
      <c r="E31" s="33">
        <v>56.85</v>
      </c>
      <c r="F31" s="34">
        <v>74.66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55.49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90.88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 t="s">
        <v>649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 t="s">
        <v>656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653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654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652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 t="s">
        <v>650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651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 t="s">
        <v>655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 t="s">
        <v>657</v>
      </c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69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572</v>
      </c>
      <c r="G64" s="12"/>
      <c r="H64" s="12"/>
      <c r="I64" s="12"/>
      <c r="J64" s="116">
        <f>AVERAGE(F64:I64)</f>
        <v>572</v>
      </c>
      <c r="K64" s="117"/>
      <c r="M64" s="8">
        <v>2</v>
      </c>
      <c r="N64" s="118">
        <v>9.6999999999999993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458</v>
      </c>
      <c r="G65" s="12"/>
      <c r="H65" s="12"/>
      <c r="I65" s="12"/>
      <c r="J65" s="116">
        <f t="shared" ref="J65:J70" si="1">AVERAGE(F65:I65)</f>
        <v>458</v>
      </c>
      <c r="K65" s="117"/>
      <c r="M65" s="8">
        <v>3</v>
      </c>
      <c r="N65" s="118">
        <v>9.1</v>
      </c>
      <c r="O65" s="119"/>
      <c r="P65" s="2"/>
    </row>
    <row r="66" spans="1:16" ht="15" customHeight="1" x14ac:dyDescent="0.35">
      <c r="A66" s="2"/>
      <c r="C66" s="9" t="s">
        <v>12</v>
      </c>
      <c r="D66" s="11">
        <v>64.010000000000005</v>
      </c>
      <c r="E66" s="11">
        <v>7.5</v>
      </c>
      <c r="F66" s="11">
        <v>711</v>
      </c>
      <c r="G66" s="11">
        <v>697</v>
      </c>
      <c r="H66" s="11">
        <v>675</v>
      </c>
      <c r="I66" s="11">
        <v>742</v>
      </c>
      <c r="J66" s="116">
        <f t="shared" si="1"/>
        <v>706.25</v>
      </c>
      <c r="K66" s="117"/>
      <c r="M66" s="8">
        <v>4</v>
      </c>
      <c r="N66" s="118">
        <v>8.6</v>
      </c>
      <c r="O66" s="119"/>
      <c r="P66" s="2"/>
    </row>
    <row r="67" spans="1:16" ht="15" customHeight="1" x14ac:dyDescent="0.35">
      <c r="A67" s="2"/>
      <c r="C67" s="9" t="s">
        <v>13</v>
      </c>
      <c r="D67" s="11">
        <v>62.91</v>
      </c>
      <c r="E67" s="11">
        <v>8.6</v>
      </c>
      <c r="F67" s="11">
        <v>359</v>
      </c>
      <c r="G67" s="11">
        <v>348</v>
      </c>
      <c r="H67" s="11">
        <v>333</v>
      </c>
      <c r="I67" s="11">
        <v>301</v>
      </c>
      <c r="J67" s="116">
        <f t="shared" si="1"/>
        <v>335.25</v>
      </c>
      <c r="K67" s="117"/>
      <c r="M67" s="8">
        <v>5</v>
      </c>
      <c r="N67" s="118">
        <v>8.9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208</v>
      </c>
      <c r="G68" s="64">
        <v>201</v>
      </c>
      <c r="H68" s="64">
        <v>192</v>
      </c>
      <c r="I68" s="64">
        <v>190</v>
      </c>
      <c r="J68" s="116">
        <f t="shared" si="1"/>
        <v>197.75</v>
      </c>
      <c r="K68" s="117"/>
      <c r="M68" s="13">
        <v>6</v>
      </c>
      <c r="N68" s="120">
        <v>7.3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157</v>
      </c>
      <c r="G69" s="64">
        <v>152</v>
      </c>
      <c r="H69" s="64">
        <v>144</v>
      </c>
      <c r="I69" s="64">
        <v>110</v>
      </c>
      <c r="J69" s="116">
        <f t="shared" si="1"/>
        <v>140.75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62.06</v>
      </c>
      <c r="E70" s="15">
        <v>8.1999999999999993</v>
      </c>
      <c r="F70" s="15">
        <v>165</v>
      </c>
      <c r="G70" s="15">
        <v>161</v>
      </c>
      <c r="H70" s="15">
        <v>151</v>
      </c>
      <c r="I70" s="15">
        <v>113</v>
      </c>
      <c r="J70" s="122">
        <f t="shared" si="1"/>
        <v>147.5</v>
      </c>
      <c r="K70" s="123"/>
      <c r="M70" s="68" t="s">
        <v>65</v>
      </c>
      <c r="N70" s="66">
        <v>0.39100000000000001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21.77</v>
      </c>
      <c r="E73" s="11">
        <v>10.199999999999999</v>
      </c>
      <c r="F73" s="22">
        <v>1184</v>
      </c>
      <c r="G73" s="16"/>
      <c r="H73" s="23" t="s">
        <v>21</v>
      </c>
      <c r="I73" s="111">
        <v>5.6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65.010000000000005</v>
      </c>
      <c r="E74" s="11"/>
      <c r="F74" s="22">
        <v>161</v>
      </c>
      <c r="G74" s="16"/>
      <c r="H74" s="27" t="s">
        <v>25</v>
      </c>
      <c r="I74" s="113">
        <v>5.15</v>
      </c>
      <c r="J74" s="113"/>
      <c r="K74" s="114"/>
      <c r="M74" s="66">
        <v>7</v>
      </c>
      <c r="N74" s="28">
        <v>56</v>
      </c>
      <c r="O74" s="67">
        <v>0.04</v>
      </c>
      <c r="P74" s="2"/>
    </row>
    <row r="75" spans="1:16" ht="15" customHeight="1" thickBot="1" x14ac:dyDescent="0.4">
      <c r="A75" s="2"/>
      <c r="C75" s="21" t="s">
        <v>26</v>
      </c>
      <c r="D75" s="11">
        <v>64.86</v>
      </c>
      <c r="E75" s="11"/>
      <c r="F75" s="22">
        <v>141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61.13</v>
      </c>
      <c r="E77" s="11"/>
      <c r="F77" s="22">
        <v>156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5.4</v>
      </c>
      <c r="O77" s="34">
        <v>150</v>
      </c>
      <c r="P77" s="2"/>
    </row>
    <row r="78" spans="1:16" ht="15" thickBot="1" x14ac:dyDescent="0.4">
      <c r="A78" s="2"/>
      <c r="C78" s="21" t="s">
        <v>36</v>
      </c>
      <c r="D78" s="11">
        <v>76.22</v>
      </c>
      <c r="E78" s="11"/>
      <c r="F78" s="22">
        <v>1239</v>
      </c>
      <c r="G78" s="16"/>
      <c r="H78" s="103">
        <v>11</v>
      </c>
      <c r="I78" s="105">
        <v>303</v>
      </c>
      <c r="J78" s="105">
        <v>250</v>
      </c>
      <c r="K78" s="107">
        <f>((I78-J78)/I78)</f>
        <v>0.17491749174917492</v>
      </c>
      <c r="M78" s="13">
        <v>2</v>
      </c>
      <c r="N78" s="35">
        <v>5.5</v>
      </c>
      <c r="O78" s="36">
        <v>150</v>
      </c>
      <c r="P78" s="2"/>
    </row>
    <row r="79" spans="1:16" ht="15" thickBot="1" x14ac:dyDescent="0.4">
      <c r="A79" s="2"/>
      <c r="C79" s="21" t="s">
        <v>37</v>
      </c>
      <c r="D79" s="11">
        <v>76.61</v>
      </c>
      <c r="E79" s="11">
        <v>8.3000000000000007</v>
      </c>
      <c r="F79" s="22">
        <v>368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355</v>
      </c>
      <c r="G80" s="16"/>
      <c r="H80" s="103"/>
      <c r="I80" s="105"/>
      <c r="J80" s="105"/>
      <c r="K80" s="107" t="e">
        <f>((I80-J80)/I80)</f>
        <v>#DIV/0!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77.87</v>
      </c>
      <c r="E81" s="11">
        <v>7.3</v>
      </c>
      <c r="F81" s="22">
        <v>865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0.52530973451327434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849</v>
      </c>
      <c r="G82" s="16"/>
      <c r="M82" s="96" t="s">
        <v>43</v>
      </c>
      <c r="N82" s="97"/>
      <c r="O82" s="37">
        <f>(J67-J68)/J67</f>
        <v>0.41014168530947054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0.28824273072060685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-4.7957371225577264E-2</v>
      </c>
      <c r="P84" s="2"/>
    </row>
    <row r="85" spans="1:16" x14ac:dyDescent="0.35">
      <c r="A85" s="2"/>
      <c r="B85" s="41"/>
      <c r="C85" s="45" t="s">
        <v>52</v>
      </c>
      <c r="D85" s="33">
        <v>91.33</v>
      </c>
      <c r="E85" s="33"/>
      <c r="F85" s="34"/>
      <c r="G85" s="46"/>
      <c r="H85" s="47" t="s">
        <v>21</v>
      </c>
      <c r="I85" s="33">
        <v>557</v>
      </c>
      <c r="J85" s="33">
        <v>469</v>
      </c>
      <c r="K85" s="34">
        <f>I85-J85</f>
        <v>88</v>
      </c>
      <c r="M85" s="101" t="s">
        <v>76</v>
      </c>
      <c r="N85" s="102"/>
      <c r="O85" s="71">
        <f>(J67-J70)/J67</f>
        <v>0.56002982848620431</v>
      </c>
      <c r="P85" s="2"/>
    </row>
    <row r="86" spans="1:16" ht="15" thickBot="1" x14ac:dyDescent="0.4">
      <c r="A86" s="2"/>
      <c r="B86" s="41"/>
      <c r="C86" s="45" t="s">
        <v>54</v>
      </c>
      <c r="D86" s="33">
        <v>73.349999999999994</v>
      </c>
      <c r="E86" s="33">
        <v>69.05</v>
      </c>
      <c r="F86" s="34">
        <v>94.14</v>
      </c>
      <c r="G86" s="48">
        <v>5.5</v>
      </c>
      <c r="H86" s="66" t="s">
        <v>25</v>
      </c>
      <c r="I86" s="35">
        <v>189</v>
      </c>
      <c r="J86" s="35">
        <v>169</v>
      </c>
      <c r="K86" s="34">
        <f>I86-J86</f>
        <v>20</v>
      </c>
      <c r="L86" s="49"/>
      <c r="M86" s="91" t="s">
        <v>53</v>
      </c>
      <c r="N86" s="92"/>
      <c r="O86" s="72">
        <f>(J66-J70)/J66</f>
        <v>0.79115044247787614</v>
      </c>
      <c r="P86" s="2"/>
    </row>
    <row r="87" spans="1:16" ht="15" customHeight="1" x14ac:dyDescent="0.35">
      <c r="A87" s="2"/>
      <c r="B87" s="41"/>
      <c r="C87" s="45" t="s">
        <v>55</v>
      </c>
      <c r="D87" s="33">
        <v>75.650000000000006</v>
      </c>
      <c r="E87" s="33">
        <v>63.84</v>
      </c>
      <c r="F87" s="34">
        <v>84.39</v>
      </c>
      <c r="P87" s="2"/>
    </row>
    <row r="88" spans="1:16" ht="15" customHeight="1" x14ac:dyDescent="0.35">
      <c r="A88" s="2"/>
      <c r="B88" s="41"/>
      <c r="C88" s="45" t="s">
        <v>56</v>
      </c>
      <c r="D88" s="33">
        <v>74.95</v>
      </c>
      <c r="E88" s="33">
        <v>55.42</v>
      </c>
      <c r="F88" s="34">
        <v>73.95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54.87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90.69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 t="s">
        <v>658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 t="s">
        <v>663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664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665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662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 t="s">
        <v>660</v>
      </c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 t="s">
        <v>659</v>
      </c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661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 t="s">
        <v>666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 t="s">
        <v>667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83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527</v>
      </c>
      <c r="G119" s="12"/>
      <c r="H119" s="12"/>
      <c r="I119" s="12"/>
      <c r="J119" s="116">
        <f>AVERAGE(F119:I119)</f>
        <v>527</v>
      </c>
      <c r="K119" s="117"/>
      <c r="M119" s="8">
        <v>2</v>
      </c>
      <c r="N119" s="118">
        <v>9.6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421</v>
      </c>
      <c r="G120" s="12"/>
      <c r="H120" s="12"/>
      <c r="I120" s="12"/>
      <c r="J120" s="116">
        <f t="shared" ref="J120:J125" si="2">AVERAGE(F120:I120)</f>
        <v>421</v>
      </c>
      <c r="K120" s="117"/>
      <c r="M120" s="8">
        <v>3</v>
      </c>
      <c r="N120" s="118">
        <v>9.1</v>
      </c>
      <c r="O120" s="119"/>
      <c r="P120" s="2"/>
    </row>
    <row r="121" spans="1:16" x14ac:dyDescent="0.35">
      <c r="A121" s="2"/>
      <c r="C121" s="9" t="s">
        <v>12</v>
      </c>
      <c r="D121" s="11">
        <v>64.87</v>
      </c>
      <c r="E121" s="11">
        <v>8</v>
      </c>
      <c r="F121" s="11">
        <v>741</v>
      </c>
      <c r="G121" s="11">
        <v>738</v>
      </c>
      <c r="H121" s="11">
        <v>728</v>
      </c>
      <c r="I121" s="11">
        <v>787</v>
      </c>
      <c r="J121" s="116">
        <f t="shared" si="2"/>
        <v>748.5</v>
      </c>
      <c r="K121" s="117"/>
      <c r="M121" s="8">
        <v>4</v>
      </c>
      <c r="N121" s="118">
        <v>9.1999999999999993</v>
      </c>
      <c r="O121" s="119"/>
      <c r="P121" s="2"/>
    </row>
    <row r="122" spans="1:16" x14ac:dyDescent="0.35">
      <c r="A122" s="2"/>
      <c r="C122" s="9" t="s">
        <v>13</v>
      </c>
      <c r="D122" s="11">
        <v>56.85</v>
      </c>
      <c r="E122" s="11">
        <v>9.1</v>
      </c>
      <c r="F122" s="11">
        <v>318</v>
      </c>
      <c r="G122" s="11">
        <v>291</v>
      </c>
      <c r="H122" s="11">
        <v>282</v>
      </c>
      <c r="I122" s="11">
        <v>328</v>
      </c>
      <c r="J122" s="116">
        <f t="shared" si="2"/>
        <v>304.75</v>
      </c>
      <c r="K122" s="117"/>
      <c r="M122" s="8">
        <v>5</v>
      </c>
      <c r="N122" s="118">
        <v>8.8000000000000007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188</v>
      </c>
      <c r="G123" s="64">
        <v>182</v>
      </c>
      <c r="H123" s="64">
        <v>176</v>
      </c>
      <c r="I123" s="64">
        <v>192</v>
      </c>
      <c r="J123" s="116">
        <f t="shared" si="2"/>
        <v>184.5</v>
      </c>
      <c r="K123" s="117"/>
      <c r="M123" s="13">
        <v>6</v>
      </c>
      <c r="N123" s="120">
        <v>8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104</v>
      </c>
      <c r="G124" s="64">
        <v>108</v>
      </c>
      <c r="H124" s="64">
        <v>103</v>
      </c>
      <c r="I124" s="64">
        <v>130</v>
      </c>
      <c r="J124" s="116">
        <f t="shared" si="2"/>
        <v>111.25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60.45</v>
      </c>
      <c r="E125" s="15">
        <v>8.6999999999999993</v>
      </c>
      <c r="F125" s="15">
        <v>107</v>
      </c>
      <c r="G125" s="15">
        <v>113</v>
      </c>
      <c r="H125" s="15">
        <v>108</v>
      </c>
      <c r="I125" s="15">
        <v>124</v>
      </c>
      <c r="J125" s="122">
        <f t="shared" si="2"/>
        <v>113</v>
      </c>
      <c r="K125" s="123"/>
      <c r="M125" s="68" t="s">
        <v>65</v>
      </c>
      <c r="N125" s="66">
        <v>0.435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28.45</v>
      </c>
      <c r="E128" s="11">
        <v>9.9</v>
      </c>
      <c r="F128" s="22">
        <v>758</v>
      </c>
      <c r="G128" s="16"/>
      <c r="H128" s="23" t="s">
        <v>21</v>
      </c>
      <c r="I128" s="111">
        <v>4.42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65.44</v>
      </c>
      <c r="E129" s="11"/>
      <c r="F129" s="22">
        <v>120</v>
      </c>
      <c r="G129" s="16"/>
      <c r="H129" s="27" t="s">
        <v>25</v>
      </c>
      <c r="I129" s="113">
        <v>3.85</v>
      </c>
      <c r="J129" s="113"/>
      <c r="K129" s="114"/>
      <c r="M129" s="66">
        <v>6.8</v>
      </c>
      <c r="N129" s="28">
        <v>71</v>
      </c>
      <c r="O129" s="67">
        <v>0.04</v>
      </c>
      <c r="P129" s="2"/>
    </row>
    <row r="130" spans="1:16" ht="15" customHeight="1" thickBot="1" x14ac:dyDescent="0.4">
      <c r="A130" s="2"/>
      <c r="C130" s="21" t="s">
        <v>26</v>
      </c>
      <c r="D130" s="11">
        <v>66.72</v>
      </c>
      <c r="E130" s="11"/>
      <c r="F130" s="22">
        <v>116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67.58</v>
      </c>
      <c r="E132" s="11"/>
      <c r="F132" s="22">
        <v>112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5.7</v>
      </c>
      <c r="O132" s="34">
        <v>100</v>
      </c>
      <c r="P132" s="2"/>
    </row>
    <row r="133" spans="1:16" ht="15" thickBot="1" x14ac:dyDescent="0.4">
      <c r="A133" s="2"/>
      <c r="C133" s="21" t="s">
        <v>36</v>
      </c>
      <c r="D133" s="11">
        <v>71.069999999999993</v>
      </c>
      <c r="E133" s="11"/>
      <c r="F133" s="22">
        <v>1286</v>
      </c>
      <c r="G133" s="16"/>
      <c r="H133" s="103">
        <v>1</v>
      </c>
      <c r="I133" s="105">
        <v>309</v>
      </c>
      <c r="J133" s="105">
        <v>196</v>
      </c>
      <c r="K133" s="107">
        <f>((I133-J133)/I133)</f>
        <v>0.36569579288025889</v>
      </c>
      <c r="M133" s="13">
        <v>2</v>
      </c>
      <c r="N133" s="35">
        <v>5.8</v>
      </c>
      <c r="O133" s="36">
        <v>100</v>
      </c>
      <c r="P133" s="2"/>
    </row>
    <row r="134" spans="1:16" ht="15" thickBot="1" x14ac:dyDescent="0.4">
      <c r="A134" s="2"/>
      <c r="C134" s="21" t="s">
        <v>37</v>
      </c>
      <c r="D134" s="11">
        <v>74.95</v>
      </c>
      <c r="E134" s="11">
        <v>8.1</v>
      </c>
      <c r="F134" s="22">
        <v>388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365</v>
      </c>
      <c r="G135" s="16"/>
      <c r="H135" s="103">
        <v>12</v>
      </c>
      <c r="I135" s="105">
        <v>188</v>
      </c>
      <c r="J135" s="105">
        <v>87</v>
      </c>
      <c r="K135" s="107">
        <f>((I135-J135)/I135)</f>
        <v>0.53723404255319152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75.33</v>
      </c>
      <c r="E136" s="11">
        <v>7.5</v>
      </c>
      <c r="F136" s="22">
        <v>846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0.59285237140948566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812</v>
      </c>
      <c r="G137" s="16"/>
      <c r="M137" s="96" t="s">
        <v>43</v>
      </c>
      <c r="N137" s="97"/>
      <c r="O137" s="37">
        <f>(J122-J123)/J122</f>
        <v>0.39458572600492209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0.39701897018970189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-1.5730337078651686E-2</v>
      </c>
      <c r="P139" s="2"/>
    </row>
    <row r="140" spans="1:16" x14ac:dyDescent="0.35">
      <c r="A140" s="2"/>
      <c r="B140" s="41"/>
      <c r="C140" s="45" t="s">
        <v>52</v>
      </c>
      <c r="D140" s="33">
        <v>91.25</v>
      </c>
      <c r="E140" s="33"/>
      <c r="F140" s="34"/>
      <c r="G140" s="46"/>
      <c r="H140" s="47" t="s">
        <v>21</v>
      </c>
      <c r="I140" s="33">
        <v>330</v>
      </c>
      <c r="J140" s="33">
        <v>292</v>
      </c>
      <c r="K140" s="34">
        <f>I140-J140</f>
        <v>38</v>
      </c>
      <c r="M140" s="101" t="s">
        <v>76</v>
      </c>
      <c r="N140" s="102"/>
      <c r="O140" s="71">
        <f>(J122-J125)/J122</f>
        <v>0.62920426579163247</v>
      </c>
      <c r="P140" s="2"/>
    </row>
    <row r="141" spans="1:16" ht="15" thickBot="1" x14ac:dyDescent="0.4">
      <c r="A141" s="2"/>
      <c r="B141" s="41"/>
      <c r="C141" s="45" t="s">
        <v>54</v>
      </c>
      <c r="D141" s="33">
        <v>72.349999999999994</v>
      </c>
      <c r="E141" s="33">
        <v>68.55</v>
      </c>
      <c r="F141" s="34">
        <v>94.75</v>
      </c>
      <c r="G141" s="48">
        <v>5.4</v>
      </c>
      <c r="H141" s="66" t="s">
        <v>25</v>
      </c>
      <c r="I141" s="35">
        <v>120</v>
      </c>
      <c r="J141" s="35">
        <v>93</v>
      </c>
      <c r="K141" s="34">
        <f>I141-J141</f>
        <v>27</v>
      </c>
      <c r="L141" s="49"/>
      <c r="M141" s="91" t="s">
        <v>53</v>
      </c>
      <c r="N141" s="92"/>
      <c r="O141" s="72">
        <f>(J121-J125)/J121</f>
        <v>0.84903139612558454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76.45</v>
      </c>
      <c r="E142" s="33">
        <v>64.400000000000006</v>
      </c>
      <c r="F142" s="34">
        <v>84.25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74.849999999999994</v>
      </c>
      <c r="E143" s="33">
        <v>55.63</v>
      </c>
      <c r="F143" s="34">
        <v>74.33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53.88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91.35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 t="s">
        <v>668</v>
      </c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 t="s">
        <v>669</v>
      </c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 t="s">
        <v>670</v>
      </c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671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672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 t="s">
        <v>673</v>
      </c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 t="s">
        <v>674</v>
      </c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 t="s">
        <v>675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 t="s">
        <v>676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677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 t="s">
        <v>678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 t="s">
        <v>679</v>
      </c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 t="s">
        <v>680</v>
      </c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194A-3AA9-4382-A80E-49EDABE91D7A}">
  <dimension ref="A1:S171"/>
  <sheetViews>
    <sheetView zoomScale="85" zoomScaleNormal="85" workbookViewId="0">
      <selection activeCell="N125" sqref="N125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64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740.41666666666663</v>
      </c>
    </row>
    <row r="7" spans="1:19" x14ac:dyDescent="0.35">
      <c r="A7" s="2"/>
      <c r="C7" s="9" t="s">
        <v>10</v>
      </c>
      <c r="D7" s="10"/>
      <c r="E7" s="10"/>
      <c r="F7" s="11">
        <v>588</v>
      </c>
      <c r="G7" s="12"/>
      <c r="H7" s="12"/>
      <c r="I7" s="12"/>
      <c r="J7" s="116">
        <f>AVERAGE(F7:I7)</f>
        <v>588</v>
      </c>
      <c r="K7" s="117"/>
      <c r="M7" s="8">
        <v>2</v>
      </c>
      <c r="N7" s="118">
        <v>9.5</v>
      </c>
      <c r="O7" s="119"/>
      <c r="P7" s="2"/>
      <c r="R7" s="56" t="s">
        <v>21</v>
      </c>
      <c r="S7" s="73">
        <f>AVERAGE(J10,J67,J122)</f>
        <v>379.5555555555556</v>
      </c>
    </row>
    <row r="8" spans="1:19" x14ac:dyDescent="0.35">
      <c r="A8" s="2"/>
      <c r="C8" s="9" t="s">
        <v>11</v>
      </c>
      <c r="D8" s="10"/>
      <c r="E8" s="10"/>
      <c r="F8" s="11">
        <v>482</v>
      </c>
      <c r="G8" s="12"/>
      <c r="H8" s="12"/>
      <c r="I8" s="12"/>
      <c r="J8" s="116">
        <f t="shared" ref="J8:J13" si="0">AVERAGE(F8:I8)</f>
        <v>482</v>
      </c>
      <c r="K8" s="117"/>
      <c r="M8" s="8">
        <v>3</v>
      </c>
      <c r="N8" s="118">
        <v>9.3000000000000007</v>
      </c>
      <c r="O8" s="119"/>
      <c r="P8" s="2"/>
      <c r="R8" s="56" t="s">
        <v>25</v>
      </c>
      <c r="S8" s="74">
        <f>AVERAGE(J13,J70,J125)</f>
        <v>147.5277777777778</v>
      </c>
    </row>
    <row r="9" spans="1:19" x14ac:dyDescent="0.35">
      <c r="A9" s="2"/>
      <c r="C9" s="9" t="s">
        <v>12</v>
      </c>
      <c r="D9" s="11">
        <v>63.71</v>
      </c>
      <c r="E9" s="11">
        <v>7.1</v>
      </c>
      <c r="F9" s="11">
        <v>733</v>
      </c>
      <c r="G9" s="11">
        <v>747</v>
      </c>
      <c r="H9" s="11">
        <v>706</v>
      </c>
      <c r="I9" s="11">
        <v>721</v>
      </c>
      <c r="J9" s="116">
        <f t="shared" si="0"/>
        <v>726.75</v>
      </c>
      <c r="K9" s="117"/>
      <c r="M9" s="8">
        <v>4</v>
      </c>
      <c r="N9" s="118">
        <v>9</v>
      </c>
      <c r="O9" s="119"/>
      <c r="P9" s="2"/>
      <c r="R9" s="75" t="s">
        <v>78</v>
      </c>
      <c r="S9" s="76">
        <f>S6-S8</f>
        <v>592.8888888888888</v>
      </c>
    </row>
    <row r="10" spans="1:19" x14ac:dyDescent="0.35">
      <c r="A10" s="2"/>
      <c r="C10" s="9" t="s">
        <v>13</v>
      </c>
      <c r="D10" s="11">
        <v>61.81</v>
      </c>
      <c r="E10" s="11">
        <v>8.6999999999999993</v>
      </c>
      <c r="F10" s="11">
        <v>369</v>
      </c>
      <c r="G10" s="11">
        <v>372</v>
      </c>
      <c r="H10" s="11">
        <v>381</v>
      </c>
      <c r="I10" s="11">
        <v>403</v>
      </c>
      <c r="J10" s="116">
        <f t="shared" si="0"/>
        <v>381.25</v>
      </c>
      <c r="K10" s="117"/>
      <c r="M10" s="8">
        <v>5</v>
      </c>
      <c r="N10" s="118">
        <v>8.8000000000000007</v>
      </c>
      <c r="O10" s="119"/>
      <c r="P10" s="2"/>
      <c r="R10" s="75" t="s">
        <v>79</v>
      </c>
      <c r="S10" s="77">
        <f>S7-S8</f>
        <v>232.0277777777778</v>
      </c>
    </row>
    <row r="11" spans="1:19" ht="15" thickBot="1" x14ac:dyDescent="0.4">
      <c r="A11" s="2"/>
      <c r="C11" s="9" t="s">
        <v>14</v>
      </c>
      <c r="D11" s="11"/>
      <c r="E11" s="11"/>
      <c r="F11" s="11">
        <v>209</v>
      </c>
      <c r="G11" s="64">
        <v>216</v>
      </c>
      <c r="H11" s="64">
        <v>222</v>
      </c>
      <c r="I11" s="64">
        <v>229</v>
      </c>
      <c r="J11" s="116">
        <f t="shared" si="0"/>
        <v>219</v>
      </c>
      <c r="K11" s="117"/>
      <c r="M11" s="13">
        <v>6</v>
      </c>
      <c r="N11" s="120">
        <v>7.5</v>
      </c>
      <c r="O11" s="121"/>
      <c r="P11" s="2"/>
      <c r="R11" s="78" t="s">
        <v>80</v>
      </c>
      <c r="S11" s="79">
        <f>S9/S6</f>
        <v>0.80075032826861747</v>
      </c>
    </row>
    <row r="12" spans="1:19" ht="15" thickBot="1" x14ac:dyDescent="0.4">
      <c r="A12" s="2"/>
      <c r="C12" s="9" t="s">
        <v>15</v>
      </c>
      <c r="D12" s="11"/>
      <c r="E12" s="11"/>
      <c r="F12" s="11">
        <v>122</v>
      </c>
      <c r="G12" s="64">
        <v>133</v>
      </c>
      <c r="H12" s="64">
        <v>155</v>
      </c>
      <c r="I12" s="64">
        <v>148</v>
      </c>
      <c r="J12" s="116">
        <f t="shared" si="0"/>
        <v>139.5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0.61131440281030447</v>
      </c>
    </row>
    <row r="13" spans="1:19" ht="15" thickBot="1" x14ac:dyDescent="0.4">
      <c r="A13" s="2"/>
      <c r="C13" s="14" t="s">
        <v>16</v>
      </c>
      <c r="D13" s="15">
        <v>61.47</v>
      </c>
      <c r="E13" s="15">
        <v>8.3000000000000007</v>
      </c>
      <c r="F13" s="15">
        <v>136</v>
      </c>
      <c r="G13" s="15">
        <v>141</v>
      </c>
      <c r="H13" s="15">
        <v>149</v>
      </c>
      <c r="I13" s="15">
        <v>158</v>
      </c>
      <c r="J13" s="122">
        <f t="shared" si="0"/>
        <v>146</v>
      </c>
      <c r="K13" s="123"/>
      <c r="M13" s="68" t="s">
        <v>65</v>
      </c>
      <c r="N13" s="66">
        <v>0.371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13.62</v>
      </c>
      <c r="E16" s="11">
        <v>10.199999999999999</v>
      </c>
      <c r="F16" s="22">
        <v>991</v>
      </c>
      <c r="G16" s="16"/>
      <c r="H16" s="23" t="s">
        <v>21</v>
      </c>
      <c r="I16" s="111">
        <v>5.83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65.09</v>
      </c>
      <c r="E17" s="11"/>
      <c r="F17" s="22">
        <v>125</v>
      </c>
      <c r="G17" s="16"/>
      <c r="H17" s="27" t="s">
        <v>25</v>
      </c>
      <c r="I17" s="113">
        <v>5.38</v>
      </c>
      <c r="J17" s="113"/>
      <c r="K17" s="114"/>
      <c r="M17" s="66">
        <v>7</v>
      </c>
      <c r="N17" s="28">
        <v>61</v>
      </c>
      <c r="O17" s="67">
        <v>0.04</v>
      </c>
      <c r="P17" s="2"/>
    </row>
    <row r="18" spans="1:16" ht="15" thickBot="1" x14ac:dyDescent="0.4">
      <c r="A18" s="2"/>
      <c r="C18" s="21" t="s">
        <v>26</v>
      </c>
      <c r="D18" s="11">
        <v>65.48</v>
      </c>
      <c r="E18" s="11"/>
      <c r="F18" s="22">
        <v>137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66.459999999999994</v>
      </c>
      <c r="E20" s="11"/>
      <c r="F20" s="22">
        <v>119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5.5</v>
      </c>
      <c r="O20" s="34">
        <v>150</v>
      </c>
      <c r="P20" s="2"/>
    </row>
    <row r="21" spans="1:16" ht="15" thickBot="1" x14ac:dyDescent="0.4">
      <c r="A21" s="2"/>
      <c r="C21" s="21" t="s">
        <v>36</v>
      </c>
      <c r="D21" s="11">
        <v>74.37</v>
      </c>
      <c r="E21" s="11"/>
      <c r="F21" s="22">
        <v>1159</v>
      </c>
      <c r="G21" s="16"/>
      <c r="H21" s="103">
        <v>10</v>
      </c>
      <c r="I21" s="105">
        <v>382</v>
      </c>
      <c r="J21" s="105">
        <v>192</v>
      </c>
      <c r="K21" s="107">
        <f>((I21-J21)/I21)</f>
        <v>0.49738219895287961</v>
      </c>
      <c r="M21" s="13">
        <v>2</v>
      </c>
      <c r="N21" s="35">
        <v>5.3</v>
      </c>
      <c r="O21" s="36">
        <v>150</v>
      </c>
      <c r="P21" s="2"/>
    </row>
    <row r="22" spans="1:16" ht="15.75" customHeight="1" thickBot="1" x14ac:dyDescent="0.4">
      <c r="A22" s="2"/>
      <c r="C22" s="21" t="s">
        <v>37</v>
      </c>
      <c r="D22" s="11">
        <v>74.97</v>
      </c>
      <c r="E22" s="11">
        <v>8.1999999999999993</v>
      </c>
      <c r="F22" s="22">
        <v>377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365</v>
      </c>
      <c r="G23" s="16"/>
      <c r="H23" s="103"/>
      <c r="I23" s="105"/>
      <c r="J23" s="105"/>
      <c r="K23" s="107" t="e">
        <f>((I23-J23)/I23)</f>
        <v>#DIV/0!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75.8</v>
      </c>
      <c r="E24" s="11">
        <v>7.6</v>
      </c>
      <c r="F24" s="22">
        <v>821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0.47540419676642587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813</v>
      </c>
      <c r="G25" s="16"/>
      <c r="M25" s="96" t="s">
        <v>43</v>
      </c>
      <c r="N25" s="97"/>
      <c r="O25" s="37">
        <f>(J10-J11)/J10</f>
        <v>0.42557377049180328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0.36301369863013699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-4.6594982078853049E-2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90.92</v>
      </c>
      <c r="E28" s="33"/>
      <c r="F28" s="34"/>
      <c r="G28" s="46"/>
      <c r="H28" s="47" t="s">
        <v>75</v>
      </c>
      <c r="I28" s="33">
        <v>577</v>
      </c>
      <c r="J28" s="33">
        <v>480</v>
      </c>
      <c r="K28" s="34">
        <f>I28-J28</f>
        <v>97</v>
      </c>
      <c r="M28" s="101" t="s">
        <v>76</v>
      </c>
      <c r="N28" s="102"/>
      <c r="O28" s="71">
        <f>(J10-J13)/J10</f>
        <v>0.61704918032786882</v>
      </c>
      <c r="P28" s="2"/>
    </row>
    <row r="29" spans="1:16" ht="15" thickBot="1" x14ac:dyDescent="0.4">
      <c r="A29" s="2"/>
      <c r="B29" s="41"/>
      <c r="C29" s="45" t="s">
        <v>54</v>
      </c>
      <c r="D29" s="33">
        <v>73.05</v>
      </c>
      <c r="E29" s="33">
        <v>68.41</v>
      </c>
      <c r="F29" s="34">
        <v>93.66</v>
      </c>
      <c r="G29" s="48">
        <v>5.5</v>
      </c>
      <c r="H29" s="66" t="s">
        <v>25</v>
      </c>
      <c r="I29" s="35">
        <v>162</v>
      </c>
      <c r="J29" s="35">
        <v>144</v>
      </c>
      <c r="K29" s="36">
        <f>I29-J29</f>
        <v>18</v>
      </c>
      <c r="L29" s="49"/>
      <c r="M29" s="91" t="s">
        <v>53</v>
      </c>
      <c r="N29" s="92"/>
      <c r="O29" s="72">
        <f>(J9-J13)/J9</f>
        <v>0.79910560715514278</v>
      </c>
      <c r="P29" s="2"/>
    </row>
    <row r="30" spans="1:16" ht="15" customHeight="1" x14ac:dyDescent="0.35">
      <c r="A30" s="2"/>
      <c r="B30" s="41"/>
      <c r="C30" s="45" t="s">
        <v>55</v>
      </c>
      <c r="D30" s="33">
        <v>78.05</v>
      </c>
      <c r="E30" s="33">
        <v>65.38</v>
      </c>
      <c r="F30" s="34">
        <v>83.77</v>
      </c>
      <c r="P30" s="2"/>
    </row>
    <row r="31" spans="1:16" ht="15" customHeight="1" x14ac:dyDescent="0.35">
      <c r="A31" s="2"/>
      <c r="B31" s="41"/>
      <c r="C31" s="45" t="s">
        <v>56</v>
      </c>
      <c r="D31" s="33">
        <v>76.849999999999994</v>
      </c>
      <c r="E31" s="33">
        <v>55.42</v>
      </c>
      <c r="F31" s="34">
        <v>72.12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55.08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90.77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 t="s">
        <v>682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 t="s">
        <v>685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686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684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 t="s">
        <v>681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683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 t="s">
        <v>687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 t="s">
        <v>688</v>
      </c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69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603</v>
      </c>
      <c r="G64" s="12"/>
      <c r="H64" s="12"/>
      <c r="I64" s="12"/>
      <c r="J64" s="116">
        <f>AVERAGE(F64:I64)</f>
        <v>603</v>
      </c>
      <c r="K64" s="117"/>
      <c r="M64" s="8">
        <v>2</v>
      </c>
      <c r="N64" s="118">
        <v>9.6999999999999993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491</v>
      </c>
      <c r="G65" s="12"/>
      <c r="H65" s="12"/>
      <c r="I65" s="12"/>
      <c r="J65" s="116">
        <f t="shared" ref="J65:J70" si="1">AVERAGE(F65:I65)</f>
        <v>491</v>
      </c>
      <c r="K65" s="117"/>
      <c r="M65" s="8">
        <v>3</v>
      </c>
      <c r="N65" s="118">
        <v>9.1999999999999993</v>
      </c>
      <c r="O65" s="119"/>
      <c r="P65" s="2"/>
    </row>
    <row r="66" spans="1:16" ht="15" customHeight="1" x14ac:dyDescent="0.35">
      <c r="A66" s="2"/>
      <c r="C66" s="9" t="s">
        <v>12</v>
      </c>
      <c r="D66" s="11">
        <v>63.25</v>
      </c>
      <c r="E66" s="11">
        <v>7.2</v>
      </c>
      <c r="F66" s="11">
        <v>712</v>
      </c>
      <c r="G66" s="11">
        <v>723</v>
      </c>
      <c r="H66" s="11">
        <v>737</v>
      </c>
      <c r="I66" s="11"/>
      <c r="J66" s="116">
        <f t="shared" si="1"/>
        <v>724</v>
      </c>
      <c r="K66" s="117"/>
      <c r="M66" s="8">
        <v>4</v>
      </c>
      <c r="N66" s="118">
        <v>8.8000000000000007</v>
      </c>
      <c r="O66" s="119"/>
      <c r="P66" s="2"/>
    </row>
    <row r="67" spans="1:16" ht="15" customHeight="1" x14ac:dyDescent="0.35">
      <c r="A67" s="2"/>
      <c r="C67" s="9" t="s">
        <v>13</v>
      </c>
      <c r="D67" s="11">
        <v>61.97</v>
      </c>
      <c r="E67" s="11">
        <v>8.6</v>
      </c>
      <c r="F67" s="11">
        <v>407</v>
      </c>
      <c r="G67" s="11">
        <v>412</v>
      </c>
      <c r="H67" s="11">
        <v>419</v>
      </c>
      <c r="I67" s="11"/>
      <c r="J67" s="116">
        <f t="shared" si="1"/>
        <v>412.66666666666669</v>
      </c>
      <c r="K67" s="117"/>
      <c r="M67" s="8">
        <v>5</v>
      </c>
      <c r="N67" s="118">
        <v>8.9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221</v>
      </c>
      <c r="G68" s="64">
        <v>224</v>
      </c>
      <c r="H68" s="64">
        <v>231</v>
      </c>
      <c r="I68" s="64"/>
      <c r="J68" s="116">
        <f t="shared" si="1"/>
        <v>225.33333333333334</v>
      </c>
      <c r="K68" s="117"/>
      <c r="M68" s="13">
        <v>6</v>
      </c>
      <c r="N68" s="120">
        <v>7.5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147</v>
      </c>
      <c r="G69" s="64">
        <v>151</v>
      </c>
      <c r="H69" s="64">
        <v>160</v>
      </c>
      <c r="I69" s="64"/>
      <c r="J69" s="116">
        <f t="shared" si="1"/>
        <v>152.66666666666666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61.88</v>
      </c>
      <c r="E70" s="15">
        <v>8.1</v>
      </c>
      <c r="F70" s="15">
        <v>155</v>
      </c>
      <c r="G70" s="15">
        <v>161</v>
      </c>
      <c r="H70" s="15">
        <v>168</v>
      </c>
      <c r="I70" s="15"/>
      <c r="J70" s="122">
        <f t="shared" si="1"/>
        <v>161.33333333333334</v>
      </c>
      <c r="K70" s="123"/>
      <c r="M70" s="68" t="s">
        <v>65</v>
      </c>
      <c r="N70" s="66">
        <v>0.40699999999999997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22.05</v>
      </c>
      <c r="E73" s="11">
        <v>10.1</v>
      </c>
      <c r="F73" s="22">
        <v>1108</v>
      </c>
      <c r="G73" s="16"/>
      <c r="H73" s="23" t="s">
        <v>21</v>
      </c>
      <c r="I73" s="111">
        <v>5.6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65.540000000000006</v>
      </c>
      <c r="E74" s="11"/>
      <c r="F74" s="22">
        <v>143</v>
      </c>
      <c r="G74" s="16"/>
      <c r="H74" s="27" t="s">
        <v>25</v>
      </c>
      <c r="I74" s="113">
        <v>5.15</v>
      </c>
      <c r="J74" s="113"/>
      <c r="K74" s="114"/>
      <c r="M74" s="66">
        <v>6.9</v>
      </c>
      <c r="N74" s="28">
        <v>66</v>
      </c>
      <c r="O74" s="67">
        <v>0.04</v>
      </c>
      <c r="P74" s="2"/>
    </row>
    <row r="75" spans="1:16" ht="15" customHeight="1" thickBot="1" x14ac:dyDescent="0.4">
      <c r="A75" s="2"/>
      <c r="C75" s="21" t="s">
        <v>26</v>
      </c>
      <c r="D75" s="11">
        <v>68.11</v>
      </c>
      <c r="E75" s="11"/>
      <c r="F75" s="22">
        <v>159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66.739999999999995</v>
      </c>
      <c r="E77" s="11"/>
      <c r="F77" s="22">
        <v>139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5.3</v>
      </c>
      <c r="O77" s="34">
        <v>150</v>
      </c>
      <c r="P77" s="2"/>
    </row>
    <row r="78" spans="1:16" ht="15" thickBot="1" x14ac:dyDescent="0.4">
      <c r="A78" s="2"/>
      <c r="C78" s="21" t="s">
        <v>36</v>
      </c>
      <c r="D78" s="11">
        <v>76.14</v>
      </c>
      <c r="E78" s="11"/>
      <c r="F78" s="22">
        <v>1202</v>
      </c>
      <c r="G78" s="16"/>
      <c r="H78" s="103">
        <v>2</v>
      </c>
      <c r="I78" s="105">
        <v>434</v>
      </c>
      <c r="J78" s="105">
        <v>171</v>
      </c>
      <c r="K78" s="107">
        <f>((I78-J78)/I78)</f>
        <v>0.60599078341013823</v>
      </c>
      <c r="M78" s="13">
        <v>2</v>
      </c>
      <c r="N78" s="35">
        <v>5.5</v>
      </c>
      <c r="O78" s="36">
        <v>150</v>
      </c>
      <c r="P78" s="2"/>
    </row>
    <row r="79" spans="1:16" ht="15" thickBot="1" x14ac:dyDescent="0.4">
      <c r="A79" s="2"/>
      <c r="C79" s="21" t="s">
        <v>37</v>
      </c>
      <c r="D79" s="11">
        <v>75.73</v>
      </c>
      <c r="E79" s="11">
        <v>8.1999999999999993</v>
      </c>
      <c r="F79" s="22">
        <v>382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371</v>
      </c>
      <c r="G80" s="16"/>
      <c r="H80" s="103">
        <v>5</v>
      </c>
      <c r="I80" s="105">
        <v>338</v>
      </c>
      <c r="J80" s="105">
        <v>202</v>
      </c>
      <c r="K80" s="107">
        <f>((I80-J80)/I80)</f>
        <v>0.40236686390532544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76.86</v>
      </c>
      <c r="E81" s="11">
        <v>7.3</v>
      </c>
      <c r="F81" s="22">
        <v>849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0.43001841620626147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828</v>
      </c>
      <c r="G82" s="16"/>
      <c r="M82" s="96" t="s">
        <v>43</v>
      </c>
      <c r="N82" s="97"/>
      <c r="O82" s="37">
        <f>(J67-J68)/J67</f>
        <v>0.45395799676898224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0.32248520710059181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-5.6768558951965191E-2</v>
      </c>
      <c r="P84" s="2"/>
    </row>
    <row r="85" spans="1:16" x14ac:dyDescent="0.35">
      <c r="A85" s="2"/>
      <c r="B85" s="41"/>
      <c r="C85" s="45" t="s">
        <v>52</v>
      </c>
      <c r="D85" s="33">
        <v>91.06</v>
      </c>
      <c r="E85" s="33"/>
      <c r="F85" s="34"/>
      <c r="G85" s="46"/>
      <c r="H85" s="47" t="s">
        <v>21</v>
      </c>
      <c r="I85" s="33">
        <v>605</v>
      </c>
      <c r="J85" s="33">
        <v>500</v>
      </c>
      <c r="K85" s="34">
        <f>I85-J85</f>
        <v>105</v>
      </c>
      <c r="M85" s="101" t="s">
        <v>76</v>
      </c>
      <c r="N85" s="102"/>
      <c r="O85" s="71">
        <f>(J67-J70)/J67</f>
        <v>0.60904684975767365</v>
      </c>
      <c r="P85" s="2"/>
    </row>
    <row r="86" spans="1:16" ht="15" thickBot="1" x14ac:dyDescent="0.4">
      <c r="A86" s="2"/>
      <c r="B86" s="41"/>
      <c r="C86" s="45" t="s">
        <v>54</v>
      </c>
      <c r="D86" s="33">
        <v>72.900000000000006</v>
      </c>
      <c r="E86" s="33">
        <v>68.62</v>
      </c>
      <c r="F86" s="34">
        <v>94.14</v>
      </c>
      <c r="G86" s="48">
        <v>5.6</v>
      </c>
      <c r="H86" s="66" t="s">
        <v>25</v>
      </c>
      <c r="I86" s="35">
        <v>179</v>
      </c>
      <c r="J86" s="35">
        <v>155</v>
      </c>
      <c r="K86" s="34">
        <f>I86-J86</f>
        <v>24</v>
      </c>
      <c r="L86" s="49"/>
      <c r="M86" s="91" t="s">
        <v>53</v>
      </c>
      <c r="N86" s="92"/>
      <c r="O86" s="72">
        <f>(J66-J70)/J66</f>
        <v>0.77716390423572734</v>
      </c>
      <c r="P86" s="2"/>
    </row>
    <row r="87" spans="1:16" ht="15" customHeight="1" x14ac:dyDescent="0.35">
      <c r="A87" s="2"/>
      <c r="B87" s="41"/>
      <c r="C87" s="45" t="s">
        <v>55</v>
      </c>
      <c r="D87" s="33">
        <v>73.05</v>
      </c>
      <c r="E87" s="33">
        <v>61.4</v>
      </c>
      <c r="F87" s="34">
        <v>84.06</v>
      </c>
      <c r="P87" s="2"/>
    </row>
    <row r="88" spans="1:16" ht="15" customHeight="1" x14ac:dyDescent="0.35">
      <c r="A88" s="2"/>
      <c r="B88" s="41"/>
      <c r="C88" s="45" t="s">
        <v>56</v>
      </c>
      <c r="D88" s="33">
        <v>71.849999999999994</v>
      </c>
      <c r="E88" s="33">
        <v>51.92</v>
      </c>
      <c r="F88" s="34">
        <v>72.27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54.99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90.97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 t="s">
        <v>689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 t="s">
        <v>694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695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696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693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 t="s">
        <v>690</v>
      </c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691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 t="s">
        <v>692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84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596</v>
      </c>
      <c r="G119" s="12"/>
      <c r="H119" s="12"/>
      <c r="I119" s="12"/>
      <c r="J119" s="116">
        <f>AVERAGE(F119:I119)</f>
        <v>596</v>
      </c>
      <c r="K119" s="117"/>
      <c r="M119" s="8">
        <v>2</v>
      </c>
      <c r="N119" s="118">
        <v>9.1999999999999993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422</v>
      </c>
      <c r="G120" s="12"/>
      <c r="H120" s="12"/>
      <c r="I120" s="12"/>
      <c r="J120" s="116">
        <f t="shared" ref="J120:J125" si="2">AVERAGE(F120:I120)</f>
        <v>422</v>
      </c>
      <c r="K120" s="117"/>
      <c r="M120" s="8">
        <v>3</v>
      </c>
      <c r="N120" s="118">
        <v>9.1</v>
      </c>
      <c r="O120" s="119"/>
      <c r="P120" s="2"/>
    </row>
    <row r="121" spans="1:16" x14ac:dyDescent="0.35">
      <c r="A121" s="2"/>
      <c r="C121" s="9" t="s">
        <v>12</v>
      </c>
      <c r="D121" s="11">
        <v>62.5</v>
      </c>
      <c r="E121" s="11">
        <v>7.7</v>
      </c>
      <c r="F121" s="11">
        <v>794</v>
      </c>
      <c r="G121" s="11">
        <v>757</v>
      </c>
      <c r="H121" s="11">
        <v>751</v>
      </c>
      <c r="I121" s="11">
        <v>780</v>
      </c>
      <c r="J121" s="116">
        <f t="shared" si="2"/>
        <v>770.5</v>
      </c>
      <c r="K121" s="117"/>
      <c r="M121" s="8">
        <v>4</v>
      </c>
      <c r="N121" s="118">
        <v>9</v>
      </c>
      <c r="O121" s="119"/>
      <c r="P121" s="2"/>
    </row>
    <row r="122" spans="1:16" x14ac:dyDescent="0.35">
      <c r="A122" s="2"/>
      <c r="C122" s="9" t="s">
        <v>13</v>
      </c>
      <c r="D122" s="11">
        <v>59.47</v>
      </c>
      <c r="E122" s="11">
        <v>9</v>
      </c>
      <c r="F122" s="11">
        <v>371</v>
      </c>
      <c r="G122" s="11">
        <v>345</v>
      </c>
      <c r="H122" s="11">
        <v>336</v>
      </c>
      <c r="I122" s="11">
        <v>327</v>
      </c>
      <c r="J122" s="116">
        <f t="shared" si="2"/>
        <v>344.75</v>
      </c>
      <c r="K122" s="117"/>
      <c r="M122" s="8">
        <v>5</v>
      </c>
      <c r="N122" s="118">
        <v>8.9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253</v>
      </c>
      <c r="G123" s="64">
        <v>236</v>
      </c>
      <c r="H123" s="64">
        <v>221</v>
      </c>
      <c r="I123" s="64">
        <v>216</v>
      </c>
      <c r="J123" s="116">
        <f t="shared" si="2"/>
        <v>231.5</v>
      </c>
      <c r="K123" s="117"/>
      <c r="M123" s="13">
        <v>6</v>
      </c>
      <c r="N123" s="120">
        <v>7.4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131</v>
      </c>
      <c r="G124" s="64">
        <v>133</v>
      </c>
      <c r="H124" s="64">
        <v>135</v>
      </c>
      <c r="I124" s="64">
        <v>129</v>
      </c>
      <c r="J124" s="116">
        <f t="shared" si="2"/>
        <v>132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58.57</v>
      </c>
      <c r="E125" s="15">
        <v>8.6999999999999993</v>
      </c>
      <c r="F125" s="15">
        <v>133</v>
      </c>
      <c r="G125" s="15">
        <v>135</v>
      </c>
      <c r="H125" s="15">
        <v>140</v>
      </c>
      <c r="I125" s="15">
        <v>133</v>
      </c>
      <c r="J125" s="122">
        <f t="shared" si="2"/>
        <v>135.25</v>
      </c>
      <c r="K125" s="123"/>
      <c r="M125" s="68" t="s">
        <v>65</v>
      </c>
      <c r="N125" s="66">
        <v>0.374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7.41</v>
      </c>
      <c r="E128" s="11">
        <v>10.6</v>
      </c>
      <c r="F128" s="22">
        <v>1096</v>
      </c>
      <c r="G128" s="16"/>
      <c r="H128" s="23" t="s">
        <v>21</v>
      </c>
      <c r="I128" s="111">
        <v>4.59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64.400000000000006</v>
      </c>
      <c r="E129" s="11"/>
      <c r="F129" s="22">
        <v>135</v>
      </c>
      <c r="G129" s="16"/>
      <c r="H129" s="27" t="s">
        <v>25</v>
      </c>
      <c r="I129" s="113">
        <v>4.3</v>
      </c>
      <c r="J129" s="113"/>
      <c r="K129" s="114"/>
      <c r="M129" s="66">
        <v>7.1</v>
      </c>
      <c r="N129" s="28">
        <v>75</v>
      </c>
      <c r="O129" s="67">
        <v>0.04</v>
      </c>
      <c r="P129" s="2"/>
    </row>
    <row r="130" spans="1:16" ht="15" customHeight="1" thickBot="1" x14ac:dyDescent="0.4">
      <c r="A130" s="2"/>
      <c r="C130" s="21" t="s">
        <v>26</v>
      </c>
      <c r="D130" s="11">
        <v>64.739999999999995</v>
      </c>
      <c r="E130" s="11"/>
      <c r="F130" s="22">
        <v>132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67.42</v>
      </c>
      <c r="E132" s="11"/>
      <c r="F132" s="22">
        <v>133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5.5</v>
      </c>
      <c r="O132" s="34">
        <v>150</v>
      </c>
      <c r="P132" s="2"/>
    </row>
    <row r="133" spans="1:16" ht="15" thickBot="1" x14ac:dyDescent="0.4">
      <c r="A133" s="2"/>
      <c r="C133" s="21" t="s">
        <v>36</v>
      </c>
      <c r="D133" s="11">
        <v>73.42</v>
      </c>
      <c r="E133" s="11"/>
      <c r="F133" s="22">
        <v>1259</v>
      </c>
      <c r="G133" s="16"/>
      <c r="H133" s="103">
        <v>3</v>
      </c>
      <c r="I133" s="105">
        <v>367</v>
      </c>
      <c r="J133" s="105">
        <v>230</v>
      </c>
      <c r="K133" s="107">
        <f>((I133-J133)/I133)</f>
        <v>0.37329700272479566</v>
      </c>
      <c r="M133" s="13">
        <v>2</v>
      </c>
      <c r="N133" s="35">
        <v>5.5</v>
      </c>
      <c r="O133" s="36">
        <v>150</v>
      </c>
      <c r="P133" s="2"/>
    </row>
    <row r="134" spans="1:16" ht="15" thickBot="1" x14ac:dyDescent="0.4">
      <c r="A134" s="2"/>
      <c r="C134" s="21" t="s">
        <v>37</v>
      </c>
      <c r="D134" s="11">
        <v>73.459999999999994</v>
      </c>
      <c r="E134" s="11">
        <v>8.1</v>
      </c>
      <c r="F134" s="22">
        <v>478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429</v>
      </c>
      <c r="G135" s="16"/>
      <c r="H135" s="103">
        <v>6</v>
      </c>
      <c r="I135" s="105">
        <v>220</v>
      </c>
      <c r="J135" s="105">
        <v>136</v>
      </c>
      <c r="K135" s="107">
        <f>((I135-J135)/I135)</f>
        <v>0.38181818181818183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71.84</v>
      </c>
      <c r="E136" s="11">
        <v>7.2</v>
      </c>
      <c r="F136" s="22">
        <v>947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0.55256327060350419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903</v>
      </c>
      <c r="G137" s="16"/>
      <c r="M137" s="96" t="s">
        <v>43</v>
      </c>
      <c r="N137" s="97"/>
      <c r="O137" s="37">
        <f>(J122-J123)/J122</f>
        <v>0.32849891225525746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0.42980561555075592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-2.462121212121212E-2</v>
      </c>
      <c r="P139" s="2"/>
    </row>
    <row r="140" spans="1:16" x14ac:dyDescent="0.35">
      <c r="A140" s="2"/>
      <c r="B140" s="41"/>
      <c r="C140" s="45" t="s">
        <v>52</v>
      </c>
      <c r="D140" s="33">
        <v>91.85</v>
      </c>
      <c r="E140" s="33"/>
      <c r="F140" s="34"/>
      <c r="G140" s="46"/>
      <c r="H140" s="47" t="s">
        <v>21</v>
      </c>
      <c r="I140" s="33">
        <v>282</v>
      </c>
      <c r="J140" s="33">
        <v>208</v>
      </c>
      <c r="K140" s="34">
        <f>I140-J140</f>
        <v>74</v>
      </c>
      <c r="M140" s="101" t="s">
        <v>76</v>
      </c>
      <c r="N140" s="102"/>
      <c r="O140" s="71">
        <f>(J122-J125)/J122</f>
        <v>0.60768672951414071</v>
      </c>
      <c r="P140" s="2"/>
    </row>
    <row r="141" spans="1:16" ht="15" thickBot="1" x14ac:dyDescent="0.4">
      <c r="A141" s="2"/>
      <c r="B141" s="41"/>
      <c r="C141" s="45" t="s">
        <v>54</v>
      </c>
      <c r="D141" s="33">
        <v>73.099999999999994</v>
      </c>
      <c r="E141" s="33">
        <v>68.97</v>
      </c>
      <c r="F141" s="34">
        <v>94.35</v>
      </c>
      <c r="G141" s="48">
        <v>5.5</v>
      </c>
      <c r="H141" s="66" t="s">
        <v>25</v>
      </c>
      <c r="I141" s="35">
        <v>177</v>
      </c>
      <c r="J141" s="35">
        <v>154</v>
      </c>
      <c r="K141" s="34">
        <f>I141-J141</f>
        <v>23</v>
      </c>
      <c r="L141" s="49"/>
      <c r="M141" s="91" t="s">
        <v>53</v>
      </c>
      <c r="N141" s="92"/>
      <c r="O141" s="72">
        <f>(J121-J125)/J121</f>
        <v>0.82446463335496434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76.150000000000006</v>
      </c>
      <c r="E142" s="33">
        <v>64.44</v>
      </c>
      <c r="F142" s="34">
        <v>84.62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74.400000000000006</v>
      </c>
      <c r="E143" s="33">
        <v>54.83</v>
      </c>
      <c r="F143" s="34">
        <v>73.69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53.75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91.3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 t="s">
        <v>697</v>
      </c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698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699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 t="s">
        <v>90</v>
      </c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 t="s">
        <v>700</v>
      </c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 t="s">
        <v>703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702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 t="s">
        <v>701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 t="s">
        <v>705</v>
      </c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 t="s">
        <v>704</v>
      </c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0958-1F83-42A2-BBB3-A5B8D0151C89}">
  <dimension ref="A1:S171"/>
  <sheetViews>
    <sheetView zoomScale="85" zoomScaleNormal="85" workbookViewId="0">
      <selection activeCell="N124" sqref="N124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64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754</v>
      </c>
    </row>
    <row r="7" spans="1:19" x14ac:dyDescent="0.35">
      <c r="A7" s="2"/>
      <c r="C7" s="9" t="s">
        <v>10</v>
      </c>
      <c r="D7" s="10"/>
      <c r="E7" s="10"/>
      <c r="F7" s="11">
        <v>572</v>
      </c>
      <c r="G7" s="12"/>
      <c r="H7" s="12"/>
      <c r="I7" s="12"/>
      <c r="J7" s="116">
        <f>AVERAGE(F7:I7)</f>
        <v>572</v>
      </c>
      <c r="K7" s="117"/>
      <c r="M7" s="8">
        <v>2</v>
      </c>
      <c r="N7" s="118">
        <v>9.5</v>
      </c>
      <c r="O7" s="119"/>
      <c r="P7" s="2"/>
      <c r="R7" s="56" t="s">
        <v>21</v>
      </c>
      <c r="S7" s="73">
        <f>AVERAGE(J10,J67,J122)</f>
        <v>336.75</v>
      </c>
    </row>
    <row r="8" spans="1:19" x14ac:dyDescent="0.35">
      <c r="A8" s="2"/>
      <c r="C8" s="9" t="s">
        <v>11</v>
      </c>
      <c r="D8" s="10"/>
      <c r="E8" s="10"/>
      <c r="F8" s="11">
        <v>448</v>
      </c>
      <c r="G8" s="12"/>
      <c r="H8" s="12"/>
      <c r="I8" s="12"/>
      <c r="J8" s="116">
        <f t="shared" ref="J8:J13" si="0">AVERAGE(F8:I8)</f>
        <v>448</v>
      </c>
      <c r="K8" s="117"/>
      <c r="M8" s="8">
        <v>3</v>
      </c>
      <c r="N8" s="118">
        <v>9.1999999999999993</v>
      </c>
      <c r="O8" s="119"/>
      <c r="P8" s="2"/>
      <c r="R8" s="56" t="s">
        <v>25</v>
      </c>
      <c r="S8" s="74">
        <f>AVERAGE(J13,J70,J125)</f>
        <v>130.5</v>
      </c>
    </row>
    <row r="9" spans="1:19" x14ac:dyDescent="0.35">
      <c r="A9" s="2"/>
      <c r="C9" s="9" t="s">
        <v>12</v>
      </c>
      <c r="D9" s="11">
        <v>65.11</v>
      </c>
      <c r="E9" s="11">
        <v>7.7</v>
      </c>
      <c r="F9" s="11">
        <v>649</v>
      </c>
      <c r="G9" s="11">
        <v>666</v>
      </c>
      <c r="H9" s="11">
        <v>704</v>
      </c>
      <c r="I9" s="11">
        <v>633</v>
      </c>
      <c r="J9" s="116">
        <f t="shared" si="0"/>
        <v>663</v>
      </c>
      <c r="K9" s="117"/>
      <c r="M9" s="8">
        <v>4</v>
      </c>
      <c r="N9" s="118">
        <v>9.1</v>
      </c>
      <c r="O9" s="119"/>
      <c r="P9" s="2"/>
      <c r="R9" s="75" t="s">
        <v>78</v>
      </c>
      <c r="S9" s="76">
        <f>S6-S8</f>
        <v>623.5</v>
      </c>
    </row>
    <row r="10" spans="1:19" x14ac:dyDescent="0.35">
      <c r="A10" s="2"/>
      <c r="C10" s="9" t="s">
        <v>13</v>
      </c>
      <c r="D10" s="11">
        <v>62.71</v>
      </c>
      <c r="E10" s="11">
        <v>8.8000000000000007</v>
      </c>
      <c r="F10" s="11">
        <v>369</v>
      </c>
      <c r="G10" s="11">
        <v>377</v>
      </c>
      <c r="H10" s="11">
        <v>366</v>
      </c>
      <c r="I10" s="11">
        <v>309</v>
      </c>
      <c r="J10" s="116">
        <f t="shared" si="0"/>
        <v>355.25</v>
      </c>
      <c r="K10" s="117"/>
      <c r="M10" s="8">
        <v>5</v>
      </c>
      <c r="N10" s="118">
        <v>8.6999999999999993</v>
      </c>
      <c r="O10" s="119"/>
      <c r="P10" s="2"/>
      <c r="R10" s="75" t="s">
        <v>79</v>
      </c>
      <c r="S10" s="77">
        <f>S7-S8</f>
        <v>206.25</v>
      </c>
    </row>
    <row r="11" spans="1:19" ht="15" thickBot="1" x14ac:dyDescent="0.4">
      <c r="A11" s="2"/>
      <c r="C11" s="9" t="s">
        <v>14</v>
      </c>
      <c r="D11" s="11"/>
      <c r="E11" s="11"/>
      <c r="F11" s="11">
        <v>266</v>
      </c>
      <c r="G11" s="64">
        <v>272</v>
      </c>
      <c r="H11" s="64">
        <v>269</v>
      </c>
      <c r="I11" s="64">
        <v>189</v>
      </c>
      <c r="J11" s="116">
        <f t="shared" si="0"/>
        <v>249</v>
      </c>
      <c r="K11" s="117"/>
      <c r="M11" s="13">
        <v>6</v>
      </c>
      <c r="N11" s="120">
        <v>7.7</v>
      </c>
      <c r="O11" s="121"/>
      <c r="P11" s="2"/>
      <c r="R11" s="78" t="s">
        <v>80</v>
      </c>
      <c r="S11" s="79">
        <f>S9/S6</f>
        <v>0.82692307692307687</v>
      </c>
    </row>
    <row r="12" spans="1:19" ht="15" thickBot="1" x14ac:dyDescent="0.4">
      <c r="A12" s="2"/>
      <c r="C12" s="9" t="s">
        <v>15</v>
      </c>
      <c r="D12" s="11"/>
      <c r="E12" s="11"/>
      <c r="F12" s="11">
        <v>133</v>
      </c>
      <c r="G12" s="64">
        <v>141</v>
      </c>
      <c r="H12" s="64">
        <v>134</v>
      </c>
      <c r="I12" s="64">
        <v>110</v>
      </c>
      <c r="J12" s="116">
        <f t="shared" si="0"/>
        <v>129.5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0.61247216035634744</v>
      </c>
    </row>
    <row r="13" spans="1:19" ht="15" thickBot="1" x14ac:dyDescent="0.4">
      <c r="A13" s="2"/>
      <c r="C13" s="14" t="s">
        <v>16</v>
      </c>
      <c r="D13" s="15">
        <v>62.14</v>
      </c>
      <c r="E13" s="15">
        <v>8.3000000000000007</v>
      </c>
      <c r="F13" s="15">
        <v>142</v>
      </c>
      <c r="G13" s="15">
        <v>151</v>
      </c>
      <c r="H13" s="15">
        <v>145</v>
      </c>
      <c r="I13" s="15">
        <v>129</v>
      </c>
      <c r="J13" s="122">
        <f t="shared" si="0"/>
        <v>141.75</v>
      </c>
      <c r="K13" s="123"/>
      <c r="M13" s="68" t="s">
        <v>65</v>
      </c>
      <c r="N13" s="66">
        <v>0.41399999999999998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17.91</v>
      </c>
      <c r="E16" s="11">
        <v>10.1</v>
      </c>
      <c r="F16" s="22">
        <v>1251</v>
      </c>
      <c r="G16" s="16"/>
      <c r="H16" s="23" t="s">
        <v>21</v>
      </c>
      <c r="I16" s="111">
        <v>5.38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65.44</v>
      </c>
      <c r="E17" s="11"/>
      <c r="F17" s="22">
        <v>145</v>
      </c>
      <c r="G17" s="16"/>
      <c r="H17" s="27" t="s">
        <v>25</v>
      </c>
      <c r="I17" s="113">
        <v>4.82</v>
      </c>
      <c r="J17" s="113"/>
      <c r="K17" s="114"/>
      <c r="M17" s="66">
        <v>7.1</v>
      </c>
      <c r="N17" s="28">
        <v>63</v>
      </c>
      <c r="O17" s="67">
        <v>0.04</v>
      </c>
      <c r="P17" s="2"/>
    </row>
    <row r="18" spans="1:16" ht="15" thickBot="1" x14ac:dyDescent="0.4">
      <c r="A18" s="2"/>
      <c r="C18" s="21" t="s">
        <v>26</v>
      </c>
      <c r="D18" s="11">
        <v>67.83</v>
      </c>
      <c r="E18" s="11"/>
      <c r="F18" s="22">
        <v>119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68.64</v>
      </c>
      <c r="E20" s="11"/>
      <c r="F20" s="22">
        <v>134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5.7</v>
      </c>
      <c r="O20" s="34">
        <v>150</v>
      </c>
      <c r="P20" s="2"/>
    </row>
    <row r="21" spans="1:16" ht="15" thickBot="1" x14ac:dyDescent="0.4">
      <c r="A21" s="2"/>
      <c r="C21" s="21" t="s">
        <v>36</v>
      </c>
      <c r="D21" s="11">
        <v>75.19</v>
      </c>
      <c r="E21" s="11"/>
      <c r="F21" s="22">
        <v>1205</v>
      </c>
      <c r="G21" s="16"/>
      <c r="H21" s="103">
        <v>7</v>
      </c>
      <c r="I21" s="105">
        <v>189</v>
      </c>
      <c r="J21" s="105">
        <v>122</v>
      </c>
      <c r="K21" s="107">
        <f>((I21-J21)/I21)</f>
        <v>0.35449735449735448</v>
      </c>
      <c r="M21" s="13">
        <v>2</v>
      </c>
      <c r="N21" s="35">
        <v>5.5</v>
      </c>
      <c r="O21" s="36">
        <v>150</v>
      </c>
      <c r="P21" s="2"/>
    </row>
    <row r="22" spans="1:16" ht="15.75" customHeight="1" thickBot="1" x14ac:dyDescent="0.4">
      <c r="A22" s="2"/>
      <c r="C22" s="21" t="s">
        <v>37</v>
      </c>
      <c r="D22" s="11">
        <v>75.39</v>
      </c>
      <c r="E22" s="11">
        <v>8.1999999999999993</v>
      </c>
      <c r="F22" s="22">
        <v>461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444</v>
      </c>
      <c r="G23" s="16"/>
      <c r="H23" s="103"/>
      <c r="I23" s="105"/>
      <c r="J23" s="105"/>
      <c r="K23" s="107" t="e">
        <f>((I23-J23)/I23)</f>
        <v>#DIV/0!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77.08</v>
      </c>
      <c r="E24" s="11">
        <v>7.6</v>
      </c>
      <c r="F24" s="22">
        <v>897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0.46417797888386125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871</v>
      </c>
      <c r="G25" s="16"/>
      <c r="M25" s="96" t="s">
        <v>43</v>
      </c>
      <c r="N25" s="97"/>
      <c r="O25" s="37">
        <f>(J10-J11)/J10</f>
        <v>0.29908515130190005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0.47991967871485941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-9.45945945945946E-2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91.15</v>
      </c>
      <c r="E28" s="33"/>
      <c r="F28" s="34"/>
      <c r="G28" s="46"/>
      <c r="H28" s="47" t="s">
        <v>75</v>
      </c>
      <c r="I28" s="33">
        <v>408</v>
      </c>
      <c r="J28" s="33">
        <v>322</v>
      </c>
      <c r="K28" s="34">
        <f>I28-J28</f>
        <v>86</v>
      </c>
      <c r="M28" s="101" t="s">
        <v>76</v>
      </c>
      <c r="N28" s="102"/>
      <c r="O28" s="71">
        <f>(J10-J13)/J10</f>
        <v>0.60098522167487689</v>
      </c>
      <c r="P28" s="2"/>
    </row>
    <row r="29" spans="1:16" ht="15" thickBot="1" x14ac:dyDescent="0.4">
      <c r="A29" s="2"/>
      <c r="B29" s="41"/>
      <c r="C29" s="45" t="s">
        <v>54</v>
      </c>
      <c r="D29" s="33">
        <v>73.05</v>
      </c>
      <c r="E29" s="33">
        <v>68.489999999999995</v>
      </c>
      <c r="F29" s="34">
        <v>93.77</v>
      </c>
      <c r="G29" s="48">
        <v>5.4</v>
      </c>
      <c r="H29" s="66" t="s">
        <v>25</v>
      </c>
      <c r="I29" s="35">
        <v>168</v>
      </c>
      <c r="J29" s="35">
        <v>149</v>
      </c>
      <c r="K29" s="36">
        <f>I29-J29</f>
        <v>19</v>
      </c>
      <c r="L29" s="49"/>
      <c r="M29" s="91" t="s">
        <v>53</v>
      </c>
      <c r="N29" s="92"/>
      <c r="O29" s="72">
        <f>(J9-J13)/J9</f>
        <v>0.78619909502262442</v>
      </c>
      <c r="P29" s="2"/>
    </row>
    <row r="30" spans="1:16" ht="15" customHeight="1" x14ac:dyDescent="0.35">
      <c r="A30" s="2"/>
      <c r="B30" s="41"/>
      <c r="C30" s="45" t="s">
        <v>55</v>
      </c>
      <c r="D30" s="33">
        <v>78.05</v>
      </c>
      <c r="E30" s="33">
        <v>65.459999999999994</v>
      </c>
      <c r="F30" s="34">
        <v>83.88</v>
      </c>
      <c r="P30" s="2"/>
    </row>
    <row r="31" spans="1:16" ht="15" customHeight="1" x14ac:dyDescent="0.35">
      <c r="A31" s="2"/>
      <c r="B31" s="41"/>
      <c r="C31" s="45" t="s">
        <v>56</v>
      </c>
      <c r="D31" s="33">
        <v>76.650000000000006</v>
      </c>
      <c r="E31" s="33">
        <v>56</v>
      </c>
      <c r="F31" s="34">
        <v>73.06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55.66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90.77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 t="s">
        <v>706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 t="s">
        <v>710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711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712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709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 t="s">
        <v>715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 t="s">
        <v>707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708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 t="s">
        <v>713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 t="s">
        <v>714</v>
      </c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70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550</v>
      </c>
      <c r="G64" s="12"/>
      <c r="H64" s="12"/>
      <c r="I64" s="12"/>
      <c r="J64" s="116">
        <f>AVERAGE(F64:I64)</f>
        <v>550</v>
      </c>
      <c r="K64" s="117"/>
      <c r="M64" s="8">
        <v>2</v>
      </c>
      <c r="N64" s="118">
        <v>9.5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411</v>
      </c>
      <c r="G65" s="12"/>
      <c r="H65" s="12"/>
      <c r="I65" s="12"/>
      <c r="J65" s="116">
        <f t="shared" ref="J65:J70" si="1">AVERAGE(F65:I65)</f>
        <v>411</v>
      </c>
      <c r="K65" s="117"/>
      <c r="M65" s="8">
        <v>3</v>
      </c>
      <c r="N65" s="118">
        <v>9.1</v>
      </c>
      <c r="O65" s="119"/>
      <c r="P65" s="2"/>
    </row>
    <row r="66" spans="1:16" ht="15" customHeight="1" x14ac:dyDescent="0.35">
      <c r="A66" s="2"/>
      <c r="C66" s="9" t="s">
        <v>12</v>
      </c>
      <c r="D66" s="11">
        <v>63.45</v>
      </c>
      <c r="E66" s="11">
        <v>6.9</v>
      </c>
      <c r="F66" s="11">
        <v>729</v>
      </c>
      <c r="G66" s="11">
        <v>749</v>
      </c>
      <c r="H66" s="11">
        <v>774</v>
      </c>
      <c r="I66" s="11">
        <v>879</v>
      </c>
      <c r="J66" s="116">
        <f t="shared" si="1"/>
        <v>782.75</v>
      </c>
      <c r="K66" s="117"/>
      <c r="M66" s="8">
        <v>4</v>
      </c>
      <c r="N66" s="118">
        <v>9.1999999999999993</v>
      </c>
      <c r="O66" s="119"/>
      <c r="P66" s="2"/>
    </row>
    <row r="67" spans="1:16" ht="15" customHeight="1" x14ac:dyDescent="0.35">
      <c r="A67" s="2"/>
      <c r="C67" s="9" t="s">
        <v>13</v>
      </c>
      <c r="D67" s="11">
        <v>60.15</v>
      </c>
      <c r="E67" s="11">
        <v>8.9</v>
      </c>
      <c r="F67" s="11">
        <v>290</v>
      </c>
      <c r="G67" s="11">
        <v>307</v>
      </c>
      <c r="H67" s="11">
        <v>294</v>
      </c>
      <c r="I67" s="11">
        <v>327</v>
      </c>
      <c r="J67" s="116">
        <f t="shared" si="1"/>
        <v>304.5</v>
      </c>
      <c r="K67" s="117"/>
      <c r="M67" s="8">
        <v>5</v>
      </c>
      <c r="N67" s="118">
        <v>8.1999999999999993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153</v>
      </c>
      <c r="G68" s="64">
        <v>164</v>
      </c>
      <c r="H68" s="64">
        <v>160</v>
      </c>
      <c r="I68" s="64">
        <v>178</v>
      </c>
      <c r="J68" s="116">
        <f t="shared" si="1"/>
        <v>163.75</v>
      </c>
      <c r="K68" s="117"/>
      <c r="M68" s="13">
        <v>6</v>
      </c>
      <c r="N68" s="120">
        <v>7.8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112</v>
      </c>
      <c r="G69" s="64">
        <v>114</v>
      </c>
      <c r="H69" s="64">
        <v>112</v>
      </c>
      <c r="I69" s="64">
        <v>110</v>
      </c>
      <c r="J69" s="116">
        <f t="shared" si="1"/>
        <v>112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62.06</v>
      </c>
      <c r="E70" s="15">
        <v>8.5</v>
      </c>
      <c r="F70" s="15">
        <v>113</v>
      </c>
      <c r="G70" s="15">
        <v>117</v>
      </c>
      <c r="H70" s="15">
        <v>115</v>
      </c>
      <c r="I70" s="15">
        <v>116</v>
      </c>
      <c r="J70" s="122">
        <f t="shared" si="1"/>
        <v>115.25</v>
      </c>
      <c r="K70" s="123"/>
      <c r="M70" s="68" t="s">
        <v>65</v>
      </c>
      <c r="N70" s="66">
        <v>0.435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11.86</v>
      </c>
      <c r="E73" s="11">
        <v>6.7</v>
      </c>
      <c r="F73" s="22">
        <v>798</v>
      </c>
      <c r="G73" s="16"/>
      <c r="H73" s="23" t="s">
        <v>21</v>
      </c>
      <c r="I73" s="111">
        <v>3.85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67.2</v>
      </c>
      <c r="E74" s="11"/>
      <c r="F74" s="22">
        <v>120</v>
      </c>
      <c r="G74" s="16"/>
      <c r="H74" s="27" t="s">
        <v>25</v>
      </c>
      <c r="I74" s="113">
        <v>3.25</v>
      </c>
      <c r="J74" s="113"/>
      <c r="K74" s="114"/>
      <c r="M74" s="66">
        <v>6.7</v>
      </c>
      <c r="N74" s="28">
        <v>58</v>
      </c>
      <c r="O74" s="67">
        <v>0.04</v>
      </c>
      <c r="P74" s="2"/>
    </row>
    <row r="75" spans="1:16" ht="15" customHeight="1" thickBot="1" x14ac:dyDescent="0.4">
      <c r="A75" s="2"/>
      <c r="C75" s="21" t="s">
        <v>26</v>
      </c>
      <c r="D75" s="11">
        <v>68.81</v>
      </c>
      <c r="E75" s="11"/>
      <c r="F75" s="22">
        <v>116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64.47</v>
      </c>
      <c r="E77" s="11"/>
      <c r="F77" s="22">
        <v>114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5.6</v>
      </c>
      <c r="O77" s="34">
        <v>100</v>
      </c>
      <c r="P77" s="2"/>
    </row>
    <row r="78" spans="1:16" ht="15" thickBot="1" x14ac:dyDescent="0.4">
      <c r="A78" s="2"/>
      <c r="C78" s="21" t="s">
        <v>36</v>
      </c>
      <c r="D78" s="11">
        <v>71.849999999999994</v>
      </c>
      <c r="E78" s="11"/>
      <c r="F78" s="22">
        <v>1255</v>
      </c>
      <c r="G78" s="16"/>
      <c r="H78" s="103"/>
      <c r="I78" s="105"/>
      <c r="J78" s="105"/>
      <c r="K78" s="107" t="e">
        <f>((I78-J78)/I78)</f>
        <v>#DIV/0!</v>
      </c>
      <c r="M78" s="13">
        <v>2</v>
      </c>
      <c r="N78" s="35">
        <v>5.5</v>
      </c>
      <c r="O78" s="36">
        <v>100</v>
      </c>
      <c r="P78" s="2"/>
    </row>
    <row r="79" spans="1:16" ht="15" thickBot="1" x14ac:dyDescent="0.4">
      <c r="A79" s="2"/>
      <c r="C79" s="21" t="s">
        <v>37</v>
      </c>
      <c r="D79" s="11">
        <v>74.83</v>
      </c>
      <c r="E79" s="11">
        <v>8.5</v>
      </c>
      <c r="F79" s="22">
        <v>361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351</v>
      </c>
      <c r="G80" s="16"/>
      <c r="H80" s="103">
        <v>8</v>
      </c>
      <c r="I80" s="105">
        <v>185</v>
      </c>
      <c r="J80" s="105">
        <v>48</v>
      </c>
      <c r="K80" s="107">
        <f>((I80-J80)/I80)</f>
        <v>0.74054054054054053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72.83</v>
      </c>
      <c r="E81" s="11">
        <v>7.6</v>
      </c>
      <c r="F81" s="22">
        <v>817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0.61098690514212717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785</v>
      </c>
      <c r="G82" s="16"/>
      <c r="M82" s="96" t="s">
        <v>43</v>
      </c>
      <c r="N82" s="97"/>
      <c r="O82" s="37">
        <f>(J67-J68)/J67</f>
        <v>0.46223316912972084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0.31603053435114503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-2.9017857142857144E-2</v>
      </c>
      <c r="P84" s="2"/>
    </row>
    <row r="85" spans="1:16" x14ac:dyDescent="0.35">
      <c r="A85" s="2"/>
      <c r="B85" s="41"/>
      <c r="C85" s="45" t="s">
        <v>52</v>
      </c>
      <c r="D85" s="33">
        <v>91.25</v>
      </c>
      <c r="E85" s="33"/>
      <c r="F85" s="34"/>
      <c r="G85" s="46"/>
      <c r="H85" s="47" t="s">
        <v>21</v>
      </c>
      <c r="I85" s="33">
        <v>304</v>
      </c>
      <c r="J85" s="33">
        <v>266</v>
      </c>
      <c r="K85" s="34">
        <f>I85-J85</f>
        <v>38</v>
      </c>
      <c r="M85" s="101" t="s">
        <v>76</v>
      </c>
      <c r="N85" s="102"/>
      <c r="O85" s="71">
        <f>(J67-J70)/J67</f>
        <v>0.62151067323481113</v>
      </c>
      <c r="P85" s="2"/>
    </row>
    <row r="86" spans="1:16" ht="15" thickBot="1" x14ac:dyDescent="0.4">
      <c r="A86" s="2"/>
      <c r="B86" s="41"/>
      <c r="C86" s="45" t="s">
        <v>54</v>
      </c>
      <c r="D86" s="33">
        <v>72.349999999999994</v>
      </c>
      <c r="E86" s="33">
        <v>68.47</v>
      </c>
      <c r="F86" s="34">
        <v>94.65</v>
      </c>
      <c r="G86" s="48">
        <v>5.5</v>
      </c>
      <c r="H86" s="66" t="s">
        <v>25</v>
      </c>
      <c r="I86" s="35">
        <v>125</v>
      </c>
      <c r="J86" s="35">
        <v>101</v>
      </c>
      <c r="K86" s="34">
        <f>I86-J86</f>
        <v>24</v>
      </c>
      <c r="L86" s="49"/>
      <c r="M86" s="91" t="s">
        <v>53</v>
      </c>
      <c r="N86" s="92"/>
      <c r="O86" s="72">
        <f>(J66-J70)/J66</f>
        <v>0.8527626956244011</v>
      </c>
      <c r="P86" s="2"/>
    </row>
    <row r="87" spans="1:16" ht="15" customHeight="1" x14ac:dyDescent="0.35">
      <c r="A87" s="2"/>
      <c r="B87" s="41"/>
      <c r="C87" s="45" t="s">
        <v>55</v>
      </c>
      <c r="D87" s="33">
        <v>77.650000000000006</v>
      </c>
      <c r="E87" s="33">
        <v>65.489999999999995</v>
      </c>
      <c r="F87" s="34">
        <v>84.35</v>
      </c>
      <c r="P87" s="2"/>
    </row>
    <row r="88" spans="1:16" ht="15" customHeight="1" x14ac:dyDescent="0.35">
      <c r="A88" s="2"/>
      <c r="B88" s="41"/>
      <c r="C88" s="45" t="s">
        <v>56</v>
      </c>
      <c r="D88" s="33">
        <v>75.650000000000006</v>
      </c>
      <c r="E88" s="33">
        <v>55.64</v>
      </c>
      <c r="F88" s="34">
        <v>73.55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53.91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91.24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 t="s">
        <v>716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 t="s">
        <v>717</v>
      </c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 t="s">
        <v>718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719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720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721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 t="s">
        <v>722</v>
      </c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 t="s">
        <v>723</v>
      </c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 t="s">
        <v>724</v>
      </c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725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 t="s">
        <v>726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 t="s">
        <v>727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 t="s">
        <v>728</v>
      </c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84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574</v>
      </c>
      <c r="G119" s="12"/>
      <c r="H119" s="12"/>
      <c r="I119" s="12"/>
      <c r="J119" s="116">
        <f>AVERAGE(F119:I119)</f>
        <v>574</v>
      </c>
      <c r="K119" s="117"/>
      <c r="M119" s="8">
        <v>2</v>
      </c>
      <c r="N119" s="118">
        <v>9.4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411</v>
      </c>
      <c r="G120" s="12"/>
      <c r="H120" s="12"/>
      <c r="I120" s="12"/>
      <c r="J120" s="116">
        <f t="shared" ref="J120:J125" si="2">AVERAGE(F120:I120)</f>
        <v>411</v>
      </c>
      <c r="K120" s="117"/>
      <c r="M120" s="8">
        <v>3</v>
      </c>
      <c r="N120" s="118">
        <v>9</v>
      </c>
      <c r="O120" s="119"/>
      <c r="P120" s="2"/>
    </row>
    <row r="121" spans="1:16" x14ac:dyDescent="0.35">
      <c r="A121" s="2"/>
      <c r="C121" s="9" t="s">
        <v>12</v>
      </c>
      <c r="D121" s="11">
        <v>64.25</v>
      </c>
      <c r="E121" s="11">
        <v>6.1</v>
      </c>
      <c r="F121" s="11">
        <v>887</v>
      </c>
      <c r="G121" s="11">
        <v>831</v>
      </c>
      <c r="H121" s="11">
        <v>786</v>
      </c>
      <c r="I121" s="11">
        <v>761</v>
      </c>
      <c r="J121" s="116">
        <f t="shared" si="2"/>
        <v>816.25</v>
      </c>
      <c r="K121" s="117"/>
      <c r="M121" s="8">
        <v>4</v>
      </c>
      <c r="N121" s="118">
        <v>9.1</v>
      </c>
      <c r="O121" s="119"/>
      <c r="P121" s="2"/>
    </row>
    <row r="122" spans="1:16" x14ac:dyDescent="0.35">
      <c r="A122" s="2"/>
      <c r="C122" s="9" t="s">
        <v>13</v>
      </c>
      <c r="D122" s="11">
        <v>62.18</v>
      </c>
      <c r="E122" s="11">
        <v>8.9</v>
      </c>
      <c r="F122" s="11">
        <v>355</v>
      </c>
      <c r="G122" s="11">
        <v>331</v>
      </c>
      <c r="H122" s="11">
        <v>348</v>
      </c>
      <c r="I122" s="11">
        <v>368</v>
      </c>
      <c r="J122" s="116">
        <f t="shared" si="2"/>
        <v>350.5</v>
      </c>
      <c r="K122" s="117"/>
      <c r="M122" s="8">
        <v>5</v>
      </c>
      <c r="N122" s="118">
        <v>8.6999999999999993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228</v>
      </c>
      <c r="G123" s="64">
        <v>214</v>
      </c>
      <c r="H123" s="64">
        <v>232</v>
      </c>
      <c r="I123" s="64">
        <v>261</v>
      </c>
      <c r="J123" s="116">
        <f t="shared" si="2"/>
        <v>233.75</v>
      </c>
      <c r="K123" s="117"/>
      <c r="M123" s="13">
        <v>6</v>
      </c>
      <c r="N123" s="120">
        <v>7.5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133</v>
      </c>
      <c r="G124" s="64">
        <v>115</v>
      </c>
      <c r="H124" s="64">
        <v>125</v>
      </c>
      <c r="I124" s="64">
        <v>146</v>
      </c>
      <c r="J124" s="116">
        <f t="shared" si="2"/>
        <v>129.75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62.84</v>
      </c>
      <c r="E125" s="15">
        <v>8.6999999999999993</v>
      </c>
      <c r="F125" s="15">
        <v>138</v>
      </c>
      <c r="G125" s="15">
        <v>118</v>
      </c>
      <c r="H125" s="15">
        <v>131</v>
      </c>
      <c r="I125" s="15">
        <v>151</v>
      </c>
      <c r="J125" s="122">
        <f t="shared" si="2"/>
        <v>134.5</v>
      </c>
      <c r="K125" s="123"/>
      <c r="M125" s="68" t="s">
        <v>65</v>
      </c>
      <c r="N125" s="66">
        <v>0.38600000000000001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15.33</v>
      </c>
      <c r="E128" s="11">
        <v>9.9</v>
      </c>
      <c r="F128" s="22">
        <v>1041</v>
      </c>
      <c r="G128" s="16"/>
      <c r="H128" s="23" t="s">
        <v>21</v>
      </c>
      <c r="I128" s="111">
        <v>4.12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67.150000000000006</v>
      </c>
      <c r="E129" s="11"/>
      <c r="F129" s="22">
        <v>126</v>
      </c>
      <c r="G129" s="16"/>
      <c r="H129" s="27" t="s">
        <v>25</v>
      </c>
      <c r="I129" s="113">
        <v>3.89</v>
      </c>
      <c r="J129" s="113"/>
      <c r="K129" s="114"/>
      <c r="M129" s="66">
        <v>6.8</v>
      </c>
      <c r="N129" s="28">
        <v>95</v>
      </c>
      <c r="O129" s="67">
        <v>0.03</v>
      </c>
      <c r="P129" s="2"/>
    </row>
    <row r="130" spans="1:16" ht="15" customHeight="1" thickBot="1" x14ac:dyDescent="0.4">
      <c r="A130" s="2"/>
      <c r="C130" s="21" t="s">
        <v>26</v>
      </c>
      <c r="D130" s="11">
        <v>68.459999999999994</v>
      </c>
      <c r="E130" s="11"/>
      <c r="F130" s="22">
        <v>122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68.040000000000006</v>
      </c>
      <c r="E132" s="11"/>
      <c r="F132" s="22">
        <v>123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5.5</v>
      </c>
      <c r="O132" s="34">
        <v>100</v>
      </c>
      <c r="P132" s="2"/>
    </row>
    <row r="133" spans="1:16" ht="15" thickBot="1" x14ac:dyDescent="0.4">
      <c r="A133" s="2"/>
      <c r="C133" s="21" t="s">
        <v>36</v>
      </c>
      <c r="D133" s="11">
        <v>73.69</v>
      </c>
      <c r="E133" s="11"/>
      <c r="F133" s="22">
        <v>1020</v>
      </c>
      <c r="G133" s="16"/>
      <c r="H133" s="103">
        <v>11</v>
      </c>
      <c r="I133" s="105">
        <v>379</v>
      </c>
      <c r="J133" s="105">
        <v>330</v>
      </c>
      <c r="K133" s="107">
        <f>((I133-J133)/I133)</f>
        <v>0.12928759894459102</v>
      </c>
      <c r="M133" s="13">
        <v>2</v>
      </c>
      <c r="N133" s="35">
        <v>5.7</v>
      </c>
      <c r="O133" s="36">
        <v>100</v>
      </c>
      <c r="P133" s="2"/>
    </row>
    <row r="134" spans="1:16" ht="15" thickBot="1" x14ac:dyDescent="0.4">
      <c r="A134" s="2"/>
      <c r="C134" s="21" t="s">
        <v>37</v>
      </c>
      <c r="D134" s="11">
        <v>72.39</v>
      </c>
      <c r="E134" s="11">
        <v>8.3000000000000007</v>
      </c>
      <c r="F134" s="22">
        <v>345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329</v>
      </c>
      <c r="G135" s="16"/>
      <c r="H135" s="103">
        <v>8</v>
      </c>
      <c r="I135" s="105">
        <v>223</v>
      </c>
      <c r="J135" s="105">
        <v>56</v>
      </c>
      <c r="K135" s="107">
        <f>((I135-J135)/I135)</f>
        <v>0.7488789237668162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72.25</v>
      </c>
      <c r="E136" s="11">
        <v>7.9</v>
      </c>
      <c r="F136" s="22">
        <v>785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0.57059724349157737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762</v>
      </c>
      <c r="G137" s="16"/>
      <c r="M137" s="96" t="s">
        <v>43</v>
      </c>
      <c r="N137" s="97"/>
      <c r="O137" s="37">
        <f>(J122-J123)/J122</f>
        <v>0.33309557774607701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0.44491978609625671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-3.6608863198458574E-2</v>
      </c>
      <c r="P139" s="2"/>
    </row>
    <row r="140" spans="1:16" x14ac:dyDescent="0.35">
      <c r="A140" s="2"/>
      <c r="B140" s="41"/>
      <c r="C140" s="45" t="s">
        <v>52</v>
      </c>
      <c r="D140" s="33">
        <v>91.25</v>
      </c>
      <c r="E140" s="33"/>
      <c r="F140" s="34"/>
      <c r="G140" s="46"/>
      <c r="H140" s="47" t="s">
        <v>21</v>
      </c>
      <c r="I140" s="33">
        <v>278</v>
      </c>
      <c r="J140" s="33">
        <v>222</v>
      </c>
      <c r="K140" s="34">
        <f>I140-J140</f>
        <v>56</v>
      </c>
      <c r="M140" s="101" t="s">
        <v>76</v>
      </c>
      <c r="N140" s="102"/>
      <c r="O140" s="71">
        <f>(J122-J125)/J122</f>
        <v>0.61626248216833091</v>
      </c>
      <c r="P140" s="2"/>
    </row>
    <row r="141" spans="1:16" ht="15" thickBot="1" x14ac:dyDescent="0.4">
      <c r="A141" s="2"/>
      <c r="B141" s="41"/>
      <c r="C141" s="45" t="s">
        <v>54</v>
      </c>
      <c r="D141" s="33">
        <v>73.2</v>
      </c>
      <c r="E141" s="33">
        <v>68.599999999999994</v>
      </c>
      <c r="F141" s="34">
        <v>93.72</v>
      </c>
      <c r="G141" s="48">
        <v>5.4</v>
      </c>
      <c r="H141" s="66" t="s">
        <v>25</v>
      </c>
      <c r="I141" s="35">
        <v>196</v>
      </c>
      <c r="J141" s="35">
        <v>172</v>
      </c>
      <c r="K141" s="34">
        <f>I141-J141</f>
        <v>24</v>
      </c>
      <c r="L141" s="49"/>
      <c r="M141" s="91" t="s">
        <v>53</v>
      </c>
      <c r="N141" s="92"/>
      <c r="O141" s="72">
        <f>(J121-J125)/J121</f>
        <v>0.83522205206738132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75.45</v>
      </c>
      <c r="E142" s="33">
        <v>63.86</v>
      </c>
      <c r="F142" s="34">
        <v>84.64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74.349999999999994</v>
      </c>
      <c r="E143" s="33">
        <v>55.65</v>
      </c>
      <c r="F143" s="34">
        <v>74.849999999999994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53.75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91.5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 t="s">
        <v>729</v>
      </c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730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731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 t="s">
        <v>192</v>
      </c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 t="s">
        <v>732</v>
      </c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734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 t="s">
        <v>733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 t="s">
        <v>735</v>
      </c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 t="s">
        <v>736</v>
      </c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208C-C099-48E7-AB3E-2CD48CDACABA}">
  <dimension ref="A1:S171"/>
  <sheetViews>
    <sheetView zoomScale="85" zoomScaleNormal="85" workbookViewId="0">
      <selection activeCell="N124" sqref="N124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71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680.41666666666663</v>
      </c>
    </row>
    <row r="7" spans="1:19" x14ac:dyDescent="0.35">
      <c r="A7" s="2"/>
      <c r="C7" s="9" t="s">
        <v>10</v>
      </c>
      <c r="D7" s="10"/>
      <c r="E7" s="10"/>
      <c r="F7" s="11">
        <v>569</v>
      </c>
      <c r="G7" s="12"/>
      <c r="H7" s="12"/>
      <c r="I7" s="12"/>
      <c r="J7" s="116">
        <f>AVERAGE(F7:I7)</f>
        <v>569</v>
      </c>
      <c r="K7" s="117"/>
      <c r="M7" s="8">
        <v>2</v>
      </c>
      <c r="N7" s="118">
        <v>9.1999999999999993</v>
      </c>
      <c r="O7" s="119"/>
      <c r="P7" s="2"/>
      <c r="R7" s="56" t="s">
        <v>21</v>
      </c>
      <c r="S7" s="73">
        <f>AVERAGE(J10,J67,J122)</f>
        <v>336.63888888888891</v>
      </c>
    </row>
    <row r="8" spans="1:19" x14ac:dyDescent="0.35">
      <c r="A8" s="2"/>
      <c r="C8" s="9" t="s">
        <v>11</v>
      </c>
      <c r="D8" s="10"/>
      <c r="E8" s="10"/>
      <c r="F8" s="11">
        <v>460</v>
      </c>
      <c r="G8" s="12"/>
      <c r="H8" s="12"/>
      <c r="I8" s="12"/>
      <c r="J8" s="116">
        <f t="shared" ref="J8:J13" si="0">AVERAGE(F8:I8)</f>
        <v>460</v>
      </c>
      <c r="K8" s="117"/>
      <c r="M8" s="8">
        <v>3</v>
      </c>
      <c r="N8" s="118">
        <v>8.9</v>
      </c>
      <c r="O8" s="119"/>
      <c r="P8" s="2"/>
      <c r="R8" s="56" t="s">
        <v>25</v>
      </c>
      <c r="S8" s="74">
        <f>AVERAGE(J13,J70,J125)</f>
        <v>127.11111111111113</v>
      </c>
    </row>
    <row r="9" spans="1:19" x14ac:dyDescent="0.35">
      <c r="A9" s="2"/>
      <c r="C9" s="9" t="s">
        <v>12</v>
      </c>
      <c r="D9" s="11">
        <v>60.05</v>
      </c>
      <c r="E9" s="11">
        <v>7.8</v>
      </c>
      <c r="F9" s="11"/>
      <c r="G9" s="11">
        <v>645</v>
      </c>
      <c r="H9" s="11">
        <v>666</v>
      </c>
      <c r="I9" s="11">
        <v>588</v>
      </c>
      <c r="J9" s="116">
        <f t="shared" si="0"/>
        <v>633</v>
      </c>
      <c r="K9" s="117"/>
      <c r="M9" s="8">
        <v>4</v>
      </c>
      <c r="N9" s="118">
        <v>8.8000000000000007</v>
      </c>
      <c r="O9" s="119"/>
      <c r="P9" s="2"/>
      <c r="R9" s="75" t="s">
        <v>78</v>
      </c>
      <c r="S9" s="76">
        <f>S6-S8</f>
        <v>553.30555555555554</v>
      </c>
    </row>
    <row r="10" spans="1:19" x14ac:dyDescent="0.35">
      <c r="A10" s="2"/>
      <c r="C10" s="9" t="s">
        <v>13</v>
      </c>
      <c r="D10" s="11">
        <v>58.33</v>
      </c>
      <c r="E10" s="11">
        <v>8.6999999999999993</v>
      </c>
      <c r="F10" s="11"/>
      <c r="G10" s="11">
        <v>359</v>
      </c>
      <c r="H10" s="11">
        <v>347</v>
      </c>
      <c r="I10" s="11">
        <v>319</v>
      </c>
      <c r="J10" s="116">
        <f t="shared" si="0"/>
        <v>341.66666666666669</v>
      </c>
      <c r="K10" s="117"/>
      <c r="M10" s="8">
        <v>5</v>
      </c>
      <c r="N10" s="118">
        <v>8.6999999999999993</v>
      </c>
      <c r="O10" s="119"/>
      <c r="P10" s="2"/>
      <c r="R10" s="75" t="s">
        <v>79</v>
      </c>
      <c r="S10" s="77">
        <f>S7-S8</f>
        <v>209.52777777777777</v>
      </c>
    </row>
    <row r="11" spans="1:19" ht="15" thickBot="1" x14ac:dyDescent="0.4">
      <c r="A11" s="2"/>
      <c r="C11" s="9" t="s">
        <v>14</v>
      </c>
      <c r="D11" s="11"/>
      <c r="E11" s="11"/>
      <c r="F11" s="11"/>
      <c r="G11" s="64">
        <v>233</v>
      </c>
      <c r="H11" s="64">
        <v>224</v>
      </c>
      <c r="I11" s="64">
        <v>200</v>
      </c>
      <c r="J11" s="116">
        <f t="shared" si="0"/>
        <v>219</v>
      </c>
      <c r="K11" s="117"/>
      <c r="M11" s="13">
        <v>6</v>
      </c>
      <c r="N11" s="120">
        <v>7.4</v>
      </c>
      <c r="O11" s="121"/>
      <c r="P11" s="2"/>
      <c r="R11" s="78" t="s">
        <v>80</v>
      </c>
      <c r="S11" s="79">
        <f>S9/S6</f>
        <v>0.8131863645641968</v>
      </c>
    </row>
    <row r="12" spans="1:19" ht="15" thickBot="1" x14ac:dyDescent="0.4">
      <c r="A12" s="2"/>
      <c r="C12" s="9" t="s">
        <v>15</v>
      </c>
      <c r="D12" s="11"/>
      <c r="E12" s="11"/>
      <c r="F12" s="11"/>
      <c r="G12" s="64">
        <v>128</v>
      </c>
      <c r="H12" s="64">
        <v>119</v>
      </c>
      <c r="I12" s="64">
        <v>136</v>
      </c>
      <c r="J12" s="116">
        <f t="shared" si="0"/>
        <v>127.66666666666667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0.62241109002392925</v>
      </c>
    </row>
    <row r="13" spans="1:19" ht="15" thickBot="1" x14ac:dyDescent="0.4">
      <c r="A13" s="2"/>
      <c r="C13" s="14" t="s">
        <v>16</v>
      </c>
      <c r="D13" s="15">
        <v>58.09</v>
      </c>
      <c r="E13" s="15">
        <v>8.3000000000000007</v>
      </c>
      <c r="F13" s="15"/>
      <c r="G13" s="15">
        <v>139</v>
      </c>
      <c r="H13" s="15">
        <v>132</v>
      </c>
      <c r="I13" s="15">
        <v>129</v>
      </c>
      <c r="J13" s="122">
        <f t="shared" si="0"/>
        <v>133.33333333333334</v>
      </c>
      <c r="K13" s="123"/>
      <c r="M13" s="68" t="s">
        <v>65</v>
      </c>
      <c r="N13" s="66">
        <v>0.39100000000000001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15.14</v>
      </c>
      <c r="E16" s="11">
        <v>10.1</v>
      </c>
      <c r="F16" s="22">
        <v>905</v>
      </c>
      <c r="G16" s="16"/>
      <c r="H16" s="23" t="s">
        <v>21</v>
      </c>
      <c r="I16" s="111">
        <v>5.38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67.790000000000006</v>
      </c>
      <c r="E17" s="11"/>
      <c r="F17" s="22">
        <v>119</v>
      </c>
      <c r="G17" s="16"/>
      <c r="H17" s="27" t="s">
        <v>25</v>
      </c>
      <c r="I17" s="113">
        <v>4.93</v>
      </c>
      <c r="J17" s="113"/>
      <c r="K17" s="114"/>
      <c r="M17" s="66">
        <v>7.1</v>
      </c>
      <c r="N17" s="28">
        <v>67</v>
      </c>
      <c r="O17" s="67">
        <v>0.04</v>
      </c>
      <c r="P17" s="2"/>
    </row>
    <row r="18" spans="1:16" ht="15" thickBot="1" x14ac:dyDescent="0.4">
      <c r="A18" s="2"/>
      <c r="C18" s="21" t="s">
        <v>26</v>
      </c>
      <c r="D18" s="11">
        <v>69.03</v>
      </c>
      <c r="E18" s="11"/>
      <c r="F18" s="22">
        <v>137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66.47</v>
      </c>
      <c r="E20" s="11"/>
      <c r="F20" s="22">
        <v>129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5.5</v>
      </c>
      <c r="O20" s="34">
        <v>150</v>
      </c>
      <c r="P20" s="2"/>
    </row>
    <row r="21" spans="1:16" ht="15" thickBot="1" x14ac:dyDescent="0.4">
      <c r="A21" s="2"/>
      <c r="C21" s="21" t="s">
        <v>36</v>
      </c>
      <c r="D21" s="11">
        <v>76.02</v>
      </c>
      <c r="E21" s="11"/>
      <c r="F21" s="22">
        <v>1244</v>
      </c>
      <c r="G21" s="16"/>
      <c r="H21" s="103">
        <v>1</v>
      </c>
      <c r="I21" s="105">
        <v>333</v>
      </c>
      <c r="J21" s="105">
        <v>162</v>
      </c>
      <c r="K21" s="107">
        <f>((I21-J21)/I21)</f>
        <v>0.51351351351351349</v>
      </c>
      <c r="M21" s="13">
        <v>2</v>
      </c>
      <c r="N21" s="35">
        <v>5.4</v>
      </c>
      <c r="O21" s="36">
        <v>150</v>
      </c>
      <c r="P21" s="2"/>
    </row>
    <row r="22" spans="1:16" ht="15.75" customHeight="1" thickBot="1" x14ac:dyDescent="0.4">
      <c r="A22" s="2"/>
      <c r="C22" s="21" t="s">
        <v>37</v>
      </c>
      <c r="D22" s="11">
        <v>75.489999999999995</v>
      </c>
      <c r="E22" s="11">
        <v>8.1</v>
      </c>
      <c r="F22" s="22">
        <v>349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340</v>
      </c>
      <c r="G23" s="16"/>
      <c r="H23" s="103">
        <v>12</v>
      </c>
      <c r="I23" s="105">
        <v>212</v>
      </c>
      <c r="J23" s="105">
        <v>83</v>
      </c>
      <c r="K23" s="107">
        <f>((I23-J23)/I23)</f>
        <v>0.60849056603773588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77.09</v>
      </c>
      <c r="E24" s="11">
        <v>7.5</v>
      </c>
      <c r="F24" s="22">
        <v>789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0.46024223275408105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777</v>
      </c>
      <c r="G25" s="16"/>
      <c r="M25" s="96" t="s">
        <v>43</v>
      </c>
      <c r="N25" s="97"/>
      <c r="O25" s="37">
        <f>(J10-J11)/J10</f>
        <v>0.35902439024390248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0.41704718417047182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-4.438642297650134E-2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91.05</v>
      </c>
      <c r="E28" s="33"/>
      <c r="F28" s="34"/>
      <c r="G28" s="46"/>
      <c r="H28" s="47" t="s">
        <v>75</v>
      </c>
      <c r="I28" s="33">
        <v>545</v>
      </c>
      <c r="J28" s="33">
        <v>444</v>
      </c>
      <c r="K28" s="34">
        <f>I28-J28</f>
        <v>101</v>
      </c>
      <c r="M28" s="101" t="s">
        <v>76</v>
      </c>
      <c r="N28" s="102"/>
      <c r="O28" s="71">
        <f>(J10-J13)/J10</f>
        <v>0.6097560975609756</v>
      </c>
      <c r="P28" s="2"/>
    </row>
    <row r="29" spans="1:16" ht="15" thickBot="1" x14ac:dyDescent="0.4">
      <c r="A29" s="2"/>
      <c r="B29" s="41"/>
      <c r="C29" s="45" t="s">
        <v>54</v>
      </c>
      <c r="D29" s="33">
        <v>73.150000000000006</v>
      </c>
      <c r="E29" s="33">
        <v>68.92</v>
      </c>
      <c r="F29" s="34">
        <v>94.22</v>
      </c>
      <c r="G29" s="48">
        <v>5.5</v>
      </c>
      <c r="H29" s="66" t="s">
        <v>25</v>
      </c>
      <c r="I29" s="35">
        <v>161</v>
      </c>
      <c r="J29" s="35">
        <v>140</v>
      </c>
      <c r="K29" s="36">
        <f>I29-J29</f>
        <v>21</v>
      </c>
      <c r="L29" s="49"/>
      <c r="M29" s="91" t="s">
        <v>53</v>
      </c>
      <c r="N29" s="92"/>
      <c r="O29" s="72">
        <f>(J9-J13)/J9</f>
        <v>0.78936282253817791</v>
      </c>
      <c r="P29" s="2"/>
    </row>
    <row r="30" spans="1:16" ht="15" customHeight="1" x14ac:dyDescent="0.35">
      <c r="A30" s="2"/>
      <c r="B30" s="41"/>
      <c r="C30" s="45" t="s">
        <v>55</v>
      </c>
      <c r="D30" s="33">
        <v>77.349999999999994</v>
      </c>
      <c r="E30" s="33">
        <v>64.67</v>
      </c>
      <c r="F30" s="34">
        <v>83.61</v>
      </c>
      <c r="P30" s="2"/>
    </row>
    <row r="31" spans="1:16" ht="15" customHeight="1" x14ac:dyDescent="0.35">
      <c r="A31" s="2"/>
      <c r="B31" s="41"/>
      <c r="C31" s="45" t="s">
        <v>56</v>
      </c>
      <c r="D31" s="33">
        <v>76</v>
      </c>
      <c r="E31" s="33">
        <v>55.54</v>
      </c>
      <c r="F31" s="34">
        <v>73.09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55.66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90.96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 t="s">
        <v>737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 t="s">
        <v>741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742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740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 t="s">
        <v>738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 t="s">
        <v>739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743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 t="s">
        <v>744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70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588</v>
      </c>
      <c r="G64" s="12"/>
      <c r="H64" s="12"/>
      <c r="I64" s="12"/>
      <c r="J64" s="116">
        <f>AVERAGE(F64:I64)</f>
        <v>588</v>
      </c>
      <c r="K64" s="117"/>
      <c r="M64" s="8">
        <v>2</v>
      </c>
      <c r="N64" s="118">
        <v>9.4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446</v>
      </c>
      <c r="G65" s="12"/>
      <c r="H65" s="12"/>
      <c r="I65" s="12"/>
      <c r="J65" s="116">
        <f t="shared" ref="J65:J70" si="1">AVERAGE(F65:I65)</f>
        <v>446</v>
      </c>
      <c r="K65" s="117"/>
      <c r="M65" s="8">
        <v>3</v>
      </c>
      <c r="N65" s="118">
        <v>9.1999999999999993</v>
      </c>
      <c r="O65" s="119"/>
      <c r="P65" s="2"/>
    </row>
    <row r="66" spans="1:16" ht="15" customHeight="1" x14ac:dyDescent="0.35">
      <c r="A66" s="2"/>
      <c r="C66" s="9" t="s">
        <v>12</v>
      </c>
      <c r="D66" s="11">
        <v>62.15</v>
      </c>
      <c r="E66" s="11">
        <v>7.6</v>
      </c>
      <c r="F66" s="11">
        <v>720</v>
      </c>
      <c r="G66" s="11">
        <v>735</v>
      </c>
      <c r="H66" s="11">
        <v>786</v>
      </c>
      <c r="I66" s="11">
        <v>697</v>
      </c>
      <c r="J66" s="116">
        <f t="shared" si="1"/>
        <v>734.5</v>
      </c>
      <c r="K66" s="117"/>
      <c r="M66" s="8">
        <v>4</v>
      </c>
      <c r="N66" s="118">
        <v>9.1999999999999993</v>
      </c>
      <c r="O66" s="119"/>
      <c r="P66" s="2"/>
    </row>
    <row r="67" spans="1:16" ht="15" customHeight="1" x14ac:dyDescent="0.35">
      <c r="A67" s="2"/>
      <c r="C67" s="9" t="s">
        <v>13</v>
      </c>
      <c r="D67" s="11">
        <v>59.01</v>
      </c>
      <c r="E67" s="11">
        <v>8.9</v>
      </c>
      <c r="F67" s="11">
        <v>321</v>
      </c>
      <c r="G67" s="11">
        <v>331</v>
      </c>
      <c r="H67" s="11">
        <v>308</v>
      </c>
      <c r="I67" s="11">
        <v>349</v>
      </c>
      <c r="J67" s="116">
        <f t="shared" si="1"/>
        <v>327.25</v>
      </c>
      <c r="K67" s="117"/>
      <c r="M67" s="8">
        <v>5</v>
      </c>
      <c r="N67" s="118">
        <v>8.6999999999999993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206</v>
      </c>
      <c r="G68" s="64">
        <v>219</v>
      </c>
      <c r="H68" s="64">
        <v>211</v>
      </c>
      <c r="I68" s="64">
        <v>235</v>
      </c>
      <c r="J68" s="116">
        <f t="shared" si="1"/>
        <v>217.75</v>
      </c>
      <c r="K68" s="117"/>
      <c r="M68" s="13">
        <v>6</v>
      </c>
      <c r="N68" s="120">
        <v>7.8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124</v>
      </c>
      <c r="G69" s="64">
        <v>128</v>
      </c>
      <c r="H69" s="64">
        <v>112</v>
      </c>
      <c r="I69" s="64">
        <v>128</v>
      </c>
      <c r="J69" s="116">
        <f t="shared" si="1"/>
        <v>123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59.57</v>
      </c>
      <c r="E70" s="15">
        <v>8.5</v>
      </c>
      <c r="F70" s="15">
        <v>131</v>
      </c>
      <c r="G70" s="15">
        <v>134</v>
      </c>
      <c r="H70" s="15">
        <v>115</v>
      </c>
      <c r="I70" s="15">
        <v>135</v>
      </c>
      <c r="J70" s="122">
        <f t="shared" si="1"/>
        <v>128.75</v>
      </c>
      <c r="K70" s="123"/>
      <c r="M70" s="68" t="s">
        <v>65</v>
      </c>
      <c r="N70" s="66">
        <v>0.45500000000000002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20.55</v>
      </c>
      <c r="E73" s="11">
        <v>9.1999999999999993</v>
      </c>
      <c r="F73" s="22">
        <v>886</v>
      </c>
      <c r="G73" s="16"/>
      <c r="H73" s="23" t="s">
        <v>21</v>
      </c>
      <c r="I73" s="111">
        <v>4.8600000000000003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64.290000000000006</v>
      </c>
      <c r="E74" s="11"/>
      <c r="F74" s="22">
        <v>142</v>
      </c>
      <c r="G74" s="16"/>
      <c r="H74" s="27" t="s">
        <v>25</v>
      </c>
      <c r="I74" s="113">
        <v>4.12</v>
      </c>
      <c r="J74" s="113"/>
      <c r="K74" s="114"/>
      <c r="M74" s="66">
        <v>6.7</v>
      </c>
      <c r="N74" s="28">
        <v>68</v>
      </c>
      <c r="O74" s="67">
        <v>0.04</v>
      </c>
      <c r="P74" s="2"/>
    </row>
    <row r="75" spans="1:16" ht="15" customHeight="1" thickBot="1" x14ac:dyDescent="0.4">
      <c r="A75" s="2"/>
      <c r="C75" s="21" t="s">
        <v>26</v>
      </c>
      <c r="D75" s="11">
        <v>61.36</v>
      </c>
      <c r="E75" s="11"/>
      <c r="F75" s="22">
        <v>138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65.95</v>
      </c>
      <c r="E77" s="11"/>
      <c r="F77" s="22">
        <v>134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5.4</v>
      </c>
      <c r="O77" s="34">
        <v>100</v>
      </c>
      <c r="P77" s="2"/>
    </row>
    <row r="78" spans="1:16" ht="15" thickBot="1" x14ac:dyDescent="0.4">
      <c r="A78" s="2"/>
      <c r="C78" s="21" t="s">
        <v>36</v>
      </c>
      <c r="D78" s="11">
        <v>73.13</v>
      </c>
      <c r="E78" s="11"/>
      <c r="F78" s="22">
        <v>1452</v>
      </c>
      <c r="G78" s="16"/>
      <c r="H78" s="103"/>
      <c r="I78" s="105"/>
      <c r="J78" s="105"/>
      <c r="K78" s="107" t="e">
        <f>((I78-J78)/I78)</f>
        <v>#DIV/0!</v>
      </c>
      <c r="M78" s="13">
        <v>2</v>
      </c>
      <c r="N78" s="35">
        <v>5.5</v>
      </c>
      <c r="O78" s="36">
        <v>100</v>
      </c>
      <c r="P78" s="2"/>
    </row>
    <row r="79" spans="1:16" ht="15" thickBot="1" x14ac:dyDescent="0.4">
      <c r="A79" s="2"/>
      <c r="C79" s="21" t="s">
        <v>37</v>
      </c>
      <c r="D79" s="11">
        <v>74.849999999999994</v>
      </c>
      <c r="E79" s="11">
        <v>8.3000000000000007</v>
      </c>
      <c r="F79" s="22">
        <v>388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365</v>
      </c>
      <c r="G80" s="16"/>
      <c r="H80" s="103">
        <v>5</v>
      </c>
      <c r="I80" s="105">
        <v>212</v>
      </c>
      <c r="J80" s="105">
        <v>160</v>
      </c>
      <c r="K80" s="107">
        <f>((I80-J80)/I80)</f>
        <v>0.24528301886792453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73.25</v>
      </c>
      <c r="E81" s="11">
        <v>7.5</v>
      </c>
      <c r="F81" s="22">
        <v>768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0.55445881552076237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754</v>
      </c>
      <c r="G82" s="16"/>
      <c r="M82" s="96" t="s">
        <v>43</v>
      </c>
      <c r="N82" s="97"/>
      <c r="O82" s="37">
        <f>(J67-J68)/J67</f>
        <v>0.33460656990068754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0.4351320321469575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-4.6747967479674794E-2</v>
      </c>
      <c r="P84" s="2"/>
    </row>
    <row r="85" spans="1:16" x14ac:dyDescent="0.35">
      <c r="A85" s="2"/>
      <c r="B85" s="41"/>
      <c r="C85" s="45" t="s">
        <v>52</v>
      </c>
      <c r="D85" s="33">
        <v>91.33</v>
      </c>
      <c r="E85" s="33"/>
      <c r="F85" s="34"/>
      <c r="G85" s="46"/>
      <c r="H85" s="47" t="s">
        <v>21</v>
      </c>
      <c r="I85" s="33">
        <v>332</v>
      </c>
      <c r="J85" s="33">
        <v>290</v>
      </c>
      <c r="K85" s="34">
        <f>I85-J85</f>
        <v>42</v>
      </c>
      <c r="M85" s="101" t="s">
        <v>76</v>
      </c>
      <c r="N85" s="102"/>
      <c r="O85" s="71">
        <f>(J67-J70)/J67</f>
        <v>0.60656990068754779</v>
      </c>
      <c r="P85" s="2"/>
    </row>
    <row r="86" spans="1:16" ht="15" thickBot="1" x14ac:dyDescent="0.4">
      <c r="A86" s="2"/>
      <c r="B86" s="41"/>
      <c r="C86" s="45" t="s">
        <v>54</v>
      </c>
      <c r="D86" s="33">
        <v>73.45</v>
      </c>
      <c r="E86" s="33">
        <v>68.849999999999994</v>
      </c>
      <c r="F86" s="34">
        <v>93.75</v>
      </c>
      <c r="G86" s="48">
        <v>5.6</v>
      </c>
      <c r="H86" s="66" t="s">
        <v>25</v>
      </c>
      <c r="I86" s="35">
        <v>145</v>
      </c>
      <c r="J86" s="35">
        <v>117</v>
      </c>
      <c r="K86" s="34">
        <f>I86-J86</f>
        <v>28</v>
      </c>
      <c r="L86" s="49"/>
      <c r="M86" s="91" t="s">
        <v>53</v>
      </c>
      <c r="N86" s="92"/>
      <c r="O86" s="72">
        <f>(J66-J70)/J66</f>
        <v>0.82471068754254595</v>
      </c>
      <c r="P86" s="2"/>
    </row>
    <row r="87" spans="1:16" ht="15" customHeight="1" x14ac:dyDescent="0.35">
      <c r="A87" s="2"/>
      <c r="B87" s="41"/>
      <c r="C87" s="45" t="s">
        <v>55</v>
      </c>
      <c r="D87" s="33">
        <v>76.849999999999994</v>
      </c>
      <c r="E87" s="33">
        <v>64.819999999999993</v>
      </c>
      <c r="F87" s="34">
        <v>84.35</v>
      </c>
      <c r="P87" s="2"/>
    </row>
    <row r="88" spans="1:16" ht="15" customHeight="1" x14ac:dyDescent="0.35">
      <c r="A88" s="2"/>
      <c r="B88" s="41"/>
      <c r="C88" s="45" t="s">
        <v>56</v>
      </c>
      <c r="D88" s="33">
        <v>75.349999999999994</v>
      </c>
      <c r="E88" s="33">
        <v>55.47</v>
      </c>
      <c r="F88" s="34">
        <v>73.62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53.71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91.44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 t="s">
        <v>745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 t="s">
        <v>746</v>
      </c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 t="s">
        <v>747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748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749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750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 t="s">
        <v>751</v>
      </c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 t="s">
        <v>752</v>
      </c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 t="s">
        <v>753</v>
      </c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754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 t="s">
        <v>755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 t="s">
        <v>756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 t="s">
        <v>757</v>
      </c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 t="s">
        <v>758</v>
      </c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84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566</v>
      </c>
      <c r="G119" s="12"/>
      <c r="H119" s="12"/>
      <c r="I119" s="12"/>
      <c r="J119" s="116">
        <f>AVERAGE(F119:I119)</f>
        <v>566</v>
      </c>
      <c r="K119" s="117"/>
      <c r="M119" s="8">
        <v>2</v>
      </c>
      <c r="N119" s="118">
        <v>9.3000000000000007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396</v>
      </c>
      <c r="G120" s="12"/>
      <c r="H120" s="12"/>
      <c r="I120" s="12"/>
      <c r="J120" s="116">
        <f t="shared" ref="J120:J125" si="2">AVERAGE(F120:I120)</f>
        <v>396</v>
      </c>
      <c r="K120" s="117"/>
      <c r="M120" s="8">
        <v>3</v>
      </c>
      <c r="N120" s="118">
        <v>9.1999999999999993</v>
      </c>
      <c r="O120" s="119"/>
      <c r="P120" s="2"/>
    </row>
    <row r="121" spans="1:16" x14ac:dyDescent="0.35">
      <c r="A121" s="2"/>
      <c r="C121" s="9" t="s">
        <v>12</v>
      </c>
      <c r="D121" s="11">
        <v>63.66</v>
      </c>
      <c r="E121" s="11">
        <v>7.6</v>
      </c>
      <c r="F121" s="11">
        <v>773</v>
      </c>
      <c r="G121" s="11">
        <v>742</v>
      </c>
      <c r="H121" s="11">
        <v>432</v>
      </c>
      <c r="I121" s="11">
        <v>748</v>
      </c>
      <c r="J121" s="116">
        <f t="shared" si="2"/>
        <v>673.75</v>
      </c>
      <c r="K121" s="117"/>
      <c r="M121" s="8">
        <v>4</v>
      </c>
      <c r="N121" s="118">
        <v>9.1</v>
      </c>
      <c r="O121" s="119"/>
      <c r="P121" s="2"/>
    </row>
    <row r="122" spans="1:16" x14ac:dyDescent="0.35">
      <c r="A122" s="2"/>
      <c r="C122" s="9" t="s">
        <v>13</v>
      </c>
      <c r="D122" s="11">
        <v>59.96</v>
      </c>
      <c r="E122" s="11">
        <v>9</v>
      </c>
      <c r="F122" s="11">
        <v>368</v>
      </c>
      <c r="G122" s="11">
        <v>343</v>
      </c>
      <c r="H122" s="11">
        <v>332</v>
      </c>
      <c r="I122" s="11">
        <v>321</v>
      </c>
      <c r="J122" s="116">
        <f t="shared" si="2"/>
        <v>341</v>
      </c>
      <c r="K122" s="117"/>
      <c r="M122" s="8">
        <v>5</v>
      </c>
      <c r="N122" s="118">
        <v>8.9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211</v>
      </c>
      <c r="G123" s="64">
        <v>202</v>
      </c>
      <c r="H123" s="64">
        <v>209</v>
      </c>
      <c r="I123" s="64">
        <v>222</v>
      </c>
      <c r="J123" s="116">
        <f t="shared" si="2"/>
        <v>211</v>
      </c>
      <c r="K123" s="117"/>
      <c r="M123" s="13">
        <v>6</v>
      </c>
      <c r="N123" s="120">
        <v>7.9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125</v>
      </c>
      <c r="G124" s="64">
        <v>112</v>
      </c>
      <c r="H124" s="64">
        <v>114</v>
      </c>
      <c r="I124" s="64">
        <v>118</v>
      </c>
      <c r="J124" s="116">
        <f t="shared" si="2"/>
        <v>117.25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58.98</v>
      </c>
      <c r="E125" s="15">
        <v>8.6</v>
      </c>
      <c r="F125" s="15">
        <v>127</v>
      </c>
      <c r="G125" s="15">
        <v>114</v>
      </c>
      <c r="H125" s="15">
        <v>116</v>
      </c>
      <c r="I125" s="15">
        <v>120</v>
      </c>
      <c r="J125" s="122">
        <f t="shared" si="2"/>
        <v>119.25</v>
      </c>
      <c r="K125" s="123"/>
      <c r="M125" s="68" t="s">
        <v>65</v>
      </c>
      <c r="N125" s="66">
        <v>0.372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7.43</v>
      </c>
      <c r="E128" s="11">
        <v>10.199999999999999</v>
      </c>
      <c r="F128" s="22">
        <v>1030</v>
      </c>
      <c r="G128" s="16"/>
      <c r="H128" s="23" t="s">
        <v>21</v>
      </c>
      <c r="I128" s="111">
        <v>4.72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64.650000000000006</v>
      </c>
      <c r="E129" s="11"/>
      <c r="F129" s="22">
        <v>131</v>
      </c>
      <c r="G129" s="16"/>
      <c r="H129" s="27" t="s">
        <v>25</v>
      </c>
      <c r="I129" s="113">
        <v>4.45</v>
      </c>
      <c r="J129" s="113"/>
      <c r="K129" s="114"/>
      <c r="M129" s="66">
        <v>6.8</v>
      </c>
      <c r="N129" s="28">
        <v>70</v>
      </c>
      <c r="O129" s="67">
        <v>0.03</v>
      </c>
      <c r="P129" s="2"/>
    </row>
    <row r="130" spans="1:16" ht="15" customHeight="1" thickBot="1" x14ac:dyDescent="0.4">
      <c r="A130" s="2"/>
      <c r="C130" s="21" t="s">
        <v>26</v>
      </c>
      <c r="D130" s="11">
        <v>66.05</v>
      </c>
      <c r="E130" s="11"/>
      <c r="F130" s="22">
        <v>130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65.7</v>
      </c>
      <c r="E132" s="11"/>
      <c r="F132" s="22">
        <v>126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5.5</v>
      </c>
      <c r="O132" s="34">
        <v>100</v>
      </c>
      <c r="P132" s="2"/>
    </row>
    <row r="133" spans="1:16" ht="15" thickBot="1" x14ac:dyDescent="0.4">
      <c r="A133" s="2"/>
      <c r="C133" s="21" t="s">
        <v>36</v>
      </c>
      <c r="D133" s="11">
        <v>74.36</v>
      </c>
      <c r="E133" s="11"/>
      <c r="F133" s="22">
        <v>1156</v>
      </c>
      <c r="G133" s="16"/>
      <c r="H133" s="103">
        <v>2</v>
      </c>
      <c r="I133" s="105">
        <v>359</v>
      </c>
      <c r="J133" s="105">
        <v>147</v>
      </c>
      <c r="K133" s="107">
        <f>((I133-J133)/I133)</f>
        <v>0.59052924791086348</v>
      </c>
      <c r="M133" s="13">
        <v>2</v>
      </c>
      <c r="N133" s="35">
        <v>5.6</v>
      </c>
      <c r="O133" s="36">
        <v>100</v>
      </c>
      <c r="P133" s="2"/>
    </row>
    <row r="134" spans="1:16" ht="15" thickBot="1" x14ac:dyDescent="0.4">
      <c r="A134" s="2"/>
      <c r="C134" s="21" t="s">
        <v>37</v>
      </c>
      <c r="D134" s="11">
        <v>75.260000000000005</v>
      </c>
      <c r="E134" s="11">
        <v>8.1999999999999993</v>
      </c>
      <c r="F134" s="22">
        <v>355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324</v>
      </c>
      <c r="G135" s="16"/>
      <c r="H135" s="103"/>
      <c r="I135" s="105"/>
      <c r="J135" s="105"/>
      <c r="K135" s="107" t="e">
        <f>((I135-J135)/I135)</f>
        <v>#DIV/0!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75.39</v>
      </c>
      <c r="E136" s="11">
        <v>7.8</v>
      </c>
      <c r="F136" s="22">
        <v>741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0.49387755102040815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717</v>
      </c>
      <c r="G137" s="16"/>
      <c r="M137" s="96" t="s">
        <v>43</v>
      </c>
      <c r="N137" s="97"/>
      <c r="O137" s="37">
        <f>(J122-J123)/J122</f>
        <v>0.38123167155425219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0.44431279620853081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-1.7057569296375266E-2</v>
      </c>
      <c r="P139" s="2"/>
    </row>
    <row r="140" spans="1:16" x14ac:dyDescent="0.35">
      <c r="A140" s="2"/>
      <c r="B140" s="41"/>
      <c r="C140" s="45" t="s">
        <v>52</v>
      </c>
      <c r="D140" s="33">
        <v>91.45</v>
      </c>
      <c r="E140" s="33"/>
      <c r="F140" s="34"/>
      <c r="G140" s="46"/>
      <c r="H140" s="47" t="s">
        <v>21</v>
      </c>
      <c r="I140" s="33">
        <v>280</v>
      </c>
      <c r="J140" s="33">
        <v>221</v>
      </c>
      <c r="K140" s="34">
        <f>I140-J140</f>
        <v>59</v>
      </c>
      <c r="M140" s="101" t="s">
        <v>76</v>
      </c>
      <c r="N140" s="102"/>
      <c r="O140" s="71">
        <f>(J122-J125)/J122</f>
        <v>0.65029325513196479</v>
      </c>
      <c r="P140" s="2"/>
    </row>
    <row r="141" spans="1:16" ht="15" thickBot="1" x14ac:dyDescent="0.4">
      <c r="A141" s="2"/>
      <c r="B141" s="41"/>
      <c r="C141" s="45" t="s">
        <v>54</v>
      </c>
      <c r="D141" s="33">
        <v>73.400000000000006</v>
      </c>
      <c r="E141" s="33">
        <v>69.25</v>
      </c>
      <c r="F141" s="34">
        <v>94.34</v>
      </c>
      <c r="G141" s="48">
        <v>5.5</v>
      </c>
      <c r="H141" s="66" t="s">
        <v>25</v>
      </c>
      <c r="I141" s="35">
        <v>181</v>
      </c>
      <c r="J141" s="35">
        <v>158</v>
      </c>
      <c r="K141" s="34">
        <f>I141-J141</f>
        <v>23</v>
      </c>
      <c r="L141" s="49"/>
      <c r="M141" s="91" t="s">
        <v>53</v>
      </c>
      <c r="N141" s="92"/>
      <c r="O141" s="72">
        <f>(J121-J125)/J121</f>
        <v>0.82300556586270868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76.5</v>
      </c>
      <c r="E142" s="33">
        <v>64.47</v>
      </c>
      <c r="F142" s="34">
        <v>84.27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74.849999999999994</v>
      </c>
      <c r="E143" s="33">
        <v>55.35</v>
      </c>
      <c r="F143" s="34">
        <v>73.95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53.85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91.2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 t="s">
        <v>761</v>
      </c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762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763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 t="s">
        <v>190</v>
      </c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 t="s">
        <v>764</v>
      </c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760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 t="s">
        <v>759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 t="s">
        <v>766</v>
      </c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 t="s">
        <v>765</v>
      </c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A17E-BBEB-43F4-AB13-986F612C9CB5}">
  <dimension ref="A1:U171"/>
  <sheetViews>
    <sheetView zoomScale="85" zoomScaleNormal="85" workbookViewId="0">
      <selection activeCell="N124" sqref="N124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71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750.25</v>
      </c>
    </row>
    <row r="7" spans="1:19" x14ac:dyDescent="0.35">
      <c r="A7" s="2"/>
      <c r="C7" s="9" t="s">
        <v>10</v>
      </c>
      <c r="D7" s="10"/>
      <c r="E7" s="10"/>
      <c r="F7" s="11">
        <v>580</v>
      </c>
      <c r="G7" s="12"/>
      <c r="H7" s="12"/>
      <c r="I7" s="12"/>
      <c r="J7" s="116">
        <f>AVERAGE(F7:I7)</f>
        <v>580</v>
      </c>
      <c r="K7" s="117"/>
      <c r="M7" s="8">
        <v>2</v>
      </c>
      <c r="N7" s="118">
        <v>9.4</v>
      </c>
      <c r="O7" s="119"/>
      <c r="P7" s="2"/>
      <c r="R7" s="56" t="s">
        <v>21</v>
      </c>
      <c r="S7" s="73">
        <f>AVERAGE(J10,J67,J122)</f>
        <v>322.91666666666669</v>
      </c>
    </row>
    <row r="8" spans="1:19" x14ac:dyDescent="0.35">
      <c r="A8" s="2"/>
      <c r="C8" s="9" t="s">
        <v>11</v>
      </c>
      <c r="D8" s="10"/>
      <c r="E8" s="10"/>
      <c r="F8" s="11">
        <v>440</v>
      </c>
      <c r="G8" s="12"/>
      <c r="H8" s="12"/>
      <c r="I8" s="12"/>
      <c r="J8" s="116">
        <f t="shared" ref="J8:J13" si="0">AVERAGE(F8:I8)</f>
        <v>440</v>
      </c>
      <c r="K8" s="117"/>
      <c r="M8" s="8">
        <v>3</v>
      </c>
      <c r="N8" s="118">
        <v>9.1</v>
      </c>
      <c r="O8" s="119"/>
      <c r="P8" s="2"/>
      <c r="R8" s="56" t="s">
        <v>25</v>
      </c>
      <c r="S8" s="74">
        <f>AVERAGE(J13,J70,J125)</f>
        <v>149.5</v>
      </c>
    </row>
    <row r="9" spans="1:19" x14ac:dyDescent="0.35">
      <c r="A9" s="2"/>
      <c r="C9" s="9" t="s">
        <v>12</v>
      </c>
      <c r="D9" s="11">
        <v>65.680000000000007</v>
      </c>
      <c r="E9" s="11">
        <v>6.8</v>
      </c>
      <c r="F9" s="11">
        <v>760</v>
      </c>
      <c r="G9" s="11">
        <v>785</v>
      </c>
      <c r="H9" s="11">
        <v>796</v>
      </c>
      <c r="I9" s="11">
        <v>787</v>
      </c>
      <c r="J9" s="116">
        <f t="shared" si="0"/>
        <v>782</v>
      </c>
      <c r="K9" s="117"/>
      <c r="M9" s="8">
        <v>4</v>
      </c>
      <c r="N9" s="118">
        <v>9.1</v>
      </c>
      <c r="O9" s="119"/>
      <c r="P9" s="2"/>
      <c r="R9" s="75" t="s">
        <v>78</v>
      </c>
      <c r="S9" s="76">
        <f>S6-S8</f>
        <v>600.75</v>
      </c>
    </row>
    <row r="10" spans="1:19" x14ac:dyDescent="0.35">
      <c r="A10" s="2"/>
      <c r="C10" s="9" t="s">
        <v>13</v>
      </c>
      <c r="D10" s="11">
        <v>63.79</v>
      </c>
      <c r="E10" s="11">
        <v>9.1</v>
      </c>
      <c r="F10" s="11">
        <v>339</v>
      </c>
      <c r="G10" s="11">
        <v>322</v>
      </c>
      <c r="H10" s="11">
        <v>341</v>
      </c>
      <c r="I10" s="11">
        <v>322</v>
      </c>
      <c r="J10" s="116">
        <f t="shared" si="0"/>
        <v>331</v>
      </c>
      <c r="K10" s="117"/>
      <c r="M10" s="8">
        <v>5</v>
      </c>
      <c r="N10" s="118">
        <v>9</v>
      </c>
      <c r="O10" s="119"/>
      <c r="P10" s="2"/>
      <c r="R10" s="75" t="s">
        <v>79</v>
      </c>
      <c r="S10" s="77">
        <f>S7-S8</f>
        <v>173.41666666666669</v>
      </c>
    </row>
    <row r="11" spans="1:19" ht="15" thickBot="1" x14ac:dyDescent="0.4">
      <c r="A11" s="2"/>
      <c r="C11" s="9" t="s">
        <v>14</v>
      </c>
      <c r="D11" s="11"/>
      <c r="E11" s="11"/>
      <c r="F11" s="11">
        <v>237</v>
      </c>
      <c r="G11" s="64">
        <v>255</v>
      </c>
      <c r="H11" s="64">
        <v>220</v>
      </c>
      <c r="I11" s="64">
        <v>194</v>
      </c>
      <c r="J11" s="116">
        <f t="shared" si="0"/>
        <v>226.5</v>
      </c>
      <c r="K11" s="117"/>
      <c r="M11" s="13">
        <v>6</v>
      </c>
      <c r="N11" s="120">
        <v>7.9</v>
      </c>
      <c r="O11" s="121"/>
      <c r="P11" s="2"/>
      <c r="R11" s="78" t="s">
        <v>80</v>
      </c>
      <c r="S11" s="79">
        <f>S9/S6</f>
        <v>0.80073308897034323</v>
      </c>
    </row>
    <row r="12" spans="1:19" ht="15" thickBot="1" x14ac:dyDescent="0.4">
      <c r="A12" s="2"/>
      <c r="C12" s="9" t="s">
        <v>15</v>
      </c>
      <c r="D12" s="11"/>
      <c r="E12" s="11"/>
      <c r="F12" s="11">
        <v>130</v>
      </c>
      <c r="G12" s="64">
        <v>138</v>
      </c>
      <c r="H12" s="64">
        <v>144</v>
      </c>
      <c r="I12" s="64">
        <v>154</v>
      </c>
      <c r="J12" s="116">
        <f t="shared" si="0"/>
        <v>141.5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0.53703225806451615</v>
      </c>
    </row>
    <row r="13" spans="1:19" ht="15" thickBot="1" x14ac:dyDescent="0.4">
      <c r="A13" s="2"/>
      <c r="C13" s="14" t="s">
        <v>16</v>
      </c>
      <c r="D13" s="15">
        <v>62.65</v>
      </c>
      <c r="E13" s="15">
        <v>8.6999999999999993</v>
      </c>
      <c r="F13" s="15">
        <v>126</v>
      </c>
      <c r="G13" s="15">
        <v>134</v>
      </c>
      <c r="H13" s="15">
        <v>140</v>
      </c>
      <c r="I13" s="15">
        <v>149</v>
      </c>
      <c r="J13" s="122">
        <f t="shared" si="0"/>
        <v>137.25</v>
      </c>
      <c r="K13" s="123"/>
      <c r="M13" s="68" t="s">
        <v>65</v>
      </c>
      <c r="N13" s="66">
        <v>0.312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6.82</v>
      </c>
      <c r="E16" s="11">
        <v>10</v>
      </c>
      <c r="F16" s="22">
        <v>626</v>
      </c>
      <c r="G16" s="16"/>
      <c r="H16" s="23" t="s">
        <v>21</v>
      </c>
      <c r="I16" s="111">
        <v>4.37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64.98</v>
      </c>
      <c r="E17" s="11"/>
      <c r="F17" s="22">
        <v>120</v>
      </c>
      <c r="G17" s="16"/>
      <c r="H17" s="27" t="s">
        <v>25</v>
      </c>
      <c r="I17" s="113">
        <v>4.04</v>
      </c>
      <c r="J17" s="113"/>
      <c r="K17" s="114"/>
      <c r="M17" s="66">
        <v>6.6</v>
      </c>
      <c r="N17" s="28">
        <v>39</v>
      </c>
      <c r="O17" s="67">
        <v>0.05</v>
      </c>
      <c r="P17" s="2"/>
    </row>
    <row r="18" spans="1:16" ht="15" thickBot="1" x14ac:dyDescent="0.4">
      <c r="A18" s="2"/>
      <c r="C18" s="21" t="s">
        <v>26</v>
      </c>
      <c r="D18" s="11">
        <v>66.959999999999994</v>
      </c>
      <c r="E18" s="11"/>
      <c r="F18" s="22">
        <v>117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66.83</v>
      </c>
      <c r="E20" s="11"/>
      <c r="F20" s="22">
        <v>114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5.7</v>
      </c>
      <c r="O20" s="34">
        <v>100</v>
      </c>
      <c r="P20" s="2"/>
    </row>
    <row r="21" spans="1:16" ht="15" thickBot="1" x14ac:dyDescent="0.4">
      <c r="A21" s="2"/>
      <c r="C21" s="21" t="s">
        <v>36</v>
      </c>
      <c r="D21" s="11">
        <v>75.150000000000006</v>
      </c>
      <c r="E21" s="11"/>
      <c r="F21" s="22">
        <v>1230</v>
      </c>
      <c r="G21" s="16"/>
      <c r="H21" s="103"/>
      <c r="I21" s="105"/>
      <c r="J21" s="105"/>
      <c r="K21" s="107" t="e">
        <f>((I21-J21)/I21)</f>
        <v>#DIV/0!</v>
      </c>
      <c r="M21" s="13">
        <v>2</v>
      </c>
      <c r="N21" s="35">
        <v>5.8</v>
      </c>
      <c r="O21" s="36">
        <v>100</v>
      </c>
      <c r="P21" s="2"/>
    </row>
    <row r="22" spans="1:16" ht="15.75" customHeight="1" thickBot="1" x14ac:dyDescent="0.4">
      <c r="A22" s="2"/>
      <c r="C22" s="21" t="s">
        <v>37</v>
      </c>
      <c r="D22" s="11">
        <v>75.45</v>
      </c>
      <c r="E22" s="11">
        <v>8.1</v>
      </c>
      <c r="F22" s="22">
        <v>350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335</v>
      </c>
      <c r="G23" s="16"/>
      <c r="H23" s="103">
        <v>6</v>
      </c>
      <c r="I23" s="105">
        <v>296</v>
      </c>
      <c r="J23" s="105">
        <v>130</v>
      </c>
      <c r="K23" s="107">
        <f>((I23-J23)/I23)</f>
        <v>0.56081081081081086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76.2</v>
      </c>
      <c r="E24" s="11">
        <v>7.6</v>
      </c>
      <c r="F24" s="22">
        <v>753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0.57672634271099743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737</v>
      </c>
      <c r="G25" s="16"/>
      <c r="M25" s="96" t="s">
        <v>43</v>
      </c>
      <c r="N25" s="97"/>
      <c r="O25" s="37">
        <f>(J10-J11)/J10</f>
        <v>0.31570996978851962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0.37527593818984545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3.0035335689045935E-2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91.3</v>
      </c>
      <c r="E28" s="33"/>
      <c r="F28" s="34"/>
      <c r="G28" s="46"/>
      <c r="H28" s="47" t="s">
        <v>75</v>
      </c>
      <c r="I28" s="33">
        <v>283</v>
      </c>
      <c r="J28" s="33">
        <v>236</v>
      </c>
      <c r="K28" s="34">
        <f>I28-J28</f>
        <v>47</v>
      </c>
      <c r="M28" s="101" t="s">
        <v>76</v>
      </c>
      <c r="N28" s="102"/>
      <c r="O28" s="71">
        <f>(J10-J13)/J10</f>
        <v>0.58534743202416917</v>
      </c>
      <c r="P28" s="2"/>
    </row>
    <row r="29" spans="1:16" ht="15" thickBot="1" x14ac:dyDescent="0.4">
      <c r="A29" s="2"/>
      <c r="B29" s="41"/>
      <c r="C29" s="45" t="s">
        <v>54</v>
      </c>
      <c r="D29" s="33">
        <v>72.95</v>
      </c>
      <c r="E29" s="33">
        <v>68.680000000000007</v>
      </c>
      <c r="F29" s="34">
        <v>94.15</v>
      </c>
      <c r="G29" s="48">
        <v>5.7</v>
      </c>
      <c r="H29" s="66" t="s">
        <v>25</v>
      </c>
      <c r="I29" s="35">
        <v>162</v>
      </c>
      <c r="J29" s="35">
        <v>140</v>
      </c>
      <c r="K29" s="36">
        <f>I29-J29</f>
        <v>22</v>
      </c>
      <c r="L29" s="49"/>
      <c r="M29" s="91" t="s">
        <v>53</v>
      </c>
      <c r="N29" s="92"/>
      <c r="O29" s="72">
        <f>(J9-J13)/J9</f>
        <v>0.82448849104859334</v>
      </c>
      <c r="P29" s="2"/>
    </row>
    <row r="30" spans="1:16" ht="15" customHeight="1" x14ac:dyDescent="0.35">
      <c r="A30" s="2"/>
      <c r="B30" s="41"/>
      <c r="C30" s="45" t="s">
        <v>55</v>
      </c>
      <c r="D30" s="33">
        <v>76.900000000000006</v>
      </c>
      <c r="E30" s="33">
        <v>64.7</v>
      </c>
      <c r="F30" s="34">
        <v>84.14</v>
      </c>
      <c r="P30" s="2"/>
    </row>
    <row r="31" spans="1:16" ht="15" customHeight="1" x14ac:dyDescent="0.35">
      <c r="A31" s="2"/>
      <c r="B31" s="41"/>
      <c r="C31" s="45" t="s">
        <v>56</v>
      </c>
      <c r="D31" s="33">
        <v>75.3</v>
      </c>
      <c r="E31" s="33">
        <v>55.6</v>
      </c>
      <c r="F31" s="34">
        <v>73.84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52.85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91.35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 t="s">
        <v>767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 t="s">
        <v>768</v>
      </c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 t="s">
        <v>770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560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772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 t="s">
        <v>769</v>
      </c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 t="s">
        <v>771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773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 t="s">
        <v>774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70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568</v>
      </c>
      <c r="G64" s="12"/>
      <c r="H64" s="12"/>
      <c r="I64" s="12"/>
      <c r="J64" s="116">
        <f>AVERAGE(F64:I64)</f>
        <v>568</v>
      </c>
      <c r="K64" s="117"/>
      <c r="M64" s="8">
        <v>2</v>
      </c>
      <c r="N64" s="118">
        <v>9.8000000000000007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428</v>
      </c>
      <c r="G65" s="12"/>
      <c r="H65" s="12"/>
      <c r="I65" s="12"/>
      <c r="J65" s="116">
        <f t="shared" ref="J65:J70" si="1">AVERAGE(F65:I65)</f>
        <v>428</v>
      </c>
      <c r="K65" s="117"/>
      <c r="M65" s="8">
        <v>3</v>
      </c>
      <c r="N65" s="118">
        <v>9.5</v>
      </c>
      <c r="O65" s="119"/>
      <c r="P65" s="2"/>
    </row>
    <row r="66" spans="1:16" ht="15" customHeight="1" x14ac:dyDescent="0.35">
      <c r="A66" s="2"/>
      <c r="C66" s="9" t="s">
        <v>12</v>
      </c>
      <c r="D66" s="11">
        <v>63.31</v>
      </c>
      <c r="E66" s="11">
        <v>7.9</v>
      </c>
      <c r="F66" s="11">
        <v>860</v>
      </c>
      <c r="G66" s="11">
        <v>754</v>
      </c>
      <c r="H66" s="11">
        <v>742</v>
      </c>
      <c r="I66" s="11">
        <v>763</v>
      </c>
      <c r="J66" s="116">
        <f t="shared" si="1"/>
        <v>779.75</v>
      </c>
      <c r="K66" s="117"/>
      <c r="M66" s="8">
        <v>4</v>
      </c>
      <c r="N66" s="118">
        <v>9.4</v>
      </c>
      <c r="O66" s="119"/>
      <c r="P66" s="2"/>
    </row>
    <row r="67" spans="1:16" ht="15" customHeight="1" x14ac:dyDescent="0.35">
      <c r="A67" s="2"/>
      <c r="C67" s="9" t="s">
        <v>13</v>
      </c>
      <c r="D67" s="11">
        <v>59.05</v>
      </c>
      <c r="E67" s="11">
        <v>8.9</v>
      </c>
      <c r="F67" s="11">
        <v>254</v>
      </c>
      <c r="G67" s="11">
        <v>293</v>
      </c>
      <c r="H67" s="11">
        <v>282</v>
      </c>
      <c r="I67" s="11">
        <v>339</v>
      </c>
      <c r="J67" s="116">
        <f t="shared" si="1"/>
        <v>292</v>
      </c>
      <c r="K67" s="117"/>
      <c r="M67" s="8">
        <v>5</v>
      </c>
      <c r="N67" s="118">
        <v>9.1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180</v>
      </c>
      <c r="G68" s="64">
        <v>198</v>
      </c>
      <c r="H68" s="64">
        <v>188</v>
      </c>
      <c r="I68" s="64">
        <v>221</v>
      </c>
      <c r="J68" s="116">
        <f t="shared" si="1"/>
        <v>196.75</v>
      </c>
      <c r="K68" s="117"/>
      <c r="M68" s="13">
        <v>6</v>
      </c>
      <c r="N68" s="120">
        <v>8.5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138</v>
      </c>
      <c r="G69" s="64">
        <v>132</v>
      </c>
      <c r="H69" s="64">
        <v>130</v>
      </c>
      <c r="I69" s="64">
        <v>174</v>
      </c>
      <c r="J69" s="116">
        <f t="shared" si="1"/>
        <v>143.5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60.14</v>
      </c>
      <c r="E70" s="15">
        <v>8.6</v>
      </c>
      <c r="F70" s="15">
        <v>140</v>
      </c>
      <c r="G70" s="15">
        <v>138</v>
      </c>
      <c r="H70" s="15">
        <v>132</v>
      </c>
      <c r="I70" s="15">
        <v>165</v>
      </c>
      <c r="J70" s="122">
        <f t="shared" si="1"/>
        <v>143.75</v>
      </c>
      <c r="K70" s="123"/>
      <c r="M70" s="68" t="s">
        <v>65</v>
      </c>
      <c r="N70" s="66">
        <v>0.42499999999999999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18.25</v>
      </c>
      <c r="E73" s="11">
        <v>10.199999999999999</v>
      </c>
      <c r="F73" s="22">
        <v>965</v>
      </c>
      <c r="G73" s="16"/>
      <c r="H73" s="23" t="s">
        <v>21</v>
      </c>
      <c r="I73" s="111">
        <v>4.16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69.180000000000007</v>
      </c>
      <c r="E74" s="11"/>
      <c r="F74" s="22">
        <v>152</v>
      </c>
      <c r="G74" s="16"/>
      <c r="H74" s="27" t="s">
        <v>25</v>
      </c>
      <c r="I74" s="113">
        <v>3.88</v>
      </c>
      <c r="J74" s="113"/>
      <c r="K74" s="114"/>
      <c r="M74" s="66">
        <v>6.9</v>
      </c>
      <c r="N74" s="28">
        <v>75</v>
      </c>
      <c r="O74" s="67">
        <v>0.04</v>
      </c>
      <c r="P74" s="2"/>
    </row>
    <row r="75" spans="1:16" ht="15" customHeight="1" thickBot="1" x14ac:dyDescent="0.4">
      <c r="A75" s="2"/>
      <c r="C75" s="21" t="s">
        <v>26</v>
      </c>
      <c r="D75" s="11">
        <v>61.94</v>
      </c>
      <c r="E75" s="11"/>
      <c r="F75" s="22">
        <v>148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62.01</v>
      </c>
      <c r="E77" s="11"/>
      <c r="F77" s="22">
        <v>145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5.6</v>
      </c>
      <c r="O77" s="34">
        <v>100</v>
      </c>
      <c r="P77" s="2"/>
    </row>
    <row r="78" spans="1:16" ht="15" thickBot="1" x14ac:dyDescent="0.4">
      <c r="A78" s="2"/>
      <c r="C78" s="21" t="s">
        <v>36</v>
      </c>
      <c r="D78" s="11">
        <v>72.84</v>
      </c>
      <c r="E78" s="11"/>
      <c r="F78" s="22">
        <v>1388</v>
      </c>
      <c r="G78" s="16"/>
      <c r="H78" s="103"/>
      <c r="I78" s="105"/>
      <c r="J78" s="105"/>
      <c r="K78" s="107" t="e">
        <f>((I78-J78)/I78)</f>
        <v>#DIV/0!</v>
      </c>
      <c r="M78" s="13">
        <v>2</v>
      </c>
      <c r="N78" s="35">
        <v>5.7</v>
      </c>
      <c r="O78" s="36">
        <v>100</v>
      </c>
      <c r="P78" s="2"/>
    </row>
    <row r="79" spans="1:16" ht="15" thickBot="1" x14ac:dyDescent="0.4">
      <c r="A79" s="2"/>
      <c r="C79" s="21" t="s">
        <v>37</v>
      </c>
      <c r="D79" s="11">
        <v>75.349999999999994</v>
      </c>
      <c r="E79" s="11">
        <v>8.1999999999999993</v>
      </c>
      <c r="F79" s="22">
        <v>394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375</v>
      </c>
      <c r="G80" s="16"/>
      <c r="H80" s="103"/>
      <c r="I80" s="105"/>
      <c r="J80" s="105"/>
      <c r="K80" s="107" t="e">
        <f>((I80-J80)/I80)</f>
        <v>#DIV/0!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74.7</v>
      </c>
      <c r="E81" s="11">
        <v>7.6</v>
      </c>
      <c r="F81" s="22">
        <v>782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0.62552100032061553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764</v>
      </c>
      <c r="G82" s="16"/>
      <c r="M82" s="96" t="s">
        <v>43</v>
      </c>
      <c r="N82" s="97"/>
      <c r="O82" s="37">
        <f>(J67-J68)/J67</f>
        <v>0.3261986301369863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0.27064803049555275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-1.7421602787456446E-3</v>
      </c>
      <c r="P84" s="2"/>
    </row>
    <row r="85" spans="1:16" x14ac:dyDescent="0.35">
      <c r="A85" s="2"/>
      <c r="B85" s="41"/>
      <c r="C85" s="45" t="s">
        <v>52</v>
      </c>
      <c r="D85" s="33">
        <v>91.27</v>
      </c>
      <c r="E85" s="33"/>
      <c r="F85" s="34"/>
      <c r="G85" s="46"/>
      <c r="H85" s="47" t="s">
        <v>21</v>
      </c>
      <c r="I85" s="33">
        <v>274</v>
      </c>
      <c r="J85" s="33">
        <v>237</v>
      </c>
      <c r="K85" s="34">
        <f>I85-J85</f>
        <v>37</v>
      </c>
      <c r="M85" s="101" t="s">
        <v>76</v>
      </c>
      <c r="N85" s="102"/>
      <c r="O85" s="71">
        <f>(J67-J70)/J67</f>
        <v>0.5077054794520548</v>
      </c>
      <c r="P85" s="2"/>
    </row>
    <row r="86" spans="1:16" ht="15" thickBot="1" x14ac:dyDescent="0.4">
      <c r="A86" s="2"/>
      <c r="B86" s="41"/>
      <c r="C86" s="45" t="s">
        <v>54</v>
      </c>
      <c r="D86" s="33">
        <v>72.25</v>
      </c>
      <c r="E86" s="33">
        <v>68.38</v>
      </c>
      <c r="F86" s="34">
        <v>94.65</v>
      </c>
      <c r="G86" s="48">
        <v>5.6</v>
      </c>
      <c r="H86" s="66" t="s">
        <v>25</v>
      </c>
      <c r="I86" s="35">
        <v>152</v>
      </c>
      <c r="J86" s="35">
        <v>124</v>
      </c>
      <c r="K86" s="34">
        <f>I86-J86</f>
        <v>28</v>
      </c>
      <c r="L86" s="49"/>
      <c r="M86" s="91" t="s">
        <v>53</v>
      </c>
      <c r="N86" s="92"/>
      <c r="O86" s="72">
        <f>(J66-J70)/J66</f>
        <v>0.81564604039756328</v>
      </c>
      <c r="P86" s="2"/>
    </row>
    <row r="87" spans="1:16" ht="15" customHeight="1" x14ac:dyDescent="0.35">
      <c r="A87" s="2"/>
      <c r="B87" s="41"/>
      <c r="C87" s="45" t="s">
        <v>55</v>
      </c>
      <c r="D87" s="33">
        <v>77.349999999999994</v>
      </c>
      <c r="E87" s="33">
        <v>65.42</v>
      </c>
      <c r="F87" s="34">
        <v>84.58</v>
      </c>
      <c r="P87" s="2"/>
    </row>
    <row r="88" spans="1:16" ht="15" customHeight="1" x14ac:dyDescent="0.35">
      <c r="A88" s="2"/>
      <c r="B88" s="41"/>
      <c r="C88" s="45" t="s">
        <v>56</v>
      </c>
      <c r="D88" s="33">
        <v>75.650000000000006</v>
      </c>
      <c r="E88" s="33">
        <v>54.65</v>
      </c>
      <c r="F88" s="34">
        <v>72.25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53.81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91.84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21" ht="15" customHeight="1" x14ac:dyDescent="0.35">
      <c r="A97" s="2"/>
      <c r="B97" s="62"/>
      <c r="C97" s="93" t="s">
        <v>775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21" ht="15" customHeight="1" x14ac:dyDescent="0.35">
      <c r="A98" s="2"/>
      <c r="C98" s="93" t="s">
        <v>776</v>
      </c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21" ht="15" customHeight="1" x14ac:dyDescent="0.35">
      <c r="A99" s="2"/>
      <c r="C99" s="93" t="s">
        <v>777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21" ht="15.75" customHeight="1" x14ac:dyDescent="0.35">
      <c r="A100" s="2"/>
      <c r="C100" s="93" t="s">
        <v>778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21" ht="15" customHeight="1" x14ac:dyDescent="0.35">
      <c r="A101" s="2"/>
      <c r="C101" s="93" t="s">
        <v>779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21" ht="15" customHeight="1" x14ac:dyDescent="0.35">
      <c r="A102" s="2"/>
      <c r="C102" s="93" t="s">
        <v>780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21" x14ac:dyDescent="0.35">
      <c r="A103" s="2"/>
      <c r="C103" s="93" t="s">
        <v>781</v>
      </c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  <c r="U103" s="65" t="s">
        <v>788</v>
      </c>
    </row>
    <row r="104" spans="1:21" x14ac:dyDescent="0.35">
      <c r="A104" s="2"/>
      <c r="C104" s="93" t="s">
        <v>782</v>
      </c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21" x14ac:dyDescent="0.35">
      <c r="A105" s="2"/>
      <c r="C105" s="93" t="s">
        <v>783</v>
      </c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21" x14ac:dyDescent="0.35">
      <c r="A106" s="2"/>
      <c r="C106" s="93" t="s">
        <v>723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21" x14ac:dyDescent="0.35">
      <c r="A107" s="2"/>
      <c r="C107" s="93" t="s">
        <v>784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21" x14ac:dyDescent="0.35">
      <c r="A108" s="2"/>
      <c r="C108" s="93" t="s">
        <v>785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21" x14ac:dyDescent="0.35">
      <c r="A109" s="2"/>
      <c r="C109" s="93" t="s">
        <v>786</v>
      </c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21" x14ac:dyDescent="0.35">
      <c r="A110" s="2"/>
      <c r="C110" s="88" t="s">
        <v>787</v>
      </c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21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/>
      <c r="C115" s="4" t="s">
        <v>85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579</v>
      </c>
      <c r="G119" s="12"/>
      <c r="H119" s="12"/>
      <c r="I119" s="12"/>
      <c r="J119" s="116">
        <f>AVERAGE(F119:I119)</f>
        <v>579</v>
      </c>
      <c r="K119" s="117"/>
      <c r="M119" s="8">
        <v>2</v>
      </c>
      <c r="N119" s="118">
        <v>9.3000000000000007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455</v>
      </c>
      <c r="G120" s="12"/>
      <c r="H120" s="12"/>
      <c r="I120" s="12"/>
      <c r="J120" s="116">
        <f t="shared" ref="J120:J125" si="2">AVERAGE(F120:I120)</f>
        <v>455</v>
      </c>
      <c r="K120" s="117"/>
      <c r="M120" s="8">
        <v>3</v>
      </c>
      <c r="N120" s="118">
        <v>9.1</v>
      </c>
      <c r="O120" s="119"/>
      <c r="P120" s="2"/>
    </row>
    <row r="121" spans="1:16" x14ac:dyDescent="0.35">
      <c r="A121" s="2"/>
      <c r="C121" s="9" t="s">
        <v>12</v>
      </c>
      <c r="D121" s="11">
        <v>64.12</v>
      </c>
      <c r="E121" s="11">
        <v>7.9</v>
      </c>
      <c r="F121" s="11">
        <v>697</v>
      </c>
      <c r="G121" s="11">
        <v>707</v>
      </c>
      <c r="H121" s="11">
        <v>688</v>
      </c>
      <c r="I121" s="11">
        <v>664</v>
      </c>
      <c r="J121" s="116">
        <f t="shared" si="2"/>
        <v>689</v>
      </c>
      <c r="K121" s="117"/>
      <c r="M121" s="8">
        <v>4</v>
      </c>
      <c r="N121" s="118">
        <v>8.9</v>
      </c>
      <c r="O121" s="119"/>
      <c r="P121" s="2"/>
    </row>
    <row r="122" spans="1:16" x14ac:dyDescent="0.35">
      <c r="A122" s="2"/>
      <c r="C122" s="9" t="s">
        <v>13</v>
      </c>
      <c r="D122" s="11">
        <v>61.91</v>
      </c>
      <c r="E122" s="11">
        <v>8.8000000000000007</v>
      </c>
      <c r="F122" s="11">
        <v>344</v>
      </c>
      <c r="G122" s="11">
        <v>351</v>
      </c>
      <c r="H122" s="11">
        <v>341</v>
      </c>
      <c r="I122" s="11">
        <v>347</v>
      </c>
      <c r="J122" s="116">
        <f t="shared" si="2"/>
        <v>345.75</v>
      </c>
      <c r="K122" s="117"/>
      <c r="M122" s="8">
        <v>5</v>
      </c>
      <c r="N122" s="118">
        <v>8.8000000000000007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272</v>
      </c>
      <c r="G123" s="64">
        <v>288</v>
      </c>
      <c r="H123" s="64">
        <v>266</v>
      </c>
      <c r="I123" s="64">
        <v>242</v>
      </c>
      <c r="J123" s="116">
        <f t="shared" si="2"/>
        <v>267</v>
      </c>
      <c r="K123" s="117"/>
      <c r="M123" s="13">
        <v>6</v>
      </c>
      <c r="N123" s="120">
        <v>8.1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164</v>
      </c>
      <c r="G124" s="64">
        <v>161</v>
      </c>
      <c r="H124" s="64">
        <v>166</v>
      </c>
      <c r="I124" s="64">
        <v>145</v>
      </c>
      <c r="J124" s="116">
        <f t="shared" si="2"/>
        <v>159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61.62</v>
      </c>
      <c r="E125" s="15">
        <v>8.6</v>
      </c>
      <c r="F125" s="15">
        <v>171</v>
      </c>
      <c r="G125" s="15">
        <v>172</v>
      </c>
      <c r="H125" s="15">
        <v>176</v>
      </c>
      <c r="I125" s="15">
        <v>151</v>
      </c>
      <c r="J125" s="122">
        <f t="shared" si="2"/>
        <v>167.5</v>
      </c>
      <c r="K125" s="123"/>
      <c r="M125" s="68" t="s">
        <v>65</v>
      </c>
      <c r="N125" s="66">
        <v>0.41099999999999998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14.87</v>
      </c>
      <c r="E128" s="11">
        <v>10.1</v>
      </c>
      <c r="F128" s="22">
        <v>1059</v>
      </c>
      <c r="G128" s="16"/>
      <c r="H128" s="23" t="s">
        <v>21</v>
      </c>
      <c r="I128" s="111">
        <v>5.15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65.2</v>
      </c>
      <c r="E129" s="11"/>
      <c r="F129" s="22">
        <v>144</v>
      </c>
      <c r="G129" s="16"/>
      <c r="H129" s="27" t="s">
        <v>25</v>
      </c>
      <c r="I129" s="113">
        <v>4.93</v>
      </c>
      <c r="J129" s="113"/>
      <c r="K129" s="114"/>
      <c r="M129" s="66">
        <v>7.1</v>
      </c>
      <c r="N129" s="28">
        <v>58</v>
      </c>
      <c r="O129" s="67">
        <v>0.04</v>
      </c>
      <c r="P129" s="2"/>
    </row>
    <row r="130" spans="1:16" ht="15" customHeight="1" thickBot="1" x14ac:dyDescent="0.4">
      <c r="A130" s="2"/>
      <c r="C130" s="21" t="s">
        <v>26</v>
      </c>
      <c r="D130" s="11">
        <v>66.709999999999994</v>
      </c>
      <c r="E130" s="11"/>
      <c r="F130" s="22">
        <v>169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66.760000000000005</v>
      </c>
      <c r="E132" s="11"/>
      <c r="F132" s="22">
        <v>156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5.6</v>
      </c>
      <c r="O132" s="34">
        <v>150</v>
      </c>
      <c r="P132" s="2"/>
    </row>
    <row r="133" spans="1:16" ht="15" thickBot="1" x14ac:dyDescent="0.4">
      <c r="A133" s="2"/>
      <c r="C133" s="21" t="s">
        <v>36</v>
      </c>
      <c r="D133" s="11">
        <v>74.88</v>
      </c>
      <c r="E133" s="11"/>
      <c r="F133" s="22">
        <v>1329</v>
      </c>
      <c r="G133" s="16"/>
      <c r="H133" s="103">
        <v>3</v>
      </c>
      <c r="I133" s="105">
        <v>388</v>
      </c>
      <c r="J133" s="105">
        <v>244</v>
      </c>
      <c r="K133" s="107">
        <f>((I133-J133)/I133)</f>
        <v>0.37113402061855671</v>
      </c>
      <c r="M133" s="13">
        <v>2</v>
      </c>
      <c r="N133" s="35">
        <v>5.4</v>
      </c>
      <c r="O133" s="36">
        <v>150</v>
      </c>
      <c r="P133" s="2"/>
    </row>
    <row r="134" spans="1:16" ht="15" thickBot="1" x14ac:dyDescent="0.4">
      <c r="A134" s="2"/>
      <c r="C134" s="21" t="s">
        <v>37</v>
      </c>
      <c r="D134" s="11">
        <v>74.88</v>
      </c>
      <c r="E134" s="11">
        <v>8.1</v>
      </c>
      <c r="F134" s="22">
        <v>401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388</v>
      </c>
      <c r="G135" s="16"/>
      <c r="H135" s="103">
        <v>8</v>
      </c>
      <c r="I135" s="105">
        <v>284</v>
      </c>
      <c r="J135" s="105">
        <v>80</v>
      </c>
      <c r="K135" s="107">
        <f>((I135-J135)/I135)</f>
        <v>0.71830985915492962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75.92</v>
      </c>
      <c r="E136" s="11">
        <v>7.4</v>
      </c>
      <c r="F136" s="22">
        <v>792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0.49818577648766327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777</v>
      </c>
      <c r="G137" s="16"/>
      <c r="M137" s="96" t="s">
        <v>43</v>
      </c>
      <c r="N137" s="97"/>
      <c r="O137" s="37">
        <f>(J122-J123)/J122</f>
        <v>0.22776572668112799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0.4044943820224719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-5.3459119496855348E-2</v>
      </c>
      <c r="P139" s="2"/>
    </row>
    <row r="140" spans="1:16" x14ac:dyDescent="0.35">
      <c r="A140" s="2"/>
      <c r="B140" s="41"/>
      <c r="C140" s="45" t="s">
        <v>52</v>
      </c>
      <c r="D140" s="33">
        <v>90.79</v>
      </c>
      <c r="E140" s="33"/>
      <c r="F140" s="34"/>
      <c r="G140" s="46"/>
      <c r="H140" s="47" t="s">
        <v>21</v>
      </c>
      <c r="I140" s="33">
        <v>542</v>
      </c>
      <c r="J140" s="33">
        <v>449</v>
      </c>
      <c r="K140" s="34">
        <f>I140-J140</f>
        <v>93</v>
      </c>
      <c r="M140" s="101" t="s">
        <v>76</v>
      </c>
      <c r="N140" s="102"/>
      <c r="O140" s="71">
        <f>(J122-J125)/J122</f>
        <v>0.51554591467823574</v>
      </c>
      <c r="P140" s="2"/>
    </row>
    <row r="141" spans="1:16" ht="15" thickBot="1" x14ac:dyDescent="0.4">
      <c r="A141" s="2"/>
      <c r="B141" s="41"/>
      <c r="C141" s="45" t="s">
        <v>54</v>
      </c>
      <c r="D141" s="33">
        <v>72.849999999999994</v>
      </c>
      <c r="E141" s="33">
        <v>67.97</v>
      </c>
      <c r="F141" s="34">
        <v>93.31</v>
      </c>
      <c r="G141" s="48">
        <v>5.5</v>
      </c>
      <c r="H141" s="66" t="s">
        <v>25</v>
      </c>
      <c r="I141" s="35">
        <v>191</v>
      </c>
      <c r="J141" s="35">
        <v>170</v>
      </c>
      <c r="K141" s="34">
        <f>I141-J141</f>
        <v>21</v>
      </c>
      <c r="L141" s="49"/>
      <c r="M141" s="91" t="s">
        <v>53</v>
      </c>
      <c r="N141" s="92"/>
      <c r="O141" s="72">
        <f>(J121-J125)/J121</f>
        <v>0.75689404934687954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77.05</v>
      </c>
      <c r="E142" s="33">
        <v>64.510000000000005</v>
      </c>
      <c r="F142" s="34">
        <v>83.73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75.75</v>
      </c>
      <c r="E143" s="33">
        <v>54.55</v>
      </c>
      <c r="F143" s="34">
        <v>72.02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55.62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91.17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 t="s">
        <v>789</v>
      </c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 t="s">
        <v>794</v>
      </c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795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793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 t="s">
        <v>792</v>
      </c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 t="s">
        <v>790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 t="s">
        <v>791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796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 t="s">
        <v>797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BDAB-63C1-4DC5-81AA-0128E99B38FE}">
  <dimension ref="A1:S171"/>
  <sheetViews>
    <sheetView tabSelected="1" zoomScale="85" zoomScaleNormal="85" workbookViewId="0">
      <selection activeCell="N124" sqref="N124"/>
    </sheetView>
  </sheetViews>
  <sheetFormatPr defaultColWidth="9.1796875" defaultRowHeight="14.5" x14ac:dyDescent="0.35"/>
  <cols>
    <col min="1" max="2" width="9.1796875" style="65"/>
    <col min="3" max="3" width="17" style="65" customWidth="1"/>
    <col min="4" max="5" width="9.1796875" style="65"/>
    <col min="6" max="11" width="11.81640625" style="65" customWidth="1"/>
    <col min="12" max="12" width="9.81640625" style="65" customWidth="1"/>
    <col min="13" max="13" width="15" style="65" customWidth="1"/>
    <col min="14" max="14" width="12.453125" style="65" customWidth="1"/>
    <col min="15" max="15" width="13.453125" style="65" customWidth="1"/>
    <col min="16" max="16" width="12.453125" style="65" customWidth="1"/>
    <col min="17" max="16384" width="9.1796875" style="65"/>
  </cols>
  <sheetData>
    <row r="1" spans="1:19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5">
      <c r="A2" s="2"/>
      <c r="P2" s="3"/>
    </row>
    <row r="3" spans="1:19" x14ac:dyDescent="0.35">
      <c r="A3" s="2"/>
      <c r="C3" s="4" t="s">
        <v>71</v>
      </c>
      <c r="P3" s="2"/>
    </row>
    <row r="4" spans="1:19" ht="15" thickBot="1" x14ac:dyDescent="0.4">
      <c r="A4" s="2"/>
      <c r="P4" s="2"/>
    </row>
    <row r="5" spans="1:19" ht="15" customHeight="1" x14ac:dyDescent="0.35">
      <c r="A5" s="2"/>
      <c r="C5" s="115" t="s">
        <v>0</v>
      </c>
      <c r="D5" s="109" t="s">
        <v>1</v>
      </c>
      <c r="E5" s="109" t="s">
        <v>2</v>
      </c>
      <c r="F5" s="109" t="s">
        <v>3</v>
      </c>
      <c r="G5" s="109"/>
      <c r="H5" s="109"/>
      <c r="I5" s="109"/>
      <c r="J5" s="109"/>
      <c r="K5" s="110"/>
      <c r="M5" s="6" t="s">
        <v>4</v>
      </c>
      <c r="N5" s="126" t="s">
        <v>2</v>
      </c>
      <c r="O5" s="100"/>
      <c r="P5" s="2"/>
    </row>
    <row r="6" spans="1:19" x14ac:dyDescent="0.35">
      <c r="A6" s="2"/>
      <c r="C6" s="124"/>
      <c r="D6" s="125"/>
      <c r="E6" s="125"/>
      <c r="F6" s="7" t="s">
        <v>5</v>
      </c>
      <c r="G6" s="7" t="s">
        <v>6</v>
      </c>
      <c r="H6" s="7" t="s">
        <v>7</v>
      </c>
      <c r="I6" s="7" t="s">
        <v>8</v>
      </c>
      <c r="J6" s="125" t="s">
        <v>9</v>
      </c>
      <c r="K6" s="127"/>
      <c r="M6" s="8">
        <v>1</v>
      </c>
      <c r="N6" s="118"/>
      <c r="O6" s="119"/>
      <c r="P6" s="2"/>
      <c r="R6" s="56" t="s">
        <v>77</v>
      </c>
      <c r="S6" s="56">
        <f>AVERAGE(J9,J66,J121)</f>
        <v>669.58333333333337</v>
      </c>
    </row>
    <row r="7" spans="1:19" x14ac:dyDescent="0.35">
      <c r="A7" s="2"/>
      <c r="C7" s="9" t="s">
        <v>10</v>
      </c>
      <c r="D7" s="10"/>
      <c r="E7" s="10"/>
      <c r="F7" s="11">
        <v>553</v>
      </c>
      <c r="G7" s="12"/>
      <c r="H7" s="12"/>
      <c r="I7" s="12"/>
      <c r="J7" s="116">
        <f>AVERAGE(F7:I7)</f>
        <v>553</v>
      </c>
      <c r="K7" s="117"/>
      <c r="M7" s="8">
        <v>2</v>
      </c>
      <c r="N7" s="118">
        <v>9.3000000000000007</v>
      </c>
      <c r="O7" s="119"/>
      <c r="P7" s="2"/>
      <c r="R7" s="56" t="s">
        <v>21</v>
      </c>
      <c r="S7" s="73">
        <f>AVERAGE(J10,J67,J122)</f>
        <v>320.16666666666669</v>
      </c>
    </row>
    <row r="8" spans="1:19" x14ac:dyDescent="0.35">
      <c r="A8" s="2"/>
      <c r="C8" s="9" t="s">
        <v>11</v>
      </c>
      <c r="D8" s="10"/>
      <c r="E8" s="10"/>
      <c r="F8" s="11">
        <v>470</v>
      </c>
      <c r="G8" s="12"/>
      <c r="H8" s="12"/>
      <c r="I8" s="12"/>
      <c r="J8" s="116">
        <f t="shared" ref="J8:J13" si="0">AVERAGE(F8:I8)</f>
        <v>470</v>
      </c>
      <c r="K8" s="117"/>
      <c r="M8" s="8">
        <v>3</v>
      </c>
      <c r="N8" s="118">
        <v>9.3000000000000007</v>
      </c>
      <c r="O8" s="119"/>
      <c r="P8" s="2"/>
      <c r="R8" s="56" t="s">
        <v>25</v>
      </c>
      <c r="S8" s="74">
        <f>AVERAGE(J13,J70,J125)</f>
        <v>133.16666666666666</v>
      </c>
    </row>
    <row r="9" spans="1:19" x14ac:dyDescent="0.35">
      <c r="A9" s="2"/>
      <c r="C9" s="9" t="s">
        <v>12</v>
      </c>
      <c r="D9" s="11">
        <v>62.87</v>
      </c>
      <c r="E9" s="11">
        <v>7.4</v>
      </c>
      <c r="F9" s="11">
        <v>672</v>
      </c>
      <c r="G9" s="11">
        <v>681</v>
      </c>
      <c r="H9" s="11">
        <v>690</v>
      </c>
      <c r="I9" s="11">
        <v>667</v>
      </c>
      <c r="J9" s="116">
        <f t="shared" si="0"/>
        <v>677.5</v>
      </c>
      <c r="K9" s="117"/>
      <c r="M9" s="8">
        <v>4</v>
      </c>
      <c r="N9" s="118">
        <v>9.1</v>
      </c>
      <c r="O9" s="119"/>
      <c r="P9" s="2"/>
      <c r="R9" s="75" t="s">
        <v>78</v>
      </c>
      <c r="S9" s="76">
        <f>S6-S8</f>
        <v>536.41666666666674</v>
      </c>
    </row>
    <row r="10" spans="1:19" x14ac:dyDescent="0.35">
      <c r="A10" s="2"/>
      <c r="C10" s="9" t="s">
        <v>13</v>
      </c>
      <c r="D10" s="11">
        <v>59.18</v>
      </c>
      <c r="E10" s="11">
        <v>8.9</v>
      </c>
      <c r="F10" s="11">
        <v>320</v>
      </c>
      <c r="G10" s="11">
        <v>289</v>
      </c>
      <c r="H10" s="11">
        <v>299</v>
      </c>
      <c r="I10" s="11">
        <v>291</v>
      </c>
      <c r="J10" s="116">
        <f t="shared" si="0"/>
        <v>299.75</v>
      </c>
      <c r="K10" s="117"/>
      <c r="M10" s="8">
        <v>5</v>
      </c>
      <c r="N10" s="118">
        <v>9</v>
      </c>
      <c r="O10" s="119"/>
      <c r="P10" s="2"/>
      <c r="R10" s="75" t="s">
        <v>79</v>
      </c>
      <c r="S10" s="77">
        <f>S7-S8</f>
        <v>187.00000000000003</v>
      </c>
    </row>
    <row r="11" spans="1:19" ht="15" thickBot="1" x14ac:dyDescent="0.4">
      <c r="A11" s="2"/>
      <c r="C11" s="9" t="s">
        <v>14</v>
      </c>
      <c r="D11" s="11"/>
      <c r="E11" s="11"/>
      <c r="F11" s="11">
        <v>199</v>
      </c>
      <c r="G11" s="64">
        <v>151</v>
      </c>
      <c r="H11" s="64">
        <v>168</v>
      </c>
      <c r="I11" s="64">
        <v>179</v>
      </c>
      <c r="J11" s="116">
        <f t="shared" si="0"/>
        <v>174.25</v>
      </c>
      <c r="K11" s="117"/>
      <c r="M11" s="13">
        <v>6</v>
      </c>
      <c r="N11" s="120">
        <v>8.1999999999999993</v>
      </c>
      <c r="O11" s="121"/>
      <c r="P11" s="2"/>
      <c r="R11" s="78" t="s">
        <v>80</v>
      </c>
      <c r="S11" s="79">
        <f>S9/S6</f>
        <v>0.80112009956440577</v>
      </c>
    </row>
    <row r="12" spans="1:19" ht="15" thickBot="1" x14ac:dyDescent="0.4">
      <c r="A12" s="2"/>
      <c r="C12" s="9" t="s">
        <v>15</v>
      </c>
      <c r="D12" s="11"/>
      <c r="E12" s="11"/>
      <c r="F12" s="11">
        <v>135</v>
      </c>
      <c r="G12" s="64">
        <v>120</v>
      </c>
      <c r="H12" s="64">
        <v>115</v>
      </c>
      <c r="I12" s="64">
        <v>110</v>
      </c>
      <c r="J12" s="116">
        <f t="shared" si="0"/>
        <v>120</v>
      </c>
      <c r="K12" s="117"/>
      <c r="N12" s="69" t="s">
        <v>73</v>
      </c>
      <c r="O12" s="70" t="s">
        <v>74</v>
      </c>
      <c r="P12" s="2"/>
      <c r="R12" s="78" t="s">
        <v>81</v>
      </c>
      <c r="S12" s="80">
        <f>S10/S7</f>
        <v>0.58407079646017701</v>
      </c>
    </row>
    <row r="13" spans="1:19" ht="15" thickBot="1" x14ac:dyDescent="0.4">
      <c r="A13" s="2"/>
      <c r="C13" s="14" t="s">
        <v>16</v>
      </c>
      <c r="D13" s="15">
        <v>59.78</v>
      </c>
      <c r="E13" s="15">
        <v>8.4</v>
      </c>
      <c r="F13" s="15">
        <v>130</v>
      </c>
      <c r="G13" s="15">
        <v>117</v>
      </c>
      <c r="H13" s="15">
        <v>112</v>
      </c>
      <c r="I13" s="15">
        <v>106</v>
      </c>
      <c r="J13" s="122">
        <f t="shared" si="0"/>
        <v>116.25</v>
      </c>
      <c r="K13" s="123"/>
      <c r="M13" s="68" t="s">
        <v>65</v>
      </c>
      <c r="N13" s="66">
        <v>0.32</v>
      </c>
      <c r="O13" s="67"/>
      <c r="P13" s="2"/>
    </row>
    <row r="14" spans="1:19" ht="15" thickBot="1" x14ac:dyDescent="0.4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3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09" t="s">
        <v>18</v>
      </c>
      <c r="J15" s="109"/>
      <c r="K15" s="110"/>
      <c r="M15" s="98" t="s">
        <v>19</v>
      </c>
      <c r="N15" s="99"/>
      <c r="O15" s="100"/>
      <c r="P15" s="2"/>
    </row>
    <row r="16" spans="1:19" x14ac:dyDescent="0.35">
      <c r="A16" s="2"/>
      <c r="C16" s="21" t="s">
        <v>20</v>
      </c>
      <c r="D16" s="11">
        <v>8.3800000000000008</v>
      </c>
      <c r="E16" s="11">
        <v>9.6999999999999993</v>
      </c>
      <c r="F16" s="22">
        <v>829</v>
      </c>
      <c r="G16" s="16"/>
      <c r="H16" s="23" t="s">
        <v>21</v>
      </c>
      <c r="I16" s="111">
        <v>4.26</v>
      </c>
      <c r="J16" s="111"/>
      <c r="K16" s="112"/>
      <c r="M16" s="24" t="s">
        <v>2</v>
      </c>
      <c r="N16" s="25" t="s">
        <v>22</v>
      </c>
      <c r="O16" s="26" t="s">
        <v>23</v>
      </c>
      <c r="P16" s="2"/>
    </row>
    <row r="17" spans="1:16" ht="15" thickBot="1" x14ac:dyDescent="0.4">
      <c r="A17" s="2"/>
      <c r="C17" s="21" t="s">
        <v>24</v>
      </c>
      <c r="D17" s="11">
        <v>65.87</v>
      </c>
      <c r="E17" s="11"/>
      <c r="F17" s="22">
        <v>141</v>
      </c>
      <c r="G17" s="16"/>
      <c r="H17" s="27" t="s">
        <v>25</v>
      </c>
      <c r="I17" s="113">
        <v>4.04</v>
      </c>
      <c r="J17" s="113"/>
      <c r="K17" s="114"/>
      <c r="M17" s="66">
        <v>6.7</v>
      </c>
      <c r="N17" s="28">
        <v>51</v>
      </c>
      <c r="O17" s="67">
        <v>0.03</v>
      </c>
      <c r="P17" s="2"/>
    </row>
    <row r="18" spans="1:16" ht="15" thickBot="1" x14ac:dyDescent="0.4">
      <c r="A18" s="2"/>
      <c r="C18" s="21" t="s">
        <v>26</v>
      </c>
      <c r="D18" s="11">
        <v>64.56</v>
      </c>
      <c r="E18" s="11"/>
      <c r="F18" s="22">
        <v>138</v>
      </c>
      <c r="G18" s="16"/>
      <c r="H18" s="16"/>
      <c r="I18" s="16"/>
      <c r="J18" s="16"/>
      <c r="P18" s="2"/>
    </row>
    <row r="19" spans="1:16" ht="15" customHeight="1" x14ac:dyDescent="0.35">
      <c r="A19" s="2"/>
      <c r="C19" s="21" t="s">
        <v>27</v>
      </c>
      <c r="D19" s="11"/>
      <c r="E19" s="11"/>
      <c r="F19" s="22"/>
      <c r="G19" s="16"/>
      <c r="H19" s="115" t="s">
        <v>28</v>
      </c>
      <c r="I19" s="109"/>
      <c r="J19" s="109"/>
      <c r="K19" s="110"/>
      <c r="M19" s="6" t="s">
        <v>29</v>
      </c>
      <c r="N19" s="29" t="s">
        <v>2</v>
      </c>
      <c r="O19" s="30" t="s">
        <v>30</v>
      </c>
      <c r="P19" s="2"/>
    </row>
    <row r="20" spans="1:16" x14ac:dyDescent="0.35">
      <c r="A20" s="2"/>
      <c r="C20" s="21" t="s">
        <v>31</v>
      </c>
      <c r="D20" s="11">
        <v>66.28</v>
      </c>
      <c r="E20" s="11"/>
      <c r="F20" s="22">
        <v>134</v>
      </c>
      <c r="G20" s="16"/>
      <c r="H20" s="31" t="s">
        <v>32</v>
      </c>
      <c r="I20" s="7" t="s">
        <v>33</v>
      </c>
      <c r="J20" s="7" t="s">
        <v>34</v>
      </c>
      <c r="K20" s="32" t="s">
        <v>35</v>
      </c>
      <c r="M20" s="8">
        <v>1</v>
      </c>
      <c r="N20" s="33">
        <v>5.5</v>
      </c>
      <c r="O20" s="34">
        <v>100</v>
      </c>
      <c r="P20" s="2"/>
    </row>
    <row r="21" spans="1:16" ht="15" thickBot="1" x14ac:dyDescent="0.4">
      <c r="A21" s="2"/>
      <c r="C21" s="21" t="s">
        <v>36</v>
      </c>
      <c r="D21" s="11">
        <v>75.25</v>
      </c>
      <c r="E21" s="11"/>
      <c r="F21" s="22">
        <v>1420</v>
      </c>
      <c r="G21" s="16"/>
      <c r="H21" s="103">
        <v>4</v>
      </c>
      <c r="I21" s="105">
        <v>319</v>
      </c>
      <c r="J21" s="105">
        <v>169</v>
      </c>
      <c r="K21" s="107">
        <f>((I21-J21)/I21)</f>
        <v>0.47021943573667713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 x14ac:dyDescent="0.4">
      <c r="A22" s="2"/>
      <c r="C22" s="21" t="s">
        <v>37</v>
      </c>
      <c r="D22" s="11">
        <v>75.02</v>
      </c>
      <c r="E22" s="11">
        <v>7.9</v>
      </c>
      <c r="F22" s="22">
        <v>405</v>
      </c>
      <c r="G22" s="16"/>
      <c r="H22" s="103"/>
      <c r="I22" s="105"/>
      <c r="J22" s="105"/>
      <c r="K22" s="107"/>
      <c r="P22" s="2"/>
    </row>
    <row r="23" spans="1:16" ht="15" customHeight="1" x14ac:dyDescent="0.35">
      <c r="A23" s="2"/>
      <c r="C23" s="21" t="s">
        <v>38</v>
      </c>
      <c r="D23" s="11"/>
      <c r="E23" s="11"/>
      <c r="F23" s="22">
        <v>391</v>
      </c>
      <c r="G23" s="16"/>
      <c r="H23" s="103"/>
      <c r="I23" s="105"/>
      <c r="J23" s="105"/>
      <c r="K23" s="107" t="e">
        <f>((I23-J23)/I23)</f>
        <v>#DIV/0!</v>
      </c>
      <c r="M23" s="98" t="s">
        <v>39</v>
      </c>
      <c r="N23" s="99"/>
      <c r="O23" s="100"/>
      <c r="P23" s="2"/>
    </row>
    <row r="24" spans="1:16" ht="15" thickBot="1" x14ac:dyDescent="0.4">
      <c r="A24" s="2"/>
      <c r="C24" s="21" t="s">
        <v>40</v>
      </c>
      <c r="D24" s="11">
        <v>75.760000000000005</v>
      </c>
      <c r="E24" s="11">
        <v>7.2</v>
      </c>
      <c r="F24" s="22">
        <v>787</v>
      </c>
      <c r="G24" s="16"/>
      <c r="H24" s="104"/>
      <c r="I24" s="106"/>
      <c r="J24" s="106"/>
      <c r="K24" s="108"/>
      <c r="M24" s="96" t="s">
        <v>41</v>
      </c>
      <c r="N24" s="97"/>
      <c r="O24" s="37">
        <f>(J9-J10)/J9</f>
        <v>0.55756457564575646</v>
      </c>
      <c r="P24" s="2"/>
    </row>
    <row r="25" spans="1:16" ht="15" thickBot="1" x14ac:dyDescent="0.4">
      <c r="A25" s="2"/>
      <c r="C25" s="38" t="s">
        <v>42</v>
      </c>
      <c r="D25" s="15"/>
      <c r="E25" s="15"/>
      <c r="F25" s="39">
        <v>771</v>
      </c>
      <c r="G25" s="16"/>
      <c r="M25" s="96" t="s">
        <v>43</v>
      </c>
      <c r="N25" s="97"/>
      <c r="O25" s="37">
        <f>(J10-J11)/J10</f>
        <v>0.41868223519599668</v>
      </c>
      <c r="P25" s="2"/>
    </row>
    <row r="26" spans="1:16" ht="15.75" customHeight="1" thickBot="1" x14ac:dyDescent="0.4">
      <c r="A26" s="2"/>
      <c r="C26" s="40"/>
      <c r="D26" s="40"/>
      <c r="E26" s="40"/>
      <c r="F26" s="40"/>
      <c r="H26" s="98" t="s">
        <v>44</v>
      </c>
      <c r="I26" s="99"/>
      <c r="J26" s="99"/>
      <c r="K26" s="100"/>
      <c r="M26" s="96" t="s">
        <v>45</v>
      </c>
      <c r="N26" s="97"/>
      <c r="O26" s="37">
        <f>(J11-J12)/J11</f>
        <v>0.31133428981348638</v>
      </c>
      <c r="P26" s="2"/>
    </row>
    <row r="27" spans="1:16" ht="15.75" customHeight="1" x14ac:dyDescent="0.35">
      <c r="A27" s="2"/>
      <c r="B27" s="41"/>
      <c r="C27" s="42" t="s">
        <v>0</v>
      </c>
      <c r="D27" s="43" t="s">
        <v>1</v>
      </c>
      <c r="E27" s="43" t="s">
        <v>46</v>
      </c>
      <c r="F27" s="19" t="s">
        <v>47</v>
      </c>
      <c r="G27" s="44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6" t="s">
        <v>51</v>
      </c>
      <c r="N27" s="97"/>
      <c r="O27" s="37">
        <f>(J12-J13)/J12</f>
        <v>3.125E-2</v>
      </c>
      <c r="P27" s="2"/>
    </row>
    <row r="28" spans="1:16" ht="15" customHeight="1" x14ac:dyDescent="0.35">
      <c r="A28" s="2"/>
      <c r="B28" s="41"/>
      <c r="C28" s="45" t="s">
        <v>52</v>
      </c>
      <c r="D28" s="33">
        <v>91.35</v>
      </c>
      <c r="E28" s="33"/>
      <c r="F28" s="34"/>
      <c r="G28" s="46"/>
      <c r="H28" s="47" t="s">
        <v>75</v>
      </c>
      <c r="I28" s="33">
        <v>272</v>
      </c>
      <c r="J28" s="33">
        <v>211</v>
      </c>
      <c r="K28" s="34">
        <f>I28-J28</f>
        <v>61</v>
      </c>
      <c r="M28" s="101" t="s">
        <v>76</v>
      </c>
      <c r="N28" s="102"/>
      <c r="O28" s="71">
        <f>(J10-J13)/J10</f>
        <v>0.61217681401167645</v>
      </c>
      <c r="P28" s="2"/>
    </row>
    <row r="29" spans="1:16" ht="15" thickBot="1" x14ac:dyDescent="0.4">
      <c r="A29" s="2"/>
      <c r="B29" s="41"/>
      <c r="C29" s="45" t="s">
        <v>54</v>
      </c>
      <c r="D29" s="33">
        <v>73.05</v>
      </c>
      <c r="E29" s="33">
        <v>68.599999999999994</v>
      </c>
      <c r="F29" s="34">
        <v>93.91</v>
      </c>
      <c r="G29" s="48">
        <v>5.8</v>
      </c>
      <c r="H29" s="66" t="s">
        <v>25</v>
      </c>
      <c r="I29" s="35">
        <v>166</v>
      </c>
      <c r="J29" s="35">
        <v>146</v>
      </c>
      <c r="K29" s="36">
        <f>I29-J29</f>
        <v>20</v>
      </c>
      <c r="L29" s="49"/>
      <c r="M29" s="91" t="s">
        <v>53</v>
      </c>
      <c r="N29" s="92"/>
      <c r="O29" s="72">
        <f>(J9-J13)/J9</f>
        <v>0.82841328413284132</v>
      </c>
      <c r="P29" s="2"/>
    </row>
    <row r="30" spans="1:16" ht="15" customHeight="1" x14ac:dyDescent="0.35">
      <c r="A30" s="2"/>
      <c r="B30" s="41"/>
      <c r="C30" s="45" t="s">
        <v>55</v>
      </c>
      <c r="D30" s="33">
        <v>76.900000000000006</v>
      </c>
      <c r="E30" s="33">
        <v>64.459999999999994</v>
      </c>
      <c r="F30" s="34">
        <v>83.82</v>
      </c>
      <c r="P30" s="2"/>
    </row>
    <row r="31" spans="1:16" ht="15" customHeight="1" x14ac:dyDescent="0.35">
      <c r="A31" s="2"/>
      <c r="B31" s="41"/>
      <c r="C31" s="45" t="s">
        <v>56</v>
      </c>
      <c r="D31" s="33">
        <v>75.400000000000006</v>
      </c>
      <c r="E31" s="33">
        <v>54.4</v>
      </c>
      <c r="F31" s="34">
        <v>72.150000000000006</v>
      </c>
      <c r="P31" s="2"/>
    </row>
    <row r="32" spans="1:16" ht="15.75" customHeight="1" thickBot="1" x14ac:dyDescent="0.4">
      <c r="A32" s="2"/>
      <c r="B32" s="41"/>
      <c r="C32" s="50" t="s">
        <v>57</v>
      </c>
      <c r="D32" s="51">
        <v>53.15</v>
      </c>
      <c r="E32" s="51"/>
      <c r="F32" s="34"/>
      <c r="G32" s="52"/>
      <c r="P32" s="2"/>
    </row>
    <row r="33" spans="1:16" ht="15" customHeight="1" thickBot="1" x14ac:dyDescent="0.4">
      <c r="A33" s="2"/>
      <c r="B33" s="41"/>
      <c r="C33" s="45" t="s">
        <v>58</v>
      </c>
      <c r="D33" s="33">
        <v>91.25</v>
      </c>
      <c r="E33" s="33"/>
      <c r="F33" s="53"/>
      <c r="G33" s="54" t="s">
        <v>59</v>
      </c>
      <c r="P33" s="2"/>
    </row>
    <row r="34" spans="1:16" ht="15" customHeight="1" x14ac:dyDescent="0.35">
      <c r="A34" s="2"/>
      <c r="B34" s="41"/>
      <c r="C34" s="45" t="s">
        <v>60</v>
      </c>
      <c r="D34" s="33"/>
      <c r="E34" s="33"/>
      <c r="F34" s="33"/>
      <c r="G34" s="55"/>
      <c r="P34" s="2"/>
    </row>
    <row r="35" spans="1:16" ht="15.75" customHeight="1" x14ac:dyDescent="0.35">
      <c r="A35" s="2"/>
      <c r="B35" s="41"/>
      <c r="C35" s="45" t="s">
        <v>61</v>
      </c>
      <c r="D35" s="56"/>
      <c r="E35" s="56"/>
      <c r="F35" s="56"/>
      <c r="G35" s="57"/>
      <c r="P35" s="2"/>
    </row>
    <row r="36" spans="1:16" ht="15" thickBot="1" x14ac:dyDescent="0.4">
      <c r="A36" s="2"/>
      <c r="B36" s="41"/>
      <c r="C36" s="58" t="s">
        <v>61</v>
      </c>
      <c r="D36" s="35"/>
      <c r="E36" s="35"/>
      <c r="F36" s="35"/>
      <c r="G36" s="59"/>
      <c r="P36" s="2"/>
    </row>
    <row r="37" spans="1:16" x14ac:dyDescent="0.35">
      <c r="A37" s="2"/>
      <c r="P37" s="2"/>
    </row>
    <row r="38" spans="1:16" x14ac:dyDescent="0.35">
      <c r="A38" s="2"/>
      <c r="P38" s="2"/>
    </row>
    <row r="39" spans="1:16" x14ac:dyDescent="0.35">
      <c r="A39" s="2"/>
      <c r="C39" s="60" t="s">
        <v>62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35">
      <c r="A40" s="2"/>
      <c r="B40" s="62"/>
      <c r="C40" s="93" t="s">
        <v>582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2"/>
    </row>
    <row r="41" spans="1:16" x14ac:dyDescent="0.35">
      <c r="A41" s="2"/>
      <c r="C41" s="93" t="s">
        <v>587</v>
      </c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2"/>
    </row>
    <row r="42" spans="1:16" x14ac:dyDescent="0.35">
      <c r="A42" s="2"/>
      <c r="C42" s="93" t="s">
        <v>800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2"/>
    </row>
    <row r="43" spans="1:16" x14ac:dyDescent="0.35">
      <c r="A43" s="2"/>
      <c r="C43" s="93" t="s">
        <v>801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2"/>
    </row>
    <row r="44" spans="1:16" x14ac:dyDescent="0.35">
      <c r="A44" s="2"/>
      <c r="C44" s="93" t="s">
        <v>802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2"/>
    </row>
    <row r="45" spans="1:16" x14ac:dyDescent="0.35">
      <c r="A45" s="2"/>
      <c r="C45" s="93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2"/>
    </row>
    <row r="46" spans="1:16" x14ac:dyDescent="0.35">
      <c r="A46" s="2"/>
      <c r="C46" s="93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2"/>
    </row>
    <row r="47" spans="1:16" x14ac:dyDescent="0.35">
      <c r="A47" s="2"/>
      <c r="C47" s="93" t="s">
        <v>798</v>
      </c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2"/>
    </row>
    <row r="48" spans="1:16" x14ac:dyDescent="0.35">
      <c r="A48" s="2"/>
      <c r="C48" s="93" t="s">
        <v>799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2"/>
    </row>
    <row r="49" spans="1:16" x14ac:dyDescent="0.35">
      <c r="A49" s="2"/>
      <c r="C49" s="93" t="s">
        <v>803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2"/>
    </row>
    <row r="50" spans="1:16" ht="15" customHeight="1" x14ac:dyDescent="0.35">
      <c r="A50" s="2"/>
      <c r="C50" s="93" t="s">
        <v>804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2"/>
    </row>
    <row r="51" spans="1:16" x14ac:dyDescent="0.35">
      <c r="A51" s="2"/>
      <c r="C51" s="93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2"/>
    </row>
    <row r="52" spans="1:16" x14ac:dyDescent="0.35">
      <c r="A52" s="2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2"/>
    </row>
    <row r="53" spans="1:16" x14ac:dyDescent="0.35">
      <c r="A53" s="2"/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2"/>
    </row>
    <row r="54" spans="1:16" ht="15" thickBot="1" x14ac:dyDescent="0.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35"/>
    <row r="56" spans="1:16" ht="15" customHeight="1" x14ac:dyDescent="0.35"/>
    <row r="58" spans="1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2"/>
      <c r="P59" s="3"/>
    </row>
    <row r="60" spans="1:16" x14ac:dyDescent="0.35">
      <c r="A60" s="2"/>
      <c r="C60" s="4" t="s">
        <v>72</v>
      </c>
      <c r="D60" s="5"/>
      <c r="E60" s="5"/>
      <c r="P60" s="2"/>
    </row>
    <row r="61" spans="1:16" ht="15" customHeight="1" thickBot="1" x14ac:dyDescent="0.4">
      <c r="A61" s="2"/>
      <c r="P61" s="2"/>
    </row>
    <row r="62" spans="1:16" ht="15" customHeight="1" x14ac:dyDescent="0.35">
      <c r="A62" s="2"/>
      <c r="C62" s="115" t="s">
        <v>0</v>
      </c>
      <c r="D62" s="109" t="s">
        <v>1</v>
      </c>
      <c r="E62" s="109" t="s">
        <v>2</v>
      </c>
      <c r="F62" s="109" t="s">
        <v>3</v>
      </c>
      <c r="G62" s="109"/>
      <c r="H62" s="109"/>
      <c r="I62" s="109"/>
      <c r="J62" s="109"/>
      <c r="K62" s="110"/>
      <c r="M62" s="6" t="s">
        <v>4</v>
      </c>
      <c r="N62" s="126" t="s">
        <v>2</v>
      </c>
      <c r="O62" s="100"/>
      <c r="P62" s="2"/>
    </row>
    <row r="63" spans="1:16" x14ac:dyDescent="0.35">
      <c r="A63" s="2"/>
      <c r="C63" s="124"/>
      <c r="D63" s="125"/>
      <c r="E63" s="125"/>
      <c r="F63" s="7" t="s">
        <v>5</v>
      </c>
      <c r="G63" s="7" t="s">
        <v>6</v>
      </c>
      <c r="H63" s="7" t="s">
        <v>7</v>
      </c>
      <c r="I63" s="7" t="s">
        <v>8</v>
      </c>
      <c r="J63" s="125" t="s">
        <v>9</v>
      </c>
      <c r="K63" s="127"/>
      <c r="M63" s="8">
        <v>1</v>
      </c>
      <c r="N63" s="118"/>
      <c r="O63" s="119"/>
      <c r="P63" s="2"/>
    </row>
    <row r="64" spans="1:16" ht="15" customHeight="1" x14ac:dyDescent="0.35">
      <c r="A64" s="2"/>
      <c r="C64" s="9" t="s">
        <v>10</v>
      </c>
      <c r="D64" s="10"/>
      <c r="E64" s="10"/>
      <c r="F64" s="11">
        <v>569</v>
      </c>
      <c r="G64" s="12"/>
      <c r="H64" s="12"/>
      <c r="I64" s="12"/>
      <c r="J64" s="116">
        <f>AVERAGE(F64:I64)</f>
        <v>569</v>
      </c>
      <c r="K64" s="117"/>
      <c r="M64" s="8">
        <v>2</v>
      </c>
      <c r="N64" s="118">
        <v>9.4</v>
      </c>
      <c r="O64" s="119"/>
      <c r="P64" s="2"/>
    </row>
    <row r="65" spans="1:16" x14ac:dyDescent="0.35">
      <c r="A65" s="2"/>
      <c r="C65" s="9" t="s">
        <v>11</v>
      </c>
      <c r="D65" s="10"/>
      <c r="E65" s="10"/>
      <c r="F65" s="11">
        <v>461</v>
      </c>
      <c r="G65" s="12"/>
      <c r="H65" s="12"/>
      <c r="I65" s="12"/>
      <c r="J65" s="116">
        <f t="shared" ref="J65:J70" si="1">AVERAGE(F65:I65)</f>
        <v>461</v>
      </c>
      <c r="K65" s="117"/>
      <c r="M65" s="8">
        <v>3</v>
      </c>
      <c r="N65" s="118">
        <v>9.1999999999999993</v>
      </c>
      <c r="O65" s="119"/>
      <c r="P65" s="2"/>
    </row>
    <row r="66" spans="1:16" ht="15" customHeight="1" x14ac:dyDescent="0.35">
      <c r="A66" s="2"/>
      <c r="C66" s="9" t="s">
        <v>12</v>
      </c>
      <c r="D66" s="11">
        <v>65.22</v>
      </c>
      <c r="E66" s="11">
        <v>7.8</v>
      </c>
      <c r="F66" s="11">
        <v>639</v>
      </c>
      <c r="G66" s="11">
        <v>666</v>
      </c>
      <c r="H66" s="11">
        <v>645</v>
      </c>
      <c r="I66" s="11">
        <v>671</v>
      </c>
      <c r="J66" s="116">
        <f t="shared" si="1"/>
        <v>655.25</v>
      </c>
      <c r="K66" s="117"/>
      <c r="M66" s="8">
        <v>4</v>
      </c>
      <c r="N66" s="118">
        <v>8.9</v>
      </c>
      <c r="O66" s="119"/>
      <c r="P66" s="2"/>
    </row>
    <row r="67" spans="1:16" ht="15" customHeight="1" x14ac:dyDescent="0.35">
      <c r="A67" s="2"/>
      <c r="C67" s="9" t="s">
        <v>13</v>
      </c>
      <c r="D67" s="11">
        <v>61.91</v>
      </c>
      <c r="E67" s="11">
        <v>8.6999999999999993</v>
      </c>
      <c r="F67" s="11">
        <v>329</v>
      </c>
      <c r="G67" s="11">
        <v>333</v>
      </c>
      <c r="H67" s="11">
        <v>327</v>
      </c>
      <c r="I67" s="11">
        <v>344</v>
      </c>
      <c r="J67" s="116">
        <f t="shared" si="1"/>
        <v>333.25</v>
      </c>
      <c r="K67" s="117"/>
      <c r="M67" s="8">
        <v>5</v>
      </c>
      <c r="N67" s="118">
        <v>8.8000000000000007</v>
      </c>
      <c r="O67" s="119"/>
      <c r="P67" s="2"/>
    </row>
    <row r="68" spans="1:16" ht="15.75" customHeight="1" thickBot="1" x14ac:dyDescent="0.4">
      <c r="A68" s="2"/>
      <c r="C68" s="9" t="s">
        <v>14</v>
      </c>
      <c r="D68" s="11"/>
      <c r="E68" s="11"/>
      <c r="F68" s="11">
        <v>238</v>
      </c>
      <c r="G68" s="64">
        <v>225</v>
      </c>
      <c r="H68" s="64">
        <v>222</v>
      </c>
      <c r="I68" s="64">
        <v>219</v>
      </c>
      <c r="J68" s="116">
        <f t="shared" si="1"/>
        <v>226</v>
      </c>
      <c r="K68" s="117"/>
      <c r="M68" s="13">
        <v>6</v>
      </c>
      <c r="N68" s="120">
        <v>8.1999999999999993</v>
      </c>
      <c r="O68" s="121"/>
      <c r="P68" s="2"/>
    </row>
    <row r="69" spans="1:16" ht="15" thickBot="1" x14ac:dyDescent="0.4">
      <c r="A69" s="2"/>
      <c r="C69" s="9" t="s">
        <v>15</v>
      </c>
      <c r="D69" s="11"/>
      <c r="E69" s="11"/>
      <c r="F69" s="11">
        <v>121</v>
      </c>
      <c r="G69" s="64">
        <v>126</v>
      </c>
      <c r="H69" s="64">
        <v>118</v>
      </c>
      <c r="I69" s="64">
        <v>124</v>
      </c>
      <c r="J69" s="116">
        <f t="shared" si="1"/>
        <v>122.25</v>
      </c>
      <c r="K69" s="117"/>
      <c r="N69" s="69" t="s">
        <v>73</v>
      </c>
      <c r="O69" s="70" t="s">
        <v>74</v>
      </c>
      <c r="P69" s="2"/>
    </row>
    <row r="70" spans="1:16" ht="15" thickBot="1" x14ac:dyDescent="0.4">
      <c r="A70" s="2"/>
      <c r="C70" s="14" t="s">
        <v>16</v>
      </c>
      <c r="D70" s="15">
        <v>61.8</v>
      </c>
      <c r="E70" s="15">
        <v>8.3000000000000007</v>
      </c>
      <c r="F70" s="15">
        <v>114</v>
      </c>
      <c r="G70" s="15">
        <v>122</v>
      </c>
      <c r="H70" s="15">
        <v>129</v>
      </c>
      <c r="I70" s="15">
        <v>135</v>
      </c>
      <c r="J70" s="122">
        <f t="shared" si="1"/>
        <v>125</v>
      </c>
      <c r="K70" s="123"/>
      <c r="M70" s="68" t="s">
        <v>65</v>
      </c>
      <c r="N70" s="66">
        <v>0.42399999999999999</v>
      </c>
      <c r="O70" s="67"/>
      <c r="P70" s="2"/>
    </row>
    <row r="71" spans="1:16" ht="15" customHeight="1" thickBot="1" x14ac:dyDescent="0.4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3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09" t="s">
        <v>18</v>
      </c>
      <c r="J72" s="109"/>
      <c r="K72" s="110"/>
      <c r="M72" s="98" t="s">
        <v>19</v>
      </c>
      <c r="N72" s="99"/>
      <c r="O72" s="100"/>
      <c r="P72" s="2"/>
    </row>
    <row r="73" spans="1:16" ht="15" customHeight="1" x14ac:dyDescent="0.35">
      <c r="A73" s="2"/>
      <c r="C73" s="21" t="s">
        <v>20</v>
      </c>
      <c r="D73" s="11">
        <v>18.41</v>
      </c>
      <c r="E73" s="11">
        <v>10.1</v>
      </c>
      <c r="F73" s="22">
        <v>1088</v>
      </c>
      <c r="G73" s="16"/>
      <c r="H73" s="23" t="s">
        <v>21</v>
      </c>
      <c r="I73" s="111">
        <v>5.83</v>
      </c>
      <c r="J73" s="111"/>
      <c r="K73" s="112"/>
      <c r="M73" s="24" t="s">
        <v>2</v>
      </c>
      <c r="N73" s="25" t="s">
        <v>22</v>
      </c>
      <c r="O73" s="26" t="s">
        <v>23</v>
      </c>
      <c r="P73" s="2"/>
    </row>
    <row r="74" spans="1:16" ht="15" thickBot="1" x14ac:dyDescent="0.4">
      <c r="A74" s="2"/>
      <c r="C74" s="21" t="s">
        <v>24</v>
      </c>
      <c r="D74" s="11">
        <v>61.43</v>
      </c>
      <c r="E74" s="11"/>
      <c r="F74" s="22">
        <v>119</v>
      </c>
      <c r="G74" s="16"/>
      <c r="H74" s="27" t="s">
        <v>25</v>
      </c>
      <c r="I74" s="113">
        <v>5.6</v>
      </c>
      <c r="J74" s="113"/>
      <c r="K74" s="114"/>
      <c r="M74" s="66">
        <v>7.1</v>
      </c>
      <c r="N74" s="28">
        <v>59</v>
      </c>
      <c r="O74" s="67">
        <v>0.04</v>
      </c>
      <c r="P74" s="2"/>
    </row>
    <row r="75" spans="1:16" ht="15" customHeight="1" thickBot="1" x14ac:dyDescent="0.4">
      <c r="A75" s="2"/>
      <c r="C75" s="21" t="s">
        <v>26</v>
      </c>
      <c r="D75" s="11">
        <v>62.82</v>
      </c>
      <c r="E75" s="11"/>
      <c r="F75" s="22">
        <v>123</v>
      </c>
      <c r="G75" s="16"/>
      <c r="H75" s="16"/>
      <c r="I75" s="16"/>
      <c r="J75" s="16"/>
      <c r="P75" s="2"/>
    </row>
    <row r="76" spans="1:16" ht="15" customHeight="1" x14ac:dyDescent="0.35">
      <c r="A76" s="2"/>
      <c r="C76" s="21" t="s">
        <v>27</v>
      </c>
      <c r="D76" s="11"/>
      <c r="E76" s="11"/>
      <c r="F76" s="22"/>
      <c r="G76" s="16"/>
      <c r="H76" s="115" t="s">
        <v>28</v>
      </c>
      <c r="I76" s="109"/>
      <c r="J76" s="109"/>
      <c r="K76" s="110"/>
      <c r="M76" s="6" t="s">
        <v>29</v>
      </c>
      <c r="N76" s="29" t="s">
        <v>2</v>
      </c>
      <c r="O76" s="30" t="s">
        <v>30</v>
      </c>
      <c r="P76" s="2"/>
    </row>
    <row r="77" spans="1:16" x14ac:dyDescent="0.35">
      <c r="A77" s="2"/>
      <c r="C77" s="21" t="s">
        <v>31</v>
      </c>
      <c r="D77" s="11">
        <v>62.55</v>
      </c>
      <c r="E77" s="11"/>
      <c r="F77" s="22">
        <v>108</v>
      </c>
      <c r="G77" s="16"/>
      <c r="H77" s="31" t="s">
        <v>32</v>
      </c>
      <c r="I77" s="7" t="s">
        <v>33</v>
      </c>
      <c r="J77" s="7" t="s">
        <v>34</v>
      </c>
      <c r="K77" s="32" t="s">
        <v>35</v>
      </c>
      <c r="M77" s="8">
        <v>1</v>
      </c>
      <c r="N77" s="33">
        <v>5.5</v>
      </c>
      <c r="O77" s="34">
        <v>150</v>
      </c>
      <c r="P77" s="2"/>
    </row>
    <row r="78" spans="1:16" ht="15" thickBot="1" x14ac:dyDescent="0.4">
      <c r="A78" s="2"/>
      <c r="C78" s="21" t="s">
        <v>36</v>
      </c>
      <c r="D78" s="11">
        <v>74.89</v>
      </c>
      <c r="E78" s="11"/>
      <c r="F78" s="22">
        <v>1329</v>
      </c>
      <c r="G78" s="16"/>
      <c r="H78" s="103">
        <v>11</v>
      </c>
      <c r="I78" s="105">
        <v>344</v>
      </c>
      <c r="J78" s="105">
        <v>260</v>
      </c>
      <c r="K78" s="107">
        <f>((I78-J78)/I78)</f>
        <v>0.2441860465116279</v>
      </c>
      <c r="M78" s="13">
        <v>2</v>
      </c>
      <c r="N78" s="35">
        <v>5.4</v>
      </c>
      <c r="O78" s="36">
        <v>150</v>
      </c>
      <c r="P78" s="2"/>
    </row>
    <row r="79" spans="1:16" ht="15" thickBot="1" x14ac:dyDescent="0.4">
      <c r="A79" s="2"/>
      <c r="C79" s="21" t="s">
        <v>37</v>
      </c>
      <c r="D79" s="11">
        <v>75.66</v>
      </c>
      <c r="E79" s="11">
        <v>8</v>
      </c>
      <c r="F79" s="22">
        <v>417</v>
      </c>
      <c r="G79" s="16"/>
      <c r="H79" s="103"/>
      <c r="I79" s="105"/>
      <c r="J79" s="105"/>
      <c r="K79" s="107"/>
      <c r="P79" s="2"/>
    </row>
    <row r="80" spans="1:16" ht="15" customHeight="1" x14ac:dyDescent="0.35">
      <c r="A80" s="2"/>
      <c r="C80" s="21" t="s">
        <v>38</v>
      </c>
      <c r="D80" s="11"/>
      <c r="E80" s="11"/>
      <c r="F80" s="22">
        <v>409</v>
      </c>
      <c r="G80" s="16"/>
      <c r="H80" s="103">
        <v>12</v>
      </c>
      <c r="I80" s="105">
        <v>212</v>
      </c>
      <c r="J80" s="105">
        <v>122</v>
      </c>
      <c r="K80" s="107">
        <f>((I80-J80)/I80)</f>
        <v>0.42452830188679247</v>
      </c>
      <c r="M80" s="98" t="s">
        <v>39</v>
      </c>
      <c r="N80" s="99"/>
      <c r="O80" s="100"/>
      <c r="P80" s="2"/>
    </row>
    <row r="81" spans="1:16" ht="15" thickBot="1" x14ac:dyDescent="0.4">
      <c r="A81" s="2"/>
      <c r="C81" s="21" t="s">
        <v>40</v>
      </c>
      <c r="D81" s="11">
        <v>76.83</v>
      </c>
      <c r="E81" s="11">
        <v>7.4</v>
      </c>
      <c r="F81" s="22">
        <v>808</v>
      </c>
      <c r="G81" s="16"/>
      <c r="H81" s="104"/>
      <c r="I81" s="106"/>
      <c r="J81" s="106"/>
      <c r="K81" s="108"/>
      <c r="M81" s="96" t="s">
        <v>41</v>
      </c>
      <c r="N81" s="97"/>
      <c r="O81" s="37">
        <f>(J66-J67)/J66</f>
        <v>0.49141549027088899</v>
      </c>
      <c r="P81" s="2"/>
    </row>
    <row r="82" spans="1:16" ht="15" thickBot="1" x14ac:dyDescent="0.4">
      <c r="A82" s="2"/>
      <c r="C82" s="38" t="s">
        <v>42</v>
      </c>
      <c r="D82" s="15"/>
      <c r="E82" s="15"/>
      <c r="F82" s="39">
        <v>789</v>
      </c>
      <c r="G82" s="16"/>
      <c r="M82" s="96" t="s">
        <v>43</v>
      </c>
      <c r="N82" s="97"/>
      <c r="O82" s="37">
        <f>(J67-J68)/J67</f>
        <v>0.3218304576144036</v>
      </c>
      <c r="P82" s="2"/>
    </row>
    <row r="83" spans="1:16" ht="15" customHeight="1" thickBot="1" x14ac:dyDescent="0.4">
      <c r="A83" s="2"/>
      <c r="C83" s="40"/>
      <c r="D83" s="40"/>
      <c r="E83" s="40"/>
      <c r="F83" s="40"/>
      <c r="H83" s="98" t="s">
        <v>44</v>
      </c>
      <c r="I83" s="99"/>
      <c r="J83" s="99"/>
      <c r="K83" s="100"/>
      <c r="M83" s="96" t="s">
        <v>45</v>
      </c>
      <c r="N83" s="97"/>
      <c r="O83" s="37">
        <f>(J68-J69)/J68</f>
        <v>0.45907079646017701</v>
      </c>
      <c r="P83" s="2"/>
    </row>
    <row r="84" spans="1:16" ht="15.75" customHeight="1" x14ac:dyDescent="0.35">
      <c r="A84" s="2"/>
      <c r="B84" s="41"/>
      <c r="C84" s="42" t="s">
        <v>0</v>
      </c>
      <c r="D84" s="43" t="s">
        <v>1</v>
      </c>
      <c r="E84" s="43" t="s">
        <v>46</v>
      </c>
      <c r="F84" s="19" t="s">
        <v>47</v>
      </c>
      <c r="G84" s="44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6" t="s">
        <v>51</v>
      </c>
      <c r="N84" s="97"/>
      <c r="O84" s="37">
        <f>(J69-J70)/J69</f>
        <v>-2.2494887525562373E-2</v>
      </c>
      <c r="P84" s="2"/>
    </row>
    <row r="85" spans="1:16" x14ac:dyDescent="0.35">
      <c r="A85" s="2"/>
      <c r="B85" s="41"/>
      <c r="C85" s="45" t="s">
        <v>52</v>
      </c>
      <c r="D85" s="33">
        <v>90.89</v>
      </c>
      <c r="E85" s="33"/>
      <c r="F85" s="34"/>
      <c r="G85" s="46"/>
      <c r="H85" s="47" t="s">
        <v>21</v>
      </c>
      <c r="I85" s="33">
        <v>505</v>
      </c>
      <c r="J85" s="33">
        <v>411</v>
      </c>
      <c r="K85" s="34">
        <f>I85-J85</f>
        <v>94</v>
      </c>
      <c r="M85" s="101" t="s">
        <v>76</v>
      </c>
      <c r="N85" s="102"/>
      <c r="O85" s="71">
        <f>(J67-J70)/J67</f>
        <v>0.62490622655663919</v>
      </c>
      <c r="P85" s="2"/>
    </row>
    <row r="86" spans="1:16" ht="15" thickBot="1" x14ac:dyDescent="0.4">
      <c r="A86" s="2"/>
      <c r="B86" s="41"/>
      <c r="C86" s="45" t="s">
        <v>54</v>
      </c>
      <c r="D86" s="33">
        <v>72.95</v>
      </c>
      <c r="E86" s="33">
        <v>67.900000000000006</v>
      </c>
      <c r="F86" s="34">
        <v>93.09</v>
      </c>
      <c r="G86" s="48">
        <v>5.6</v>
      </c>
      <c r="H86" s="66" t="s">
        <v>25</v>
      </c>
      <c r="I86" s="35">
        <v>129</v>
      </c>
      <c r="J86" s="35">
        <v>108</v>
      </c>
      <c r="K86" s="34">
        <f>I86-J86</f>
        <v>21</v>
      </c>
      <c r="L86" s="49"/>
      <c r="M86" s="91" t="s">
        <v>53</v>
      </c>
      <c r="N86" s="92"/>
      <c r="O86" s="72">
        <f>(J66-J70)/J66</f>
        <v>0.8092331171308661</v>
      </c>
      <c r="P86" s="2"/>
    </row>
    <row r="87" spans="1:16" ht="15" customHeight="1" x14ac:dyDescent="0.35">
      <c r="A87" s="2"/>
      <c r="B87" s="41"/>
      <c r="C87" s="45" t="s">
        <v>55</v>
      </c>
      <c r="D87" s="33">
        <v>79.099999999999994</v>
      </c>
      <c r="E87" s="33">
        <v>64.930000000000007</v>
      </c>
      <c r="F87" s="34">
        <v>82.09</v>
      </c>
      <c r="P87" s="2"/>
    </row>
    <row r="88" spans="1:16" ht="15" customHeight="1" x14ac:dyDescent="0.35">
      <c r="A88" s="2"/>
      <c r="B88" s="41"/>
      <c r="C88" s="45" t="s">
        <v>56</v>
      </c>
      <c r="D88" s="33">
        <v>77.05</v>
      </c>
      <c r="E88" s="33">
        <v>55.81</v>
      </c>
      <c r="F88" s="34">
        <v>72.44</v>
      </c>
      <c r="P88" s="2"/>
    </row>
    <row r="89" spans="1:16" ht="15" customHeight="1" thickBot="1" x14ac:dyDescent="0.4">
      <c r="A89" s="2"/>
      <c r="B89" s="41"/>
      <c r="C89" s="50" t="s">
        <v>57</v>
      </c>
      <c r="D89" s="51">
        <v>56.09</v>
      </c>
      <c r="E89" s="51"/>
      <c r="F89" s="34"/>
      <c r="G89" s="52"/>
      <c r="P89" s="2"/>
    </row>
    <row r="90" spans="1:16" ht="15" customHeight="1" thickBot="1" x14ac:dyDescent="0.4">
      <c r="A90" s="2"/>
      <c r="B90" s="41"/>
      <c r="C90" s="45" t="s">
        <v>58</v>
      </c>
      <c r="D90" s="33">
        <v>90.76</v>
      </c>
      <c r="E90" s="33"/>
      <c r="F90" s="53"/>
      <c r="G90" s="54" t="s">
        <v>59</v>
      </c>
      <c r="P90" s="2"/>
    </row>
    <row r="91" spans="1:16" ht="15.75" customHeight="1" x14ac:dyDescent="0.35">
      <c r="A91" s="2"/>
      <c r="B91" s="41"/>
      <c r="C91" s="45" t="s">
        <v>60</v>
      </c>
      <c r="D91" s="33"/>
      <c r="E91" s="33"/>
      <c r="F91" s="33"/>
      <c r="G91" s="55"/>
      <c r="P91" s="2"/>
    </row>
    <row r="92" spans="1:16" ht="15.75" customHeight="1" x14ac:dyDescent="0.35">
      <c r="A92" s="2"/>
      <c r="B92" s="41"/>
      <c r="C92" s="45" t="s">
        <v>61</v>
      </c>
      <c r="D92" s="56"/>
      <c r="E92" s="56"/>
      <c r="F92" s="56"/>
      <c r="G92" s="57"/>
      <c r="P92" s="2"/>
    </row>
    <row r="93" spans="1:16" ht="15" thickBot="1" x14ac:dyDescent="0.4">
      <c r="A93" s="2"/>
      <c r="B93" s="41"/>
      <c r="C93" s="58" t="s">
        <v>61</v>
      </c>
      <c r="D93" s="35"/>
      <c r="E93" s="35"/>
      <c r="F93" s="35"/>
      <c r="G93" s="59"/>
      <c r="P93" s="2"/>
    </row>
    <row r="94" spans="1:16" x14ac:dyDescent="0.35">
      <c r="A94" s="2"/>
      <c r="P94" s="2"/>
    </row>
    <row r="95" spans="1:16" x14ac:dyDescent="0.35">
      <c r="A95" s="2"/>
      <c r="P95" s="2"/>
    </row>
    <row r="96" spans="1:16" ht="15" customHeight="1" x14ac:dyDescent="0.35">
      <c r="A96" s="2"/>
      <c r="C96" s="60" t="s">
        <v>62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35">
      <c r="A97" s="2"/>
      <c r="B97" s="62"/>
      <c r="C97" s="93" t="s">
        <v>805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2"/>
    </row>
    <row r="98" spans="1:18" ht="15" customHeight="1" x14ac:dyDescent="0.35">
      <c r="A98" s="2"/>
      <c r="C98" s="93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2"/>
    </row>
    <row r="99" spans="1:18" ht="15" customHeight="1" x14ac:dyDescent="0.35">
      <c r="A99" s="2"/>
      <c r="C99" s="93" t="s">
        <v>809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2"/>
    </row>
    <row r="100" spans="1:18" ht="15.75" customHeight="1" x14ac:dyDescent="0.35">
      <c r="A100" s="2"/>
      <c r="C100" s="93" t="s">
        <v>810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2"/>
      <c r="R100" s="65" t="s">
        <v>63</v>
      </c>
    </row>
    <row r="101" spans="1:18" ht="15" customHeight="1" x14ac:dyDescent="0.35">
      <c r="A101" s="2"/>
      <c r="C101" s="93" t="s">
        <v>811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2"/>
    </row>
    <row r="102" spans="1:18" ht="15" customHeight="1" x14ac:dyDescent="0.35">
      <c r="A102" s="2"/>
      <c r="C102" s="93" t="s">
        <v>808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2"/>
    </row>
    <row r="103" spans="1:18" x14ac:dyDescent="0.35">
      <c r="A103" s="2"/>
      <c r="C103" s="93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2"/>
    </row>
    <row r="104" spans="1:18" x14ac:dyDescent="0.35">
      <c r="A104" s="2"/>
      <c r="C104" s="93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2"/>
    </row>
    <row r="105" spans="1:18" x14ac:dyDescent="0.35">
      <c r="A105" s="2"/>
      <c r="C105" s="93" t="s">
        <v>806</v>
      </c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2"/>
    </row>
    <row r="106" spans="1:18" x14ac:dyDescent="0.35">
      <c r="A106" s="2"/>
      <c r="C106" s="93" t="s">
        <v>807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2"/>
    </row>
    <row r="107" spans="1:18" x14ac:dyDescent="0.35">
      <c r="A107" s="2"/>
      <c r="C107" s="93" t="s">
        <v>812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2"/>
    </row>
    <row r="108" spans="1:18" x14ac:dyDescent="0.35">
      <c r="A108" s="2"/>
      <c r="C108" s="93" t="s">
        <v>813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2"/>
    </row>
    <row r="109" spans="1:18" x14ac:dyDescent="0.35">
      <c r="A109" s="2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2"/>
    </row>
    <row r="110" spans="1:18" x14ac:dyDescent="0.35">
      <c r="A110" s="2"/>
      <c r="C110" s="88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90"/>
      <c r="P110" s="2"/>
    </row>
    <row r="111" spans="1:18" ht="15" thickBot="1" x14ac:dyDescent="0.4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" thickBo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2"/>
      <c r="P114" s="3"/>
    </row>
    <row r="115" spans="1:16" x14ac:dyDescent="0.35">
      <c r="A115" s="2" t="s">
        <v>63</v>
      </c>
      <c r="C115" s="4" t="s">
        <v>85</v>
      </c>
      <c r="D115" s="5"/>
      <c r="E115" s="5"/>
      <c r="P115" s="2"/>
    </row>
    <row r="116" spans="1:16" ht="15" customHeight="1" thickBot="1" x14ac:dyDescent="0.4">
      <c r="A116" s="2"/>
      <c r="P116" s="2"/>
    </row>
    <row r="117" spans="1:16" ht="15" customHeight="1" x14ac:dyDescent="0.35">
      <c r="A117" s="2"/>
      <c r="C117" s="115" t="s">
        <v>0</v>
      </c>
      <c r="D117" s="109" t="s">
        <v>1</v>
      </c>
      <c r="E117" s="109" t="s">
        <v>2</v>
      </c>
      <c r="F117" s="109" t="s">
        <v>3</v>
      </c>
      <c r="G117" s="109"/>
      <c r="H117" s="109"/>
      <c r="I117" s="109"/>
      <c r="J117" s="109"/>
      <c r="K117" s="110"/>
      <c r="M117" s="6" t="s">
        <v>4</v>
      </c>
      <c r="N117" s="126" t="s">
        <v>2</v>
      </c>
      <c r="O117" s="100"/>
      <c r="P117" s="2"/>
    </row>
    <row r="118" spans="1:16" x14ac:dyDescent="0.35">
      <c r="A118" s="2"/>
      <c r="C118" s="124"/>
      <c r="D118" s="125"/>
      <c r="E118" s="125"/>
      <c r="F118" s="7" t="s">
        <v>5</v>
      </c>
      <c r="G118" s="7" t="s">
        <v>6</v>
      </c>
      <c r="H118" s="7" t="s">
        <v>7</v>
      </c>
      <c r="I118" s="7" t="s">
        <v>8</v>
      </c>
      <c r="J118" s="125" t="s">
        <v>9</v>
      </c>
      <c r="K118" s="127"/>
      <c r="M118" s="8">
        <v>1</v>
      </c>
      <c r="N118" s="118"/>
      <c r="O118" s="119"/>
      <c r="P118" s="2"/>
    </row>
    <row r="119" spans="1:16" x14ac:dyDescent="0.35">
      <c r="A119" s="2"/>
      <c r="C119" s="9" t="s">
        <v>10</v>
      </c>
      <c r="D119" s="10"/>
      <c r="E119" s="10"/>
      <c r="F119" s="11">
        <v>592</v>
      </c>
      <c r="G119" s="12"/>
      <c r="H119" s="12"/>
      <c r="I119" s="12"/>
      <c r="J119" s="116">
        <f>AVERAGE(F119:I119)</f>
        <v>592</v>
      </c>
      <c r="K119" s="117"/>
      <c r="M119" s="8">
        <v>2</v>
      </c>
      <c r="N119" s="118">
        <v>9.6</v>
      </c>
      <c r="O119" s="119"/>
      <c r="P119" s="2"/>
    </row>
    <row r="120" spans="1:16" x14ac:dyDescent="0.35">
      <c r="A120" s="2"/>
      <c r="C120" s="9" t="s">
        <v>11</v>
      </c>
      <c r="D120" s="10"/>
      <c r="E120" s="10"/>
      <c r="F120" s="11">
        <v>477</v>
      </c>
      <c r="G120" s="12"/>
      <c r="H120" s="12"/>
      <c r="I120" s="12"/>
      <c r="J120" s="116">
        <f t="shared" ref="J120:J125" si="2">AVERAGE(F120:I120)</f>
        <v>477</v>
      </c>
      <c r="K120" s="117"/>
      <c r="M120" s="8">
        <v>3</v>
      </c>
      <c r="N120" s="118">
        <v>9.1999999999999993</v>
      </c>
      <c r="O120" s="119"/>
      <c r="P120" s="2"/>
    </row>
    <row r="121" spans="1:16" x14ac:dyDescent="0.35">
      <c r="A121" s="2"/>
      <c r="C121" s="9" t="s">
        <v>12</v>
      </c>
      <c r="D121" s="11">
        <v>63.42</v>
      </c>
      <c r="E121" s="11">
        <v>7.7</v>
      </c>
      <c r="F121" s="11">
        <v>705</v>
      </c>
      <c r="G121" s="11">
        <v>688</v>
      </c>
      <c r="H121" s="11">
        <v>661</v>
      </c>
      <c r="I121" s="11">
        <v>650</v>
      </c>
      <c r="J121" s="116">
        <f t="shared" si="2"/>
        <v>676</v>
      </c>
      <c r="K121" s="117"/>
      <c r="M121" s="8">
        <v>4</v>
      </c>
      <c r="N121" s="118">
        <v>8.8000000000000007</v>
      </c>
      <c r="O121" s="119"/>
      <c r="P121" s="2"/>
    </row>
    <row r="122" spans="1:16" x14ac:dyDescent="0.35">
      <c r="A122" s="2"/>
      <c r="C122" s="9" t="s">
        <v>13</v>
      </c>
      <c r="D122" s="11">
        <v>62.04</v>
      </c>
      <c r="E122" s="11">
        <v>8.8000000000000007</v>
      </c>
      <c r="F122" s="11">
        <v>319</v>
      </c>
      <c r="G122" s="11">
        <v>323</v>
      </c>
      <c r="H122" s="11">
        <v>331</v>
      </c>
      <c r="I122" s="11">
        <v>337</v>
      </c>
      <c r="J122" s="116">
        <f t="shared" si="2"/>
        <v>327.5</v>
      </c>
      <c r="K122" s="117"/>
      <c r="M122" s="8">
        <v>5</v>
      </c>
      <c r="N122" s="118">
        <v>9.1</v>
      </c>
      <c r="O122" s="119"/>
      <c r="P122" s="2"/>
    </row>
    <row r="123" spans="1:16" ht="15" thickBot="1" x14ac:dyDescent="0.4">
      <c r="A123" s="2"/>
      <c r="C123" s="9" t="s">
        <v>14</v>
      </c>
      <c r="D123" s="11"/>
      <c r="E123" s="11"/>
      <c r="F123" s="11">
        <v>238</v>
      </c>
      <c r="G123" s="64">
        <v>241</v>
      </c>
      <c r="H123" s="64">
        <v>248</v>
      </c>
      <c r="I123" s="64">
        <v>230</v>
      </c>
      <c r="J123" s="116">
        <f t="shared" si="2"/>
        <v>239.25</v>
      </c>
      <c r="K123" s="117"/>
      <c r="M123" s="13">
        <v>6</v>
      </c>
      <c r="N123" s="120">
        <v>8.1999999999999993</v>
      </c>
      <c r="O123" s="121"/>
      <c r="P123" s="2"/>
    </row>
    <row r="124" spans="1:16" ht="15" thickBot="1" x14ac:dyDescent="0.4">
      <c r="A124" s="2"/>
      <c r="C124" s="9" t="s">
        <v>15</v>
      </c>
      <c r="D124" s="11"/>
      <c r="E124" s="11"/>
      <c r="F124" s="11">
        <v>137</v>
      </c>
      <c r="G124" s="64">
        <v>145</v>
      </c>
      <c r="H124" s="64">
        <v>157</v>
      </c>
      <c r="I124" s="64">
        <v>158</v>
      </c>
      <c r="J124" s="116">
        <f t="shared" si="2"/>
        <v>149.25</v>
      </c>
      <c r="K124" s="117"/>
      <c r="N124" s="69" t="s">
        <v>73</v>
      </c>
      <c r="O124" s="70" t="s">
        <v>74</v>
      </c>
      <c r="P124" s="2"/>
    </row>
    <row r="125" spans="1:16" ht="15" thickBot="1" x14ac:dyDescent="0.4">
      <c r="A125" s="2"/>
      <c r="C125" s="14" t="s">
        <v>16</v>
      </c>
      <c r="D125" s="15">
        <v>61.7</v>
      </c>
      <c r="E125" s="15">
        <v>8.1999999999999993</v>
      </c>
      <c r="F125" s="15">
        <v>146</v>
      </c>
      <c r="G125" s="15">
        <v>155</v>
      </c>
      <c r="H125" s="15">
        <v>163</v>
      </c>
      <c r="I125" s="15">
        <v>169</v>
      </c>
      <c r="J125" s="122">
        <f t="shared" si="2"/>
        <v>158.25</v>
      </c>
      <c r="K125" s="123"/>
      <c r="M125" s="68" t="s">
        <v>65</v>
      </c>
      <c r="N125" s="66">
        <v>0.38700000000000001</v>
      </c>
      <c r="O125" s="67"/>
      <c r="P125" s="2"/>
    </row>
    <row r="126" spans="1:16" ht="15" customHeight="1" thickBot="1" x14ac:dyDescent="0.4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3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09" t="s">
        <v>18</v>
      </c>
      <c r="J127" s="109"/>
      <c r="K127" s="110"/>
      <c r="M127" s="98" t="s">
        <v>19</v>
      </c>
      <c r="N127" s="99"/>
      <c r="O127" s="100"/>
      <c r="P127" s="2"/>
    </row>
    <row r="128" spans="1:16" x14ac:dyDescent="0.35">
      <c r="A128" s="2"/>
      <c r="C128" s="21" t="s">
        <v>20</v>
      </c>
      <c r="D128" s="11">
        <v>16.809999999999999</v>
      </c>
      <c r="E128" s="11">
        <v>10.199999999999999</v>
      </c>
      <c r="F128" s="22">
        <v>1307</v>
      </c>
      <c r="G128" s="16"/>
      <c r="H128" s="23" t="s">
        <v>21</v>
      </c>
      <c r="I128" s="111">
        <v>5.27</v>
      </c>
      <c r="J128" s="111"/>
      <c r="K128" s="112"/>
      <c r="M128" s="24" t="s">
        <v>2</v>
      </c>
      <c r="N128" s="25" t="s">
        <v>22</v>
      </c>
      <c r="O128" s="26" t="s">
        <v>23</v>
      </c>
      <c r="P128" s="2"/>
    </row>
    <row r="129" spans="1:16" ht="15" thickBot="1" x14ac:dyDescent="0.4">
      <c r="A129" s="2"/>
      <c r="C129" s="21" t="s">
        <v>24</v>
      </c>
      <c r="D129" s="11">
        <v>63.95</v>
      </c>
      <c r="E129" s="11"/>
      <c r="F129" s="22">
        <v>122</v>
      </c>
      <c r="G129" s="16"/>
      <c r="H129" s="27" t="s">
        <v>25</v>
      </c>
      <c r="I129" s="113">
        <v>4.82</v>
      </c>
      <c r="J129" s="113"/>
      <c r="K129" s="114"/>
      <c r="M129" s="66">
        <v>7.1</v>
      </c>
      <c r="N129" s="28">
        <v>71</v>
      </c>
      <c r="O129" s="67">
        <v>0.04</v>
      </c>
      <c r="P129" s="2"/>
    </row>
    <row r="130" spans="1:16" ht="15" customHeight="1" thickBot="1" x14ac:dyDescent="0.4">
      <c r="A130" s="2"/>
      <c r="C130" s="21" t="s">
        <v>26</v>
      </c>
      <c r="D130" s="11">
        <v>64.459999999999994</v>
      </c>
      <c r="E130" s="11"/>
      <c r="F130" s="22">
        <v>144</v>
      </c>
      <c r="G130" s="16"/>
      <c r="H130" s="16"/>
      <c r="I130" s="16"/>
      <c r="J130" s="16"/>
      <c r="P130" s="2"/>
    </row>
    <row r="131" spans="1:16" ht="15" customHeight="1" x14ac:dyDescent="0.35">
      <c r="A131" s="2"/>
      <c r="C131" s="21" t="s">
        <v>27</v>
      </c>
      <c r="D131" s="11"/>
      <c r="E131" s="11"/>
      <c r="F131" s="22"/>
      <c r="G131" s="16"/>
      <c r="H131" s="115" t="s">
        <v>28</v>
      </c>
      <c r="I131" s="109"/>
      <c r="J131" s="109"/>
      <c r="K131" s="110"/>
      <c r="M131" s="6" t="s">
        <v>29</v>
      </c>
      <c r="N131" s="29" t="s">
        <v>2</v>
      </c>
      <c r="O131" s="30" t="s">
        <v>30</v>
      </c>
      <c r="P131" s="2"/>
    </row>
    <row r="132" spans="1:16" x14ac:dyDescent="0.35">
      <c r="A132" s="2"/>
      <c r="C132" s="21" t="s">
        <v>31</v>
      </c>
      <c r="D132" s="11">
        <v>65.680000000000007</v>
      </c>
      <c r="E132" s="11"/>
      <c r="F132" s="22">
        <v>137</v>
      </c>
      <c r="G132" s="16"/>
      <c r="H132" s="31" t="s">
        <v>32</v>
      </c>
      <c r="I132" s="7" t="s">
        <v>33</v>
      </c>
      <c r="J132" s="7" t="s">
        <v>34</v>
      </c>
      <c r="K132" s="32" t="s">
        <v>35</v>
      </c>
      <c r="M132" s="8">
        <v>1</v>
      </c>
      <c r="N132" s="33">
        <v>5.4</v>
      </c>
      <c r="O132" s="34">
        <v>150</v>
      </c>
      <c r="P132" s="2"/>
    </row>
    <row r="133" spans="1:16" ht="15" thickBot="1" x14ac:dyDescent="0.4">
      <c r="A133" s="2"/>
      <c r="C133" s="21" t="s">
        <v>36</v>
      </c>
      <c r="D133" s="11">
        <v>76.63</v>
      </c>
      <c r="E133" s="11"/>
      <c r="F133" s="22">
        <v>1318</v>
      </c>
      <c r="G133" s="16"/>
      <c r="H133" s="103">
        <v>9</v>
      </c>
      <c r="I133" s="105">
        <v>329</v>
      </c>
      <c r="J133" s="105">
        <v>199</v>
      </c>
      <c r="K133" s="107">
        <f>((I133-J133)/I133)</f>
        <v>0.39513677811550152</v>
      </c>
      <c r="M133" s="13">
        <v>2</v>
      </c>
      <c r="N133" s="35">
        <v>5.6</v>
      </c>
      <c r="O133" s="36">
        <v>150</v>
      </c>
      <c r="P133" s="2"/>
    </row>
    <row r="134" spans="1:16" ht="15" thickBot="1" x14ac:dyDescent="0.4">
      <c r="A134" s="2"/>
      <c r="C134" s="21" t="s">
        <v>37</v>
      </c>
      <c r="D134" s="11">
        <v>76.02</v>
      </c>
      <c r="E134" s="11">
        <v>8.1</v>
      </c>
      <c r="F134" s="22">
        <v>411</v>
      </c>
      <c r="G134" s="16"/>
      <c r="H134" s="103"/>
      <c r="I134" s="105"/>
      <c r="J134" s="105"/>
      <c r="K134" s="107"/>
      <c r="P134" s="2"/>
    </row>
    <row r="135" spans="1:16" ht="15" customHeight="1" x14ac:dyDescent="0.35">
      <c r="A135" s="2"/>
      <c r="C135" s="21" t="s">
        <v>38</v>
      </c>
      <c r="D135" s="11"/>
      <c r="E135" s="11"/>
      <c r="F135" s="22">
        <v>393</v>
      </c>
      <c r="G135" s="16"/>
      <c r="H135" s="103"/>
      <c r="I135" s="105"/>
      <c r="J135" s="105"/>
      <c r="K135" s="107" t="e">
        <f>((I135-J135)/I135)</f>
        <v>#DIV/0!</v>
      </c>
      <c r="M135" s="98" t="s">
        <v>39</v>
      </c>
      <c r="N135" s="99"/>
      <c r="O135" s="100"/>
      <c r="P135" s="2"/>
    </row>
    <row r="136" spans="1:16" ht="15" thickBot="1" x14ac:dyDescent="0.4">
      <c r="A136" s="2"/>
      <c r="C136" s="21" t="s">
        <v>40</v>
      </c>
      <c r="D136" s="11">
        <v>77.44</v>
      </c>
      <c r="E136" s="11">
        <v>7.5</v>
      </c>
      <c r="F136" s="22">
        <v>791</v>
      </c>
      <c r="G136" s="16"/>
      <c r="H136" s="104"/>
      <c r="I136" s="106"/>
      <c r="J136" s="106"/>
      <c r="K136" s="108"/>
      <c r="M136" s="96" t="s">
        <v>41</v>
      </c>
      <c r="N136" s="97"/>
      <c r="O136" s="37">
        <f>(J121-J122)/J121</f>
        <v>0.51553254437869822</v>
      </c>
      <c r="P136" s="2"/>
    </row>
    <row r="137" spans="1:16" ht="15" thickBot="1" x14ac:dyDescent="0.4">
      <c r="A137" s="2"/>
      <c r="C137" s="38" t="s">
        <v>42</v>
      </c>
      <c r="D137" s="15"/>
      <c r="E137" s="15"/>
      <c r="F137" s="39">
        <v>780</v>
      </c>
      <c r="G137" s="16"/>
      <c r="M137" s="96" t="s">
        <v>43</v>
      </c>
      <c r="N137" s="97"/>
      <c r="O137" s="37">
        <f>(J122-J123)/J122</f>
        <v>0.26946564885496183</v>
      </c>
      <c r="P137" s="2"/>
    </row>
    <row r="138" spans="1:16" ht="15.75" customHeight="1" thickBot="1" x14ac:dyDescent="0.4">
      <c r="A138" s="2"/>
      <c r="C138" s="40"/>
      <c r="D138" s="40"/>
      <c r="E138" s="40"/>
      <c r="F138" s="40"/>
      <c r="H138" s="98" t="s">
        <v>44</v>
      </c>
      <c r="I138" s="99"/>
      <c r="J138" s="99"/>
      <c r="K138" s="100"/>
      <c r="M138" s="96" t="s">
        <v>45</v>
      </c>
      <c r="N138" s="97"/>
      <c r="O138" s="37">
        <f>(J123-J124)/J123</f>
        <v>0.37617554858934171</v>
      </c>
      <c r="P138" s="2"/>
    </row>
    <row r="139" spans="1:16" ht="15.75" customHeight="1" x14ac:dyDescent="0.35">
      <c r="A139" s="2"/>
      <c r="B139" s="41"/>
      <c r="C139" s="42" t="s">
        <v>0</v>
      </c>
      <c r="D139" s="43" t="s">
        <v>1</v>
      </c>
      <c r="E139" s="43" t="s">
        <v>46</v>
      </c>
      <c r="F139" s="19" t="s">
        <v>47</v>
      </c>
      <c r="G139" s="44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6" t="s">
        <v>51</v>
      </c>
      <c r="N139" s="97"/>
      <c r="O139" s="37">
        <f>(J124-J125)/J124</f>
        <v>-6.030150753768844E-2</v>
      </c>
      <c r="P139" s="2"/>
    </row>
    <row r="140" spans="1:16" x14ac:dyDescent="0.35">
      <c r="A140" s="2"/>
      <c r="B140" s="41"/>
      <c r="C140" s="45" t="s">
        <v>52</v>
      </c>
      <c r="D140" s="33">
        <v>90.93</v>
      </c>
      <c r="E140" s="33"/>
      <c r="F140" s="34"/>
      <c r="G140" s="46"/>
      <c r="H140" s="47" t="s">
        <v>21</v>
      </c>
      <c r="I140" s="33">
        <v>500</v>
      </c>
      <c r="J140" s="33">
        <v>413</v>
      </c>
      <c r="K140" s="34">
        <f>I140-J140</f>
        <v>87</v>
      </c>
      <c r="M140" s="101" t="s">
        <v>76</v>
      </c>
      <c r="N140" s="102"/>
      <c r="O140" s="71">
        <f>(J122-J125)/J122</f>
        <v>0.51679389312977098</v>
      </c>
      <c r="P140" s="2"/>
    </row>
    <row r="141" spans="1:16" ht="15" thickBot="1" x14ac:dyDescent="0.4">
      <c r="A141" s="2"/>
      <c r="B141" s="41"/>
      <c r="C141" s="45" t="s">
        <v>54</v>
      </c>
      <c r="D141" s="33">
        <v>72.75</v>
      </c>
      <c r="E141" s="33">
        <v>67.88</v>
      </c>
      <c r="F141" s="34">
        <v>93.31</v>
      </c>
      <c r="G141" s="48">
        <v>5.4</v>
      </c>
      <c r="H141" s="66" t="s">
        <v>25</v>
      </c>
      <c r="I141" s="35">
        <v>163</v>
      </c>
      <c r="J141" s="35">
        <v>140</v>
      </c>
      <c r="K141" s="34">
        <f>I141-J141</f>
        <v>23</v>
      </c>
      <c r="L141" s="49"/>
      <c r="M141" s="91" t="s">
        <v>53</v>
      </c>
      <c r="N141" s="92"/>
      <c r="O141" s="72">
        <f>(J121-J125)/J121</f>
        <v>0.76590236686390534</v>
      </c>
      <c r="P141" s="2"/>
    </row>
    <row r="142" spans="1:16" ht="15" customHeight="1" x14ac:dyDescent="0.35">
      <c r="A142" s="2"/>
      <c r="B142" s="41"/>
      <c r="C142" s="45" t="s">
        <v>55</v>
      </c>
      <c r="D142" s="33">
        <v>75.55</v>
      </c>
      <c r="E142" s="33">
        <v>62.76</v>
      </c>
      <c r="F142" s="34">
        <v>83.08</v>
      </c>
      <c r="P142" s="2"/>
    </row>
    <row r="143" spans="1:16" ht="15" customHeight="1" x14ac:dyDescent="0.35">
      <c r="A143" s="2"/>
      <c r="B143" s="41"/>
      <c r="C143" s="45" t="s">
        <v>56</v>
      </c>
      <c r="D143" s="33">
        <v>71.849999999999994</v>
      </c>
      <c r="E143" s="33">
        <v>52.25</v>
      </c>
      <c r="F143" s="34">
        <v>72.73</v>
      </c>
      <c r="P143" s="2"/>
    </row>
    <row r="144" spans="1:16" ht="15" customHeight="1" thickBot="1" x14ac:dyDescent="0.4">
      <c r="A144" s="2"/>
      <c r="B144" s="41"/>
      <c r="C144" s="50" t="s">
        <v>57</v>
      </c>
      <c r="D144" s="51">
        <v>54.96</v>
      </c>
      <c r="E144" s="51"/>
      <c r="F144" s="34"/>
      <c r="G144" s="52"/>
      <c r="P144" s="2"/>
    </row>
    <row r="145" spans="1:16" ht="15" customHeight="1" thickBot="1" x14ac:dyDescent="0.4">
      <c r="A145" s="2"/>
      <c r="B145" s="41"/>
      <c r="C145" s="45" t="s">
        <v>58</v>
      </c>
      <c r="D145" s="33">
        <v>91.11</v>
      </c>
      <c r="E145" s="33"/>
      <c r="F145" s="53"/>
      <c r="G145" s="54" t="s">
        <v>59</v>
      </c>
      <c r="P145" s="2"/>
    </row>
    <row r="146" spans="1:16" ht="15.75" customHeight="1" x14ac:dyDescent="0.35">
      <c r="A146" s="2"/>
      <c r="B146" s="41"/>
      <c r="C146" s="45" t="s">
        <v>60</v>
      </c>
      <c r="D146" s="33"/>
      <c r="E146" s="33"/>
      <c r="F146" s="33"/>
      <c r="G146" s="55"/>
      <c r="P146" s="2"/>
    </row>
    <row r="147" spans="1:16" ht="15.75" customHeight="1" x14ac:dyDescent="0.35">
      <c r="A147" s="2"/>
      <c r="B147" s="41"/>
      <c r="C147" s="45" t="s">
        <v>61</v>
      </c>
      <c r="D147" s="56"/>
      <c r="E147" s="56"/>
      <c r="F147" s="56"/>
      <c r="G147" s="57"/>
      <c r="P147" s="2"/>
    </row>
    <row r="148" spans="1:16" ht="15" thickBot="1" x14ac:dyDescent="0.4">
      <c r="A148" s="2"/>
      <c r="B148" s="41"/>
      <c r="C148" s="58" t="s">
        <v>61</v>
      </c>
      <c r="D148" s="35"/>
      <c r="E148" s="35"/>
      <c r="F148" s="35"/>
      <c r="G148" s="59"/>
      <c r="P148" s="2"/>
    </row>
    <row r="149" spans="1:16" x14ac:dyDescent="0.35">
      <c r="A149" s="2"/>
      <c r="P149" s="2"/>
    </row>
    <row r="150" spans="1:16" x14ac:dyDescent="0.35">
      <c r="A150" s="2"/>
      <c r="P150" s="2"/>
    </row>
    <row r="151" spans="1:16" x14ac:dyDescent="0.35">
      <c r="A151" s="2"/>
      <c r="C151" s="60" t="s">
        <v>62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35">
      <c r="A152" s="2"/>
      <c r="B152" s="62"/>
      <c r="C152" s="93" t="s">
        <v>814</v>
      </c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2"/>
    </row>
    <row r="153" spans="1:16" ht="15" customHeight="1" x14ac:dyDescent="0.35">
      <c r="A153" s="2"/>
      <c r="C153" s="93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2"/>
    </row>
    <row r="154" spans="1:16" ht="15" customHeight="1" x14ac:dyDescent="0.35">
      <c r="A154" s="2"/>
      <c r="C154" s="93" t="s">
        <v>818</v>
      </c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2"/>
    </row>
    <row r="155" spans="1:16" ht="15" customHeight="1" x14ac:dyDescent="0.35">
      <c r="A155" s="2"/>
      <c r="C155" s="93" t="s">
        <v>819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2"/>
    </row>
    <row r="156" spans="1:16" ht="15" customHeight="1" x14ac:dyDescent="0.35">
      <c r="A156" s="2"/>
      <c r="C156" s="93" t="s">
        <v>820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2"/>
    </row>
    <row r="157" spans="1:16" ht="15" customHeight="1" x14ac:dyDescent="0.35">
      <c r="A157" s="2"/>
      <c r="C157" s="93" t="s">
        <v>817</v>
      </c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2"/>
    </row>
    <row r="158" spans="1:16" ht="15" customHeight="1" x14ac:dyDescent="0.35">
      <c r="A158" s="2"/>
      <c r="C158" s="93" t="s">
        <v>822</v>
      </c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2"/>
    </row>
    <row r="159" spans="1:16" x14ac:dyDescent="0.35">
      <c r="A159" s="2"/>
      <c r="C159" s="93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2"/>
    </row>
    <row r="160" spans="1:16" x14ac:dyDescent="0.35">
      <c r="A160" s="2"/>
      <c r="C160" s="93" t="s">
        <v>815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2"/>
    </row>
    <row r="161" spans="1:16" x14ac:dyDescent="0.35">
      <c r="A161" s="2"/>
      <c r="C161" s="93" t="s">
        <v>816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2"/>
    </row>
    <row r="162" spans="1:16" x14ac:dyDescent="0.35">
      <c r="A162" s="2"/>
      <c r="C162" s="93" t="s">
        <v>821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2"/>
    </row>
    <row r="163" spans="1:16" x14ac:dyDescent="0.35">
      <c r="A163" s="2"/>
      <c r="C163" s="93" t="s">
        <v>823</v>
      </c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2"/>
    </row>
    <row r="164" spans="1:16" x14ac:dyDescent="0.35">
      <c r="A164" s="2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2"/>
    </row>
    <row r="165" spans="1:16" x14ac:dyDescent="0.35">
      <c r="A165" s="2"/>
      <c r="C165" s="88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0"/>
      <c r="P165" s="2"/>
    </row>
    <row r="166" spans="1:16" ht="15" thickBot="1" x14ac:dyDescent="0.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35">
      <c r="D168" s="7" t="s">
        <v>1</v>
      </c>
      <c r="E168" s="7" t="s">
        <v>46</v>
      </c>
      <c r="F168" s="7" t="s">
        <v>47</v>
      </c>
    </row>
    <row r="169" spans="1:16" hidden="1" x14ac:dyDescent="0.35">
      <c r="C169" s="56" t="s">
        <v>60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35">
      <c r="C170" s="56" t="s">
        <v>61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35">
      <c r="C171" s="56" t="s">
        <v>61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5CAC-3D83-4A72-862A-3451B6664C1F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115E-BFFA-4E64-9511-C37418B2CC2B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B03E-DDF4-464D-B00E-4C1180E091A6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3AD4-C0EE-4CD5-8FCF-8FC769AE3E1C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643D-BB5A-4550-A409-3F1DAA912C82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FD383EA9C304083A8E6AB5C637A38" ma:contentTypeVersion="11" ma:contentTypeDescription="Create a new document." ma:contentTypeScope="" ma:versionID="5d160974693f94d875f8305f9d172a2f">
  <xsd:schema xmlns:xsd="http://www.w3.org/2001/XMLSchema" xmlns:xs="http://www.w3.org/2001/XMLSchema" xmlns:p="http://schemas.microsoft.com/office/2006/metadata/properties" xmlns:ns2="31f5dcea-c448-41ca-a734-66bd8405f415" xmlns:ns3="5dce81ae-c154-4bd7-90f9-1208034f416e" targetNamespace="http://schemas.microsoft.com/office/2006/metadata/properties" ma:root="true" ma:fieldsID="6a03075f69c0583af06fa1baef9fdbdf" ns2:_="" ns3:_="">
    <xsd:import namespace="31f5dcea-c448-41ca-a734-66bd8405f415"/>
    <xsd:import namespace="5dce81ae-c154-4bd7-90f9-1208034f4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5dcea-c448-41ca-a734-66bd8405f4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e81ae-c154-4bd7-90f9-1208034f4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40F88E-B169-4FBB-948C-B74CB98A7D60}">
  <ds:schemaRefs>
    <ds:schemaRef ds:uri="http://schemas.microsoft.com/office/2006/metadata/properties"/>
    <ds:schemaRef ds:uri="31f5dcea-c448-41ca-a734-66bd8405f415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5dce81ae-c154-4bd7-90f9-1208034f416e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70AD870-A150-4F05-94A3-721EE66253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0D3B98-FF3D-4BBF-9AE8-9AEF3ABB89C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1f5dcea-c448-41ca-a734-66bd8405f415"/>
    <ds:schemaRef ds:uri="5dce81ae-c154-4bd7-90f9-1208034f416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Sheet2</vt:lpstr>
      <vt:lpstr>Sheet17</vt:lpstr>
      <vt:lpstr>Sheet1</vt:lpstr>
      <vt:lpstr>RnB &amp; Lisse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Jaclyn Kelly Tay Shin Ying</dc:creator>
  <cp:lastModifiedBy>Ming Choon</cp:lastModifiedBy>
  <dcterms:created xsi:type="dcterms:W3CDTF">2020-02-01T01:12:25Z</dcterms:created>
  <dcterms:modified xsi:type="dcterms:W3CDTF">2021-02-01T01:42:23Z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0x010100C1BFD383EA9C304083A8E6AB5C637A38</vt:lpwstr>
  </property>
</Properties>
</file>