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_UND\05_Spring_2025\DEMOcon_2025\02-Initial Manuscript\Review\PCB_Project_Files\BOM\"/>
    </mc:Choice>
  </mc:AlternateContent>
  <xr:revisionPtr revIDLastSave="0" documentId="13_ncr:1_{5613ACD7-274A-4E82-98BA-F79472B6524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CB_WeMosD1_I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" i="1"/>
  <c r="Q25" i="1" l="1"/>
  <c r="Q27" i="1" s="1"/>
  <c r="Q2" i="1"/>
</calcChain>
</file>

<file path=xl/sharedStrings.xml><?xml version="1.0" encoding="utf-8"?>
<sst xmlns="http://schemas.openxmlformats.org/spreadsheetml/2006/main" count="218" uniqueCount="152">
  <si>
    <t>Comment</t>
  </si>
  <si>
    <t>Description</t>
  </si>
  <si>
    <t>Designator</t>
  </si>
  <si>
    <t>Manufacturer</t>
  </si>
  <si>
    <t>MFGPN</t>
  </si>
  <si>
    <t>Quantity</t>
  </si>
  <si>
    <t>soldering instructions</t>
  </si>
  <si>
    <t>Value</t>
  </si>
  <si>
    <t>Vendor</t>
  </si>
  <si>
    <t>VPN</t>
  </si>
  <si>
    <t/>
  </si>
  <si>
    <t>Buzzer_5V</t>
  </si>
  <si>
    <t>BZ1</t>
  </si>
  <si>
    <t>Jiangsu Huaneng Elec</t>
  </si>
  <si>
    <t>TMB12A05</t>
  </si>
  <si>
    <t>Yageo</t>
  </si>
  <si>
    <t>Digi-Key</t>
  </si>
  <si>
    <t>D</t>
  </si>
  <si>
    <t>G / ex Reel</t>
  </si>
  <si>
    <t>N0150</t>
  </si>
  <si>
    <t>1N4148</t>
  </si>
  <si>
    <t>D2, D3</t>
  </si>
  <si>
    <t>ON Semiconductor</t>
  </si>
  <si>
    <t>LL4148</t>
  </si>
  <si>
    <t>LL4148FSTR-ND</t>
  </si>
  <si>
    <t>LED GREEN</t>
  </si>
  <si>
    <t>LED GREEN CLEAR 0805 SMD</t>
  </si>
  <si>
    <t>DS2</t>
  </si>
  <si>
    <t>Rohm Semiconductor</t>
  </si>
  <si>
    <t>SML-M13PTT86</t>
  </si>
  <si>
    <t>846-1029-1-ND</t>
  </si>
  <si>
    <t>Wemos D1 Mini</t>
  </si>
  <si>
    <t>M1</t>
  </si>
  <si>
    <t>OLED 128x64</t>
  </si>
  <si>
    <t>OLED Display 128x64</t>
  </si>
  <si>
    <t>OLED1</t>
  </si>
  <si>
    <t>SSD1306</t>
  </si>
  <si>
    <t>TB-RC</t>
  </si>
  <si>
    <t>TERMINAL BLOCK 5.08MM 2POS PCB Rising Clamp</t>
  </si>
  <si>
    <t>P1, P2, P3, P4, P5, P6, P7</t>
  </si>
  <si>
    <t>KF127-5.08-2P</t>
  </si>
  <si>
    <t>TERMINAL BLOCK 5.08MM 3POS PCB Rising Clamp</t>
  </si>
  <si>
    <t>P8</t>
  </si>
  <si>
    <t>KF127-5.08-3P</t>
  </si>
  <si>
    <t>Res 0603</t>
  </si>
  <si>
    <t>R</t>
  </si>
  <si>
    <t>I</t>
  </si>
  <si>
    <t>N0050</t>
  </si>
  <si>
    <t>RES SMD 10OHM 1% 1/10W 0603</t>
  </si>
  <si>
    <t>R5, R9</t>
  </si>
  <si>
    <t>RC0603FR-0710RL</t>
  </si>
  <si>
    <t>10R</t>
  </si>
  <si>
    <t>J / ex Reel</t>
  </si>
  <si>
    <t>N0062</t>
  </si>
  <si>
    <t>Res 1206</t>
  </si>
  <si>
    <t>RES SMD 1 OHM 1% 1/4W 1206</t>
  </si>
  <si>
    <t>R11</t>
  </si>
  <si>
    <t>RC1206FR-071RL</t>
  </si>
  <si>
    <t>1R</t>
  </si>
  <si>
    <t>311-1.00FRCT-ND</t>
  </si>
  <si>
    <t>WS2812B-B</t>
  </si>
  <si>
    <t>Intelligent control LED integrated light source</t>
  </si>
  <si>
    <t>U1</t>
  </si>
  <si>
    <t>T</t>
  </si>
  <si>
    <t>B</t>
  </si>
  <si>
    <t>N0133</t>
  </si>
  <si>
    <t>Location</t>
  </si>
  <si>
    <t>Pfx</t>
  </si>
  <si>
    <t>Reference Number</t>
  </si>
  <si>
    <t>AC</t>
  </si>
  <si>
    <t>LED</t>
  </si>
  <si>
    <t>N0024</t>
  </si>
  <si>
    <t>X</t>
  </si>
  <si>
    <t>CON</t>
  </si>
  <si>
    <t>N0094</t>
  </si>
  <si>
    <t>N0095</t>
  </si>
  <si>
    <t>N0158</t>
  </si>
  <si>
    <t>DIODE GEN PURP 100V 200MA SOD80  (SMD)</t>
  </si>
  <si>
    <t>unit Price(USD)</t>
    <phoneticPr fontId="3" type="noConversion"/>
  </si>
  <si>
    <t>Total Value(USD)</t>
    <phoneticPr fontId="3" type="noConversion"/>
  </si>
  <si>
    <t>Wemos D1 Mini</t>
    <phoneticPr fontId="3" type="noConversion"/>
  </si>
  <si>
    <t>Wemos_d1_mini_module</t>
    <phoneticPr fontId="3" type="noConversion"/>
  </si>
  <si>
    <t>C96093</t>
  </si>
  <si>
    <t>Number of Sets</t>
  </si>
  <si>
    <t>Total Gty</t>
  </si>
  <si>
    <t>C2846633</t>
  </si>
  <si>
    <t>C68883</t>
  </si>
  <si>
    <t>C474906</t>
  </si>
  <si>
    <t>C474907</t>
  </si>
  <si>
    <t>Cixi Kefa Elec</t>
  </si>
  <si>
    <t>C109318</t>
  </si>
  <si>
    <t>C137355</t>
  </si>
  <si>
    <t>Worldsemi</t>
  </si>
  <si>
    <t>C114586</t>
  </si>
  <si>
    <t>Lolin</t>
  </si>
  <si>
    <t>https://www.aliexpress.us/item/3256809102120062.html?spm=a2g0o.productlist.main.10.22022d2eMubRbM&amp;algo_pvid=ca395ab0-8db0-46af-86de-569ef6c94245&amp;algo_exp_id=ca395ab0-8db0-46af-86de-569ef6c94245-9&amp;pdp_ext_f=%7B%22order%22%3A%22140%22%2C%22eval%22%3A%221%22%7D&amp;pdp_npi=4%40dis%21USD%212.10%212.10%21%21%212.10%212.10%21%402101efeb17538251352367719e06b9%2112000048623403533%21sea%21US%210%21ABX&amp;curPageLogUid=2mNgH9PJghuR&amp;utparam-url=scene%3Asearch%7Cquery_from%3A</t>
  </si>
  <si>
    <t>LCSC</t>
  </si>
  <si>
    <t>https://www.aliexpress.us/item/3256801675447576.html?spm=a2g0o.productlist.main.29.47a81ba94ckKq4&amp;algo_pvid=fdc39047-4d4a-4921-b49c-b88cf4280135&amp;algo_exp_id=fdc39047-4d4a-4921-b49c-b88cf4280135-28&amp;pdp_ext_f=%7B%22order%22%3A%22197%22%2C%22eval%22%3A%221%22%7D&amp;pdp_npi=4%40dis%21USD%212.48%212.16%21%21%2117.71%2115.41%21%402101ec1a17538253566086134eb249%2112000017897383263%21sea%21US%210%21ABX&amp;curPageLogUid=X7V47rlnpc73&amp;utparam-url=scene%3Asearch%7Cquery_from%3A</t>
  </si>
  <si>
    <t>C1, C6</t>
  </si>
  <si>
    <t>CC0805KKX5R8BB106</t>
  </si>
  <si>
    <t>Capacitor Ceramic 0.10uF 10% 16V X7R 0603</t>
  </si>
  <si>
    <t>C2, C4, C5, C7</t>
  </si>
  <si>
    <t>CC0603JRX7R8BB104</t>
  </si>
  <si>
    <t>C3</t>
  </si>
  <si>
    <t>1 Amp General Purpose Rectifier</t>
  </si>
  <si>
    <t>D1</t>
  </si>
  <si>
    <t>LED RED 3MM</t>
  </si>
  <si>
    <t>DS1</t>
  </si>
  <si>
    <t>Relay-SPDT_5V</t>
  </si>
  <si>
    <t>K1</t>
  </si>
  <si>
    <t>MMBT2222ALT1G</t>
  </si>
  <si>
    <t>TRANS NPN 40V 0.6A SOT23</t>
  </si>
  <si>
    <t>Q1, Q2</t>
  </si>
  <si>
    <t>RES SMD 1K OHM 1% 1/10W 0603</t>
  </si>
  <si>
    <t>R1, R6, R7, R8, R12</t>
  </si>
  <si>
    <t>RC0603FR-071KL</t>
  </si>
  <si>
    <t>RES SMD 4.7K OHM 1% 1/10W 0603</t>
  </si>
  <si>
    <t>R2, R3</t>
  </si>
  <si>
    <t>RC0603FR-074K7L</t>
  </si>
  <si>
    <t>RES SMD 10K OHM 1% 1/10W 0603</t>
  </si>
  <si>
    <t>R4</t>
  </si>
  <si>
    <t>RC0603FR-0710KL</t>
  </si>
  <si>
    <t>RES SMD 100K OHM 5% 1/10W 0603</t>
  </si>
  <si>
    <t>R10, R13</t>
  </si>
  <si>
    <t>RC0603FR-07100KL</t>
  </si>
  <si>
    <t>SWITCH TACTILE SPST-NO 0.05A 12V 9.5MM</t>
  </si>
  <si>
    <t>S1, S2</t>
  </si>
  <si>
    <t>E-Switch</t>
  </si>
  <si>
    <t>TL1105BF100Q</t>
  </si>
  <si>
    <t>C22548</t>
  </si>
  <si>
    <t>C99782</t>
  </si>
  <si>
    <t>C98220</t>
  </si>
  <si>
    <t>C14675</t>
  </si>
  <si>
    <t>onsemi</t>
  </si>
  <si>
    <t>C82460</t>
  </si>
  <si>
    <t>C273466</t>
  </si>
  <si>
    <t>C232439</t>
  </si>
  <si>
    <t>1N4007G</t>
  </si>
  <si>
    <t>Capacitor Ceramic 10uF 10% 16V X5R 0805</t>
  </si>
  <si>
    <t>C327087</t>
  </si>
  <si>
    <t>C89831</t>
  </si>
  <si>
    <t>HRK</t>
  </si>
  <si>
    <t>25V100uF CD110</t>
  </si>
  <si>
    <t>C2960218</t>
  </si>
  <si>
    <t xml:space="preserve">Aluminum Electrolytic Capacitors 100uF 25V ±20% Through Hole,D6.3xL7mm </t>
  </si>
  <si>
    <t>XINGLIGHT</t>
  </si>
  <si>
    <t>XL-302SURD</t>
  </si>
  <si>
    <t>C2895470</t>
  </si>
  <si>
    <t>Ningbo Songle Relay</t>
  </si>
  <si>
    <t>SRD-05VDC-SL-C</t>
  </si>
  <si>
    <t>C35449</t>
  </si>
  <si>
    <t>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</si>
</sst>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4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i/>
      <sz val="8"/>
      <color rgb="FF000000"/>
      <name val="Segoe UI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2" fillId="3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E1" workbookViewId="0">
      <selection activeCell="G32" sqref="G32"/>
    </sheetView>
  </sheetViews>
  <sheetFormatPr defaultRowHeight="14.4"/>
  <cols>
    <col min="1" max="2" width="11.109375" customWidth="1"/>
    <col min="3" max="3" width="11.6640625" customWidth="1"/>
    <col min="4" max="4" width="14" customWidth="1"/>
    <col min="5" max="5" width="36.5546875" customWidth="1"/>
    <col min="6" max="6" width="17.6640625" customWidth="1"/>
    <col min="7" max="7" width="13.109375" customWidth="1"/>
    <col min="8" max="8" width="23.77734375" customWidth="1"/>
    <col min="9" max="9" width="14.109375" hidden="1" customWidth="1"/>
    <col min="10" max="10" width="12.88671875" hidden="1" customWidth="1"/>
    <col min="11" max="11" width="7.21875" hidden="1" customWidth="1"/>
    <col min="12" max="12" width="7.21875" customWidth="1"/>
    <col min="13" max="13" width="14.33203125" customWidth="1"/>
    <col min="14" max="14" width="9.33203125" customWidth="1"/>
    <col min="16" max="16" width="12.33203125" style="6" customWidth="1"/>
    <col min="17" max="17" width="11.33203125" style="6" customWidth="1"/>
    <col min="18" max="18" width="17.21875" customWidth="1"/>
  </cols>
  <sheetData>
    <row r="1" spans="1:17">
      <c r="A1" s="3" t="s">
        <v>66</v>
      </c>
      <c r="B1" s="4" t="s">
        <v>67</v>
      </c>
      <c r="C1" s="4" t="s">
        <v>68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/>
      <c r="M1" s="1" t="s">
        <v>9</v>
      </c>
      <c r="N1" s="1" t="s">
        <v>5</v>
      </c>
      <c r="O1" s="1" t="s">
        <v>84</v>
      </c>
      <c r="P1" s="5" t="s">
        <v>78</v>
      </c>
      <c r="Q1" s="5" t="s">
        <v>79</v>
      </c>
    </row>
    <row r="2" spans="1:17">
      <c r="A2" s="2" t="s">
        <v>63</v>
      </c>
      <c r="B2" s="2" t="s">
        <v>64</v>
      </c>
      <c r="C2" s="2" t="s">
        <v>65</v>
      </c>
      <c r="D2" s="2" t="s">
        <v>11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10</v>
      </c>
      <c r="J2" s="2" t="s">
        <v>10</v>
      </c>
      <c r="K2" s="2" t="s">
        <v>10</v>
      </c>
      <c r="L2" s="2" t="s">
        <v>96</v>
      </c>
      <c r="M2" s="2" t="s">
        <v>82</v>
      </c>
      <c r="N2" s="2">
        <v>1</v>
      </c>
      <c r="O2" s="2">
        <f>N2*$F$26</f>
        <v>50</v>
      </c>
      <c r="P2" s="2">
        <v>0.14050000000000001</v>
      </c>
      <c r="Q2" s="2">
        <f>O2*P2</f>
        <v>7.0250000000000004</v>
      </c>
    </row>
    <row r="3" spans="1:17">
      <c r="A3" s="2" t="s">
        <v>18</v>
      </c>
      <c r="B3" s="2" t="s">
        <v>17</v>
      </c>
      <c r="C3" s="2" t="s">
        <v>19</v>
      </c>
      <c r="D3" s="2" t="s">
        <v>20</v>
      </c>
      <c r="E3" s="2" t="s">
        <v>77</v>
      </c>
      <c r="F3" s="2" t="s">
        <v>21</v>
      </c>
      <c r="G3" s="2" t="s">
        <v>22</v>
      </c>
      <c r="H3" s="2" t="s">
        <v>23</v>
      </c>
      <c r="I3" s="2" t="s">
        <v>23</v>
      </c>
      <c r="J3" s="2" t="s">
        <v>16</v>
      </c>
      <c r="K3" s="2" t="s">
        <v>24</v>
      </c>
      <c r="L3" s="2" t="s">
        <v>96</v>
      </c>
      <c r="M3" s="2" t="s">
        <v>86</v>
      </c>
      <c r="N3" s="2">
        <v>2</v>
      </c>
      <c r="O3" s="2">
        <f t="shared" ref="O3:O23" si="0">N3*$F$26</f>
        <v>100</v>
      </c>
      <c r="P3" s="2">
        <v>1.24E-2</v>
      </c>
      <c r="Q3" s="2">
        <f t="shared" ref="Q3:Q23" si="1">O3*P3</f>
        <v>1.24</v>
      </c>
    </row>
    <row r="4" spans="1:17">
      <c r="A4" s="2" t="s">
        <v>69</v>
      </c>
      <c r="B4" s="2" t="s">
        <v>70</v>
      </c>
      <c r="C4" s="2" t="s">
        <v>71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25</v>
      </c>
      <c r="J4" s="2" t="s">
        <v>16</v>
      </c>
      <c r="K4" s="2" t="s">
        <v>30</v>
      </c>
      <c r="L4" s="2" t="s">
        <v>96</v>
      </c>
      <c r="M4" s="2" t="s">
        <v>85</v>
      </c>
      <c r="N4" s="2">
        <v>1</v>
      </c>
      <c r="O4" s="2">
        <f t="shared" si="0"/>
        <v>50</v>
      </c>
      <c r="P4" s="2">
        <v>0.12130000000000001</v>
      </c>
      <c r="Q4" s="2">
        <f t="shared" si="1"/>
        <v>6.0650000000000004</v>
      </c>
    </row>
    <row r="5" spans="1:17">
      <c r="A5" s="2" t="s">
        <v>10</v>
      </c>
      <c r="B5" s="2" t="s">
        <v>10</v>
      </c>
      <c r="C5" s="2" t="s">
        <v>10</v>
      </c>
      <c r="D5" s="2" t="s">
        <v>31</v>
      </c>
      <c r="E5" s="2" t="s">
        <v>80</v>
      </c>
      <c r="F5" s="2" t="s">
        <v>32</v>
      </c>
      <c r="G5" s="2" t="s">
        <v>94</v>
      </c>
      <c r="H5" s="2" t="s">
        <v>81</v>
      </c>
      <c r="I5" s="2" t="s">
        <v>10</v>
      </c>
      <c r="J5" s="2" t="s">
        <v>10</v>
      </c>
      <c r="K5" s="2" t="s">
        <v>10</v>
      </c>
      <c r="L5" s="2"/>
      <c r="M5" s="2" t="s">
        <v>95</v>
      </c>
      <c r="N5" s="2">
        <v>1</v>
      </c>
      <c r="O5" s="2">
        <f t="shared" si="0"/>
        <v>50</v>
      </c>
      <c r="P5" s="2">
        <v>2.1</v>
      </c>
      <c r="Q5" s="2">
        <f t="shared" si="1"/>
        <v>105</v>
      </c>
    </row>
    <row r="6" spans="1:17">
      <c r="A6" s="2" t="s">
        <v>10</v>
      </c>
      <c r="B6" s="2" t="s">
        <v>10</v>
      </c>
      <c r="C6" s="2" t="s">
        <v>10</v>
      </c>
      <c r="D6" s="2" t="s">
        <v>33</v>
      </c>
      <c r="E6" s="2" t="s">
        <v>34</v>
      </c>
      <c r="F6" s="2" t="s">
        <v>35</v>
      </c>
      <c r="G6" s="2" t="s">
        <v>10</v>
      </c>
      <c r="H6" s="2" t="s">
        <v>36</v>
      </c>
      <c r="I6" s="2" t="s">
        <v>10</v>
      </c>
      <c r="J6" s="2" t="s">
        <v>10</v>
      </c>
      <c r="K6" s="2" t="s">
        <v>10</v>
      </c>
      <c r="L6" s="2"/>
      <c r="M6" s="2" t="s">
        <v>97</v>
      </c>
      <c r="N6" s="2">
        <v>1</v>
      </c>
      <c r="O6" s="2">
        <f t="shared" si="0"/>
        <v>50</v>
      </c>
      <c r="P6" s="2">
        <v>1.4</v>
      </c>
      <c r="Q6" s="2">
        <f t="shared" si="1"/>
        <v>70</v>
      </c>
    </row>
    <row r="7" spans="1:17">
      <c r="A7" s="2" t="s">
        <v>72</v>
      </c>
      <c r="B7" s="2" t="s">
        <v>73</v>
      </c>
      <c r="C7" s="2" t="s">
        <v>74</v>
      </c>
      <c r="D7" s="2" t="s">
        <v>37</v>
      </c>
      <c r="E7" s="2" t="s">
        <v>38</v>
      </c>
      <c r="F7" s="2" t="s">
        <v>39</v>
      </c>
      <c r="G7" s="2" t="s">
        <v>89</v>
      </c>
      <c r="H7" s="2" t="s">
        <v>40</v>
      </c>
      <c r="I7" s="2" t="s">
        <v>10</v>
      </c>
      <c r="J7" s="2" t="s">
        <v>10</v>
      </c>
      <c r="K7" s="2" t="s">
        <v>10</v>
      </c>
      <c r="L7" s="2" t="s">
        <v>96</v>
      </c>
      <c r="M7" s="2" t="s">
        <v>87</v>
      </c>
      <c r="N7" s="2">
        <v>7</v>
      </c>
      <c r="O7" s="2">
        <f t="shared" si="0"/>
        <v>350</v>
      </c>
      <c r="P7" s="2">
        <v>8.1600000000000006E-2</v>
      </c>
      <c r="Q7" s="2">
        <f t="shared" si="1"/>
        <v>28.560000000000002</v>
      </c>
    </row>
    <row r="8" spans="1:17">
      <c r="A8" s="2" t="s">
        <v>72</v>
      </c>
      <c r="B8" s="2" t="s">
        <v>73</v>
      </c>
      <c r="C8" s="2" t="s">
        <v>75</v>
      </c>
      <c r="D8" s="2" t="s">
        <v>37</v>
      </c>
      <c r="E8" s="2" t="s">
        <v>41</v>
      </c>
      <c r="F8" s="2" t="s">
        <v>42</v>
      </c>
      <c r="G8" s="2" t="s">
        <v>89</v>
      </c>
      <c r="H8" s="2" t="s">
        <v>43</v>
      </c>
      <c r="I8" s="2" t="s">
        <v>10</v>
      </c>
      <c r="J8" s="2" t="s">
        <v>10</v>
      </c>
      <c r="K8" s="2" t="s">
        <v>10</v>
      </c>
      <c r="L8" s="2" t="s">
        <v>96</v>
      </c>
      <c r="M8" s="2" t="s">
        <v>88</v>
      </c>
      <c r="N8" s="2">
        <v>1</v>
      </c>
      <c r="O8" s="2">
        <f t="shared" si="0"/>
        <v>50</v>
      </c>
      <c r="P8" s="2">
        <v>0.1106</v>
      </c>
      <c r="Q8" s="2">
        <f t="shared" si="1"/>
        <v>5.53</v>
      </c>
    </row>
    <row r="9" spans="1:17">
      <c r="A9" s="2" t="s">
        <v>46</v>
      </c>
      <c r="B9" s="2" t="s">
        <v>45</v>
      </c>
      <c r="C9" s="2" t="s">
        <v>47</v>
      </c>
      <c r="D9" s="2" t="s">
        <v>44</v>
      </c>
      <c r="E9" s="2" t="s">
        <v>48</v>
      </c>
      <c r="F9" s="2" t="s">
        <v>49</v>
      </c>
      <c r="G9" s="2" t="s">
        <v>15</v>
      </c>
      <c r="H9" s="2" t="s">
        <v>50</v>
      </c>
      <c r="I9" s="2" t="s">
        <v>51</v>
      </c>
      <c r="J9" s="2" t="s">
        <v>16</v>
      </c>
      <c r="K9" s="2" t="s">
        <v>10</v>
      </c>
      <c r="L9" s="2" t="s">
        <v>96</v>
      </c>
      <c r="M9" s="2" t="s">
        <v>90</v>
      </c>
      <c r="N9" s="2">
        <v>2</v>
      </c>
      <c r="O9" s="2">
        <f t="shared" si="0"/>
        <v>100</v>
      </c>
      <c r="P9" s="2">
        <v>2.7000000000000001E-3</v>
      </c>
      <c r="Q9" s="2">
        <f t="shared" si="1"/>
        <v>0.27</v>
      </c>
    </row>
    <row r="10" spans="1:17">
      <c r="A10" s="2"/>
      <c r="B10" s="2"/>
      <c r="C10" s="2"/>
      <c r="D10" s="2"/>
      <c r="E10" s="2" t="s">
        <v>113</v>
      </c>
      <c r="F10" s="2" t="s">
        <v>114</v>
      </c>
      <c r="G10" s="2" t="s">
        <v>15</v>
      </c>
      <c r="H10" s="2" t="s">
        <v>115</v>
      </c>
      <c r="I10" s="2"/>
      <c r="J10" s="2"/>
      <c r="K10" s="2"/>
      <c r="L10" s="2" t="s">
        <v>96</v>
      </c>
      <c r="M10" s="2" t="s">
        <v>129</v>
      </c>
      <c r="N10" s="2">
        <v>5</v>
      </c>
      <c r="O10" s="2">
        <f t="shared" si="0"/>
        <v>250</v>
      </c>
      <c r="P10" s="2">
        <v>1.1000000000000001E-3</v>
      </c>
      <c r="Q10" s="2">
        <f t="shared" si="1"/>
        <v>0.27500000000000002</v>
      </c>
    </row>
    <row r="11" spans="1:17">
      <c r="A11" s="2"/>
      <c r="B11" s="2"/>
      <c r="C11" s="2"/>
      <c r="D11" s="2"/>
      <c r="E11" s="2" t="s">
        <v>116</v>
      </c>
      <c r="F11" s="2" t="s">
        <v>117</v>
      </c>
      <c r="G11" s="2" t="s">
        <v>15</v>
      </c>
      <c r="H11" s="2" t="s">
        <v>118</v>
      </c>
      <c r="I11" s="2"/>
      <c r="J11" s="2"/>
      <c r="K11" s="2"/>
      <c r="L11" s="2" t="s">
        <v>96</v>
      </c>
      <c r="M11" s="2" t="s">
        <v>130</v>
      </c>
      <c r="N11" s="2">
        <v>2</v>
      </c>
      <c r="O11" s="2">
        <f t="shared" si="0"/>
        <v>100</v>
      </c>
      <c r="P11" s="2">
        <v>1.1000000000000001E-3</v>
      </c>
      <c r="Q11" s="2">
        <f t="shared" si="1"/>
        <v>0.11</v>
      </c>
    </row>
    <row r="12" spans="1:17">
      <c r="A12" s="2"/>
      <c r="B12" s="2"/>
      <c r="C12" s="2"/>
      <c r="D12" s="2"/>
      <c r="E12" s="2" t="s">
        <v>119</v>
      </c>
      <c r="F12" s="2" t="s">
        <v>120</v>
      </c>
      <c r="G12" s="2" t="s">
        <v>15</v>
      </c>
      <c r="H12" s="2" t="s">
        <v>121</v>
      </c>
      <c r="I12" s="2"/>
      <c r="J12" s="2"/>
      <c r="K12" s="2"/>
      <c r="L12" s="2" t="s">
        <v>96</v>
      </c>
      <c r="M12" s="2" t="s">
        <v>131</v>
      </c>
      <c r="N12" s="2">
        <v>1</v>
      </c>
      <c r="O12" s="2">
        <f t="shared" si="0"/>
        <v>50</v>
      </c>
      <c r="P12" s="2">
        <v>1.1000000000000001E-3</v>
      </c>
      <c r="Q12" s="2">
        <f t="shared" si="1"/>
        <v>5.5E-2</v>
      </c>
    </row>
    <row r="13" spans="1:17">
      <c r="A13" s="2"/>
      <c r="B13" s="2"/>
      <c r="C13" s="2"/>
      <c r="D13" s="2"/>
      <c r="E13" s="2" t="s">
        <v>122</v>
      </c>
      <c r="F13" s="2" t="s">
        <v>123</v>
      </c>
      <c r="G13" s="2" t="s">
        <v>15</v>
      </c>
      <c r="H13" s="2" t="s">
        <v>124</v>
      </c>
      <c r="I13" s="2"/>
      <c r="J13" s="2"/>
      <c r="K13" s="2"/>
      <c r="L13" s="2" t="s">
        <v>96</v>
      </c>
      <c r="M13" s="2" t="s">
        <v>132</v>
      </c>
      <c r="N13" s="2">
        <v>2</v>
      </c>
      <c r="O13" s="2">
        <f t="shared" si="0"/>
        <v>100</v>
      </c>
      <c r="P13" s="2">
        <v>1E-3</v>
      </c>
      <c r="Q13" s="2">
        <f t="shared" si="1"/>
        <v>0.1</v>
      </c>
    </row>
    <row r="14" spans="1:17">
      <c r="A14" s="2" t="s">
        <v>52</v>
      </c>
      <c r="B14" s="2" t="s">
        <v>45</v>
      </c>
      <c r="C14" s="2" t="s">
        <v>53</v>
      </c>
      <c r="D14" s="2" t="s">
        <v>54</v>
      </c>
      <c r="E14" s="2" t="s">
        <v>55</v>
      </c>
      <c r="F14" s="2" t="s">
        <v>56</v>
      </c>
      <c r="G14" s="2" t="s">
        <v>15</v>
      </c>
      <c r="H14" s="2" t="s">
        <v>57</v>
      </c>
      <c r="I14" s="2" t="s">
        <v>58</v>
      </c>
      <c r="J14" s="2" t="s">
        <v>16</v>
      </c>
      <c r="K14" s="2" t="s">
        <v>59</v>
      </c>
      <c r="L14" s="2" t="s">
        <v>96</v>
      </c>
      <c r="M14" s="2" t="s">
        <v>91</v>
      </c>
      <c r="N14" s="2">
        <v>1</v>
      </c>
      <c r="O14" s="2">
        <f t="shared" si="0"/>
        <v>50</v>
      </c>
      <c r="P14" s="2">
        <v>1.0500000000000001E-2</v>
      </c>
      <c r="Q14" s="2">
        <f t="shared" si="1"/>
        <v>0.52500000000000002</v>
      </c>
    </row>
    <row r="15" spans="1:17">
      <c r="A15" s="2" t="s">
        <v>69</v>
      </c>
      <c r="B15" s="2" t="s">
        <v>70</v>
      </c>
      <c r="C15" s="2" t="s">
        <v>76</v>
      </c>
      <c r="D15" s="2" t="s">
        <v>60</v>
      </c>
      <c r="E15" s="2" t="s">
        <v>61</v>
      </c>
      <c r="F15" s="2" t="s">
        <v>62</v>
      </c>
      <c r="G15" s="2" t="s">
        <v>92</v>
      </c>
      <c r="H15" s="2" t="s">
        <v>60</v>
      </c>
      <c r="I15" s="2" t="s">
        <v>10</v>
      </c>
      <c r="J15" s="2" t="s">
        <v>10</v>
      </c>
      <c r="K15" s="2" t="s">
        <v>10</v>
      </c>
      <c r="L15" s="2" t="s">
        <v>96</v>
      </c>
      <c r="M15" s="2" t="s">
        <v>93</v>
      </c>
      <c r="N15" s="2">
        <v>1</v>
      </c>
      <c r="O15" s="2">
        <f t="shared" si="0"/>
        <v>50</v>
      </c>
      <c r="P15" s="2">
        <v>6.5799999999999997E-2</v>
      </c>
      <c r="Q15" s="2">
        <f t="shared" si="1"/>
        <v>3.29</v>
      </c>
    </row>
    <row r="16" spans="1:17">
      <c r="E16" s="2" t="s">
        <v>111</v>
      </c>
      <c r="F16" s="2" t="s">
        <v>112</v>
      </c>
      <c r="G16" s="2" t="s">
        <v>133</v>
      </c>
      <c r="H16" s="2" t="s">
        <v>110</v>
      </c>
      <c r="L16" s="2" t="s">
        <v>96</v>
      </c>
      <c r="M16" s="2" t="s">
        <v>134</v>
      </c>
      <c r="N16" s="2">
        <v>2</v>
      </c>
      <c r="O16" s="2">
        <f t="shared" si="0"/>
        <v>100</v>
      </c>
      <c r="P16" s="2">
        <v>1.37E-2</v>
      </c>
      <c r="Q16" s="2">
        <f t="shared" si="1"/>
        <v>1.37</v>
      </c>
    </row>
    <row r="17" spans="5:17">
      <c r="E17" s="2" t="s">
        <v>125</v>
      </c>
      <c r="F17" s="2" t="s">
        <v>126</v>
      </c>
      <c r="G17" s="2" t="s">
        <v>127</v>
      </c>
      <c r="H17" s="2" t="s">
        <v>128</v>
      </c>
      <c r="L17" s="2" t="s">
        <v>96</v>
      </c>
      <c r="M17" s="2" t="s">
        <v>135</v>
      </c>
      <c r="N17" s="2">
        <v>2</v>
      </c>
      <c r="O17" s="2">
        <f t="shared" si="0"/>
        <v>100</v>
      </c>
      <c r="P17" s="2">
        <v>0.13550000000000001</v>
      </c>
      <c r="Q17" s="2">
        <f t="shared" si="1"/>
        <v>13.55</v>
      </c>
    </row>
    <row r="18" spans="5:17">
      <c r="E18" s="2" t="s">
        <v>104</v>
      </c>
      <c r="F18" s="2" t="s">
        <v>105</v>
      </c>
      <c r="G18" s="2" t="s">
        <v>133</v>
      </c>
      <c r="H18" s="2" t="s">
        <v>137</v>
      </c>
      <c r="L18" s="2" t="s">
        <v>96</v>
      </c>
      <c r="M18" s="2" t="s">
        <v>136</v>
      </c>
      <c r="N18" s="2">
        <v>1</v>
      </c>
      <c r="O18" s="2">
        <f t="shared" si="0"/>
        <v>50</v>
      </c>
      <c r="P18" s="2">
        <v>1.37E-2</v>
      </c>
      <c r="Q18" s="2">
        <f t="shared" si="1"/>
        <v>0.68500000000000005</v>
      </c>
    </row>
    <row r="19" spans="5:17">
      <c r="E19" s="2" t="s">
        <v>100</v>
      </c>
      <c r="F19" s="2" t="s">
        <v>101</v>
      </c>
      <c r="G19" s="2" t="s">
        <v>15</v>
      </c>
      <c r="H19" s="2" t="s">
        <v>102</v>
      </c>
      <c r="L19" s="2" t="s">
        <v>96</v>
      </c>
      <c r="M19" s="2" t="s">
        <v>139</v>
      </c>
      <c r="N19" s="2">
        <v>4</v>
      </c>
      <c r="O19" s="2">
        <f t="shared" si="0"/>
        <v>200</v>
      </c>
      <c r="P19" s="2">
        <v>3.8999999999999998E-3</v>
      </c>
      <c r="Q19" s="2">
        <f t="shared" si="1"/>
        <v>0.77999999999999992</v>
      </c>
    </row>
    <row r="20" spans="5:17">
      <c r="E20" s="2" t="s">
        <v>138</v>
      </c>
      <c r="F20" s="2" t="s">
        <v>98</v>
      </c>
      <c r="G20" s="2" t="s">
        <v>15</v>
      </c>
      <c r="H20" s="2" t="s">
        <v>99</v>
      </c>
      <c r="L20" s="2" t="s">
        <v>96</v>
      </c>
      <c r="M20" s="2" t="s">
        <v>140</v>
      </c>
      <c r="N20" s="2">
        <v>2</v>
      </c>
      <c r="O20" s="2">
        <f t="shared" si="0"/>
        <v>100</v>
      </c>
      <c r="P20" s="2">
        <v>1.37E-2</v>
      </c>
      <c r="Q20" s="2">
        <f>O20*P20</f>
        <v>1.37</v>
      </c>
    </row>
    <row r="21" spans="5:17">
      <c r="E21" s="2" t="s">
        <v>144</v>
      </c>
      <c r="F21" s="2" t="s">
        <v>103</v>
      </c>
      <c r="G21" s="2" t="s">
        <v>141</v>
      </c>
      <c r="H21" s="2" t="s">
        <v>142</v>
      </c>
      <c r="I21" s="2"/>
      <c r="J21" s="2"/>
      <c r="K21" s="2"/>
      <c r="L21" s="2" t="s">
        <v>96</v>
      </c>
      <c r="M21" s="2" t="s">
        <v>143</v>
      </c>
      <c r="N21" s="2">
        <v>1</v>
      </c>
      <c r="O21" s="2">
        <f t="shared" si="0"/>
        <v>50</v>
      </c>
      <c r="P21" s="2">
        <v>1.8100000000000002E-2</v>
      </c>
      <c r="Q21" s="2">
        <f t="shared" si="1"/>
        <v>0.90500000000000003</v>
      </c>
    </row>
    <row r="22" spans="5:17">
      <c r="E22" s="2" t="s">
        <v>106</v>
      </c>
      <c r="F22" s="2" t="s">
        <v>107</v>
      </c>
      <c r="G22" s="2" t="s">
        <v>145</v>
      </c>
      <c r="H22" s="2" t="s">
        <v>146</v>
      </c>
      <c r="I22" s="2"/>
      <c r="J22" s="2"/>
      <c r="K22" s="2"/>
      <c r="L22" s="2" t="s">
        <v>96</v>
      </c>
      <c r="M22" s="2" t="s">
        <v>147</v>
      </c>
      <c r="N22" s="2">
        <v>1</v>
      </c>
      <c r="O22" s="2">
        <f t="shared" si="0"/>
        <v>50</v>
      </c>
      <c r="P22" s="2">
        <v>1.37E-2</v>
      </c>
      <c r="Q22" s="2">
        <f t="shared" si="1"/>
        <v>0.68500000000000005</v>
      </c>
    </row>
    <row r="23" spans="5:17">
      <c r="E23" s="2" t="s">
        <v>108</v>
      </c>
      <c r="F23" s="2" t="s">
        <v>109</v>
      </c>
      <c r="G23" s="2" t="s">
        <v>148</v>
      </c>
      <c r="H23" s="2" t="s">
        <v>149</v>
      </c>
      <c r="I23" s="2"/>
      <c r="J23" s="2"/>
      <c r="K23" s="2"/>
      <c r="L23" s="2" t="s">
        <v>96</v>
      </c>
      <c r="M23" s="2" t="s">
        <v>150</v>
      </c>
      <c r="N23" s="2">
        <v>1</v>
      </c>
      <c r="O23" s="2">
        <f t="shared" si="0"/>
        <v>50</v>
      </c>
      <c r="P23" s="2">
        <v>1.37E-2</v>
      </c>
      <c r="Q23" s="2">
        <f t="shared" si="1"/>
        <v>0.68500000000000005</v>
      </c>
    </row>
    <row r="25" spans="5:17">
      <c r="Q25" s="6">
        <f>SUM(Q2:Q24)</f>
        <v>248.07500000000005</v>
      </c>
    </row>
    <row r="26" spans="5:17">
      <c r="E26" s="7" t="s">
        <v>83</v>
      </c>
      <c r="F26">
        <v>50</v>
      </c>
    </row>
    <row r="27" spans="5:17">
      <c r="P27" s="6" t="s">
        <v>151</v>
      </c>
      <c r="Q27" s="6">
        <f>Q25/F26</f>
        <v>4.9615000000000009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PCB_WeMosD1_IoT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Nethshan Narasinghe</dc:creator>
  <cp:lastModifiedBy>Narasinghage Don, Nethshan</cp:lastModifiedBy>
  <dcterms:created xsi:type="dcterms:W3CDTF">2023-08-08T08:10:02Z</dcterms:created>
  <dcterms:modified xsi:type="dcterms:W3CDTF">2025-07-30T07:52:03Z</dcterms:modified>
</cp:coreProperties>
</file>