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5C60D37-36B3-4709-AD96-BB3562129426}" xr6:coauthVersionLast="47" xr6:coauthVersionMax="47" xr10:uidLastSave="{00000000-0000-0000-0000-000000000000}"/>
  <bookViews>
    <workbookView xWindow="-120" yWindow="-120" windowWidth="20730" windowHeight="11160" xr2:uid="{26D4546B-D2A1-4444-8EAF-A6228F96F0C1}"/>
  </bookViews>
  <sheets>
    <sheet name="Data Entry" sheetId="1" r:id="rId1"/>
    <sheet name="Summary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I9" i="1"/>
  <c r="J9" i="1"/>
  <c r="K9" i="1"/>
  <c r="L9" i="1"/>
  <c r="I10" i="1"/>
  <c r="J10" i="1"/>
  <c r="K10" i="1"/>
  <c r="L10" i="1"/>
  <c r="J7" i="1"/>
  <c r="K7" i="1"/>
  <c r="L7" i="1"/>
  <c r="I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7" i="1"/>
  <c r="F15" i="4"/>
  <c r="G15" i="4"/>
  <c r="F14" i="4"/>
  <c r="F5" i="4"/>
  <c r="F23" i="4"/>
  <c r="G23" i="4"/>
  <c r="F6" i="4"/>
  <c r="G6" i="4"/>
  <c r="G5" i="4"/>
  <c r="F17" i="4"/>
  <c r="F18" i="4"/>
  <c r="G18" i="4"/>
  <c r="F8" i="4"/>
  <c r="F9" i="4"/>
  <c r="G9" i="4"/>
  <c r="G14" i="4"/>
  <c r="F24" i="4"/>
  <c r="F26" i="4"/>
  <c r="F27" i="4"/>
  <c r="G27" i="4"/>
  <c r="G24" i="4"/>
</calcChain>
</file>

<file path=xl/sharedStrings.xml><?xml version="1.0" encoding="utf-8"?>
<sst xmlns="http://schemas.openxmlformats.org/spreadsheetml/2006/main" count="48" uniqueCount="33">
  <si>
    <t>Budget</t>
  </si>
  <si>
    <t>Item</t>
  </si>
  <si>
    <t>Mortgage or Rent</t>
  </si>
  <si>
    <t>Insurance</t>
  </si>
  <si>
    <t>Wages</t>
  </si>
  <si>
    <t>Payroll taxes</t>
  </si>
  <si>
    <t>Cleaning</t>
  </si>
  <si>
    <t>Equipment Lease</t>
  </si>
  <si>
    <t>Bank &amp; Card Fees</t>
  </si>
  <si>
    <t>Maintenance</t>
  </si>
  <si>
    <t>Facebook Ads</t>
  </si>
  <si>
    <t>App &amp; SMS fees</t>
  </si>
  <si>
    <t>Legal fees</t>
  </si>
  <si>
    <t>Misc.</t>
  </si>
  <si>
    <t>Shampoo &amp; other materials</t>
  </si>
  <si>
    <t>Phone &amp; Internet</t>
  </si>
  <si>
    <t>Magazines</t>
  </si>
  <si>
    <t>Actual</t>
  </si>
  <si>
    <t>Regular appointments</t>
  </si>
  <si>
    <t>Price</t>
  </si>
  <si>
    <t>Number</t>
  </si>
  <si>
    <t>Special appointments</t>
  </si>
  <si>
    <t>Product Sales</t>
  </si>
  <si>
    <t>House calls</t>
  </si>
  <si>
    <t>Electricity</t>
  </si>
  <si>
    <t>Water</t>
  </si>
  <si>
    <t>Variance</t>
  </si>
  <si>
    <t>Variance %</t>
  </si>
  <si>
    <t>Profits</t>
  </si>
  <si>
    <t>Budget Summary</t>
  </si>
  <si>
    <t>Expenses</t>
  </si>
  <si>
    <t>Income</t>
  </si>
  <si>
    <t>Simple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</si>
</sst>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5" tint="-0.249977111117893"/>
      <name val="Segoe UI Black"/>
      <family val="2"/>
    </font>
    <font>
      <sz val="28"/>
      <color theme="9" tint="-0.249977111117893"/>
      <name val="Segoe UI Black"/>
      <family val="2"/>
    </font>
    <font>
      <sz val="11"/>
      <color theme="0"/>
      <name val="Calibri"/>
      <family val="2"/>
      <scheme val="minor"/>
    </font>
    <font>
      <sz val="28"/>
      <color rgb="FFFF0000"/>
      <name val="Segoe UI Black"/>
      <family val="2"/>
    </font>
    <font>
      <sz val="28"/>
      <color rgb="FF08B018"/>
      <name val="Segoe UI Black"/>
      <family val="2"/>
    </font>
    <font>
      <sz val="11"/>
      <color rgb="FF08B018"/>
      <name val="Calibri"/>
      <family val="2"/>
      <scheme val="minor"/>
    </font>
    <font>
      <sz val="28"/>
      <color theme="4"/>
      <name val="Segoe UI Black"/>
      <family val="2"/>
    </font>
    <font>
      <b/>
      <sz val="36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9"/>
      </bottom>
      <diagonal/>
    </border>
    <border>
      <left/>
      <right/>
      <top/>
      <bottom style="thick">
        <color theme="3"/>
      </bottom>
      <diagonal/>
    </border>
    <border>
      <left/>
      <right/>
      <top/>
      <bottom style="hair">
        <color theme="0"/>
      </bottom>
      <diagonal/>
    </border>
    <border>
      <left/>
      <right/>
      <top style="hair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0" fontId="2" fillId="4" borderId="1" xfId="0" applyFont="1" applyFill="1" applyBorder="1"/>
    <xf numFmtId="0" fontId="0" fillId="4" borderId="0" xfId="0" applyFill="1"/>
    <xf numFmtId="6" fontId="0" fillId="4" borderId="0" xfId="0" applyNumberFormat="1" applyFill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4" xfId="0" applyFill="1" applyBorder="1"/>
    <xf numFmtId="6" fontId="0" fillId="4" borderId="4" xfId="0" applyNumberFormat="1" applyFill="1" applyBorder="1"/>
    <xf numFmtId="0" fontId="0" fillId="4" borderId="5" xfId="0" applyFill="1" applyBorder="1"/>
    <xf numFmtId="6" fontId="0" fillId="4" borderId="5" xfId="0" applyNumberFormat="1" applyFill="1" applyBorder="1"/>
    <xf numFmtId="9" fontId="0" fillId="4" borderId="5" xfId="1" applyFont="1" applyFill="1" applyBorder="1"/>
    <xf numFmtId="0" fontId="3" fillId="4" borderId="1" xfId="0" applyFont="1" applyFill="1" applyBorder="1"/>
    <xf numFmtId="0" fontId="4" fillId="4" borderId="2" xfId="0" applyFont="1" applyFill="1" applyBorder="1"/>
    <xf numFmtId="0" fontId="5" fillId="5" borderId="0" xfId="2"/>
    <xf numFmtId="0" fontId="6" fillId="4" borderId="1" xfId="0" applyFont="1" applyFill="1" applyBorder="1"/>
    <xf numFmtId="0" fontId="7" fillId="4" borderId="2" xfId="0" applyFont="1" applyFill="1" applyBorder="1"/>
    <xf numFmtId="6" fontId="8" fillId="4" borderId="4" xfId="0" applyNumberFormat="1" applyFont="1" applyFill="1" applyBorder="1"/>
    <xf numFmtId="6" fontId="8" fillId="4" borderId="5" xfId="0" applyNumberFormat="1" applyFont="1" applyFill="1" applyBorder="1"/>
    <xf numFmtId="0" fontId="9" fillId="4" borderId="3" xfId="0" applyFont="1" applyFill="1" applyBorder="1"/>
    <xf numFmtId="0" fontId="10" fillId="5" borderId="0" xfId="2" applyFont="1" applyAlignment="1">
      <alignment vertical="center"/>
    </xf>
    <xf numFmtId="0" fontId="11" fillId="5" borderId="0" xfId="2" applyFont="1" applyAlignment="1">
      <alignment vertical="center"/>
    </xf>
  </cellXfs>
  <cellStyles count="3">
    <cellStyle name="Accent1" xfId="2" builtinId="29"/>
    <cellStyle name="Normal" xfId="0" builtinId="0"/>
    <cellStyle name="Percent" xfId="1" builtinId="5"/>
  </cellStyles>
  <dxfs count="6">
    <dxf>
      <numFmt numFmtId="10" formatCode="&quot;$&quot;#,##0_);[Red]\(&quot;$&quot;#,##0\)"/>
    </dxf>
    <dxf>
      <alignment horizontal="right" vertical="bottom" textRotation="0" wrapText="0" indent="0" justifyLastLine="0" shrinkToFit="0" readingOrder="0"/>
    </dxf>
    <dxf>
      <numFmt numFmtId="10" formatCode="&quot;$&quot;#,##0_);[Red]\(&quot;$&quot;#,##0\)"/>
      <alignment horizontal="right" vertical="bottom" textRotation="0" wrapText="0" indent="0" justifyLastLine="0" shrinkToFit="0" readingOrder="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colors>
    <mruColors>
      <color rgb="FF08B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8.svg"/><Relationship Id="rId5" Type="http://schemas.openxmlformats.org/officeDocument/2006/relationships/image" Target="../media/image7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23811</xdr:colOff>
      <xdr:row>2</xdr:row>
      <xdr:rowOff>134936</xdr:rowOff>
    </xdr:from>
    <xdr:to>
      <xdr:col>4</xdr:col>
      <xdr:colOff>644524</xdr:colOff>
      <xdr:row>4</xdr:row>
      <xdr:rowOff>41274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750EC0E-1089-06EC-4B3C-25FF7FFE1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68624" y="992186"/>
          <a:ext cx="620713" cy="620713"/>
        </a:xfrm>
        <a:prstGeom prst="rect">
          <a:avLst/>
        </a:prstGeom>
      </xdr:spPr>
    </xdr:pic>
    <xdr:clientData/>
  </xdr:twoCellAnchor>
  <xdr:twoCellAnchor editAs="oneCell">
    <xdr:from>
      <xdr:col>11</xdr:col>
      <xdr:colOff>31750</xdr:colOff>
      <xdr:row>2</xdr:row>
      <xdr:rowOff>103188</xdr:rowOff>
    </xdr:from>
    <xdr:to>
      <xdr:col>11</xdr:col>
      <xdr:colOff>700086</xdr:colOff>
      <xdr:row>4</xdr:row>
      <xdr:rowOff>57149</xdr:rowOff>
    </xdr:to>
    <xdr:pic>
      <xdr:nvPicPr>
        <xdr:cNvPr id="6" name="Graphic 5" descr="Coins">
          <a:extLst>
            <a:ext uri="{FF2B5EF4-FFF2-40B4-BE49-F238E27FC236}">
              <a16:creationId xmlns:a16="http://schemas.microsoft.com/office/drawing/2014/main" id="{4A75CD5C-1E01-663C-A47A-A35FEE6FE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15250" y="960438"/>
          <a:ext cx="668336" cy="668336"/>
        </a:xfrm>
        <a:prstGeom prst="rect">
          <a:avLst/>
        </a:prstGeom>
      </xdr:spPr>
    </xdr:pic>
    <xdr:clientData/>
  </xdr:twoCellAnchor>
  <xdr:twoCellAnchor editAs="oneCell">
    <xdr:from>
      <xdr:col>10</xdr:col>
      <xdr:colOff>206374</xdr:colOff>
      <xdr:row>0</xdr:row>
      <xdr:rowOff>0</xdr:rowOff>
    </xdr:from>
    <xdr:to>
      <xdr:col>11</xdr:col>
      <xdr:colOff>507999</xdr:colOff>
      <xdr:row>0</xdr:row>
      <xdr:rowOff>785812</xdr:rowOff>
    </xdr:to>
    <xdr:pic>
      <xdr:nvPicPr>
        <xdr:cNvPr id="3" name="Graphic 2" descr="Handshake">
          <a:extLst>
            <a:ext uri="{FF2B5EF4-FFF2-40B4-BE49-F238E27FC236}">
              <a16:creationId xmlns:a16="http://schemas.microsoft.com/office/drawing/2014/main" id="{6A03669D-931D-1862-7C4C-ECBF455A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191374" y="0"/>
          <a:ext cx="1000125" cy="785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1</xdr:row>
      <xdr:rowOff>133349</xdr:rowOff>
    </xdr:from>
    <xdr:to>
      <xdr:col>6</xdr:col>
      <xdr:colOff>1457325</xdr:colOff>
      <xdr:row>3</xdr:row>
      <xdr:rowOff>76199</xdr:rowOff>
    </xdr:to>
    <xdr:pic>
      <xdr:nvPicPr>
        <xdr:cNvPr id="6" name="Graphic 5" descr="Money">
          <a:extLst>
            <a:ext uri="{FF2B5EF4-FFF2-40B4-BE49-F238E27FC236}">
              <a16:creationId xmlns:a16="http://schemas.microsoft.com/office/drawing/2014/main" id="{9148CA0B-512E-CB61-C218-C00ABDD6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86175" y="733424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923925</xdr:colOff>
      <xdr:row>10</xdr:row>
      <xdr:rowOff>142875</xdr:rowOff>
    </xdr:from>
    <xdr:to>
      <xdr:col>7</xdr:col>
      <xdr:colOff>66675</xdr:colOff>
      <xdr:row>12</xdr:row>
      <xdr:rowOff>38100</xdr:rowOff>
    </xdr:to>
    <xdr:pic>
      <xdr:nvPicPr>
        <xdr:cNvPr id="8" name="Graphic 7" descr="Coins">
          <a:extLst>
            <a:ext uri="{FF2B5EF4-FFF2-40B4-BE49-F238E27FC236}">
              <a16:creationId xmlns:a16="http://schemas.microsoft.com/office/drawing/2014/main" id="{4ECBE35B-5E97-DBDF-A32C-45C7EF935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810000" y="27146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6</xdr:col>
      <xdr:colOff>942975</xdr:colOff>
      <xdr:row>19</xdr:row>
      <xdr:rowOff>180975</xdr:rowOff>
    </xdr:from>
    <xdr:to>
      <xdr:col>7</xdr:col>
      <xdr:colOff>28574</xdr:colOff>
      <xdr:row>21</xdr:row>
      <xdr:rowOff>19049</xdr:rowOff>
    </xdr:to>
    <xdr:pic>
      <xdr:nvPicPr>
        <xdr:cNvPr id="10" name="Graphic 9" descr="Dollar">
          <a:extLst>
            <a:ext uri="{FF2B5EF4-FFF2-40B4-BE49-F238E27FC236}">
              <a16:creationId xmlns:a16="http://schemas.microsoft.com/office/drawing/2014/main" id="{6AE4659D-197B-7A45-9F7D-89873DFC7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29050" y="4724400"/>
          <a:ext cx="552449" cy="5524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646F0-1299-463D-A4ED-C77873C51B5E}" name="costs" displayName="costs" ref="C6:E23" totalsRowShown="0">
  <tableColumns count="3">
    <tableColumn id="1" xr3:uid="{F666A86A-9B9D-4B8C-8F5B-654E7C1E8FDE}" name="Item"/>
    <tableColumn id="2" xr3:uid="{6D247579-CEA9-4C08-A1F0-C000E07E2F39}" name="Budget" dataDxfId="5">
      <calculatedColumnFormula>RANDBETWEEN(50,5000)</calculatedColumnFormula>
    </tableColumn>
    <tableColumn id="3" xr3:uid="{56EB9461-07CF-4103-B476-111F52C8194B}" name="Actual" dataDxfId="4">
      <calculatedColumnFormula>RANDBETWEEN(50,5000)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78D41-45C2-457B-B300-CC9BADC8B549}" name="revenues" displayName="revenues" ref="H6:L10" totalsRowShown="0">
  <tableColumns count="5">
    <tableColumn id="1" xr3:uid="{136F35E3-A1C4-4DA5-A9DD-F9B0962B07C1}" name="Item"/>
    <tableColumn id="2" xr3:uid="{93A233A2-58C1-4768-8056-1CA98C2951B2}" name="Budget" dataDxfId="3">
      <calculatedColumnFormula>RANDBETWEEN(1000,25000)</calculatedColumnFormula>
    </tableColumn>
    <tableColumn id="3" xr3:uid="{56B15345-ABA1-43CC-90C5-2FDA1CE68406}" name="Price" dataDxfId="2">
      <calculatedColumnFormula>RANDBETWEEN(1000,25000)</calculatedColumnFormula>
    </tableColumn>
    <tableColumn id="4" xr3:uid="{C8C1942E-3B6D-40E4-86AD-BB65C67FFB50}" name="Number" dataDxfId="1">
      <calculatedColumnFormula>RANDBETWEEN(1000,25000)</calculatedColumnFormula>
    </tableColumn>
    <tableColumn id="5" xr3:uid="{BD9A723A-27CF-4BDD-9A0C-3FCDCD5D0467}" name="Actual" dataDxfId="0">
      <calculatedColumnFormula>RANDBETWEEN(1000,25000)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AK23"/>
  <sheetViews>
    <sheetView showGridLines="0" tabSelected="1" zoomScale="120" zoomScaleNormal="120" workbookViewId="0">
      <selection activeCell="N8" sqref="N8"/>
    </sheetView>
  </sheetViews>
  <sheetFormatPr defaultRowHeight="15" x14ac:dyDescent="0.25"/>
  <cols>
    <col min="1" max="1" width="1.7109375" customWidth="1"/>
    <col min="2" max="2" width="3.7109375" customWidth="1"/>
    <col min="3" max="3" width="25.7109375" bestFit="1" customWidth="1"/>
    <col min="4" max="4" width="13.140625" customWidth="1"/>
    <col min="5" max="5" width="10.5703125" customWidth="1"/>
    <col min="6" max="7" width="4.140625" customWidth="1"/>
    <col min="8" max="8" width="23.140625" customWidth="1"/>
    <col min="9" max="9" width="9.42578125" customWidth="1"/>
    <col min="11" max="11" width="10.42578125" customWidth="1"/>
    <col min="12" max="12" width="10.85546875" bestFit="1" customWidth="1"/>
  </cols>
  <sheetData>
    <row r="1" spans="1:37" s="2" customFormat="1" ht="66" customHeight="1" x14ac:dyDescent="0.25">
      <c r="A1" s="1"/>
      <c r="B1" s="17"/>
      <c r="C1" s="24" t="s">
        <v>32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4" spans="1:37" ht="41.25" customHeight="1" thickBot="1" x14ac:dyDescent="0.75">
      <c r="C4" s="18" t="s">
        <v>30</v>
      </c>
      <c r="D4" s="15"/>
      <c r="E4" s="15"/>
      <c r="H4" s="19" t="s">
        <v>31</v>
      </c>
      <c r="I4" s="16"/>
      <c r="J4" s="16"/>
      <c r="K4" s="16"/>
      <c r="L4" s="16"/>
    </row>
    <row r="5" spans="1:37" ht="15.75" thickTop="1" x14ac:dyDescent="0.25"/>
    <row r="6" spans="1:37" x14ac:dyDescent="0.25">
      <c r="C6" t="s">
        <v>1</v>
      </c>
      <c r="D6" s="4" t="s">
        <v>0</v>
      </c>
      <c r="E6" s="4" t="s">
        <v>17</v>
      </c>
      <c r="H6" t="s">
        <v>1</v>
      </c>
      <c r="I6" s="4" t="s">
        <v>0</v>
      </c>
      <c r="J6" s="4" t="s">
        <v>19</v>
      </c>
      <c r="K6" s="4" t="s">
        <v>20</v>
      </c>
      <c r="L6" s="4" t="s">
        <v>17</v>
      </c>
    </row>
    <row r="7" spans="1:37" x14ac:dyDescent="0.25">
      <c r="C7" t="s">
        <v>2</v>
      </c>
      <c r="D7" s="3">
        <f ca="1">RANDBETWEEN(50,5000)</f>
        <v>85</v>
      </c>
      <c r="E7" s="3">
        <f ca="1">RANDBETWEEN(50,5000)</f>
        <v>4261</v>
      </c>
      <c r="H7" t="s">
        <v>18</v>
      </c>
      <c r="I7" s="3">
        <f ca="1">RANDBETWEEN(1000,25000)</f>
        <v>5808</v>
      </c>
      <c r="J7" s="3">
        <f t="shared" ref="J7:L10" ca="1" si="0">RANDBETWEEN(1000,25000)</f>
        <v>20014</v>
      </c>
      <c r="K7" s="3">
        <f t="shared" ca="1" si="0"/>
        <v>21731</v>
      </c>
      <c r="L7" s="3">
        <f t="shared" ca="1" si="0"/>
        <v>6124</v>
      </c>
    </row>
    <row r="8" spans="1:37" x14ac:dyDescent="0.25">
      <c r="C8" t="s">
        <v>3</v>
      </c>
      <c r="D8" s="3">
        <f t="shared" ref="D8:E23" ca="1" si="1">RANDBETWEEN(50,5000)</f>
        <v>1083</v>
      </c>
      <c r="E8" s="3">
        <f t="shared" ca="1" si="1"/>
        <v>148</v>
      </c>
      <c r="H8" t="s">
        <v>21</v>
      </c>
      <c r="I8" s="3">
        <f t="shared" ref="I8:I10" ca="1" si="2">RANDBETWEEN(1000,25000)</f>
        <v>11657</v>
      </c>
      <c r="J8" s="3">
        <f t="shared" ca="1" si="0"/>
        <v>10311</v>
      </c>
      <c r="K8" s="3">
        <f t="shared" ca="1" si="0"/>
        <v>3291</v>
      </c>
      <c r="L8" s="3">
        <f t="shared" ca="1" si="0"/>
        <v>6432</v>
      </c>
    </row>
    <row r="9" spans="1:37" x14ac:dyDescent="0.25">
      <c r="C9" t="s">
        <v>4</v>
      </c>
      <c r="D9" s="3">
        <f t="shared" ca="1" si="1"/>
        <v>4403</v>
      </c>
      <c r="E9" s="3">
        <f t="shared" ca="1" si="1"/>
        <v>2065</v>
      </c>
      <c r="H9" t="s">
        <v>22</v>
      </c>
      <c r="I9" s="3">
        <f t="shared" ca="1" si="2"/>
        <v>24431</v>
      </c>
      <c r="J9" s="3">
        <f t="shared" ca="1" si="0"/>
        <v>3399</v>
      </c>
      <c r="K9" s="3">
        <f t="shared" ca="1" si="0"/>
        <v>15966</v>
      </c>
      <c r="L9" s="3">
        <f t="shared" ca="1" si="0"/>
        <v>20736</v>
      </c>
    </row>
    <row r="10" spans="1:37" x14ac:dyDescent="0.25">
      <c r="C10" t="s">
        <v>5</v>
      </c>
      <c r="D10" s="3">
        <f t="shared" ca="1" si="1"/>
        <v>936</v>
      </c>
      <c r="E10" s="3">
        <f t="shared" ca="1" si="1"/>
        <v>3631</v>
      </c>
      <c r="H10" t="s">
        <v>23</v>
      </c>
      <c r="I10" s="3">
        <f t="shared" ca="1" si="2"/>
        <v>6430</v>
      </c>
      <c r="J10" s="3">
        <f t="shared" ca="1" si="0"/>
        <v>2298</v>
      </c>
      <c r="K10" s="3">
        <f t="shared" ca="1" si="0"/>
        <v>17639</v>
      </c>
      <c r="L10" s="3">
        <f t="shared" ca="1" si="0"/>
        <v>8856</v>
      </c>
    </row>
    <row r="11" spans="1:37" x14ac:dyDescent="0.25">
      <c r="C11" t="s">
        <v>6</v>
      </c>
      <c r="D11" s="3">
        <f t="shared" ca="1" si="1"/>
        <v>2383</v>
      </c>
      <c r="E11" s="3">
        <f t="shared" ca="1" si="1"/>
        <v>4467</v>
      </c>
    </row>
    <row r="12" spans="1:37" x14ac:dyDescent="0.25">
      <c r="C12" t="s">
        <v>14</v>
      </c>
      <c r="D12" s="3">
        <f t="shared" ca="1" si="1"/>
        <v>1322</v>
      </c>
      <c r="E12" s="3">
        <f t="shared" ca="1" si="1"/>
        <v>2061</v>
      </c>
    </row>
    <row r="13" spans="1:37" x14ac:dyDescent="0.25">
      <c r="C13" t="s">
        <v>7</v>
      </c>
      <c r="D13" s="3">
        <f t="shared" ca="1" si="1"/>
        <v>2361</v>
      </c>
      <c r="E13" s="3">
        <f t="shared" ca="1" si="1"/>
        <v>540</v>
      </c>
    </row>
    <row r="14" spans="1:37" x14ac:dyDescent="0.25">
      <c r="C14" t="s">
        <v>24</v>
      </c>
      <c r="D14" s="3">
        <f t="shared" ca="1" si="1"/>
        <v>2593</v>
      </c>
      <c r="E14" s="3">
        <f t="shared" ca="1" si="1"/>
        <v>4621</v>
      </c>
    </row>
    <row r="15" spans="1:37" x14ac:dyDescent="0.25">
      <c r="C15" t="s">
        <v>25</v>
      </c>
      <c r="D15" s="3">
        <f t="shared" ca="1" si="1"/>
        <v>890</v>
      </c>
      <c r="E15" s="3">
        <f t="shared" ca="1" si="1"/>
        <v>4477</v>
      </c>
    </row>
    <row r="16" spans="1:37" x14ac:dyDescent="0.25">
      <c r="C16" t="s">
        <v>8</v>
      </c>
      <c r="D16" s="3">
        <f t="shared" ca="1" si="1"/>
        <v>3890</v>
      </c>
      <c r="E16" s="3">
        <f t="shared" ca="1" si="1"/>
        <v>4635</v>
      </c>
    </row>
    <row r="17" spans="3:5" x14ac:dyDescent="0.25">
      <c r="C17" t="s">
        <v>9</v>
      </c>
      <c r="D17" s="3">
        <f t="shared" ca="1" si="1"/>
        <v>3514</v>
      </c>
      <c r="E17" s="3">
        <f t="shared" ca="1" si="1"/>
        <v>3580</v>
      </c>
    </row>
    <row r="18" spans="3:5" x14ac:dyDescent="0.25">
      <c r="C18" t="s">
        <v>10</v>
      </c>
      <c r="D18" s="3">
        <f t="shared" ca="1" si="1"/>
        <v>3982</v>
      </c>
      <c r="E18" s="3">
        <f t="shared" ca="1" si="1"/>
        <v>1940</v>
      </c>
    </row>
    <row r="19" spans="3:5" x14ac:dyDescent="0.25">
      <c r="C19" t="s">
        <v>11</v>
      </c>
      <c r="D19" s="3">
        <f t="shared" ca="1" si="1"/>
        <v>938</v>
      </c>
      <c r="E19" s="3">
        <f t="shared" ca="1" si="1"/>
        <v>904</v>
      </c>
    </row>
    <row r="20" spans="3:5" x14ac:dyDescent="0.25">
      <c r="C20" t="s">
        <v>12</v>
      </c>
      <c r="D20" s="3">
        <f t="shared" ca="1" si="1"/>
        <v>1653</v>
      </c>
      <c r="E20" s="3">
        <f t="shared" ca="1" si="1"/>
        <v>242</v>
      </c>
    </row>
    <row r="21" spans="3:5" x14ac:dyDescent="0.25">
      <c r="C21" t="s">
        <v>15</v>
      </c>
      <c r="D21" s="3">
        <f t="shared" ca="1" si="1"/>
        <v>3440</v>
      </c>
      <c r="E21" s="3">
        <f t="shared" ca="1" si="1"/>
        <v>1807</v>
      </c>
    </row>
    <row r="22" spans="3:5" x14ac:dyDescent="0.25">
      <c r="C22" t="s">
        <v>16</v>
      </c>
      <c r="D22" s="3">
        <f t="shared" ca="1" si="1"/>
        <v>3876</v>
      </c>
      <c r="E22" s="3">
        <f t="shared" ca="1" si="1"/>
        <v>3724</v>
      </c>
    </row>
    <row r="23" spans="3:5" x14ac:dyDescent="0.25">
      <c r="C23" t="s">
        <v>13</v>
      </c>
      <c r="D23" s="3">
        <f t="shared" ca="1" si="1"/>
        <v>1550</v>
      </c>
      <c r="E23" s="3">
        <f t="shared" ca="1" si="1"/>
        <v>4850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9DCD-2AD5-4E24-9FBE-70685DFA972E}">
  <dimension ref="A1:T28"/>
  <sheetViews>
    <sheetView showGridLines="0" zoomScaleNormal="100" workbookViewId="0">
      <selection activeCell="F17" sqref="F17"/>
    </sheetView>
  </sheetViews>
  <sheetFormatPr defaultRowHeight="15" x14ac:dyDescent="0.25"/>
  <cols>
    <col min="1" max="1" width="1.7109375" customWidth="1"/>
    <col min="2" max="2" width="3.7109375" customWidth="1"/>
    <col min="3" max="3" width="1.7109375" customWidth="1"/>
    <col min="4" max="4" width="4.140625" customWidth="1"/>
    <col min="5" max="5" width="17" customWidth="1"/>
    <col min="6" max="6" width="15" customWidth="1"/>
    <col min="7" max="7" width="22" customWidth="1"/>
    <col min="8" max="8" width="1.7109375" customWidth="1"/>
    <col min="9" max="9" width="2.7109375" customWidth="1"/>
    <col min="10" max="10" width="21.140625" customWidth="1"/>
    <col min="11" max="11" width="11.28515625" customWidth="1"/>
    <col min="12" max="12" width="7.28515625" customWidth="1"/>
    <col min="13" max="13" width="5.140625" customWidth="1"/>
    <col min="14" max="14" width="15.42578125" customWidth="1"/>
    <col min="15" max="15" width="11.42578125" customWidth="1"/>
  </cols>
  <sheetData>
    <row r="1" spans="1:20" s="2" customFormat="1" ht="47.25" customHeight="1" x14ac:dyDescent="0.25">
      <c r="A1" s="17"/>
      <c r="B1" s="17"/>
      <c r="C1" s="17"/>
      <c r="D1" s="23" t="s">
        <v>29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3" spans="1:20" ht="41.25" thickBot="1" x14ac:dyDescent="0.75">
      <c r="C3" s="6"/>
      <c r="D3" s="18" t="s">
        <v>30</v>
      </c>
      <c r="E3" s="5"/>
      <c r="F3" s="5"/>
      <c r="G3" s="5"/>
      <c r="H3" s="6"/>
    </row>
    <row r="4" spans="1:20" ht="15.75" thickTop="1" x14ac:dyDescent="0.25">
      <c r="C4" s="6"/>
      <c r="D4" s="6"/>
      <c r="E4" s="6"/>
      <c r="F4" s="6"/>
      <c r="G4" s="6"/>
      <c r="H4" s="6"/>
    </row>
    <row r="5" spans="1:20" x14ac:dyDescent="0.25">
      <c r="C5" s="6"/>
      <c r="D5" s="6"/>
      <c r="E5" s="10" t="s">
        <v>0</v>
      </c>
      <c r="F5" s="11">
        <f ca="1">SUM(costs[Budget])</f>
        <v>38899</v>
      </c>
      <c r="G5" s="11">
        <f ca="1">F5</f>
        <v>38899</v>
      </c>
      <c r="H5" s="6"/>
    </row>
    <row r="6" spans="1:20" x14ac:dyDescent="0.25">
      <c r="C6" s="6"/>
      <c r="D6" s="6"/>
      <c r="E6" s="12" t="s">
        <v>17</v>
      </c>
      <c r="F6" s="13">
        <f ca="1">SUM(costs[Actual])</f>
        <v>47953</v>
      </c>
      <c r="G6" s="13">
        <f ca="1">F6</f>
        <v>47953</v>
      </c>
      <c r="H6" s="6"/>
    </row>
    <row r="7" spans="1:20" x14ac:dyDescent="0.25">
      <c r="C7" s="6"/>
      <c r="D7" s="6"/>
      <c r="E7" s="6"/>
      <c r="F7" s="6"/>
      <c r="G7" s="6"/>
      <c r="H7" s="6"/>
    </row>
    <row r="8" spans="1:20" x14ac:dyDescent="0.25">
      <c r="C8" s="6"/>
      <c r="D8" s="6"/>
      <c r="E8" s="10" t="s">
        <v>26</v>
      </c>
      <c r="F8" s="11">
        <f ca="1">F6-F5</f>
        <v>9054</v>
      </c>
      <c r="G8" s="6"/>
      <c r="H8" s="6"/>
    </row>
    <row r="9" spans="1:20" x14ac:dyDescent="0.25">
      <c r="C9" s="6"/>
      <c r="D9" s="6"/>
      <c r="E9" s="12" t="s">
        <v>27</v>
      </c>
      <c r="F9" s="14">
        <f ca="1">F8/F5</f>
        <v>0.23275662613434792</v>
      </c>
      <c r="G9" s="7">
        <f ca="1">F9</f>
        <v>0.23275662613434792</v>
      </c>
      <c r="H9" s="6"/>
    </row>
    <row r="10" spans="1:20" ht="8.25" customHeight="1" x14ac:dyDescent="0.25">
      <c r="C10" s="6"/>
      <c r="D10" s="6"/>
      <c r="E10" s="6"/>
      <c r="F10" s="6"/>
      <c r="G10" s="6"/>
      <c r="H10" s="6"/>
    </row>
    <row r="12" spans="1:20" ht="41.25" thickBot="1" x14ac:dyDescent="0.75">
      <c r="C12" s="6"/>
      <c r="D12" s="19" t="s">
        <v>31</v>
      </c>
      <c r="E12" s="8"/>
      <c r="F12" s="8"/>
      <c r="G12" s="8"/>
      <c r="H12" s="6"/>
    </row>
    <row r="13" spans="1:20" ht="15.75" thickTop="1" x14ac:dyDescent="0.25">
      <c r="C13" s="6"/>
      <c r="D13" s="6"/>
      <c r="E13" s="6"/>
      <c r="F13" s="6"/>
      <c r="G13" s="6"/>
      <c r="H13" s="6"/>
    </row>
    <row r="14" spans="1:20" x14ac:dyDescent="0.25">
      <c r="C14" s="6"/>
      <c r="D14" s="6"/>
      <c r="E14" s="10" t="s">
        <v>0</v>
      </c>
      <c r="F14" s="11">
        <f ca="1">SUM(revenues[Budget])</f>
        <v>48326</v>
      </c>
      <c r="G14" s="20">
        <f ca="1">F14</f>
        <v>48326</v>
      </c>
      <c r="H14" s="6"/>
    </row>
    <row r="15" spans="1:20" x14ac:dyDescent="0.25">
      <c r="C15" s="6"/>
      <c r="D15" s="6"/>
      <c r="E15" s="12" t="s">
        <v>17</v>
      </c>
      <c r="F15" s="13">
        <f ca="1">SUM(revenues[Actual])</f>
        <v>42148</v>
      </c>
      <c r="G15" s="21">
        <f ca="1">F15</f>
        <v>42148</v>
      </c>
      <c r="H15" s="6"/>
    </row>
    <row r="16" spans="1:20" x14ac:dyDescent="0.25">
      <c r="C16" s="6"/>
      <c r="D16" s="6"/>
      <c r="E16" s="6"/>
      <c r="F16" s="6"/>
      <c r="G16" s="6"/>
      <c r="H16" s="6"/>
    </row>
    <row r="17" spans="3:8" x14ac:dyDescent="0.25">
      <c r="C17" s="6"/>
      <c r="D17" s="6"/>
      <c r="E17" s="10" t="s">
        <v>26</v>
      </c>
      <c r="F17" s="11">
        <f ca="1">F15-F14</f>
        <v>-6178</v>
      </c>
      <c r="G17" s="6"/>
      <c r="H17" s="6"/>
    </row>
    <row r="18" spans="3:8" x14ac:dyDescent="0.25">
      <c r="C18" s="6"/>
      <c r="D18" s="6"/>
      <c r="E18" s="12" t="s">
        <v>27</v>
      </c>
      <c r="F18" s="14">
        <f ca="1">F17/F14</f>
        <v>-0.12784008608202624</v>
      </c>
      <c r="G18" s="7">
        <f ca="1">F18</f>
        <v>-0.12784008608202624</v>
      </c>
      <c r="H18" s="6"/>
    </row>
    <row r="19" spans="3:8" ht="8.25" customHeight="1" x14ac:dyDescent="0.25">
      <c r="C19" s="6"/>
      <c r="D19" s="6"/>
      <c r="E19" s="6"/>
      <c r="F19" s="6"/>
      <c r="G19" s="6"/>
      <c r="H19" s="6"/>
    </row>
    <row r="21" spans="3:8" ht="41.25" thickBot="1" x14ac:dyDescent="0.75">
      <c r="C21" s="6"/>
      <c r="D21" s="22" t="s">
        <v>28</v>
      </c>
      <c r="E21" s="9"/>
      <c r="F21" s="9"/>
      <c r="G21" s="9"/>
      <c r="H21" s="6"/>
    </row>
    <row r="22" spans="3:8" ht="15.75" thickTop="1" x14ac:dyDescent="0.25">
      <c r="C22" s="6"/>
      <c r="D22" s="6"/>
      <c r="E22" s="6"/>
      <c r="F22" s="6"/>
      <c r="G22" s="6"/>
      <c r="H22" s="6"/>
    </row>
    <row r="23" spans="3:8" x14ac:dyDescent="0.25">
      <c r="C23" s="6"/>
      <c r="D23" s="6"/>
      <c r="E23" s="10" t="s">
        <v>0</v>
      </c>
      <c r="F23" s="11">
        <f ca="1">F14-F5</f>
        <v>9427</v>
      </c>
      <c r="G23" s="11">
        <f ca="1">F23</f>
        <v>9427</v>
      </c>
      <c r="H23" s="6"/>
    </row>
    <row r="24" spans="3:8" x14ac:dyDescent="0.25">
      <c r="C24" s="6"/>
      <c r="D24" s="6"/>
      <c r="E24" s="12" t="s">
        <v>17</v>
      </c>
      <c r="F24" s="13">
        <f ca="1">F15-F6</f>
        <v>-5805</v>
      </c>
      <c r="G24" s="13">
        <f ca="1">F24</f>
        <v>-5805</v>
      </c>
      <c r="H24" s="6"/>
    </row>
    <row r="25" spans="3:8" x14ac:dyDescent="0.25">
      <c r="C25" s="6"/>
      <c r="D25" s="6"/>
      <c r="E25" s="6"/>
      <c r="F25" s="6"/>
      <c r="G25" s="6"/>
      <c r="H25" s="6"/>
    </row>
    <row r="26" spans="3:8" x14ac:dyDescent="0.25">
      <c r="C26" s="6"/>
      <c r="D26" s="6"/>
      <c r="E26" s="10" t="s">
        <v>26</v>
      </c>
      <c r="F26" s="11">
        <f ca="1">F24-F23</f>
        <v>-15232</v>
      </c>
      <c r="G26" s="6"/>
      <c r="H26" s="6"/>
    </row>
    <row r="27" spans="3:8" x14ac:dyDescent="0.25">
      <c r="C27" s="6"/>
      <c r="D27" s="6"/>
      <c r="E27" s="12" t="s">
        <v>27</v>
      </c>
      <c r="F27" s="14">
        <f ca="1">F26/F23</f>
        <v>-1.6157844489233053</v>
      </c>
      <c r="G27" s="7">
        <f ca="1">F27</f>
        <v>-1.6157844489233053</v>
      </c>
      <c r="H27" s="6"/>
    </row>
    <row r="28" spans="3:8" ht="8.25" customHeight="1" x14ac:dyDescent="0.25">
      <c r="C28" s="6"/>
      <c r="D28" s="6"/>
      <c r="E28" s="6"/>
      <c r="F28" s="6"/>
      <c r="G28" s="6"/>
      <c r="H28" s="6"/>
    </row>
  </sheetData>
  <conditionalFormatting sqref="G5:G6">
    <cfRule type="dataBar" priority="2">
      <dataBar showValue="0">
        <cfvo type="num" val="0"/>
        <cfvo type="max"/>
        <color rgb="FFFF555A"/>
      </dataBar>
      <extLst>
        <ext xmlns:x14="http://schemas.microsoft.com/office/spreadsheetml/2009/9/main" uri="{B025F937-C7B1-47D3-B67F-A62EFF666E3E}">
          <x14:id>{5A0F7B3C-3B8D-402F-8009-0AED7F280B4C}</x14:id>
        </ext>
      </extLst>
    </cfRule>
  </conditionalFormatting>
  <conditionalFormatting sqref="G14:G15">
    <cfRule type="dataBar" priority="3">
      <dataBar showValue="0">
        <cfvo type="num" val="0"/>
        <cfvo type="max"/>
        <color rgb="FF63C384"/>
      </dataBar>
      <extLst>
        <ext xmlns:x14="http://schemas.microsoft.com/office/spreadsheetml/2009/9/main" uri="{B025F937-C7B1-47D3-B67F-A62EFF666E3E}">
          <x14:id>{0962328B-D2D9-44E6-B6B2-740F8594B2DB}</x14:id>
        </ext>
      </extLst>
    </cfRule>
  </conditionalFormatting>
  <conditionalFormatting sqref="G23:G24">
    <cfRule type="dataBar" priority="7">
      <dataBar showValue="0">
        <cfvo type="num" val="0"/>
        <cfvo type="max"/>
        <color theme="4" tint="-0.249977111117893"/>
      </dataBar>
      <extLst>
        <ext xmlns:x14="http://schemas.microsoft.com/office/spreadsheetml/2009/9/main" uri="{B025F937-C7B1-47D3-B67F-A62EFF666E3E}">
          <x14:id>{62221CAD-B3DD-4CAD-B745-E1FA97C14251}</x14:id>
        </ext>
      </extLst>
    </cfRule>
  </conditionalFormatting>
  <conditionalFormatting sqref="G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{5C14F422-2183-4035-8890-F8DAD32BE14E}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0F7B3C-3B8D-402F-8009-0AED7F280B4C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G5:G6</xm:sqref>
        </x14:conditionalFormatting>
        <x14:conditionalFormatting xmlns:xm="http://schemas.microsoft.com/office/excel/2006/main">
          <x14:cfRule type="dataBar" id="{0962328B-D2D9-44E6-B6B2-740F8594B2D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G14:G15</xm:sqref>
        </x14:conditionalFormatting>
        <x14:conditionalFormatting xmlns:xm="http://schemas.microsoft.com/office/excel/2006/main">
          <x14:cfRule type="dataBar" id="{62221CAD-B3DD-4CAD-B745-E1FA97C14251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G23:G24</xm:sqref>
        </x14:conditionalFormatting>
        <x14:conditionalFormatting xmlns:xm="http://schemas.microsoft.com/office/excel/2006/main">
          <x14:cfRule type="dataBar" id="{5C14F422-2183-4035-8890-F8DAD32BE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iconSet" priority="6" id="{4C0EF173-73F6-438A-BD14-C04C1D78F58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G9</xm:sqref>
        </x14:conditionalFormatting>
        <x14:conditionalFormatting xmlns:xm="http://schemas.microsoft.com/office/excel/2006/main">
          <x14:cfRule type="iconSet" priority="5" id="{264B14F4-4E6C-4867-9488-B2029CBF0351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G18</xm:sqref>
        </x14:conditionalFormatting>
        <x14:conditionalFormatting xmlns:xm="http://schemas.microsoft.com/office/excel/2006/main">
          <x14:cfRule type="iconSet" priority="4" id="{03C218FF-0074-4C2E-9AE1-EDE00F6F51AC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HP</cp:lastModifiedBy>
  <dcterms:created xsi:type="dcterms:W3CDTF">2021-03-14T20:21:32Z</dcterms:created>
  <dcterms:modified xsi:type="dcterms:W3CDTF">2022-08-10T21:28:37Z</dcterms:modified>
</cp:coreProperties>
</file>