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2663194E-0EEE-4265-B6CA-3D6C59F9EF50}" xr6:coauthVersionLast="47" xr6:coauthVersionMax="47" xr10:uidLastSave="{00000000-0000-0000-0000-000000000000}"/>
  <bookViews>
    <workbookView xWindow="-110" yWindow="-110" windowWidth="19420" windowHeight="10420" firstSheet="1" activeTab="2" xr2:uid="{8206B479-8B6F-4A75-9234-8D89617662D1}"/>
  </bookViews>
  <sheets>
    <sheet name="Sheet3" sheetId="4" r:id="rId1"/>
    <sheet name="Sheet1" sheetId="5" r:id="rId2"/>
    <sheet name="Sheet2" sheetId="6" r:id="rId3"/>
    <sheet name="masterclass_odumaretech" sheetId="1" r:id="rId4"/>
  </sheets>
  <definedNames>
    <definedName name="_xlnm._FilterDatabase" localSheetId="3" hidden="1">masterclass_odumaretech!$A$1:$K$822</definedName>
    <definedName name="_xlnm._FilterDatabase" localSheetId="1" hidden="1">Sheet1!$A$1:$B$822</definedName>
  </definedNames>
  <calcPr calcId="191029"/>
  <pivotCaches>
    <pivotCache cacheId="24" r:id="rId5"/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2" i="1"/>
  <c r="B822" i="5"/>
  <c r="B819" i="5"/>
  <c r="B814" i="5"/>
  <c r="B813" i="5"/>
  <c r="B811" i="5"/>
  <c r="B810" i="5"/>
  <c r="B809" i="5"/>
  <c r="B808" i="5"/>
  <c r="B807" i="5"/>
  <c r="B805" i="5"/>
  <c r="B804" i="5"/>
  <c r="B802" i="5"/>
  <c r="B801" i="5"/>
  <c r="B799" i="5"/>
  <c r="B796" i="5"/>
  <c r="B795" i="5"/>
  <c r="B794" i="5"/>
  <c r="B793" i="5"/>
  <c r="B789" i="5"/>
  <c r="B788" i="5"/>
  <c r="B787" i="5"/>
  <c r="B782" i="5"/>
  <c r="B780" i="5"/>
  <c r="B779" i="5"/>
  <c r="B778" i="5"/>
  <c r="B777" i="5"/>
  <c r="B776" i="5"/>
  <c r="B774" i="5"/>
  <c r="B773" i="5"/>
  <c r="B772" i="5"/>
  <c r="B771" i="5"/>
  <c r="B769" i="5"/>
  <c r="B766" i="5"/>
  <c r="B765" i="5"/>
  <c r="B764" i="5"/>
  <c r="B763" i="5"/>
  <c r="B760" i="5"/>
  <c r="B759" i="5"/>
  <c r="B758" i="5"/>
  <c r="B750" i="5"/>
  <c r="B748" i="5"/>
  <c r="B747" i="5"/>
  <c r="B746" i="5"/>
  <c r="B740" i="5"/>
  <c r="B738" i="5"/>
  <c r="B736" i="5"/>
  <c r="B735" i="5"/>
  <c r="B734" i="5"/>
  <c r="B732" i="5"/>
  <c r="B731" i="5"/>
  <c r="B730" i="5"/>
  <c r="B729" i="5"/>
  <c r="B728" i="5"/>
  <c r="B727" i="5"/>
  <c r="B724" i="5"/>
  <c r="B722" i="5"/>
  <c r="B721" i="5"/>
  <c r="B720" i="5"/>
  <c r="B719" i="5"/>
  <c r="B717" i="5"/>
  <c r="B714" i="5"/>
  <c r="B713" i="5"/>
  <c r="B712" i="5"/>
  <c r="B707" i="5"/>
  <c r="B704" i="5"/>
  <c r="B691" i="5"/>
  <c r="B689" i="5"/>
  <c r="B688" i="5"/>
  <c r="B687" i="5"/>
  <c r="B685" i="5"/>
  <c r="B683" i="5"/>
  <c r="B681" i="5"/>
  <c r="B680" i="5"/>
  <c r="B673" i="5"/>
  <c r="B669" i="5"/>
  <c r="B668" i="5"/>
  <c r="B667" i="5"/>
  <c r="B662" i="5"/>
  <c r="B655" i="5"/>
  <c r="B653" i="5"/>
  <c r="B652" i="5"/>
  <c r="B651" i="5"/>
  <c r="B650" i="5"/>
  <c r="B648" i="5"/>
  <c r="B647" i="5"/>
  <c r="B645" i="5"/>
  <c r="B638" i="5"/>
  <c r="B637" i="5"/>
  <c r="B635" i="5"/>
  <c r="B632" i="5"/>
  <c r="B631" i="5"/>
  <c r="B619" i="5"/>
  <c r="B616" i="5"/>
  <c r="B614" i="5"/>
  <c r="B613" i="5"/>
  <c r="B610" i="5"/>
  <c r="B608" i="5"/>
  <c r="B605" i="5"/>
  <c r="B604" i="5"/>
  <c r="B603" i="5"/>
  <c r="B602" i="5"/>
  <c r="B601" i="5"/>
  <c r="B598" i="5"/>
  <c r="B596" i="5"/>
  <c r="B591" i="5"/>
  <c r="B590" i="5"/>
  <c r="B588" i="5"/>
  <c r="B586" i="5"/>
  <c r="B585" i="5"/>
  <c r="B584" i="5"/>
  <c r="B583" i="5"/>
  <c r="B582" i="5"/>
  <c r="B581" i="5"/>
  <c r="B580" i="5"/>
  <c r="B576" i="5"/>
  <c r="B573" i="5"/>
  <c r="B568" i="5"/>
  <c r="B567" i="5"/>
  <c r="B566" i="5"/>
  <c r="B564" i="5"/>
  <c r="B563" i="5"/>
  <c r="B562" i="5"/>
  <c r="B561" i="5"/>
  <c r="B560" i="5"/>
  <c r="B558" i="5"/>
  <c r="B554" i="5"/>
  <c r="B551" i="5"/>
  <c r="B550" i="5"/>
  <c r="B549" i="5"/>
  <c r="B548" i="5"/>
  <c r="B547" i="5"/>
  <c r="B546" i="5"/>
  <c r="B544" i="5"/>
  <c r="B543" i="5"/>
  <c r="B540" i="5"/>
  <c r="B539" i="5"/>
  <c r="B538" i="5"/>
  <c r="B537" i="5"/>
  <c r="B533" i="5"/>
  <c r="B531" i="5"/>
  <c r="B529" i="5"/>
  <c r="B524" i="5"/>
  <c r="B520" i="5"/>
  <c r="B518" i="5"/>
  <c r="B517" i="5"/>
  <c r="B507" i="5"/>
  <c r="B504" i="5"/>
  <c r="B503" i="5"/>
  <c r="B495" i="5"/>
  <c r="B493" i="5"/>
  <c r="B492" i="5"/>
  <c r="B489" i="5"/>
  <c r="B484" i="5"/>
  <c r="B479" i="5"/>
  <c r="B478" i="5"/>
  <c r="B477" i="5"/>
  <c r="B475" i="5"/>
  <c r="B470" i="5"/>
  <c r="B469" i="5"/>
  <c r="B468" i="5"/>
  <c r="B467" i="5"/>
  <c r="B466" i="5"/>
  <c r="B462" i="5"/>
  <c r="B453" i="5"/>
  <c r="B450" i="5"/>
  <c r="B446" i="5"/>
  <c r="B444" i="5"/>
  <c r="B443" i="5"/>
  <c r="B441" i="5"/>
  <c r="B437" i="5"/>
  <c r="B428" i="5"/>
  <c r="B426" i="5"/>
  <c r="B423" i="5"/>
  <c r="B420" i="5"/>
  <c r="B418" i="5"/>
  <c r="B415" i="5"/>
  <c r="B410" i="5"/>
  <c r="B405" i="5"/>
  <c r="B403" i="5"/>
  <c r="B399" i="5"/>
  <c r="B398" i="5"/>
  <c r="B396" i="5"/>
  <c r="B393" i="5"/>
  <c r="B380" i="5"/>
  <c r="B375" i="5"/>
  <c r="B373" i="5"/>
  <c r="B366" i="5"/>
  <c r="B365" i="5"/>
  <c r="B360" i="5"/>
  <c r="B355" i="5"/>
  <c r="B354" i="5"/>
  <c r="B351" i="5"/>
  <c r="B350" i="5"/>
  <c r="B348" i="5"/>
  <c r="B347" i="5"/>
  <c r="B345" i="5"/>
  <c r="B341" i="5"/>
  <c r="B338" i="5"/>
  <c r="B337" i="5"/>
  <c r="B331" i="5"/>
  <c r="B319" i="5"/>
  <c r="B313" i="5"/>
  <c r="B307" i="5"/>
  <c r="B298" i="5"/>
  <c r="B294" i="5"/>
  <c r="B281" i="5"/>
  <c r="B280" i="5"/>
  <c r="B277" i="5"/>
  <c r="B276" i="5"/>
  <c r="B273" i="5"/>
  <c r="B265" i="5"/>
  <c r="B262" i="5"/>
  <c r="B259" i="5"/>
  <c r="B257" i="5"/>
  <c r="B256" i="5"/>
  <c r="B254" i="5"/>
  <c r="B252" i="5"/>
  <c r="B245" i="5"/>
  <c r="B244" i="5"/>
  <c r="B240" i="5"/>
  <c r="B239" i="5"/>
  <c r="B238" i="5"/>
  <c r="B236" i="5"/>
  <c r="B235" i="5"/>
  <c r="B234" i="5"/>
  <c r="B233" i="5"/>
  <c r="B232" i="5"/>
  <c r="B223" i="5"/>
  <c r="B221" i="5"/>
  <c r="B217" i="5"/>
  <c r="B216" i="5"/>
  <c r="B214" i="5"/>
  <c r="B209" i="5"/>
  <c r="B208" i="5"/>
  <c r="B205" i="5"/>
  <c r="B204" i="5"/>
  <c r="B203" i="5"/>
  <c r="B199" i="5"/>
  <c r="B198" i="5"/>
  <c r="B191" i="5"/>
  <c r="B190" i="5"/>
  <c r="B187" i="5"/>
  <c r="B186" i="5"/>
  <c r="B183" i="5"/>
  <c r="B179" i="5"/>
  <c r="B177" i="5"/>
  <c r="B174" i="5"/>
  <c r="B170" i="5"/>
  <c r="B169" i="5"/>
  <c r="B168" i="5"/>
  <c r="B162" i="5"/>
  <c r="B161" i="5"/>
  <c r="B156" i="5"/>
  <c r="B154" i="5"/>
  <c r="B150" i="5"/>
  <c r="B147" i="5"/>
  <c r="B146" i="5"/>
  <c r="B137" i="5"/>
  <c r="B133" i="5"/>
  <c r="B131" i="5"/>
  <c r="B130" i="5"/>
  <c r="B129" i="5"/>
  <c r="B127" i="5"/>
  <c r="B120" i="5"/>
  <c r="B119" i="5"/>
  <c r="B112" i="5"/>
  <c r="B110" i="5"/>
  <c r="B106" i="5"/>
  <c r="B104" i="5"/>
  <c r="B103" i="5"/>
  <c r="B92" i="5"/>
  <c r="B86" i="5"/>
  <c r="B84" i="5"/>
  <c r="B81" i="5"/>
  <c r="B80" i="5"/>
  <c r="B78" i="5"/>
  <c r="B77" i="5"/>
  <c r="B76" i="5"/>
  <c r="B75" i="5"/>
  <c r="B73" i="5"/>
  <c r="B67" i="5"/>
  <c r="B66" i="5"/>
  <c r="B64" i="5"/>
  <c r="B61" i="5"/>
  <c r="B57" i="5"/>
  <c r="B56" i="5"/>
  <c r="B54" i="5"/>
  <c r="B52" i="5"/>
  <c r="B49" i="5"/>
  <c r="B44" i="5"/>
  <c r="B42" i="5"/>
  <c r="B41" i="5"/>
  <c r="B40" i="5"/>
  <c r="B39" i="5"/>
  <c r="B38" i="5"/>
  <c r="B36" i="5"/>
  <c r="B35" i="5"/>
  <c r="B32" i="5"/>
  <c r="B25" i="5"/>
  <c r="B24" i="5"/>
  <c r="B22" i="5"/>
  <c r="B18" i="5"/>
  <c r="B14" i="5"/>
  <c r="B12" i="5"/>
  <c r="B10" i="5"/>
  <c r="B9" i="5"/>
  <c r="B8" i="5"/>
  <c r="B7" i="5"/>
  <c r="B5" i="5"/>
  <c r="B4" i="5"/>
  <c r="B3" i="5"/>
  <c r="B622" i="5"/>
  <c r="B663" i="5"/>
  <c r="B241" i="5"/>
  <c r="B675" i="5"/>
  <c r="B394" i="5"/>
  <c r="B488" i="5"/>
  <c r="B290" i="5"/>
  <c r="B255" i="5"/>
  <c r="B526" i="5"/>
  <c r="B523" i="5"/>
  <c r="B438" i="5"/>
  <c r="B416" i="5"/>
  <c r="B349" i="5"/>
  <c r="B343" i="5"/>
  <c r="B342" i="5"/>
  <c r="B293" i="5"/>
  <c r="B725" i="5"/>
  <c r="B189" i="5"/>
  <c r="B188" i="5"/>
  <c r="B11" i="5"/>
  <c r="B421" i="5"/>
  <c r="B417" i="5"/>
  <c r="B155" i="5"/>
  <c r="B452" i="5"/>
  <c r="B459" i="5"/>
  <c r="B439" i="5"/>
  <c r="B369" i="5"/>
  <c r="B149" i="5"/>
  <c r="B803" i="5"/>
  <c r="B798" i="5"/>
  <c r="B751" i="5"/>
  <c r="B741" i="5"/>
  <c r="B711" i="5"/>
  <c r="B694" i="5"/>
  <c r="B532" i="5"/>
  <c r="B447" i="5"/>
  <c r="B435" i="5"/>
  <c r="B425" i="5"/>
  <c r="B422" i="5"/>
  <c r="B413" i="5"/>
  <c r="B372" i="5"/>
  <c r="B368" i="5"/>
  <c r="B266" i="5"/>
  <c r="B215" i="5"/>
  <c r="B118" i="5"/>
  <c r="B117" i="5"/>
  <c r="B91" i="5"/>
  <c r="B17" i="5"/>
  <c r="B715" i="5"/>
  <c r="B515" i="5"/>
  <c r="B486" i="5"/>
  <c r="B480" i="5"/>
  <c r="B401" i="5"/>
  <c r="B284" i="5"/>
  <c r="B264" i="5"/>
  <c r="B143" i="5"/>
  <c r="B100" i="5"/>
  <c r="B820" i="5"/>
  <c r="B816" i="5"/>
  <c r="B785" i="5"/>
  <c r="B781" i="5"/>
  <c r="B706" i="5"/>
  <c r="B697" i="5"/>
  <c r="B656" i="5"/>
  <c r="B634" i="5"/>
  <c r="B620" i="5"/>
  <c r="B617" i="5"/>
  <c r="B609" i="5"/>
  <c r="B593" i="5"/>
  <c r="B589" i="5"/>
  <c r="B578" i="5"/>
  <c r="B577" i="5"/>
  <c r="B556" i="5"/>
  <c r="B555" i="5"/>
  <c r="B505" i="5"/>
  <c r="B500" i="5"/>
  <c r="B482" i="5"/>
  <c r="B481" i="5"/>
  <c r="B460" i="5"/>
  <c r="B458" i="5"/>
  <c r="B456" i="5"/>
  <c r="B451" i="5"/>
  <c r="B442" i="5"/>
  <c r="B434" i="5"/>
  <c r="B431" i="5"/>
  <c r="B419" i="5"/>
  <c r="B414" i="5"/>
  <c r="B412" i="5"/>
  <c r="B411" i="5"/>
  <c r="B409" i="5"/>
  <c r="B395" i="5"/>
  <c r="B390" i="5"/>
  <c r="B374" i="5"/>
  <c r="B371" i="5"/>
  <c r="B367" i="5"/>
  <c r="B353" i="5"/>
  <c r="B352" i="5"/>
  <c r="B336" i="5"/>
  <c r="B335" i="5"/>
  <c r="B314" i="5"/>
  <c r="B310" i="5"/>
  <c r="B306" i="5"/>
  <c r="B270" i="5"/>
  <c r="B269" i="5"/>
  <c r="B268" i="5"/>
  <c r="B243" i="5"/>
  <c r="B237" i="5"/>
  <c r="B231" i="5"/>
  <c r="B229" i="5"/>
  <c r="B228" i="5"/>
  <c r="B227" i="5"/>
  <c r="B222" i="5"/>
  <c r="B211" i="5"/>
  <c r="B210" i="5"/>
  <c r="B206" i="5"/>
  <c r="B181" i="5"/>
  <c r="B173" i="5"/>
  <c r="B159" i="5"/>
  <c r="B153" i="5"/>
  <c r="B152" i="5"/>
  <c r="B151" i="5"/>
  <c r="B140" i="5"/>
  <c r="B139" i="5"/>
  <c r="B125" i="5"/>
  <c r="B123" i="5"/>
  <c r="B96" i="5"/>
  <c r="B87" i="5"/>
  <c r="B72" i="5"/>
  <c r="B71" i="5"/>
  <c r="B70" i="5"/>
  <c r="B68" i="5"/>
  <c r="B48" i="5"/>
  <c r="B815" i="5"/>
  <c r="B812" i="5"/>
  <c r="B797" i="5"/>
  <c r="B790" i="5"/>
  <c r="B770" i="5"/>
  <c r="B753" i="5"/>
  <c r="B739" i="5"/>
  <c r="B723" i="5"/>
  <c r="B710" i="5"/>
  <c r="B575" i="5"/>
  <c r="B557" i="5"/>
  <c r="B528" i="5"/>
  <c r="B457" i="5"/>
  <c r="B454" i="5"/>
  <c r="B432" i="5"/>
  <c r="B384" i="5"/>
  <c r="B356" i="5"/>
  <c r="B330" i="5"/>
  <c r="B297" i="5"/>
  <c r="B267" i="5"/>
  <c r="B193" i="5"/>
  <c r="B192" i="5"/>
  <c r="B180" i="5"/>
  <c r="B176" i="5"/>
  <c r="B175" i="5"/>
  <c r="B138" i="5"/>
  <c r="B99" i="5"/>
  <c r="B95" i="5"/>
  <c r="B62" i="5"/>
  <c r="B51" i="5"/>
  <c r="B50" i="5"/>
  <c r="B43" i="5"/>
  <c r="B33" i="5"/>
  <c r="B47" i="5"/>
  <c r="B654" i="5"/>
  <c r="B473" i="5"/>
  <c r="B308" i="5"/>
  <c r="B136" i="5"/>
  <c r="B135" i="5"/>
  <c r="B696" i="5"/>
  <c r="B677" i="5"/>
  <c r="B657" i="5"/>
  <c r="B646" i="5"/>
  <c r="B570" i="5"/>
  <c r="B519" i="5"/>
  <c r="B508" i="5"/>
  <c r="B501" i="5"/>
  <c r="B407" i="5"/>
  <c r="B370" i="5"/>
  <c r="B363" i="5"/>
  <c r="B346" i="5"/>
  <c r="B344" i="5"/>
  <c r="B329" i="5"/>
  <c r="B326" i="5"/>
  <c r="B315" i="5"/>
  <c r="B304" i="5"/>
  <c r="B282" i="5"/>
  <c r="B258" i="5"/>
  <c r="B122" i="5"/>
  <c r="B90" i="5"/>
  <c r="B89" i="5"/>
  <c r="B88" i="5"/>
  <c r="B83" i="5"/>
  <c r="B79" i="5"/>
  <c r="B74" i="5"/>
  <c r="B821" i="5"/>
  <c r="B818" i="5"/>
  <c r="B768" i="5"/>
  <c r="B757" i="5"/>
  <c r="B749" i="5"/>
  <c r="B743" i="5"/>
  <c r="B742" i="5"/>
  <c r="B733" i="5"/>
  <c r="B708" i="5"/>
  <c r="B703" i="5"/>
  <c r="B700" i="5"/>
  <c r="B674" i="5"/>
  <c r="B671" i="5"/>
  <c r="B664" i="5"/>
  <c r="B659" i="5"/>
  <c r="B642" i="5"/>
  <c r="B641" i="5"/>
  <c r="B628" i="5"/>
  <c r="B626" i="5"/>
  <c r="B624" i="5"/>
  <c r="B623" i="5"/>
  <c r="B592" i="5"/>
  <c r="B579" i="5"/>
  <c r="B559" i="5"/>
  <c r="B553" i="5"/>
  <c r="B552" i="5"/>
  <c r="B545" i="5"/>
  <c r="B541" i="5"/>
  <c r="B536" i="5"/>
  <c r="B513" i="5"/>
  <c r="B498" i="5"/>
  <c r="B483" i="5"/>
  <c r="B472" i="5"/>
  <c r="B471" i="5"/>
  <c r="B449" i="5"/>
  <c r="B436" i="5"/>
  <c r="B433" i="5"/>
  <c r="B427" i="5"/>
  <c r="B392" i="5"/>
  <c r="B385" i="5"/>
  <c r="B382" i="5"/>
  <c r="B377" i="5"/>
  <c r="B364" i="5"/>
  <c r="B333" i="5"/>
  <c r="B327" i="5"/>
  <c r="B322" i="5"/>
  <c r="B321" i="5"/>
  <c r="B305" i="5"/>
  <c r="B296" i="5"/>
  <c r="B291" i="5"/>
  <c r="B287" i="5"/>
  <c r="B285" i="5"/>
  <c r="B279" i="5"/>
  <c r="B278" i="5"/>
  <c r="B274" i="5"/>
  <c r="B253" i="5"/>
  <c r="B250" i="5"/>
  <c r="B248" i="5"/>
  <c r="B200" i="5"/>
  <c r="B185" i="5"/>
  <c r="B184" i="5"/>
  <c r="B182" i="5"/>
  <c r="B172" i="5"/>
  <c r="B171" i="5"/>
  <c r="B163" i="5"/>
  <c r="B157" i="5"/>
  <c r="B128" i="5"/>
  <c r="B121" i="5"/>
  <c r="B108" i="5"/>
  <c r="B69" i="5"/>
  <c r="B762" i="5"/>
  <c r="B672" i="5"/>
  <c r="B630" i="5"/>
  <c r="B571" i="5"/>
  <c r="B525" i="5"/>
  <c r="B516" i="5"/>
  <c r="B497" i="5"/>
  <c r="B496" i="5"/>
  <c r="B485" i="5"/>
  <c r="B213" i="5"/>
  <c r="B212" i="5"/>
  <c r="B132" i="5"/>
  <c r="B126" i="5"/>
  <c r="B105" i="5"/>
  <c r="B65" i="5"/>
  <c r="B60" i="5"/>
  <c r="B817" i="5"/>
  <c r="B806" i="5"/>
  <c r="B800" i="5"/>
  <c r="B792" i="5"/>
  <c r="B786" i="5"/>
  <c r="B775" i="5"/>
  <c r="B756" i="5"/>
  <c r="B755" i="5"/>
  <c r="B754" i="5"/>
  <c r="B752" i="5"/>
  <c r="B744" i="5"/>
  <c r="B737" i="5"/>
  <c r="B718" i="5"/>
  <c r="B716" i="5"/>
  <c r="B709" i="5"/>
  <c r="B705" i="5"/>
  <c r="B701" i="5"/>
  <c r="B695" i="5"/>
  <c r="B693" i="5"/>
  <c r="B686" i="5"/>
  <c r="B684" i="5"/>
  <c r="B643" i="5"/>
  <c r="B640" i="5"/>
  <c r="B636" i="5"/>
  <c r="B627" i="5"/>
  <c r="B594" i="5"/>
  <c r="B569" i="5"/>
  <c r="B565" i="5"/>
  <c r="B535" i="5"/>
  <c r="B527" i="5"/>
  <c r="B512" i="5"/>
  <c r="B510" i="5"/>
  <c r="B509" i="5"/>
  <c r="B502" i="5"/>
  <c r="B490" i="5"/>
  <c r="B474" i="5"/>
  <c r="B464" i="5"/>
  <c r="B402" i="5"/>
  <c r="B397" i="5"/>
  <c r="B376" i="5"/>
  <c r="B362" i="5"/>
  <c r="B357" i="5"/>
  <c r="B328" i="5"/>
  <c r="B325" i="5"/>
  <c r="B311" i="5"/>
  <c r="B303" i="5"/>
  <c r="B275" i="5"/>
  <c r="B263" i="5"/>
  <c r="B226" i="5"/>
  <c r="B219" i="5"/>
  <c r="B218" i="5"/>
  <c r="B207" i="5"/>
  <c r="B197" i="5"/>
  <c r="B164" i="5"/>
  <c r="B142" i="5"/>
  <c r="B124" i="5"/>
  <c r="B109" i="5"/>
  <c r="B107" i="5"/>
  <c r="B63" i="5"/>
  <c r="B53" i="5"/>
  <c r="B45" i="5"/>
  <c r="B37" i="5"/>
  <c r="B726" i="5"/>
  <c r="B692" i="5"/>
  <c r="B670" i="5"/>
  <c r="B629" i="5"/>
  <c r="B542" i="5"/>
  <c r="B359" i="5"/>
  <c r="B358" i="5"/>
  <c r="B339" i="5"/>
  <c r="B320" i="5"/>
  <c r="B318" i="5"/>
  <c r="B317" i="5"/>
  <c r="B316" i="5"/>
  <c r="B165" i="5"/>
  <c r="B116" i="5"/>
  <c r="B115" i="5"/>
  <c r="B55" i="5"/>
  <c r="B34" i="5"/>
  <c r="B391" i="5"/>
  <c r="B361" i="5"/>
  <c r="B288" i="5"/>
  <c r="B102" i="5"/>
  <c r="B97" i="5"/>
  <c r="B94" i="5"/>
  <c r="B31" i="5"/>
  <c r="B30" i="5"/>
  <c r="B29" i="5"/>
  <c r="B28" i="5"/>
  <c r="B27" i="5"/>
  <c r="B26" i="5"/>
  <c r="B23" i="5"/>
  <c r="B21" i="5"/>
  <c r="B20" i="5"/>
  <c r="B19" i="5"/>
  <c r="B767" i="5"/>
  <c r="B761" i="5"/>
  <c r="B745" i="5"/>
  <c r="B678" i="5"/>
  <c r="B666" i="5"/>
  <c r="B644" i="5"/>
  <c r="B639" i="5"/>
  <c r="B633" i="5"/>
  <c r="B621" i="5"/>
  <c r="B612" i="5"/>
  <c r="B611" i="5"/>
  <c r="B607" i="5"/>
  <c r="B606" i="5"/>
  <c r="B600" i="5"/>
  <c r="B595" i="5"/>
  <c r="B534" i="5"/>
  <c r="B487" i="5"/>
  <c r="B465" i="5"/>
  <c r="B408" i="5"/>
  <c r="B389" i="5"/>
  <c r="B388" i="5"/>
  <c r="B383" i="5"/>
  <c r="B381" i="5"/>
  <c r="B378" i="5"/>
  <c r="B340" i="5"/>
  <c r="B334" i="5"/>
  <c r="B309" i="5"/>
  <c r="B300" i="5"/>
  <c r="B292" i="5"/>
  <c r="B289" i="5"/>
  <c r="B283" i="5"/>
  <c r="B272" i="5"/>
  <c r="B261" i="5"/>
  <c r="B247" i="5"/>
  <c r="B202" i="5"/>
  <c r="B160" i="5"/>
  <c r="B145" i="5"/>
  <c r="B144" i="5"/>
  <c r="B101" i="5"/>
  <c r="B98" i="5"/>
  <c r="B59" i="5"/>
  <c r="B58" i="5"/>
  <c r="B15" i="5"/>
  <c r="B13" i="5"/>
  <c r="B522" i="5"/>
  <c r="B491" i="5"/>
  <c r="B463" i="5"/>
  <c r="B461" i="5"/>
  <c r="B429" i="5"/>
  <c r="B406" i="5"/>
  <c r="B299" i="5"/>
  <c r="B699" i="5"/>
  <c r="B660" i="5"/>
  <c r="B649" i="5"/>
  <c r="B430" i="5"/>
  <c r="B246" i="5"/>
  <c r="B196" i="5"/>
  <c r="B148" i="5"/>
  <c r="B141" i="5"/>
  <c r="B82" i="5"/>
  <c r="B702" i="5"/>
  <c r="B676" i="5"/>
  <c r="B665" i="5"/>
  <c r="B625" i="5"/>
  <c r="B618" i="5"/>
  <c r="B599" i="5"/>
  <c r="B574" i="5"/>
  <c r="B499" i="5"/>
  <c r="B494" i="5"/>
  <c r="B476" i="5"/>
  <c r="B386" i="5"/>
  <c r="B178" i="5"/>
  <c r="B158" i="5"/>
  <c r="B93" i="5"/>
  <c r="B111" i="5"/>
  <c r="B587" i="5"/>
  <c r="B572" i="5"/>
  <c r="B521" i="5"/>
  <c r="B506" i="5"/>
  <c r="B424" i="5"/>
  <c r="B404" i="5"/>
  <c r="B324" i="5"/>
  <c r="B271" i="5"/>
  <c r="B134" i="5"/>
  <c r="B791" i="5"/>
  <c r="B784" i="5"/>
  <c r="B783" i="5"/>
  <c r="B698" i="5"/>
  <c r="B690" i="5"/>
  <c r="B682" i="5"/>
  <c r="B679" i="5"/>
  <c r="B661" i="5"/>
  <c r="B658" i="5"/>
  <c r="B615" i="5"/>
  <c r="B597" i="5"/>
  <c r="B530" i="5"/>
  <c r="B514" i="5"/>
  <c r="B511" i="5"/>
  <c r="B455" i="5"/>
  <c r="B448" i="5"/>
  <c r="B445" i="5"/>
  <c r="B440" i="5"/>
  <c r="B400" i="5"/>
  <c r="B387" i="5"/>
  <c r="B379" i="5"/>
  <c r="B332" i="5"/>
  <c r="B323" i="5"/>
  <c r="B312" i="5"/>
  <c r="B302" i="5"/>
  <c r="B301" i="5"/>
  <c r="B295" i="5"/>
  <c r="B286" i="5"/>
  <c r="B260" i="5"/>
  <c r="B251" i="5"/>
  <c r="B249" i="5"/>
  <c r="B242" i="5"/>
  <c r="B230" i="5"/>
  <c r="B225" i="5"/>
  <c r="B224" i="5"/>
  <c r="B220" i="5"/>
  <c r="B201" i="5"/>
  <c r="B195" i="5"/>
  <c r="B194" i="5"/>
  <c r="B167" i="5"/>
  <c r="B166" i="5"/>
  <c r="B114" i="5"/>
  <c r="B113" i="5"/>
  <c r="B85" i="5"/>
  <c r="B46" i="5"/>
  <c r="B16" i="5"/>
  <c r="B6" i="5"/>
  <c r="B2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2" i="1"/>
</calcChain>
</file>

<file path=xl/sharedStrings.xml><?xml version="1.0" encoding="utf-8"?>
<sst xmlns="http://schemas.openxmlformats.org/spreadsheetml/2006/main" count="5052" uniqueCount="171">
  <si>
    <t>SN</t>
  </si>
  <si>
    <t>Data Analyst</t>
  </si>
  <si>
    <t>Female</t>
  </si>
  <si>
    <t>Beginner</t>
  </si>
  <si>
    <t>Lagos</t>
  </si>
  <si>
    <t>Male</t>
  </si>
  <si>
    <t>Intermediate</t>
  </si>
  <si>
    <t>Professional</t>
  </si>
  <si>
    <t>Oyo</t>
  </si>
  <si>
    <t>Programming</t>
  </si>
  <si>
    <t>Electrical</t>
  </si>
  <si>
    <t>Preferred Not to say</t>
  </si>
  <si>
    <t>UI/UX design</t>
  </si>
  <si>
    <t>Ogun</t>
  </si>
  <si>
    <t>Ebonyi</t>
  </si>
  <si>
    <t>Nigeria</t>
  </si>
  <si>
    <t>Social Media Management</t>
  </si>
  <si>
    <t>Data Science</t>
  </si>
  <si>
    <t>Enugu</t>
  </si>
  <si>
    <t>Osun</t>
  </si>
  <si>
    <t>Anambra</t>
  </si>
  <si>
    <t>Kano</t>
  </si>
  <si>
    <t>Ekiti</t>
  </si>
  <si>
    <t>Graphic Design</t>
  </si>
  <si>
    <t>Cybersecurity</t>
  </si>
  <si>
    <t>Tech Management</t>
  </si>
  <si>
    <t>Counseling</t>
  </si>
  <si>
    <t>Virtual assistant</t>
  </si>
  <si>
    <t>Graphic Design and Video Editing</t>
  </si>
  <si>
    <t>Maiduguri</t>
  </si>
  <si>
    <t>Nasarawa</t>
  </si>
  <si>
    <t>Forex Trading</t>
  </si>
  <si>
    <t>Content Writing</t>
  </si>
  <si>
    <t>Project Management</t>
  </si>
  <si>
    <t>Catering</t>
  </si>
  <si>
    <t>Freelancing</t>
  </si>
  <si>
    <t>Ondo</t>
  </si>
  <si>
    <t>Predicting Next-Level Tech</t>
  </si>
  <si>
    <t>Affiliate marketing</t>
  </si>
  <si>
    <t>Sales</t>
  </si>
  <si>
    <t>Entrepreneurial</t>
  </si>
  <si>
    <t>Delta</t>
  </si>
  <si>
    <t>Imo</t>
  </si>
  <si>
    <t>HR</t>
  </si>
  <si>
    <t>UI/UX Design and 3D animation</t>
  </si>
  <si>
    <t>Management</t>
  </si>
  <si>
    <t>Graphics Design and Web Design</t>
  </si>
  <si>
    <t>Phone engineering</t>
  </si>
  <si>
    <t>Microsoft Teams Helpdesk Bot optimization</t>
  </si>
  <si>
    <t>Web Developer</t>
  </si>
  <si>
    <t>Computer Science</t>
  </si>
  <si>
    <t>Abia</t>
  </si>
  <si>
    <t>Broad knowledge about tech</t>
  </si>
  <si>
    <t>Bauchi</t>
  </si>
  <si>
    <t>Branding and marketing</t>
  </si>
  <si>
    <t>QA</t>
  </si>
  <si>
    <t>Kaduna</t>
  </si>
  <si>
    <t>UI/UX design and IT</t>
  </si>
  <si>
    <t>Marketing</t>
  </si>
  <si>
    <t>Wrige make music online make website</t>
  </si>
  <si>
    <t>Data Science Business Analytics Data Analytics</t>
  </si>
  <si>
    <t>Data analytics graphics design</t>
  </si>
  <si>
    <t>Data Science Analytics</t>
  </si>
  <si>
    <t>Intrested In Learning</t>
  </si>
  <si>
    <t>Gender</t>
  </si>
  <si>
    <t>Level</t>
  </si>
  <si>
    <t>Others</t>
  </si>
  <si>
    <t>States</t>
  </si>
  <si>
    <t>Country</t>
  </si>
  <si>
    <t>Akwa-Ibom</t>
  </si>
  <si>
    <t>FCT</t>
  </si>
  <si>
    <t>Edo</t>
  </si>
  <si>
    <t>Kwara</t>
  </si>
  <si>
    <t>Rivers</t>
  </si>
  <si>
    <t>Benue</t>
  </si>
  <si>
    <t>Niger</t>
  </si>
  <si>
    <t>Kogi</t>
  </si>
  <si>
    <t>Plateau</t>
  </si>
  <si>
    <t>Kastina</t>
  </si>
  <si>
    <t>International</t>
  </si>
  <si>
    <t>Date</t>
  </si>
  <si>
    <t>Time</t>
  </si>
  <si>
    <t>Month</t>
  </si>
  <si>
    <t>Year</t>
  </si>
  <si>
    <t>Row Labels</t>
  </si>
  <si>
    <t>Grand Total</t>
  </si>
  <si>
    <t>Count of Country</t>
  </si>
  <si>
    <t>Gender Count</t>
  </si>
  <si>
    <t>Level Counts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</si>
  <si>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</si>
  <si>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</si>
  <si>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</si>
  <si>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</si>
  <si>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</si>
  <si>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</si>
  <si>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</si>
  <si>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</si>
  <si>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</si>
  <si>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</si>
  <si>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</si>
  <si>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</si>
  <si>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By Months</t>
  </si>
  <si>
    <t>Count of States</t>
  </si>
  <si>
    <t>Top States</t>
  </si>
  <si>
    <t>Data analyst and web development for teens</t>
  </si>
  <si>
    <t>UI/UX and Software Developer</t>
  </si>
  <si>
    <t>UI/UX and Web Developer</t>
  </si>
  <si>
    <t>Programming and Web developer</t>
  </si>
  <si>
    <t>Programming and Blockchain technology</t>
  </si>
  <si>
    <t>Tech and Digital marketing</t>
  </si>
  <si>
    <t>Social Media Marketers and Advertisement</t>
  </si>
  <si>
    <t>Editing</t>
  </si>
  <si>
    <t>Virtual assistant and graphic design</t>
  </si>
  <si>
    <t>Business Analyst Ui/Ux</t>
  </si>
  <si>
    <t>Business Analyst</t>
  </si>
  <si>
    <t>App Development</t>
  </si>
  <si>
    <t>Artificial Intelligence</t>
  </si>
  <si>
    <t>Artificial Intelligence and Cyber Security</t>
  </si>
  <si>
    <t>Artificial Intelligence and machine learning</t>
  </si>
  <si>
    <t xml:space="preserve">Blogging and Web development </t>
  </si>
  <si>
    <t>Branding</t>
  </si>
  <si>
    <t>Business Analyst and Data Analyst</t>
  </si>
  <si>
    <t>Communication Skills</t>
  </si>
  <si>
    <t>Cybersecurity / Data analytics</t>
  </si>
  <si>
    <t>Cybersecurity and Coding</t>
  </si>
  <si>
    <t>Data Analyst and Cloud Computing</t>
  </si>
  <si>
    <t>Data Analyst and Web Developer</t>
  </si>
  <si>
    <t>Data Scientist</t>
  </si>
  <si>
    <t>Data Scientist and Programming</t>
  </si>
  <si>
    <t>Data Scientist and Analysist</t>
  </si>
  <si>
    <t>Digital Marketing</t>
  </si>
  <si>
    <t>Digital Marketing and Business consulting</t>
  </si>
  <si>
    <t>Digital Marketing and business analytics</t>
  </si>
  <si>
    <t>Excel Word and Google Workspace</t>
  </si>
  <si>
    <t>Fashion and Business</t>
  </si>
  <si>
    <t>Graphics Design Cyber Security and Data Analyst</t>
  </si>
  <si>
    <t>Graphic Design and Content Creation</t>
  </si>
  <si>
    <t>Graphics and UI/UX</t>
  </si>
  <si>
    <t>Graphic Design and Social media management and Video Editing</t>
  </si>
  <si>
    <t>Mobile App Development</t>
  </si>
  <si>
    <t>Medical Laboratory Science</t>
  </si>
  <si>
    <t>Operations and Project Management</t>
  </si>
  <si>
    <t>Machine Learning</t>
  </si>
  <si>
    <t>Lead Generation</t>
  </si>
  <si>
    <t>Graphics Design Data Analysis</t>
  </si>
  <si>
    <t xml:space="preserve">Sales and Marketing </t>
  </si>
  <si>
    <t>Shoe Making</t>
  </si>
  <si>
    <t>Social Media Manager And Content Creator</t>
  </si>
  <si>
    <t>Product Management</t>
  </si>
  <si>
    <t>Programming and Coding</t>
  </si>
  <si>
    <t>Programming and Data Analysis</t>
  </si>
  <si>
    <t>Project Management and UI/UX Interface</t>
  </si>
  <si>
    <t>Project management and Business Analyst</t>
  </si>
  <si>
    <t>Project Management and Business Analysis</t>
  </si>
  <si>
    <t>QA and Software Testing</t>
  </si>
  <si>
    <t>Software Developer</t>
  </si>
  <si>
    <t>Technology and Marketing</t>
  </si>
  <si>
    <t>Tech and Media</t>
  </si>
  <si>
    <t>Tech and Development</t>
  </si>
  <si>
    <t>UI/UX</t>
  </si>
  <si>
    <t>Region</t>
  </si>
  <si>
    <t>North West</t>
  </si>
  <si>
    <t>Count of Gender</t>
  </si>
  <si>
    <t>North Central</t>
  </si>
  <si>
    <t>North East</t>
  </si>
  <si>
    <t>South East</t>
  </si>
  <si>
    <t>South South</t>
  </si>
  <si>
    <t>South West</t>
  </si>
  <si>
    <t>Count of Region</t>
  </si>
  <si>
    <t>Count of SN</t>
  </si>
  <si>
    <t>Count of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</si>
</sst>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(2) completed.xlsx]Sheet3!PivotTable1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Preferred Not to say</c:v>
                </c:pt>
              </c:strCache>
            </c:strRef>
          </c:cat>
          <c:val>
            <c:numRef>
              <c:f>Sheet3!$B$6:$B$9</c:f>
              <c:numCache>
                <c:formatCode>General</c:formatCode>
                <c:ptCount val="3"/>
                <c:pt idx="0">
                  <c:v>508</c:v>
                </c:pt>
                <c:pt idx="1">
                  <c:v>309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0-4066-A8EF-E0F5AF50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8554952"/>
        <c:axId val="523077888"/>
        <c:axId val="0"/>
      </c:bar3DChart>
      <c:catAx>
        <c:axId val="33855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77888"/>
        <c:crosses val="autoZero"/>
        <c:auto val="1"/>
        <c:lblAlgn val="ctr"/>
        <c:lblOffset val="100"/>
        <c:noMultiLvlLbl val="0"/>
      </c:catAx>
      <c:valAx>
        <c:axId val="5230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5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(2) completed.xlsx]Sheet2!PivotTable10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Preferred Not to say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508</c:v>
                </c:pt>
                <c:pt idx="1">
                  <c:v>309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6-4A0D-980C-4DC342A8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(2) completed.xlsx]Sheet2!PivotTable11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Sheet2!$G$4:$G$7</c:f>
              <c:strCache>
                <c:ptCount val="3"/>
                <c:pt idx="0">
                  <c:v>International</c:v>
                </c:pt>
                <c:pt idx="1">
                  <c:v>Nigeria</c:v>
                </c:pt>
                <c:pt idx="2">
                  <c:v>Others</c:v>
                </c:pt>
              </c:strCache>
            </c:strRef>
          </c:cat>
          <c:val>
            <c:numRef>
              <c:f>Sheet2!$H$4:$H$7</c:f>
              <c:numCache>
                <c:formatCode>General</c:formatCode>
                <c:ptCount val="3"/>
                <c:pt idx="0">
                  <c:v>34</c:v>
                </c:pt>
                <c:pt idx="1">
                  <c:v>769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A-4D89-9F38-B5B02688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135423"/>
        <c:axId val="1214391167"/>
      </c:barChart>
      <c:catAx>
        <c:axId val="124213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1167"/>
        <c:crosses val="autoZero"/>
        <c:auto val="1"/>
        <c:lblAlgn val="ctr"/>
        <c:lblOffset val="100"/>
        <c:noMultiLvlLbl val="0"/>
      </c:catAx>
      <c:valAx>
        <c:axId val="12143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3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(2) completed.xlsx]Sheet2!PivotTable13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Sheet2!$L$4:$L$9</c:f>
              <c:strCache>
                <c:ptCount val="5"/>
                <c:pt idx="0">
                  <c:v>Web Developer</c:v>
                </c:pt>
                <c:pt idx="1">
                  <c:v>Data Analyst</c:v>
                </c:pt>
                <c:pt idx="2">
                  <c:v>Tech Management</c:v>
                </c:pt>
                <c:pt idx="3">
                  <c:v>Graphic Design</c:v>
                </c:pt>
                <c:pt idx="4">
                  <c:v>Business Analyst</c:v>
                </c:pt>
              </c:strCache>
            </c:strRef>
          </c:cat>
          <c:val>
            <c:numRef>
              <c:f>Sheet2!$M$4:$M$9</c:f>
              <c:numCache>
                <c:formatCode>General</c:formatCode>
                <c:ptCount val="5"/>
                <c:pt idx="0">
                  <c:v>195</c:v>
                </c:pt>
                <c:pt idx="1">
                  <c:v>120</c:v>
                </c:pt>
                <c:pt idx="2">
                  <c:v>88</c:v>
                </c:pt>
                <c:pt idx="3">
                  <c:v>45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C-49DB-A5B1-44C33E46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871375"/>
        <c:axId val="1252872815"/>
      </c:barChart>
      <c:catAx>
        <c:axId val="125287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72815"/>
        <c:crosses val="autoZero"/>
        <c:auto val="1"/>
        <c:lblAlgn val="ctr"/>
        <c:lblOffset val="100"/>
        <c:noMultiLvlLbl val="0"/>
      </c:catAx>
      <c:valAx>
        <c:axId val="125287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7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(2) completed.xlsx]Sheet2!PivotTable14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Sheet2!$Q$7:$Q$14</c:f>
              <c:strCache>
                <c:ptCount val="7"/>
                <c:pt idx="0">
                  <c:v>South West</c:v>
                </c:pt>
                <c:pt idx="1">
                  <c:v>Others</c:v>
                </c:pt>
                <c:pt idx="2">
                  <c:v>North Central</c:v>
                </c:pt>
                <c:pt idx="3">
                  <c:v>South East</c:v>
                </c:pt>
                <c:pt idx="4">
                  <c:v>South South</c:v>
                </c:pt>
                <c:pt idx="5">
                  <c:v>North East</c:v>
                </c:pt>
                <c:pt idx="6">
                  <c:v>North West</c:v>
                </c:pt>
              </c:strCache>
            </c:strRef>
          </c:cat>
          <c:val>
            <c:numRef>
              <c:f>Sheet2!$R$7:$R$14</c:f>
              <c:numCache>
                <c:formatCode>General</c:formatCode>
                <c:ptCount val="7"/>
                <c:pt idx="0">
                  <c:v>535</c:v>
                </c:pt>
                <c:pt idx="1">
                  <c:v>110</c:v>
                </c:pt>
                <c:pt idx="2">
                  <c:v>68</c:v>
                </c:pt>
                <c:pt idx="3">
                  <c:v>54</c:v>
                </c:pt>
                <c:pt idx="4">
                  <c:v>51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2-4DF5-AAF1-1C3B18AC9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050383"/>
        <c:axId val="1542052783"/>
      </c:barChart>
      <c:catAx>
        <c:axId val="154205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52783"/>
        <c:crosses val="autoZero"/>
        <c:auto val="1"/>
        <c:lblAlgn val="ctr"/>
        <c:lblOffset val="100"/>
        <c:noMultiLvlLbl val="0"/>
      </c:catAx>
      <c:valAx>
        <c:axId val="15420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5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(2) completed.xlsx]Sheet2!PivotTable15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Sheet2!$Z$7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Sheet2!$Y$8:$Y$12</c:f>
              <c:strCache>
                <c:ptCount val="4"/>
                <c:pt idx="0">
                  <c:v>Beginner</c:v>
                </c:pt>
                <c:pt idx="1">
                  <c:v>Intermediate</c:v>
                </c:pt>
                <c:pt idx="2">
                  <c:v>Others</c:v>
                </c:pt>
                <c:pt idx="3">
                  <c:v>Professional</c:v>
                </c:pt>
              </c:strCache>
            </c:strRef>
          </c:cat>
          <c:val>
            <c:numRef>
              <c:f>Sheet2!$Z$8:$Z$12</c:f>
              <c:numCache>
                <c:formatCode>General</c:formatCode>
                <c:ptCount val="4"/>
                <c:pt idx="0">
                  <c:v>616</c:v>
                </c:pt>
                <c:pt idx="1">
                  <c:v>104</c:v>
                </c:pt>
                <c:pt idx="2">
                  <c:v>81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9-4D82-B45E-8EB3A6B9B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712303"/>
        <c:axId val="1530713263"/>
      </c:barChart>
      <c:catAx>
        <c:axId val="153071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13263"/>
        <c:crosses val="autoZero"/>
        <c:auto val="1"/>
        <c:lblAlgn val="ctr"/>
        <c:lblOffset val="100"/>
        <c:noMultiLvlLbl val="0"/>
      </c:catAx>
      <c:valAx>
        <c:axId val="15307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1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(2) completed.xlsx]Sheet2!PivotTable16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Sheet2!$AG$8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Sheet2!$AF$9:$AF$22</c:f>
              <c:multiLvlStrCache>
                <c:ptCount val="9"/>
                <c:lvl>
                  <c:pt idx="0">
                    <c:v>Female</c:v>
                  </c:pt>
                  <c:pt idx="1">
                    <c:v>Male</c:v>
                  </c:pt>
                  <c:pt idx="2">
                    <c:v>Preferred Not to say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Beginner</c:v>
                  </c:pt>
                  <c:pt idx="3">
                    <c:v>Intermediate</c:v>
                  </c:pt>
                  <c:pt idx="5">
                    <c:v>Others</c:v>
                  </c:pt>
                  <c:pt idx="7">
                    <c:v>Professional</c:v>
                  </c:pt>
                </c:lvl>
              </c:multiLvlStrCache>
            </c:multiLvlStrRef>
          </c:cat>
          <c:val>
            <c:numRef>
              <c:f>Sheet2!$AG$9:$AG$22</c:f>
              <c:numCache>
                <c:formatCode>General</c:formatCode>
                <c:ptCount val="9"/>
                <c:pt idx="0">
                  <c:v>389</c:v>
                </c:pt>
                <c:pt idx="1">
                  <c:v>223</c:v>
                </c:pt>
                <c:pt idx="2">
                  <c:v>4</c:v>
                </c:pt>
                <c:pt idx="3">
                  <c:v>50</c:v>
                </c:pt>
                <c:pt idx="4">
                  <c:v>54</c:v>
                </c:pt>
                <c:pt idx="5">
                  <c:v>57</c:v>
                </c:pt>
                <c:pt idx="6">
                  <c:v>24</c:v>
                </c:pt>
                <c:pt idx="7">
                  <c:v>12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A-4F46-9917-49E5CF2D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2814703"/>
        <c:axId val="1322815183"/>
        <c:axId val="0"/>
      </c:bar3DChart>
      <c:catAx>
        <c:axId val="132281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15183"/>
        <c:crosses val="autoZero"/>
        <c:auto val="1"/>
        <c:lblAlgn val="ctr"/>
        <c:lblOffset val="100"/>
        <c:noMultiLvlLbl val="0"/>
      </c:catAx>
      <c:valAx>
        <c:axId val="13228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1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(2) completed.xlsx]Sheet2!PivotTable17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Sheet2!$AN$11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Sheet2!$AM$12:$AM$22</c:f>
              <c:strCache>
                <c:ptCount val="10"/>
                <c:pt idx="0">
                  <c:v>Lagos</c:v>
                </c:pt>
                <c:pt idx="1">
                  <c:v>Others</c:v>
                </c:pt>
                <c:pt idx="2">
                  <c:v>Oyo</c:v>
                </c:pt>
                <c:pt idx="3">
                  <c:v>Ogun</c:v>
                </c:pt>
                <c:pt idx="4">
                  <c:v>Osun</c:v>
                </c:pt>
                <c:pt idx="5">
                  <c:v>Ondo</c:v>
                </c:pt>
                <c:pt idx="6">
                  <c:v>International</c:v>
                </c:pt>
                <c:pt idx="7">
                  <c:v>Rivers</c:v>
                </c:pt>
                <c:pt idx="8">
                  <c:v>Kwara</c:v>
                </c:pt>
                <c:pt idx="9">
                  <c:v>Ekiti</c:v>
                </c:pt>
              </c:strCache>
            </c:strRef>
          </c:cat>
          <c:val>
            <c:numRef>
              <c:f>Sheet2!$AN$12:$AN$22</c:f>
              <c:numCache>
                <c:formatCode>General</c:formatCode>
                <c:ptCount val="10"/>
                <c:pt idx="0">
                  <c:v>290</c:v>
                </c:pt>
                <c:pt idx="1">
                  <c:v>76</c:v>
                </c:pt>
                <c:pt idx="2">
                  <c:v>71</c:v>
                </c:pt>
                <c:pt idx="3">
                  <c:v>66</c:v>
                </c:pt>
                <c:pt idx="4">
                  <c:v>47</c:v>
                </c:pt>
                <c:pt idx="5">
                  <c:v>43</c:v>
                </c:pt>
                <c:pt idx="6">
                  <c:v>34</c:v>
                </c:pt>
                <c:pt idx="7">
                  <c:v>26</c:v>
                </c:pt>
                <c:pt idx="8">
                  <c:v>22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0-41FA-92A7-CEE64DE8E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939919"/>
        <c:axId val="1547941839"/>
      </c:barChart>
      <c:catAx>
        <c:axId val="154793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41839"/>
        <c:crosses val="autoZero"/>
        <c:auto val="1"/>
        <c:lblAlgn val="ctr"/>
        <c:lblOffset val="100"/>
        <c:noMultiLvlLbl val="0"/>
      </c:catAx>
      <c:valAx>
        <c:axId val="15479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76199</xdr:rowOff>
    </xdr:from>
    <xdr:to>
      <xdr:col>16</xdr:col>
      <xdr:colOff>123826</xdr:colOff>
      <xdr:row>13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1D4C4-9E30-F995-F314-C6825852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7</xdr:row>
      <xdr:rowOff>88900</xdr:rowOff>
    </xdr:from>
    <xdr:to>
      <xdr:col>4</xdr:col>
      <xdr:colOff>139700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74480-9FF3-E5FE-213A-F0B08F016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7</xdr:row>
      <xdr:rowOff>76200</xdr:rowOff>
    </xdr:from>
    <xdr:to>
      <xdr:col>8</xdr:col>
      <xdr:colOff>241300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2AC56-DD7E-3145-9D8F-F1027EC5A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1276350</xdr:colOff>
      <xdr:row>9</xdr:row>
      <xdr:rowOff>82550</xdr:rowOff>
    </xdr:from>
    <xdr:to>
      <xdr:col>14</xdr:col>
      <xdr:colOff>584200</xdr:colOff>
      <xdr:row>24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26BA6E-5CD9-724D-3DFB-7A9DC5194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501650</xdr:colOff>
      <xdr:row>14</xdr:row>
      <xdr:rowOff>152400</xdr:rowOff>
    </xdr:from>
    <xdr:to>
      <xdr:col>20</xdr:col>
      <xdr:colOff>495300</xdr:colOff>
      <xdr:row>29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52F078-DBB5-0931-7882-B319014F5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215900</xdr:colOff>
      <xdr:row>12</xdr:row>
      <xdr:rowOff>88900</xdr:rowOff>
    </xdr:from>
    <xdr:to>
      <xdr:col>27</xdr:col>
      <xdr:colOff>190500</xdr:colOff>
      <xdr:row>27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8FF5B6-6F27-5A21-38F1-8FFB8B015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152400</xdr:colOff>
      <xdr:row>22</xdr:row>
      <xdr:rowOff>57150</xdr:rowOff>
    </xdr:from>
    <xdr:to>
      <xdr:col>34</xdr:col>
      <xdr:colOff>603250</xdr:colOff>
      <xdr:row>37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5B4BCC-7B1F-E9AB-6FE6-F6BEDE41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374650</xdr:colOff>
      <xdr:row>23</xdr:row>
      <xdr:rowOff>50800</xdr:rowOff>
    </xdr:from>
    <xdr:to>
      <xdr:col>42</xdr:col>
      <xdr:colOff>82550</xdr:colOff>
      <xdr:row>36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AD20AA-1050-41F0-77A9-035D2EABA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6.64259502315" createdVersion="8" refreshedVersion="8" minRefreshableVersion="3" recordCount="821" xr:uid="{F7EFFBED-B8F3-43E5-81E5-766C41625D3E}">
  <cacheSource type="worksheet">
    <worksheetSource ref="A1:J822" sheet="masterclass_odumaretech"/>
  </cacheSource>
  <cacheFields count="9">
    <cacheField name="SN" numFmtId="0">
      <sharedItems containsSemiMixedTypes="0" containsString="0" containsNumber="1" containsInteger="1" minValue="1" maxValue="823"/>
    </cacheField>
    <cacheField name="Intrested In Learning" numFmtId="0">
      <sharedItems/>
    </cacheField>
    <cacheField name="Gender" numFmtId="0">
      <sharedItems containsBlank="1" count="5">
        <s v="Female"/>
        <s v="Male"/>
        <s v="Preferred Not to say"/>
        <s v="PreferredPreferred Not to sayNotPreferred Not to saytoPreferred Not to saysay" u="1"/>
        <m u="1"/>
      </sharedItems>
    </cacheField>
    <cacheField name="Level" numFmtId="0">
      <sharedItems count="4">
        <s v="Beginner"/>
        <s v="Intermediate"/>
        <s v="Others"/>
        <s v="Professional"/>
      </sharedItems>
    </cacheField>
    <cacheField name="States" numFmtId="0">
      <sharedItems/>
    </cacheField>
    <cacheField name="Country" numFmtId="0">
      <sharedItems count="3">
        <s v="Nigeria"/>
        <s v="Others"/>
        <s v="International"/>
      </sharedItems>
    </cacheField>
    <cacheField name="Date" numFmtId="14">
      <sharedItems containsSemiMixedTypes="0" containsNonDate="0" containsDate="1" containsString="0" minDate="2023-01-08T00:00:00" maxDate="2023-12-25T00:00:00"/>
    </cacheField>
    <cacheField name="Time" numFmtId="0">
      <sharedItems containsSemiMixedTypes="0" containsNonDate="0" containsDate="1" containsString="0" minDate="1899-12-30T00:04:00" maxDate="1899-12-30T23:52:00"/>
    </cacheField>
    <cacheField name="Year" numFmtId="0">
      <sharedItems containsSemiMixedTypes="0" containsString="0" containsNumber="1" containsInteger="1" minValue="2023" maxValue="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2.515546759256" createdVersion="8" refreshedVersion="8" minRefreshableVersion="3" recordCount="821" xr:uid="{A56FC4E7-D707-43F5-933F-6EB643E5A737}">
  <cacheSource type="worksheet">
    <worksheetSource ref="A1:K822" sheet="masterclass_odumaretech"/>
  </cacheSource>
  <cacheFields count="11">
    <cacheField name="SN" numFmtId="0">
      <sharedItems containsSemiMixedTypes="0" containsString="0" containsNumber="1" containsInteger="1" minValue="1" maxValue="823"/>
    </cacheField>
    <cacheField name="Intrested In Learning" numFmtId="0">
      <sharedItems count="95">
        <s v="Data Analyst"/>
        <s v="Graphic Design"/>
        <s v="Others"/>
        <s v="Web Developer"/>
        <s v="Computer Science"/>
        <s v="Editing"/>
        <s v="Social Media Marketers and Advertisement"/>
        <s v="Business Analyst"/>
        <s v="Mobile App Development"/>
        <s v="Digital Marketing"/>
        <s v="Tech Management"/>
        <s v="Project Management"/>
        <s v="Programming"/>
        <s v="Electrical"/>
        <s v="Cybersecurity"/>
        <s v="UI/UX design"/>
        <s v="Product Management"/>
        <s v="App Development"/>
        <s v="Software Developer"/>
        <s v="Social Media Management"/>
        <s v="Operations and Project Management"/>
        <s v="Data Science"/>
        <s v="Artificial Intelligence"/>
        <s v="Artificial Intelligence and Cyber Security"/>
        <s v="Data Scientist and Programming"/>
        <s v="Data Science Analytics"/>
        <s v="Data Science Business Analytics Data Analytics"/>
        <s v="Content Writing"/>
        <s v="Social Media Manager And Content Creator"/>
        <s v="Branding"/>
        <s v="Data Analyst and Cloud Computing"/>
        <s v="Programming and Web developer"/>
        <s v="Wrige make music online make website"/>
        <s v="Marketing"/>
        <s v="Graphics Design Cyber Security and Data Analyst"/>
        <s v="Graphic Design and Content Creation"/>
        <s v="Cybersecurity / Data analytics"/>
        <s v="Forex Trading"/>
        <s v="Counseling"/>
        <s v="Programming and Blockchain technology"/>
        <s v="Tech and Development"/>
        <s v="Virtual assistant"/>
        <s v="Graphic Design and Video Editing"/>
        <s v="Excel Word and Google Workspace"/>
        <s v="Blogging and Web development "/>
        <s v="Project Management and UI/UX Interface"/>
        <s v="Project management and Business Analyst"/>
        <s v="Catering"/>
        <s v="Artificial Intelligence and machine learning"/>
        <s v="Freelancing"/>
        <s v="UI/UX and Software Developer"/>
        <s v="Digital Marketing and Business consulting"/>
        <s v="Predicting Next-Level Tech"/>
        <s v="Tech and Media"/>
        <s v="UI/UX"/>
        <s v="Affiliate marketing"/>
        <s v="Graphics and UI/UX"/>
        <s v="Sales"/>
        <s v="Entrepreneurial"/>
        <s v="Technology and Marketing"/>
        <s v="Graphics Design Data Analysis"/>
        <s v="Virtual assistant and graphic design"/>
        <s v="HR"/>
        <s v="UI/UX Design and 3D animation"/>
        <s v="Management"/>
        <s v="Sales and Marketing "/>
        <s v="Graphics Design and Web Design"/>
        <s v="Phone engineering"/>
        <s v="Microsoft Teams Helpdesk Bot optimization"/>
        <s v="Data Analyst and Web Developer"/>
        <s v="Data Scientist"/>
        <s v="UI/UX and Web Developer"/>
        <s v="Medical Laboratory Science"/>
        <s v="Shoe Making"/>
        <s v="Machine Learning"/>
        <s v="Business Analyst Ui/Ux"/>
        <s v="Broad knowledge about tech"/>
        <s v="Lead Generation"/>
        <s v="Data analytics graphics design"/>
        <s v="Programming and Coding"/>
        <s v="Programming and Data Analysis"/>
        <s v="Fashion and Business"/>
        <s v="Graphic Design and Social media management and Video Editing"/>
        <s v="Communication Skills"/>
        <s v="QA and Software Testing"/>
        <s v="Branding and marketing"/>
        <s v="QA"/>
        <s v="Business Analyst and Data Analyst"/>
        <s v="Data analyst and web development for teens"/>
        <s v="UI/UX design and IT"/>
        <s v="Data Scientist and Analysist"/>
        <s v="Digital Marketing and business analytics"/>
        <s v="Cybersecurity and Coding"/>
        <s v="Project Management and Business Analysis"/>
        <s v="Tech and Digital marketing"/>
      </sharedItems>
    </cacheField>
    <cacheField name="Gender" numFmtId="0">
      <sharedItems count="3">
        <s v="Female"/>
        <s v="Male"/>
        <s v="Preferred Not to say"/>
      </sharedItems>
    </cacheField>
    <cacheField name="Level" numFmtId="0">
      <sharedItems count="4">
        <s v="Beginner"/>
        <s v="Intermediate"/>
        <s v="Others"/>
        <s v="Professional"/>
      </sharedItems>
    </cacheField>
    <cacheField name="States" numFmtId="0">
      <sharedItems count="30">
        <s v="Lagos"/>
        <s v="Kwara"/>
        <s v="Osun"/>
        <s v="Others"/>
        <s v="Ogun"/>
        <s v="Ondo"/>
        <s v="International"/>
        <s v="Oyo"/>
        <s v="Ekiti"/>
        <s v="Plateau"/>
        <s v="FCT"/>
        <s v="Ebonyi"/>
        <s v="Edo"/>
        <s v="Rivers"/>
        <s v="Enugu"/>
        <s v="Kaduna"/>
        <s v="Anambra"/>
        <s v="Delta"/>
        <s v="Abia"/>
        <s v="Kano"/>
        <s v="Kogi"/>
        <s v="Maiduguri"/>
        <s v="Nasarawa"/>
        <s v="Akwa-Ibom"/>
        <s v="Imo"/>
        <s v="Niger"/>
        <s v="Kastina"/>
        <s v="Bauchi"/>
        <s v="Benue"/>
        <s v="Cross River" u="1"/>
      </sharedItems>
    </cacheField>
    <cacheField name="Region" numFmtId="0">
      <sharedItems count="7">
        <s v="South West"/>
        <s v="North Central"/>
        <s v="Others"/>
        <s v="South East"/>
        <s v="South South"/>
        <s v="North East"/>
        <s v="North West"/>
      </sharedItems>
    </cacheField>
    <cacheField name="Country" numFmtId="0">
      <sharedItems count="3">
        <s v="Nigeria"/>
        <s v="Others"/>
        <s v="International"/>
      </sharedItems>
    </cacheField>
    <cacheField name="Date" numFmtId="14">
      <sharedItems containsSemiMixedTypes="0" containsNonDate="0" containsDate="1" containsString="0" minDate="2023-01-08T00:00:00" maxDate="2023-12-25T00:00:00"/>
    </cacheField>
    <cacheField name="Time" numFmtId="0">
      <sharedItems containsSemiMixedTypes="0" containsNonDate="0" containsDate="1" containsString="0" minDate="1899-12-30T00:04:00" maxDate="1899-12-30T23:52:00"/>
    </cacheField>
    <cacheField name="Year" numFmtId="0">
      <sharedItems containsSemiMixedTypes="0" containsString="0" containsNumber="1" containsInteger="1" minValue="2023" maxValue="2023"/>
    </cacheField>
    <cacheField name="Month" numFmtId="0">
      <sharedItems count="12">
        <s v="Jul"/>
        <s v="Jan"/>
        <s v="Feb"/>
        <s v="Mar"/>
        <s v="Apr"/>
        <s v="May"/>
        <s v="Jun"/>
        <s v="Aug"/>
        <s v="Sep"/>
        <s v="Oct"/>
        <s v="Nov"/>
        <s v="D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1">
  <r>
    <n v="1"/>
    <s v="Data Analyst"/>
    <x v="0"/>
    <x v="0"/>
    <s v="Lagos"/>
    <x v="0"/>
    <d v="2023-07-24T00:00:00"/>
    <d v="1899-12-30T11:43:00"/>
    <n v="2023"/>
  </r>
  <r>
    <n v="2"/>
    <s v="Graphic design skills"/>
    <x v="1"/>
    <x v="0"/>
    <s v="Kwara"/>
    <x v="0"/>
    <d v="2023-07-25T00:00:00"/>
    <d v="1899-12-30T08:08:00"/>
    <n v="2023"/>
  </r>
  <r>
    <n v="3"/>
    <s v="Data analysis"/>
    <x v="1"/>
    <x v="0"/>
    <s v="Kwara"/>
    <x v="0"/>
    <d v="2023-07-25T00:00:00"/>
    <d v="1899-12-30T08:46:00"/>
    <n v="2023"/>
  </r>
  <r>
    <n v="4"/>
    <s v="Any skill"/>
    <x v="1"/>
    <x v="0"/>
    <s v="Kwara"/>
    <x v="0"/>
    <d v="2023-07-25T00:00:00"/>
    <d v="1899-12-30T08:59:00"/>
    <n v="2023"/>
  </r>
  <r>
    <n v="5"/>
    <s v="Web design/ data analyst"/>
    <x v="0"/>
    <x v="0"/>
    <s v="Osun"/>
    <x v="0"/>
    <d v="2023-07-25T00:00:00"/>
    <d v="1899-12-30T11:02:00"/>
    <n v="2023"/>
  </r>
  <r>
    <n v="6"/>
    <s v="I don't have idea on any am a sociologist"/>
    <x v="1"/>
    <x v="0"/>
    <s v="Lagos"/>
    <x v="0"/>
    <d v="2023-07-25T00:00:00"/>
    <d v="1899-12-30T11:19:00"/>
    <n v="2023"/>
  </r>
  <r>
    <n v="7"/>
    <s v="Coding"/>
    <x v="1"/>
    <x v="0"/>
    <s v="Lagos"/>
    <x v="0"/>
    <d v="2023-07-25T00:00:00"/>
    <d v="1899-12-30T11:58:00"/>
    <n v="2023"/>
  </r>
  <r>
    <n v="8"/>
    <s v="Coding"/>
    <x v="1"/>
    <x v="0"/>
    <s v="Lagos"/>
    <x v="0"/>
    <d v="2023-07-25T00:00:00"/>
    <d v="1899-12-30T11:58:00"/>
    <n v="2023"/>
  </r>
  <r>
    <n v="9"/>
    <s v="Computer science (graphics design)"/>
    <x v="1"/>
    <x v="1"/>
    <s v="Lagos"/>
    <x v="0"/>
    <d v="2023-07-25T00:00:00"/>
    <d v="1899-12-30T12:18:00"/>
    <n v="2023"/>
  </r>
  <r>
    <n v="10"/>
    <s v="All"/>
    <x v="1"/>
    <x v="2"/>
    <s v="Others"/>
    <x v="1"/>
    <d v="2023-07-25T00:00:00"/>
    <d v="1899-12-30T12:28:00"/>
    <n v="2023"/>
  </r>
  <r>
    <n v="11"/>
    <s v="Video Editing/App development"/>
    <x v="1"/>
    <x v="0"/>
    <s v="Lagos"/>
    <x v="0"/>
    <d v="2023-07-25T00:00:00"/>
    <d v="1899-12-30T13:24:00"/>
    <n v="2023"/>
  </r>
  <r>
    <n v="12"/>
    <s v="All"/>
    <x v="1"/>
    <x v="1"/>
    <s v="Ogun"/>
    <x v="0"/>
    <d v="2023-07-25T00:00:00"/>
    <d v="1899-12-30T14:09:00"/>
    <n v="2023"/>
  </r>
  <r>
    <n v="13"/>
    <s v="Coding"/>
    <x v="1"/>
    <x v="1"/>
    <s v="Lagos"/>
    <x v="0"/>
    <d v="2023-07-25T00:00:00"/>
    <d v="1899-12-30T18:04:00"/>
    <n v="2023"/>
  </r>
  <r>
    <n v="14"/>
    <s v="Video editing and graphics designing"/>
    <x v="0"/>
    <x v="0"/>
    <s v="Ondo"/>
    <x v="0"/>
    <d v="2023-07-25T00:00:00"/>
    <d v="1899-12-30T18:26:00"/>
    <n v="2023"/>
  </r>
  <r>
    <n v="15"/>
    <s v="Social Media Marketers &amp; Advertisement"/>
    <x v="1"/>
    <x v="1"/>
    <s v="Osun"/>
    <x v="0"/>
    <d v="2023-07-25T00:00:00"/>
    <d v="1899-12-30T18:30:00"/>
    <n v="2023"/>
  </r>
  <r>
    <n v="18"/>
    <s v="Computer skills"/>
    <x v="1"/>
    <x v="1"/>
    <s v="International"/>
    <x v="2"/>
    <d v="2023-07-25T00:00:00"/>
    <d v="1899-12-30T19:50:00"/>
    <n v="2023"/>
  </r>
  <r>
    <n v="19"/>
    <s v="Business Analysis"/>
    <x v="1"/>
    <x v="3"/>
    <s v="Lagos"/>
    <x v="0"/>
    <d v="2023-07-25T00:00:00"/>
    <d v="1899-12-30T19:54:00"/>
    <n v="2023"/>
  </r>
  <r>
    <n v="20"/>
    <s v="Data analysis"/>
    <x v="0"/>
    <x v="0"/>
    <s v="Oyo"/>
    <x v="0"/>
    <d v="2023-07-25T00:00:00"/>
    <d v="1899-12-30T20:06:00"/>
    <n v="2023"/>
  </r>
  <r>
    <n v="21"/>
    <s v="Mobile App development"/>
    <x v="1"/>
    <x v="1"/>
    <s v="Ekiti"/>
    <x v="0"/>
    <d v="2023-07-25T00:00:00"/>
    <d v="1899-12-30T21:11:00"/>
    <n v="2023"/>
  </r>
  <r>
    <n v="22"/>
    <s v="Digital skllis"/>
    <x v="0"/>
    <x v="0"/>
    <s v="Ogun"/>
    <x v="0"/>
    <d v="2023-07-25T00:00:00"/>
    <d v="1899-12-30T21:23:00"/>
    <n v="2023"/>
  </r>
  <r>
    <n v="23"/>
    <s v="Tech"/>
    <x v="1"/>
    <x v="0"/>
    <s v="Lagos"/>
    <x v="0"/>
    <d v="2023-07-25T00:00:00"/>
    <d v="1899-12-30T22:32:00"/>
    <n v="2023"/>
  </r>
  <r>
    <n v="24"/>
    <s v="Front End Web Development"/>
    <x v="0"/>
    <x v="1"/>
    <s v="Ogun"/>
    <x v="0"/>
    <d v="2023-07-25T00:00:00"/>
    <d v="1899-12-30T22:50:00"/>
    <n v="2023"/>
  </r>
  <r>
    <n v="25"/>
    <s v="Project management"/>
    <x v="0"/>
    <x v="0"/>
    <s v="Lagos"/>
    <x v="0"/>
    <d v="2023-07-26T00:00:00"/>
    <d v="1899-12-30T06:37:00"/>
    <n v="2023"/>
  </r>
  <r>
    <n v="26"/>
    <s v="Programming"/>
    <x v="1"/>
    <x v="0"/>
    <s v="Lagos"/>
    <x v="0"/>
    <d v="2023-07-26T00:00:00"/>
    <d v="1899-12-30T08:38:00"/>
    <n v="2023"/>
  </r>
  <r>
    <n v="27"/>
    <s v="Back"/>
    <x v="1"/>
    <x v="0"/>
    <s v="Ogun"/>
    <x v="0"/>
    <d v="2023-07-26T00:00:00"/>
    <d v="1899-12-30T11:29:00"/>
    <n v="2023"/>
  </r>
  <r>
    <n v="28"/>
    <s v="Web development"/>
    <x v="1"/>
    <x v="0"/>
    <s v="Plateau"/>
    <x v="0"/>
    <d v="2023-07-26T00:00:00"/>
    <d v="1899-12-30T12:44:00"/>
    <n v="2023"/>
  </r>
  <r>
    <n v="29"/>
    <s v="Web development"/>
    <x v="1"/>
    <x v="0"/>
    <s v="Plateau"/>
    <x v="0"/>
    <d v="2023-07-26T00:00:00"/>
    <d v="1899-12-30T12:44:00"/>
    <n v="2023"/>
  </r>
  <r>
    <n v="30"/>
    <s v="Web development"/>
    <x v="1"/>
    <x v="0"/>
    <s v="Plateau"/>
    <x v="0"/>
    <d v="2023-07-26T00:00:00"/>
    <d v="1899-12-30T12:44:00"/>
    <n v="2023"/>
  </r>
  <r>
    <n v="31"/>
    <s v="Web development"/>
    <x v="1"/>
    <x v="0"/>
    <s v="Plateau"/>
    <x v="0"/>
    <d v="2023-07-26T00:00:00"/>
    <d v="1899-12-30T12:44:00"/>
    <n v="2023"/>
  </r>
  <r>
    <n v="32"/>
    <s v="Web development"/>
    <x v="1"/>
    <x v="0"/>
    <s v="Plateau"/>
    <x v="0"/>
    <d v="2023-07-26T00:00:00"/>
    <d v="1899-12-30T12:44:00"/>
    <n v="2023"/>
  </r>
  <r>
    <n v="33"/>
    <s v="Data analysis"/>
    <x v="0"/>
    <x v="1"/>
    <s v="Lagos"/>
    <x v="0"/>
    <d v="2023-07-26T00:00:00"/>
    <d v="1899-12-30T12:44:00"/>
    <n v="2023"/>
  </r>
  <r>
    <n v="34"/>
    <s v="Computer/Software"/>
    <x v="1"/>
    <x v="0"/>
    <s v="International"/>
    <x v="2"/>
    <d v="2023-07-26T00:00:00"/>
    <d v="1899-12-30T16:17:00"/>
    <n v="2023"/>
  </r>
  <r>
    <n v="35"/>
    <s v="Digital marketing"/>
    <x v="0"/>
    <x v="2"/>
    <s v="FCT"/>
    <x v="0"/>
    <d v="2023-07-26T00:00:00"/>
    <d v="1899-12-30T18:18:00"/>
    <n v="2023"/>
  </r>
  <r>
    <n v="36"/>
    <s v="Electrical"/>
    <x v="1"/>
    <x v="0"/>
    <s v="Lagos"/>
    <x v="0"/>
    <d v="2023-07-26T00:00:00"/>
    <d v="1899-12-30T19:13:00"/>
    <n v="2023"/>
  </r>
  <r>
    <n v="37"/>
    <s v="Tech"/>
    <x v="2"/>
    <x v="0"/>
    <s v="Lagos"/>
    <x v="0"/>
    <d v="2023-07-26T00:00:00"/>
    <d v="1899-12-30T23:48:00"/>
    <n v="2023"/>
  </r>
  <r>
    <n v="38"/>
    <s v="Front End Web Development"/>
    <x v="1"/>
    <x v="0"/>
    <s v="Ogun"/>
    <x v="0"/>
    <d v="2023-07-26T00:00:00"/>
    <d v="1899-12-30T23:52:00"/>
    <n v="2023"/>
  </r>
  <r>
    <n v="39"/>
    <s v="data Analst"/>
    <x v="0"/>
    <x v="0"/>
    <s v="Lagos"/>
    <x v="0"/>
    <d v="2023-07-27T00:00:00"/>
    <d v="1899-12-30T06:20:00"/>
    <n v="2023"/>
  </r>
  <r>
    <n v="40"/>
    <s v="CSR"/>
    <x v="0"/>
    <x v="2"/>
    <s v="Lagos"/>
    <x v="0"/>
    <d v="2023-07-27T00:00:00"/>
    <d v="1899-12-30T11:05:00"/>
    <n v="2023"/>
  </r>
  <r>
    <n v="41"/>
    <s v="CSR"/>
    <x v="0"/>
    <x v="0"/>
    <s v="Lagos"/>
    <x v="0"/>
    <d v="2023-07-27T00:00:00"/>
    <d v="1899-12-30T11:05:00"/>
    <n v="2023"/>
  </r>
  <r>
    <n v="42"/>
    <s v="UI/UX design"/>
    <x v="0"/>
    <x v="2"/>
    <s v="Lagos"/>
    <x v="0"/>
    <d v="2023-07-27T00:00:00"/>
    <d v="1899-12-30T11:27:00"/>
    <n v="2023"/>
  </r>
  <r>
    <n v="43"/>
    <s v="Coding"/>
    <x v="0"/>
    <x v="0"/>
    <s v="Lagos"/>
    <x v="0"/>
    <d v="2023-07-27T00:00:00"/>
    <d v="1899-12-30T19:22:00"/>
    <n v="2023"/>
  </r>
  <r>
    <n v="44"/>
    <s v="Product  design development"/>
    <x v="0"/>
    <x v="0"/>
    <s v="International"/>
    <x v="2"/>
    <d v="2023-07-27T00:00:00"/>
    <d v="1899-12-30T20:19:00"/>
    <n v="2023"/>
  </r>
  <r>
    <n v="45"/>
    <s v="Web development"/>
    <x v="0"/>
    <x v="0"/>
    <s v="Lagos"/>
    <x v="0"/>
    <d v="2023-07-27T00:00:00"/>
    <d v="1899-12-30T20:28:00"/>
    <n v="2023"/>
  </r>
  <r>
    <n v="46"/>
    <s v="Coding"/>
    <x v="1"/>
    <x v="0"/>
    <s v="Ogun"/>
    <x v="0"/>
    <d v="2023-07-27T00:00:00"/>
    <d v="1899-12-30T21:03:00"/>
    <n v="2023"/>
  </r>
  <r>
    <n v="47"/>
    <s v="App development"/>
    <x v="1"/>
    <x v="2"/>
    <s v="Osun"/>
    <x v="0"/>
    <d v="2023-07-28T00:00:00"/>
    <d v="1899-12-30T17:28:00"/>
    <n v="2023"/>
  </r>
  <r>
    <n v="48"/>
    <s v="Data analysis"/>
    <x v="1"/>
    <x v="0"/>
    <s v="Ebonyi"/>
    <x v="0"/>
    <d v="2023-07-29T00:00:00"/>
    <d v="1899-12-30T07:33:00"/>
    <n v="2023"/>
  </r>
  <r>
    <n v="49"/>
    <s v="Software development"/>
    <x v="1"/>
    <x v="0"/>
    <s v="Others"/>
    <x v="0"/>
    <d v="2023-07-29T00:00:00"/>
    <d v="1899-12-30T08:34:00"/>
    <n v="2023"/>
  </r>
  <r>
    <n v="50"/>
    <s v="Social Media Management"/>
    <x v="0"/>
    <x v="1"/>
    <s v="Lagos"/>
    <x v="0"/>
    <d v="2023-07-29T00:00:00"/>
    <d v="1899-12-30T19:54:00"/>
    <n v="2023"/>
  </r>
  <r>
    <n v="51"/>
    <s v="Product Manager"/>
    <x v="1"/>
    <x v="0"/>
    <s v="International"/>
    <x v="2"/>
    <d v="2023-07-29T00:00:00"/>
    <d v="1899-12-30T19:55:00"/>
    <n v="2023"/>
  </r>
  <r>
    <n v="52"/>
    <s v="Product Manager"/>
    <x v="1"/>
    <x v="0"/>
    <s v="International"/>
    <x v="2"/>
    <d v="2023-07-29T00:00:00"/>
    <d v="1899-12-30T19:55:00"/>
    <n v="2023"/>
  </r>
  <r>
    <n v="53"/>
    <s v="General"/>
    <x v="1"/>
    <x v="2"/>
    <s v="Lagos"/>
    <x v="0"/>
    <d v="2023-07-30T00:00:00"/>
    <d v="1899-12-30T11:38:00"/>
    <n v="2023"/>
  </r>
  <r>
    <n v="54"/>
    <s v="Operations and project management"/>
    <x v="0"/>
    <x v="1"/>
    <s v="Ogun"/>
    <x v="0"/>
    <d v="2023-07-31T00:00:00"/>
    <d v="1899-12-30T08:22:00"/>
    <n v="2023"/>
  </r>
  <r>
    <n v="55"/>
    <s v="Digital and Product Marketing"/>
    <x v="0"/>
    <x v="0"/>
    <s v="Lagos"/>
    <x v="0"/>
    <d v="2023-07-31T00:00:00"/>
    <d v="1899-12-30T08:41:00"/>
    <n v="2023"/>
  </r>
  <r>
    <n v="56"/>
    <s v="Full stack"/>
    <x v="1"/>
    <x v="2"/>
    <s v="FCT"/>
    <x v="0"/>
    <d v="2023-07-31T00:00:00"/>
    <d v="1899-12-30T21:42:00"/>
    <n v="2023"/>
  </r>
  <r>
    <n v="57"/>
    <s v="Website"/>
    <x v="1"/>
    <x v="0"/>
    <s v="Lagos"/>
    <x v="0"/>
    <d v="2023-01-08T00:00:00"/>
    <d v="1899-12-30T07:25:00"/>
    <n v="2023"/>
  </r>
  <r>
    <n v="58"/>
    <s v="UI/UX design"/>
    <x v="0"/>
    <x v="0"/>
    <s v="Lagos"/>
    <x v="0"/>
    <d v="2023-01-08T00:00:00"/>
    <d v="1899-12-30T08:34:00"/>
    <n v="2023"/>
  </r>
  <r>
    <n v="59"/>
    <s v="uiux design"/>
    <x v="0"/>
    <x v="2"/>
    <s v="Ondo"/>
    <x v="0"/>
    <d v="2023-01-08T00:00:00"/>
    <d v="1899-12-30T11:07:00"/>
    <n v="2023"/>
  </r>
  <r>
    <n v="60"/>
    <s v="uiux design"/>
    <x v="0"/>
    <x v="2"/>
    <s v="Ondo"/>
    <x v="0"/>
    <d v="2023-01-08T00:00:00"/>
    <d v="1899-12-30T11:10:00"/>
    <n v="2023"/>
  </r>
  <r>
    <n v="61"/>
    <s v="Software engineering"/>
    <x v="1"/>
    <x v="0"/>
    <s v="Edo"/>
    <x v="0"/>
    <d v="2023-01-08T00:00:00"/>
    <d v="1899-12-30T11:59:00"/>
    <n v="2023"/>
  </r>
  <r>
    <n v="62"/>
    <s v="Digital marketing"/>
    <x v="1"/>
    <x v="1"/>
    <s v="Lagos"/>
    <x v="0"/>
    <d v="2023-01-08T00:00:00"/>
    <d v="1899-12-30T14:56:00"/>
    <n v="2023"/>
  </r>
  <r>
    <n v="63"/>
    <s v="Data science"/>
    <x v="0"/>
    <x v="1"/>
    <s v="International"/>
    <x v="2"/>
    <d v="2023-01-08T00:00:00"/>
    <d v="1899-12-30T16:59:00"/>
    <n v="2023"/>
  </r>
  <r>
    <n v="64"/>
    <s v="Tech"/>
    <x v="1"/>
    <x v="0"/>
    <s v="Ogun"/>
    <x v="0"/>
    <d v="2023-01-08T00:00:00"/>
    <d v="1899-12-30T17:59:00"/>
    <n v="2023"/>
  </r>
  <r>
    <n v="65"/>
    <s v="Front End Web Page Developer"/>
    <x v="0"/>
    <x v="0"/>
    <s v="Lagos"/>
    <x v="0"/>
    <d v="2023-01-08T00:00:00"/>
    <d v="1899-12-30T18:13:00"/>
    <n v="2023"/>
  </r>
  <r>
    <n v="66"/>
    <s v="AI"/>
    <x v="0"/>
    <x v="0"/>
    <s v="Edo"/>
    <x v="0"/>
    <d v="2023-02-08T00:00:00"/>
    <d v="1899-12-30T00:26:00"/>
    <n v="2023"/>
  </r>
  <r>
    <n v="67"/>
    <s v="Coding"/>
    <x v="1"/>
    <x v="0"/>
    <s v="Lagos"/>
    <x v="0"/>
    <d v="2023-02-08T00:00:00"/>
    <d v="1899-12-30T02:19:00"/>
    <n v="2023"/>
  </r>
  <r>
    <n v="68"/>
    <s v="Programming"/>
    <x v="1"/>
    <x v="0"/>
    <s v="Lagos"/>
    <x v="0"/>
    <d v="2023-02-08T00:00:00"/>
    <d v="1899-12-30T07:49:00"/>
    <n v="2023"/>
  </r>
  <r>
    <n v="69"/>
    <s v="Digital marketing SEO"/>
    <x v="0"/>
    <x v="2"/>
    <s v="Others"/>
    <x v="1"/>
    <d v="2023-02-08T00:00:00"/>
    <d v="1899-12-30T08:05:00"/>
    <n v="2023"/>
  </r>
  <r>
    <n v="70"/>
    <s v="Digital marketing"/>
    <x v="1"/>
    <x v="1"/>
    <s v="Oyo"/>
    <x v="0"/>
    <d v="2023-02-08T00:00:00"/>
    <d v="1899-12-30T08:38:00"/>
    <n v="2023"/>
  </r>
  <r>
    <n v="71"/>
    <s v="wilfridahossi649@gmail.com"/>
    <x v="1"/>
    <x v="2"/>
    <s v="Others"/>
    <x v="1"/>
    <d v="2023-02-08T00:00:00"/>
    <d v="1899-12-30T09:15:00"/>
    <n v="2023"/>
  </r>
  <r>
    <n v="72"/>
    <s v="Graphics"/>
    <x v="0"/>
    <x v="0"/>
    <s v="Others"/>
    <x v="0"/>
    <d v="2023-02-08T00:00:00"/>
    <d v="1899-12-30T09:43:00"/>
    <n v="2023"/>
  </r>
  <r>
    <n v="73"/>
    <s v="Graphics"/>
    <x v="0"/>
    <x v="2"/>
    <s v="Others"/>
    <x v="1"/>
    <d v="2023-02-08T00:00:00"/>
    <d v="1899-12-30T09:44:00"/>
    <n v="2023"/>
  </r>
  <r>
    <n v="74"/>
    <s v="UI/UX"/>
    <x v="0"/>
    <x v="0"/>
    <s v="Lagos"/>
    <x v="0"/>
    <d v="2023-02-08T00:00:00"/>
    <d v="1899-12-30T11:41:00"/>
    <n v="2023"/>
  </r>
  <r>
    <n v="75"/>
    <s v="Tech"/>
    <x v="1"/>
    <x v="0"/>
    <s v="Rivers"/>
    <x v="0"/>
    <d v="2023-02-08T00:00:00"/>
    <d v="1899-12-30T11:51:00"/>
    <n v="2023"/>
  </r>
  <r>
    <n v="76"/>
    <s v="UI/UX"/>
    <x v="1"/>
    <x v="0"/>
    <s v="Lagos"/>
    <x v="0"/>
    <d v="2023-02-08T00:00:00"/>
    <d v="1899-12-30T12:22:00"/>
    <n v="2023"/>
  </r>
  <r>
    <n v="77"/>
    <s v="Frontend Dev /Data Analytics"/>
    <x v="1"/>
    <x v="0"/>
    <s v="Lagos"/>
    <x v="0"/>
    <d v="2023-02-08T00:00:00"/>
    <d v="1899-12-30T12:22:00"/>
    <n v="2023"/>
  </r>
  <r>
    <n v="78"/>
    <s v="Frontend Dev /Data Analytics"/>
    <x v="1"/>
    <x v="0"/>
    <s v="Lagos"/>
    <x v="0"/>
    <d v="2023-02-08T00:00:00"/>
    <d v="1899-12-30T12:23:00"/>
    <n v="2023"/>
  </r>
  <r>
    <n v="79"/>
    <s v="Tech"/>
    <x v="1"/>
    <x v="2"/>
    <s v="Kwara"/>
    <x v="0"/>
    <d v="2023-02-08T00:00:00"/>
    <d v="1899-12-30T14:44:00"/>
    <n v="2023"/>
  </r>
  <r>
    <n v="80"/>
    <s v="Data Science"/>
    <x v="1"/>
    <x v="0"/>
    <s v="Rivers"/>
    <x v="0"/>
    <d v="2023-02-08T00:00:00"/>
    <d v="1899-12-30T14:55:00"/>
    <n v="2023"/>
  </r>
  <r>
    <n v="81"/>
    <s v="Data science"/>
    <x v="0"/>
    <x v="0"/>
    <s v="Lagos"/>
    <x v="0"/>
    <d v="2023-02-08T00:00:00"/>
    <d v="1899-12-30T15:01:00"/>
    <n v="2023"/>
  </r>
  <r>
    <n v="82"/>
    <s v="Data science"/>
    <x v="0"/>
    <x v="0"/>
    <s v="Lagos"/>
    <x v="0"/>
    <d v="2023-02-08T00:00:00"/>
    <d v="1899-12-30T15:01:00"/>
    <n v="2023"/>
  </r>
  <r>
    <n v="83"/>
    <s v="Graphics design"/>
    <x v="1"/>
    <x v="1"/>
    <s v="Enugu"/>
    <x v="0"/>
    <d v="2023-02-08T00:00:00"/>
    <d v="1899-12-30T15:17:00"/>
    <n v="2023"/>
  </r>
  <r>
    <n v="84"/>
    <s v="Artificial intelligence and Cyber Security"/>
    <x v="0"/>
    <x v="0"/>
    <s v="Rivers"/>
    <x v="0"/>
    <d v="2023-02-08T00:00:00"/>
    <d v="1899-12-30T15:46:00"/>
    <n v="2023"/>
  </r>
  <r>
    <n v="85"/>
    <s v="Data analysis"/>
    <x v="1"/>
    <x v="1"/>
    <s v="Lagos"/>
    <x v="0"/>
    <d v="2023-02-08T00:00:00"/>
    <d v="1899-12-30T16:02:00"/>
    <n v="2023"/>
  </r>
  <r>
    <n v="86"/>
    <s v="Data science and programming"/>
    <x v="1"/>
    <x v="2"/>
    <s v="Osun"/>
    <x v="0"/>
    <d v="2023-02-08T00:00:00"/>
    <d v="1899-12-30T18:24:00"/>
    <n v="2023"/>
  </r>
  <r>
    <n v="87"/>
    <s v="Digital  marketing"/>
    <x v="0"/>
    <x v="0"/>
    <s v="Lagos"/>
    <x v="0"/>
    <d v="2023-02-08T00:00:00"/>
    <d v="1899-12-30T19:45:00"/>
    <n v="2023"/>
  </r>
  <r>
    <n v="88"/>
    <s v="Coding"/>
    <x v="0"/>
    <x v="0"/>
    <s v="Others"/>
    <x v="0"/>
    <d v="2023-02-08T00:00:00"/>
    <d v="1899-12-30T20:44:00"/>
    <n v="2023"/>
  </r>
  <r>
    <n v="89"/>
    <s v="Data Analysis"/>
    <x v="0"/>
    <x v="0"/>
    <s v="Cross River"/>
    <x v="0"/>
    <d v="2023-02-08T00:00:00"/>
    <d v="1899-12-30T20:47:00"/>
    <n v="2023"/>
  </r>
  <r>
    <n v="90"/>
    <s v="Data Analysis"/>
    <x v="0"/>
    <x v="0"/>
    <s v="Cross River"/>
    <x v="0"/>
    <d v="2023-02-08T00:00:00"/>
    <d v="1899-12-30T20:54:00"/>
    <n v="2023"/>
  </r>
  <r>
    <n v="91"/>
    <s v="Artificial intelligence"/>
    <x v="1"/>
    <x v="0"/>
    <s v="Rivers"/>
    <x v="0"/>
    <d v="2023-02-08T00:00:00"/>
    <d v="1899-12-30T21:22:00"/>
    <n v="2023"/>
  </r>
  <r>
    <n v="92"/>
    <s v="Project management"/>
    <x v="0"/>
    <x v="3"/>
    <s v="Kaduna"/>
    <x v="0"/>
    <d v="2023-03-08T00:00:00"/>
    <d v="1899-12-30T03:53:00"/>
    <n v="2023"/>
  </r>
  <r>
    <n v="93"/>
    <s v="Data Science Analytics"/>
    <x v="1"/>
    <x v="3"/>
    <s v="Lagos"/>
    <x v="0"/>
    <d v="2023-03-08T00:00:00"/>
    <d v="1899-12-30T06:33:00"/>
    <n v="2023"/>
  </r>
  <r>
    <n v="94"/>
    <s v="I don't have any idea now"/>
    <x v="1"/>
    <x v="0"/>
    <s v="Anambra"/>
    <x v="0"/>
    <d v="2023-03-08T00:00:00"/>
    <d v="1899-12-30T08:46:00"/>
    <n v="2023"/>
  </r>
  <r>
    <n v="95"/>
    <s v="Tech Writing"/>
    <x v="0"/>
    <x v="1"/>
    <s v="Plateau"/>
    <x v="0"/>
    <d v="2023-03-08T00:00:00"/>
    <d v="1899-12-30T09:57:00"/>
    <n v="2023"/>
  </r>
  <r>
    <n v="96"/>
    <s v="Data Science Business Analytics Data Analytics"/>
    <x v="0"/>
    <x v="3"/>
    <s v="International"/>
    <x v="2"/>
    <d v="2023-03-08T00:00:00"/>
    <d v="1899-12-30T10:50:00"/>
    <n v="2023"/>
  </r>
  <r>
    <n v="97"/>
    <s v="Artificial intelligence"/>
    <x v="0"/>
    <x v="0"/>
    <s v="Others"/>
    <x v="0"/>
    <d v="2023-03-08T00:00:00"/>
    <d v="1899-12-30T10:56:00"/>
    <n v="2023"/>
  </r>
  <r>
    <n v="98"/>
    <s v="IT Support"/>
    <x v="1"/>
    <x v="1"/>
    <s v="Plateau"/>
    <x v="0"/>
    <d v="2023-03-08T00:00:00"/>
    <d v="1899-12-30T15:08:00"/>
    <n v="2023"/>
  </r>
  <r>
    <n v="99"/>
    <s v="Web developer and design"/>
    <x v="1"/>
    <x v="0"/>
    <s v="Ondo"/>
    <x v="0"/>
    <d v="2023-03-08T00:00:00"/>
    <d v="1899-12-30T23:30:00"/>
    <n v="2023"/>
  </r>
  <r>
    <n v="100"/>
    <s v="Coding"/>
    <x v="0"/>
    <x v="0"/>
    <s v="International"/>
    <x v="2"/>
    <d v="2023-04-08T00:00:00"/>
    <d v="1899-12-30T04:36:00"/>
    <n v="2023"/>
  </r>
  <r>
    <n v="101"/>
    <s v="Content Creation"/>
    <x v="1"/>
    <x v="0"/>
    <s v="Delta"/>
    <x v="0"/>
    <d v="2023-04-08T00:00:00"/>
    <d v="1899-12-30T07:14:00"/>
    <n v="2023"/>
  </r>
  <r>
    <n v="102"/>
    <s v="Social media manager and content creator"/>
    <x v="0"/>
    <x v="0"/>
    <s v="Ondo"/>
    <x v="0"/>
    <d v="2023-04-08T00:00:00"/>
    <d v="1899-12-30T07:47:00"/>
    <n v="2023"/>
  </r>
  <r>
    <n v="103"/>
    <s v="Not sure"/>
    <x v="0"/>
    <x v="0"/>
    <s v="Plateau"/>
    <x v="0"/>
    <d v="2023-04-08T00:00:00"/>
    <d v="1899-12-30T09:25:00"/>
    <n v="2023"/>
  </r>
  <r>
    <n v="104"/>
    <s v="Digital marketing"/>
    <x v="0"/>
    <x v="1"/>
    <s v="Lagos"/>
    <x v="0"/>
    <d v="2023-04-08T00:00:00"/>
    <d v="1899-12-30T10:40:00"/>
    <n v="2023"/>
  </r>
  <r>
    <n v="105"/>
    <s v="UI/UX"/>
    <x v="1"/>
    <x v="0"/>
    <s v="Lagos"/>
    <x v="0"/>
    <d v="2023-04-08T00:00:00"/>
    <d v="1899-12-30T14:07:00"/>
    <n v="2023"/>
  </r>
  <r>
    <n v="106"/>
    <s v="Tech"/>
    <x v="0"/>
    <x v="0"/>
    <s v="Edo"/>
    <x v="0"/>
    <d v="2023-04-08T00:00:00"/>
    <d v="1899-12-30T14:10:00"/>
    <n v="2023"/>
  </r>
  <r>
    <n v="107"/>
    <s v="Tech"/>
    <x v="0"/>
    <x v="0"/>
    <s v="Lagos"/>
    <x v="0"/>
    <d v="2023-04-08T00:00:00"/>
    <d v="1899-12-30T14:10:00"/>
    <n v="2023"/>
  </r>
  <r>
    <n v="108"/>
    <s v="Web development"/>
    <x v="1"/>
    <x v="0"/>
    <s v="Ogun"/>
    <x v="0"/>
    <d v="2023-04-08T00:00:00"/>
    <d v="1899-12-30T14:23:00"/>
    <n v="2023"/>
  </r>
  <r>
    <n v="109"/>
    <s v="Web Development"/>
    <x v="0"/>
    <x v="0"/>
    <s v="Oyo"/>
    <x v="0"/>
    <d v="2023-04-08T00:00:00"/>
    <d v="1899-12-30T14:26:00"/>
    <n v="2023"/>
  </r>
  <r>
    <n v="110"/>
    <s v="UI / UX"/>
    <x v="1"/>
    <x v="0"/>
    <s v="Ogun"/>
    <x v="0"/>
    <d v="2023-04-08T00:00:00"/>
    <d v="1899-12-30T14:28:00"/>
    <n v="2023"/>
  </r>
  <r>
    <n v="111"/>
    <s v="Tech"/>
    <x v="0"/>
    <x v="0"/>
    <s v="Lagos"/>
    <x v="0"/>
    <d v="2023-04-08T00:00:00"/>
    <d v="1899-12-30T14:28:00"/>
    <n v="2023"/>
  </r>
  <r>
    <n v="112"/>
    <s v="Digital Marketing Influencer Marketing"/>
    <x v="0"/>
    <x v="0"/>
    <s v="Abia"/>
    <x v="0"/>
    <d v="2023-04-08T00:00:00"/>
    <d v="1899-12-30T14:31:00"/>
    <n v="2023"/>
  </r>
  <r>
    <n v="113"/>
    <s v="Web design and graphic design"/>
    <x v="1"/>
    <x v="0"/>
    <s v="Lagos"/>
    <x v="0"/>
    <d v="2023-04-08T00:00:00"/>
    <d v="1899-12-30T14:31:00"/>
    <n v="2023"/>
  </r>
  <r>
    <n v="114"/>
    <s v="Web development"/>
    <x v="0"/>
    <x v="3"/>
    <s v="Osun"/>
    <x v="0"/>
    <d v="2023-04-08T00:00:00"/>
    <d v="1899-12-30T14:32:00"/>
    <n v="2023"/>
  </r>
  <r>
    <n v="115"/>
    <s v="Web development"/>
    <x v="0"/>
    <x v="3"/>
    <s v="Osun"/>
    <x v="0"/>
    <d v="2023-04-08T00:00:00"/>
    <d v="1899-12-30T14:32:00"/>
    <n v="2023"/>
  </r>
  <r>
    <n v="116"/>
    <s v="AI"/>
    <x v="0"/>
    <x v="0"/>
    <s v="FCT"/>
    <x v="0"/>
    <d v="2023-04-08T00:00:00"/>
    <d v="1899-12-30T14:36:00"/>
    <n v="2023"/>
  </r>
  <r>
    <n v="117"/>
    <s v="AI"/>
    <x v="0"/>
    <x v="0"/>
    <s v="FCT"/>
    <x v="0"/>
    <d v="2023-04-08T00:00:00"/>
    <d v="1899-12-30T14:37:00"/>
    <n v="2023"/>
  </r>
  <r>
    <n v="118"/>
    <s v="Web design"/>
    <x v="1"/>
    <x v="0"/>
    <s v="Kano"/>
    <x v="0"/>
    <d v="2023-04-08T00:00:00"/>
    <d v="1899-12-30T14:51:00"/>
    <n v="2023"/>
  </r>
  <r>
    <n v="119"/>
    <s v="Brand Identity Design"/>
    <x v="1"/>
    <x v="1"/>
    <s v="Ekiti"/>
    <x v="0"/>
    <d v="2023-04-08T00:00:00"/>
    <d v="1899-12-30T15:07:00"/>
    <n v="2023"/>
  </r>
  <r>
    <n v="120"/>
    <s v="DATA ANALYSIS AND CLOUD COMPUTING"/>
    <x v="0"/>
    <x v="0"/>
    <s v="Lagos"/>
    <x v="0"/>
    <d v="2023-04-08T00:00:00"/>
    <d v="1899-12-30T15:22:00"/>
    <n v="2023"/>
  </r>
  <r>
    <n v="121"/>
    <s v="Data analysis"/>
    <x v="1"/>
    <x v="0"/>
    <s v="Lagos"/>
    <x v="0"/>
    <d v="2023-04-08T00:00:00"/>
    <d v="1899-12-30T15:28:00"/>
    <n v="2023"/>
  </r>
  <r>
    <n v="122"/>
    <s v="Programming| Web development"/>
    <x v="1"/>
    <x v="0"/>
    <s v="Oyo"/>
    <x v="0"/>
    <d v="2023-04-08T00:00:00"/>
    <d v="1899-12-30T15:30:00"/>
    <n v="2023"/>
  </r>
  <r>
    <n v="123"/>
    <s v="Web Development"/>
    <x v="0"/>
    <x v="0"/>
    <s v="Rivers"/>
    <x v="0"/>
    <d v="2023-04-08T00:00:00"/>
    <d v="1899-12-30T15:32:00"/>
    <n v="2023"/>
  </r>
  <r>
    <n v="124"/>
    <s v="Web development"/>
    <x v="0"/>
    <x v="0"/>
    <s v="Others"/>
    <x v="0"/>
    <d v="2023-04-08T00:00:00"/>
    <d v="1899-12-30T15:33:00"/>
    <n v="2023"/>
  </r>
  <r>
    <n v="125"/>
    <s v="Software engineering"/>
    <x v="1"/>
    <x v="0"/>
    <s v="Ogun"/>
    <x v="0"/>
    <d v="2023-04-08T00:00:00"/>
    <d v="1899-12-30T15:34:00"/>
    <n v="2023"/>
  </r>
  <r>
    <n v="126"/>
    <s v="Any tech skill"/>
    <x v="1"/>
    <x v="0"/>
    <s v="Others"/>
    <x v="0"/>
    <d v="2023-04-08T00:00:00"/>
    <d v="1899-12-30T15:34:00"/>
    <n v="2023"/>
  </r>
  <r>
    <n v="127"/>
    <s v="Web design and graphics."/>
    <x v="1"/>
    <x v="0"/>
    <s v="Edo"/>
    <x v="0"/>
    <d v="2023-04-08T00:00:00"/>
    <d v="1899-12-30T15:35:00"/>
    <n v="2023"/>
  </r>
  <r>
    <n v="128"/>
    <s v="Technology"/>
    <x v="0"/>
    <x v="1"/>
    <s v="Lagos"/>
    <x v="0"/>
    <d v="2023-04-08T00:00:00"/>
    <d v="1899-12-30T15:39:00"/>
    <n v="2023"/>
  </r>
  <r>
    <n v="129"/>
    <s v="Software engineering"/>
    <x v="0"/>
    <x v="1"/>
    <s v="Oyo"/>
    <x v="0"/>
    <d v="2023-04-08T00:00:00"/>
    <d v="1899-12-30T15:41:00"/>
    <n v="2023"/>
  </r>
  <r>
    <n v="130"/>
    <s v="Technology"/>
    <x v="0"/>
    <x v="2"/>
    <s v="Lagos"/>
    <x v="0"/>
    <d v="2023-04-08T00:00:00"/>
    <d v="1899-12-30T15:42:00"/>
    <n v="2023"/>
  </r>
  <r>
    <n v="131"/>
    <s v="Technology"/>
    <x v="0"/>
    <x v="2"/>
    <s v="Lagos"/>
    <x v="0"/>
    <d v="2023-04-08T00:00:00"/>
    <d v="1899-12-30T15:42:00"/>
    <n v="2023"/>
  </r>
  <r>
    <n v="132"/>
    <s v="Technology"/>
    <x v="0"/>
    <x v="2"/>
    <s v="Lagos"/>
    <x v="0"/>
    <d v="2023-04-08T00:00:00"/>
    <d v="1899-12-30T15:42:00"/>
    <n v="2023"/>
  </r>
  <r>
    <n v="133"/>
    <s v="Tech"/>
    <x v="1"/>
    <x v="0"/>
    <s v="Edo"/>
    <x v="0"/>
    <d v="2023-04-08T00:00:00"/>
    <d v="1899-12-30T15:42:00"/>
    <n v="2023"/>
  </r>
  <r>
    <n v="134"/>
    <s v="Web design"/>
    <x v="1"/>
    <x v="0"/>
    <s v="Lagos"/>
    <x v="0"/>
    <d v="2023-04-08T00:00:00"/>
    <d v="1899-12-30T15:43:00"/>
    <n v="2023"/>
  </r>
  <r>
    <n v="135"/>
    <s v="Web development"/>
    <x v="0"/>
    <x v="0"/>
    <s v="Abia"/>
    <x v="0"/>
    <d v="2023-04-08T00:00:00"/>
    <d v="1899-12-30T15:46:00"/>
    <n v="2023"/>
  </r>
  <r>
    <n v="136"/>
    <s v="Graphic Design"/>
    <x v="1"/>
    <x v="1"/>
    <s v="Ebonyi"/>
    <x v="0"/>
    <d v="2023-04-08T00:00:00"/>
    <d v="1899-12-30T15:49:00"/>
    <n v="2023"/>
  </r>
  <r>
    <n v="137"/>
    <s v="Graphic Design"/>
    <x v="1"/>
    <x v="1"/>
    <s v="Ebonyi"/>
    <x v="0"/>
    <d v="2023-04-08T00:00:00"/>
    <d v="1899-12-30T15:52:00"/>
    <n v="2023"/>
  </r>
  <r>
    <n v="138"/>
    <s v="UI/UX design"/>
    <x v="0"/>
    <x v="0"/>
    <s v="Lagos"/>
    <x v="0"/>
    <d v="2023-04-08T00:00:00"/>
    <d v="1899-12-30T15:56:00"/>
    <n v="2023"/>
  </r>
  <r>
    <n v="139"/>
    <s v="Wrige make music online make website"/>
    <x v="0"/>
    <x v="2"/>
    <s v="International"/>
    <x v="2"/>
    <d v="2023-04-08T00:00:00"/>
    <d v="1899-12-30T16:18:00"/>
    <n v="2023"/>
  </r>
  <r>
    <n v="140"/>
    <s v="Cybersecurity"/>
    <x v="0"/>
    <x v="2"/>
    <s v="Others"/>
    <x v="0"/>
    <d v="2023-04-08T00:00:00"/>
    <d v="1899-12-30T16:23:00"/>
    <n v="2023"/>
  </r>
  <r>
    <n v="141"/>
    <s v="Not sure"/>
    <x v="0"/>
    <x v="0"/>
    <s v="Others"/>
    <x v="0"/>
    <d v="2023-04-08T00:00:00"/>
    <d v="1899-12-30T16:29:00"/>
    <n v="2023"/>
  </r>
  <r>
    <n v="142"/>
    <s v="Tech Management"/>
    <x v="1"/>
    <x v="0"/>
    <s v="Enugu"/>
    <x v="0"/>
    <d v="2023-04-08T00:00:00"/>
    <d v="1899-12-30T16:43:00"/>
    <n v="2023"/>
  </r>
  <r>
    <n v="143"/>
    <s v="Web3"/>
    <x v="0"/>
    <x v="0"/>
    <s v="Ogun"/>
    <x v="0"/>
    <d v="2023-04-08T00:00:00"/>
    <d v="1899-12-30T16:47:00"/>
    <n v="2023"/>
  </r>
  <r>
    <n v="144"/>
    <s v="Product Management"/>
    <x v="1"/>
    <x v="0"/>
    <s v="Delta"/>
    <x v="0"/>
    <d v="2023-04-08T00:00:00"/>
    <d v="1899-12-30T16:55:00"/>
    <n v="2023"/>
  </r>
  <r>
    <n v="145"/>
    <s v="Full Stack"/>
    <x v="0"/>
    <x v="0"/>
    <s v="Ondo"/>
    <x v="0"/>
    <d v="2023-04-08T00:00:00"/>
    <d v="1899-12-30T17:12:00"/>
    <n v="2023"/>
  </r>
  <r>
    <n v="146"/>
    <s v="Full Stack"/>
    <x v="0"/>
    <x v="0"/>
    <s v="Ondo"/>
    <x v="0"/>
    <d v="2023-04-08T00:00:00"/>
    <d v="1899-12-30T17:12:00"/>
    <n v="2023"/>
  </r>
  <r>
    <n v="147"/>
    <s v="Cyber security"/>
    <x v="0"/>
    <x v="0"/>
    <s v="Lagos"/>
    <x v="0"/>
    <d v="2023-04-08T00:00:00"/>
    <d v="1899-12-30T17:15:00"/>
    <n v="2023"/>
  </r>
  <r>
    <n v="148"/>
    <s v="Tech"/>
    <x v="1"/>
    <x v="0"/>
    <s v="Lagos"/>
    <x v="0"/>
    <d v="2023-04-08T00:00:00"/>
    <d v="1899-12-30T17:19:00"/>
    <n v="2023"/>
  </r>
  <r>
    <n v="149"/>
    <s v="I’m still confused on what to do"/>
    <x v="0"/>
    <x v="0"/>
    <s v="Enugu"/>
    <x v="0"/>
    <d v="2023-04-08T00:00:00"/>
    <d v="1899-12-30T17:35:00"/>
    <n v="2023"/>
  </r>
  <r>
    <n v="150"/>
    <s v="Programming and web development"/>
    <x v="1"/>
    <x v="0"/>
    <s v="Kaduna"/>
    <x v="0"/>
    <d v="2023-04-08T00:00:00"/>
    <d v="1899-12-30T17:57:00"/>
    <n v="2023"/>
  </r>
  <r>
    <n v="151"/>
    <s v="Online marketing"/>
    <x v="0"/>
    <x v="2"/>
    <s v="Lagos"/>
    <x v="0"/>
    <d v="2023-04-08T00:00:00"/>
    <d v="1899-12-30T18:06:00"/>
    <n v="2023"/>
  </r>
  <r>
    <n v="152"/>
    <s v="Product management"/>
    <x v="0"/>
    <x v="1"/>
    <s v="Others"/>
    <x v="0"/>
    <d v="2023-04-08T00:00:00"/>
    <d v="1899-12-30T18:11:00"/>
    <n v="2023"/>
  </r>
  <r>
    <n v="153"/>
    <s v="Product management"/>
    <x v="0"/>
    <x v="1"/>
    <s v="Others"/>
    <x v="0"/>
    <d v="2023-04-08T00:00:00"/>
    <d v="1899-12-30T18:11:00"/>
    <n v="2023"/>
  </r>
  <r>
    <n v="154"/>
    <s v="Tech"/>
    <x v="1"/>
    <x v="2"/>
    <s v="Others"/>
    <x v="1"/>
    <d v="2023-04-08T00:00:00"/>
    <d v="1899-12-30T18:16:00"/>
    <n v="2023"/>
  </r>
  <r>
    <n v="155"/>
    <s v="Ai"/>
    <x v="0"/>
    <x v="0"/>
    <s v="Lagos"/>
    <x v="0"/>
    <d v="2023-04-08T00:00:00"/>
    <d v="1899-12-30T20:35:00"/>
    <n v="2023"/>
  </r>
  <r>
    <n v="156"/>
    <s v="Web development"/>
    <x v="1"/>
    <x v="0"/>
    <s v="Kogi"/>
    <x v="0"/>
    <d v="2023-04-08T00:00:00"/>
    <d v="1899-12-30T21:07:00"/>
    <n v="2023"/>
  </r>
  <r>
    <n v="157"/>
    <s v="Web design"/>
    <x v="0"/>
    <x v="0"/>
    <s v="Lagos"/>
    <x v="0"/>
    <d v="2023-04-08T00:00:00"/>
    <d v="1899-12-30T21:09:00"/>
    <n v="2023"/>
  </r>
  <r>
    <n v="158"/>
    <s v="Data analysis"/>
    <x v="0"/>
    <x v="0"/>
    <s v="Oyo"/>
    <x v="0"/>
    <d v="2023-04-08T00:00:00"/>
    <d v="1899-12-30T21:14:00"/>
    <n v="2023"/>
  </r>
  <r>
    <n v="159"/>
    <s v="I'm interested in getting insight into tech skills"/>
    <x v="0"/>
    <x v="0"/>
    <s v="Anambra"/>
    <x v="0"/>
    <d v="2023-04-08T00:00:00"/>
    <d v="1899-12-30T22:15:00"/>
    <n v="2023"/>
  </r>
  <r>
    <n v="160"/>
    <s v="Tech"/>
    <x v="1"/>
    <x v="0"/>
    <s v="Others"/>
    <x v="0"/>
    <d v="2023-05-08T00:00:00"/>
    <d v="1899-12-30T06:39:00"/>
    <n v="2023"/>
  </r>
  <r>
    <n v="161"/>
    <s v="Website Design. Front end and Back end"/>
    <x v="1"/>
    <x v="0"/>
    <s v="Ondo"/>
    <x v="0"/>
    <d v="2023-05-08T00:00:00"/>
    <d v="1899-12-30T06:41:00"/>
    <n v="2023"/>
  </r>
  <r>
    <n v="162"/>
    <s v="Web development"/>
    <x v="0"/>
    <x v="0"/>
    <s v="Lagos"/>
    <x v="0"/>
    <d v="2023-05-08T00:00:00"/>
    <d v="1899-12-30T07:50:00"/>
    <n v="2023"/>
  </r>
  <r>
    <n v="163"/>
    <s v="graphics design"/>
    <x v="1"/>
    <x v="0"/>
    <s v="Kwara"/>
    <x v="0"/>
    <d v="2023-05-08T00:00:00"/>
    <d v="1899-12-30T08:04:00"/>
    <n v="2023"/>
  </r>
  <r>
    <n v="164"/>
    <s v="Website design and Programming"/>
    <x v="1"/>
    <x v="0"/>
    <s v="Oyo"/>
    <x v="0"/>
    <d v="2023-05-08T00:00:00"/>
    <d v="1899-12-30T08:09:00"/>
    <n v="2023"/>
  </r>
  <r>
    <n v="165"/>
    <s v="Data analysis"/>
    <x v="0"/>
    <x v="0"/>
    <s v="Ogun"/>
    <x v="0"/>
    <d v="2023-05-08T00:00:00"/>
    <d v="1899-12-30T08:19:00"/>
    <n v="2023"/>
  </r>
  <r>
    <n v="166"/>
    <s v="UI/UX"/>
    <x v="0"/>
    <x v="0"/>
    <s v="FCT"/>
    <x v="0"/>
    <d v="2023-05-08T00:00:00"/>
    <d v="1899-12-30T08:27:00"/>
    <n v="2023"/>
  </r>
  <r>
    <n v="167"/>
    <s v="Tech"/>
    <x v="0"/>
    <x v="0"/>
    <s v="Osun"/>
    <x v="0"/>
    <d v="2023-05-08T00:00:00"/>
    <d v="1899-12-30T08:47:00"/>
    <n v="2023"/>
  </r>
  <r>
    <n v="168"/>
    <s v="Backend developer"/>
    <x v="0"/>
    <x v="0"/>
    <s v="Osun"/>
    <x v="0"/>
    <d v="2023-05-08T00:00:00"/>
    <d v="1899-12-30T16:30:00"/>
    <n v="2023"/>
  </r>
  <r>
    <n v="169"/>
    <s v="Web development"/>
    <x v="0"/>
    <x v="0"/>
    <s v="Lagos"/>
    <x v="0"/>
    <d v="2023-05-08T00:00:00"/>
    <d v="1899-12-30T16:34:00"/>
    <n v="2023"/>
  </r>
  <r>
    <n v="170"/>
    <s v="Web development"/>
    <x v="0"/>
    <x v="0"/>
    <s v="Lagos"/>
    <x v="0"/>
    <d v="2023-05-08T00:00:00"/>
    <d v="1899-12-30T16:34:00"/>
    <n v="2023"/>
  </r>
  <r>
    <n v="171"/>
    <s v="Graphic design"/>
    <x v="1"/>
    <x v="0"/>
    <s v="Lagos"/>
    <x v="0"/>
    <d v="2023-05-08T00:00:00"/>
    <d v="1899-12-30T16:40:00"/>
    <n v="2023"/>
  </r>
  <r>
    <n v="172"/>
    <s v="Web development"/>
    <x v="1"/>
    <x v="0"/>
    <s v="Oyo"/>
    <x v="0"/>
    <d v="2023-05-08T00:00:00"/>
    <d v="1899-12-30T16:41:00"/>
    <n v="2023"/>
  </r>
  <r>
    <n v="173"/>
    <s v="Web development"/>
    <x v="1"/>
    <x v="0"/>
    <s v="Oyo"/>
    <x v="0"/>
    <d v="2023-05-08T00:00:00"/>
    <d v="1899-12-30T16:42:00"/>
    <n v="2023"/>
  </r>
  <r>
    <n v="174"/>
    <s v="Full stack development"/>
    <x v="1"/>
    <x v="0"/>
    <s v="Others"/>
    <x v="0"/>
    <d v="2023-05-08T00:00:00"/>
    <d v="1899-12-30T16:46:00"/>
    <n v="2023"/>
  </r>
  <r>
    <n v="175"/>
    <s v="Tech"/>
    <x v="0"/>
    <x v="0"/>
    <s v="Lagos"/>
    <x v="0"/>
    <d v="2023-05-08T00:00:00"/>
    <d v="1899-12-30T16:49:00"/>
    <n v="2023"/>
  </r>
  <r>
    <n v="176"/>
    <s v="Don't know yet"/>
    <x v="0"/>
    <x v="0"/>
    <s v="International"/>
    <x v="2"/>
    <d v="2023-05-08T00:00:00"/>
    <d v="1899-12-30T16:53:00"/>
    <n v="2023"/>
  </r>
  <r>
    <n v="177"/>
    <s v="Don't know yet"/>
    <x v="0"/>
    <x v="0"/>
    <s v="International"/>
    <x v="2"/>
    <d v="2023-05-08T00:00:00"/>
    <d v="1899-12-30T16:53:00"/>
    <n v="2023"/>
  </r>
  <r>
    <n v="178"/>
    <s v="Graphics Design Cyber security and Data Analysis"/>
    <x v="1"/>
    <x v="0"/>
    <s v="Lagos"/>
    <x v="0"/>
    <d v="2023-05-08T00:00:00"/>
    <d v="1899-12-30T16:56:00"/>
    <n v="2023"/>
  </r>
  <r>
    <n v="179"/>
    <s v="Graphic designer and content creation"/>
    <x v="1"/>
    <x v="1"/>
    <s v="Anambra"/>
    <x v="0"/>
    <d v="2023-05-08T00:00:00"/>
    <d v="1899-12-30T16:58:00"/>
    <n v="2023"/>
  </r>
  <r>
    <n v="180"/>
    <s v="Digital marketing"/>
    <x v="1"/>
    <x v="0"/>
    <s v="Lagos"/>
    <x v="0"/>
    <d v="2023-05-08T00:00:00"/>
    <d v="1899-12-30T17:00:00"/>
    <n v="2023"/>
  </r>
  <r>
    <n v="181"/>
    <s v="Anything tech"/>
    <x v="0"/>
    <x v="1"/>
    <s v="International"/>
    <x v="2"/>
    <d v="2023-05-08T00:00:00"/>
    <d v="1899-12-30T17:05:00"/>
    <n v="2023"/>
  </r>
  <r>
    <n v="182"/>
    <s v="Graphic Design"/>
    <x v="1"/>
    <x v="0"/>
    <s v="Others"/>
    <x v="0"/>
    <d v="2023-05-08T00:00:00"/>
    <d v="1899-12-30T17:16:00"/>
    <n v="2023"/>
  </r>
  <r>
    <n v="183"/>
    <s v="Data analysis"/>
    <x v="0"/>
    <x v="0"/>
    <s v="Oyo"/>
    <x v="0"/>
    <d v="2023-05-08T00:00:00"/>
    <d v="1899-12-30T17:49:00"/>
    <n v="2023"/>
  </r>
  <r>
    <n v="184"/>
    <s v="Technology"/>
    <x v="0"/>
    <x v="2"/>
    <s v="Lagos"/>
    <x v="0"/>
    <d v="2023-05-08T00:00:00"/>
    <d v="1899-12-30T17:51:00"/>
    <n v="2023"/>
  </r>
  <r>
    <n v="185"/>
    <s v="Coding"/>
    <x v="0"/>
    <x v="0"/>
    <s v="Oyo"/>
    <x v="0"/>
    <d v="2023-05-08T00:00:00"/>
    <d v="1899-12-30T17:53:00"/>
    <n v="2023"/>
  </r>
  <r>
    <n v="186"/>
    <s v="Coding"/>
    <x v="0"/>
    <x v="0"/>
    <s v="Oyo"/>
    <x v="0"/>
    <d v="2023-05-08T00:00:00"/>
    <d v="1899-12-30T17:53:00"/>
    <n v="2023"/>
  </r>
  <r>
    <n v="187"/>
    <s v="Web Design &amp; Development"/>
    <x v="1"/>
    <x v="0"/>
    <s v="Lagos"/>
    <x v="0"/>
    <d v="2023-05-08T00:00:00"/>
    <d v="1899-12-30T17:59:00"/>
    <n v="2023"/>
  </r>
  <r>
    <n v="188"/>
    <s v="Data science"/>
    <x v="0"/>
    <x v="0"/>
    <s v="Lagos"/>
    <x v="0"/>
    <d v="2023-05-08T00:00:00"/>
    <d v="1899-12-30T18:05:00"/>
    <n v="2023"/>
  </r>
  <r>
    <n v="189"/>
    <s v="Tech"/>
    <x v="0"/>
    <x v="0"/>
    <s v="Kaduna"/>
    <x v="0"/>
    <d v="2023-05-08T00:00:00"/>
    <d v="1899-12-30T18:27:00"/>
    <n v="2023"/>
  </r>
  <r>
    <n v="190"/>
    <s v="Tech"/>
    <x v="0"/>
    <x v="0"/>
    <s v="Kaduna"/>
    <x v="0"/>
    <d v="2023-05-08T00:00:00"/>
    <d v="1899-12-30T18:27:00"/>
    <n v="2023"/>
  </r>
  <r>
    <n v="191"/>
    <s v="Digital marketing"/>
    <x v="1"/>
    <x v="0"/>
    <s v="Kwara"/>
    <x v="0"/>
    <d v="2023-05-08T00:00:00"/>
    <d v="1899-12-30T18:37:00"/>
    <n v="2023"/>
  </r>
  <r>
    <n v="192"/>
    <s v="Tech"/>
    <x v="0"/>
    <x v="0"/>
    <s v="Lagos"/>
    <x v="0"/>
    <d v="2023-06-08T00:00:00"/>
    <d v="1899-12-30T08:05:00"/>
    <n v="2023"/>
  </r>
  <r>
    <n v="193"/>
    <s v="Web development"/>
    <x v="0"/>
    <x v="1"/>
    <s v="International"/>
    <x v="2"/>
    <d v="2023-06-08T00:00:00"/>
    <d v="1899-12-30T12:53:00"/>
    <n v="2023"/>
  </r>
  <r>
    <n v="194"/>
    <s v="Web development"/>
    <x v="0"/>
    <x v="1"/>
    <s v="International"/>
    <x v="2"/>
    <d v="2023-06-08T00:00:00"/>
    <d v="1899-12-30T12:53:00"/>
    <n v="2023"/>
  </r>
  <r>
    <n v="195"/>
    <s v="Data Science"/>
    <x v="0"/>
    <x v="0"/>
    <s v="Osun"/>
    <x v="0"/>
    <d v="2023-06-08T00:00:00"/>
    <d v="1899-12-30T15:16:00"/>
    <n v="2023"/>
  </r>
  <r>
    <n v="196"/>
    <s v="Data Science"/>
    <x v="0"/>
    <x v="0"/>
    <s v="Osun"/>
    <x v="0"/>
    <d v="2023-06-08T00:00:00"/>
    <d v="1899-12-30T15:19:00"/>
    <n v="2023"/>
  </r>
  <r>
    <n v="197"/>
    <s v="Full stack and Blockchain"/>
    <x v="1"/>
    <x v="0"/>
    <s v="Enugu"/>
    <x v="0"/>
    <d v="2023-06-08T00:00:00"/>
    <d v="1899-12-30T23:34:00"/>
    <n v="2023"/>
  </r>
  <r>
    <n v="198"/>
    <s v="Product management"/>
    <x v="0"/>
    <x v="0"/>
    <s v="Ogun"/>
    <x v="0"/>
    <d v="2023-07-08T00:00:00"/>
    <d v="1899-12-30T08:36:00"/>
    <n v="2023"/>
  </r>
  <r>
    <n v="199"/>
    <s v="Web development"/>
    <x v="0"/>
    <x v="0"/>
    <s v="Lagos"/>
    <x v="0"/>
    <d v="2023-07-08T00:00:00"/>
    <d v="1899-12-30T09:10:00"/>
    <n v="2023"/>
  </r>
  <r>
    <n v="200"/>
    <s v="Web development"/>
    <x v="0"/>
    <x v="0"/>
    <s v="Lagos"/>
    <x v="0"/>
    <d v="2023-07-08T00:00:00"/>
    <d v="1899-12-30T09:10:00"/>
    <n v="2023"/>
  </r>
  <r>
    <n v="201"/>
    <s v="Graphic design"/>
    <x v="1"/>
    <x v="0"/>
    <s v="Oyo"/>
    <x v="0"/>
    <d v="2023-07-08T00:00:00"/>
    <d v="1899-12-30T09:11:00"/>
    <n v="2023"/>
  </r>
  <r>
    <n v="202"/>
    <s v="Web developer (front end)"/>
    <x v="0"/>
    <x v="0"/>
    <s v="Osun"/>
    <x v="0"/>
    <d v="2023-07-08T00:00:00"/>
    <d v="1899-12-30T09:13:00"/>
    <n v="2023"/>
  </r>
  <r>
    <n v="203"/>
    <s v="Web development"/>
    <x v="0"/>
    <x v="0"/>
    <s v="Ondo"/>
    <x v="0"/>
    <d v="2023-07-08T00:00:00"/>
    <d v="1899-12-30T09:15:00"/>
    <n v="2023"/>
  </r>
  <r>
    <n v="204"/>
    <s v="Ui/Ux"/>
    <x v="0"/>
    <x v="0"/>
    <s v="Lagos"/>
    <x v="0"/>
    <d v="2023-07-08T00:00:00"/>
    <d v="1899-12-30T09:39:00"/>
    <n v="2023"/>
  </r>
  <r>
    <n v="205"/>
    <s v="Product management"/>
    <x v="0"/>
    <x v="0"/>
    <s v="Lagos"/>
    <x v="0"/>
    <d v="2023-07-08T00:00:00"/>
    <d v="1899-12-30T10:00:00"/>
    <n v="2023"/>
  </r>
  <r>
    <n v="206"/>
    <s v="Data analytics"/>
    <x v="0"/>
    <x v="0"/>
    <s v="Lagos"/>
    <x v="0"/>
    <d v="2023-07-08T00:00:00"/>
    <d v="1899-12-30T10:19:00"/>
    <n v="2023"/>
  </r>
  <r>
    <n v="207"/>
    <s v="Cybersecurity / data analytics"/>
    <x v="1"/>
    <x v="0"/>
    <s v="Others"/>
    <x v="0"/>
    <d v="2023-07-08T00:00:00"/>
    <d v="1899-12-30T11:19:00"/>
    <n v="2023"/>
  </r>
  <r>
    <n v="208"/>
    <s v="Forex trading"/>
    <x v="1"/>
    <x v="0"/>
    <s v="Ogun"/>
    <x v="0"/>
    <d v="2023-07-08T00:00:00"/>
    <d v="1899-12-30T11:20:00"/>
    <n v="2023"/>
  </r>
  <r>
    <n v="209"/>
    <s v="Technical writing"/>
    <x v="0"/>
    <x v="0"/>
    <s v="Lagos"/>
    <x v="0"/>
    <d v="2023-07-08T00:00:00"/>
    <d v="1899-12-30T11:27:00"/>
    <n v="2023"/>
  </r>
  <r>
    <n v="210"/>
    <s v="Web Development"/>
    <x v="0"/>
    <x v="0"/>
    <s v="Lagos"/>
    <x v="0"/>
    <d v="2023-07-08T00:00:00"/>
    <d v="1899-12-30T11:59:00"/>
    <n v="2023"/>
  </r>
  <r>
    <n v="211"/>
    <s v="Counseling"/>
    <x v="0"/>
    <x v="0"/>
    <s v="Others"/>
    <x v="0"/>
    <d v="2023-07-08T00:00:00"/>
    <d v="1899-12-30T11:59:00"/>
    <n v="2023"/>
  </r>
  <r>
    <n v="212"/>
    <s v="Counseling"/>
    <x v="0"/>
    <x v="0"/>
    <s v="Others"/>
    <x v="0"/>
    <d v="2023-07-08T00:00:00"/>
    <d v="1899-12-30T11:59:00"/>
    <n v="2023"/>
  </r>
  <r>
    <n v="213"/>
    <s v="Programing and Blockchain technology"/>
    <x v="0"/>
    <x v="0"/>
    <s v="Edo"/>
    <x v="0"/>
    <d v="2023-07-08T00:00:00"/>
    <d v="1899-12-30T12:01:00"/>
    <n v="2023"/>
  </r>
  <r>
    <n v="214"/>
    <s v="Programing and Blockchain technology"/>
    <x v="0"/>
    <x v="0"/>
    <s v="Edo"/>
    <x v="0"/>
    <d v="2023-07-08T00:00:00"/>
    <d v="1899-12-30T12:01:00"/>
    <n v="2023"/>
  </r>
  <r>
    <n v="215"/>
    <s v="How to design"/>
    <x v="0"/>
    <x v="0"/>
    <s v="Lagos"/>
    <x v="0"/>
    <d v="2023-07-08T00:00:00"/>
    <d v="1899-12-30T12:02:00"/>
    <n v="2023"/>
  </r>
  <r>
    <n v="216"/>
    <s v="Coding and web development"/>
    <x v="0"/>
    <x v="0"/>
    <s v="Ekiti"/>
    <x v="0"/>
    <d v="2023-07-08T00:00:00"/>
    <d v="1899-12-30T12:10:00"/>
    <n v="2023"/>
  </r>
  <r>
    <n v="217"/>
    <s v="Web development"/>
    <x v="0"/>
    <x v="0"/>
    <s v="Lagos"/>
    <x v="0"/>
    <d v="2023-07-08T00:00:00"/>
    <d v="1899-12-30T12:12:00"/>
    <n v="2023"/>
  </r>
  <r>
    <n v="218"/>
    <s v="Web development"/>
    <x v="0"/>
    <x v="0"/>
    <s v="Lagos"/>
    <x v="0"/>
    <d v="2023-07-08T00:00:00"/>
    <d v="1899-12-30T12:20:00"/>
    <n v="2023"/>
  </r>
  <r>
    <n v="219"/>
    <s v="Web development"/>
    <x v="0"/>
    <x v="0"/>
    <s v="Ogun"/>
    <x v="0"/>
    <d v="2023-07-08T00:00:00"/>
    <d v="1899-12-30T12:32:00"/>
    <n v="2023"/>
  </r>
  <r>
    <n v="220"/>
    <s v="Web development"/>
    <x v="0"/>
    <x v="0"/>
    <s v="Ogun"/>
    <x v="0"/>
    <d v="2023-07-08T00:00:00"/>
    <d v="1899-12-30T12:33:00"/>
    <n v="2023"/>
  </r>
  <r>
    <n v="221"/>
    <s v="Tech"/>
    <x v="0"/>
    <x v="0"/>
    <s v="Osun"/>
    <x v="0"/>
    <d v="2023-07-08T00:00:00"/>
    <d v="1899-12-30T12:40:00"/>
    <n v="2023"/>
  </r>
  <r>
    <n v="222"/>
    <s v="CodingWeb design"/>
    <x v="0"/>
    <x v="0"/>
    <s v="Lagos"/>
    <x v="0"/>
    <d v="2023-07-08T00:00:00"/>
    <d v="1899-12-30T12:41:00"/>
    <n v="2023"/>
  </r>
  <r>
    <n v="223"/>
    <s v="Cybersecurity"/>
    <x v="1"/>
    <x v="0"/>
    <s v="Others"/>
    <x v="0"/>
    <d v="2023-07-08T00:00:00"/>
    <d v="1899-12-30T12:45:00"/>
    <n v="2023"/>
  </r>
  <r>
    <n v="224"/>
    <s v="Graphics designing"/>
    <x v="0"/>
    <x v="1"/>
    <s v="Lagos"/>
    <x v="0"/>
    <d v="2023-07-08T00:00:00"/>
    <d v="1899-12-30T12:46:00"/>
    <n v="2023"/>
  </r>
  <r>
    <n v="225"/>
    <s v="Web development"/>
    <x v="0"/>
    <x v="0"/>
    <s v="Osun"/>
    <x v="0"/>
    <d v="2023-07-08T00:00:00"/>
    <d v="1899-12-30T12:47:00"/>
    <n v="2023"/>
  </r>
  <r>
    <n v="226"/>
    <s v="Tech....Reviews And Development"/>
    <x v="1"/>
    <x v="0"/>
    <s v="Osun"/>
    <x v="0"/>
    <d v="2023-07-08T00:00:00"/>
    <d v="1899-12-30T12:52:00"/>
    <n v="2023"/>
  </r>
  <r>
    <n v="227"/>
    <s v="Virtual assistant"/>
    <x v="0"/>
    <x v="1"/>
    <s v="Ogun"/>
    <x v="0"/>
    <d v="2023-07-08T00:00:00"/>
    <d v="1899-12-30T12:53:00"/>
    <n v="2023"/>
  </r>
  <r>
    <n v="228"/>
    <s v="Full stack web development and data analytics"/>
    <x v="0"/>
    <x v="2"/>
    <s v="Others"/>
    <x v="1"/>
    <d v="2023-07-08T00:00:00"/>
    <d v="1899-12-30T13:05:00"/>
    <n v="2023"/>
  </r>
  <r>
    <n v="229"/>
    <s v="Full stack web development and data analytics"/>
    <x v="0"/>
    <x v="2"/>
    <s v="Others"/>
    <x v="1"/>
    <d v="2023-07-08T00:00:00"/>
    <d v="1899-12-30T13:06:00"/>
    <n v="2023"/>
  </r>
  <r>
    <n v="230"/>
    <s v="Not yet decided"/>
    <x v="0"/>
    <x v="1"/>
    <s v="Others"/>
    <x v="0"/>
    <d v="2023-07-08T00:00:00"/>
    <d v="1899-12-30T13:19:00"/>
    <n v="2023"/>
  </r>
  <r>
    <n v="231"/>
    <s v="Graphic Design and Video Editing"/>
    <x v="0"/>
    <x v="1"/>
    <s v="Osun"/>
    <x v="0"/>
    <d v="2023-07-08T00:00:00"/>
    <d v="1899-12-30T13:24:00"/>
    <n v="2023"/>
  </r>
  <r>
    <n v="232"/>
    <s v="web development"/>
    <x v="1"/>
    <x v="2"/>
    <s v="Others"/>
    <x v="1"/>
    <d v="2023-07-08T00:00:00"/>
    <d v="1899-12-30T13:30:00"/>
    <n v="2023"/>
  </r>
  <r>
    <n v="233"/>
    <s v="CAC"/>
    <x v="0"/>
    <x v="0"/>
    <s v="Kwara"/>
    <x v="0"/>
    <d v="2023-07-08T00:00:00"/>
    <d v="1899-12-30T13:54:00"/>
    <n v="2023"/>
  </r>
  <r>
    <n v="234"/>
    <s v="Tech"/>
    <x v="0"/>
    <x v="0"/>
    <s v="Kwara"/>
    <x v="0"/>
    <d v="2023-07-08T00:00:00"/>
    <d v="1899-12-30T13:56:00"/>
    <n v="2023"/>
  </r>
  <r>
    <n v="235"/>
    <s v="Excel word and Google workspace"/>
    <x v="0"/>
    <x v="0"/>
    <s v="Lagos"/>
    <x v="0"/>
    <d v="2023-07-08T00:00:00"/>
    <d v="1899-12-30T14:05:00"/>
    <n v="2023"/>
  </r>
  <r>
    <n v="236"/>
    <s v="Excel word and Google workspace"/>
    <x v="0"/>
    <x v="0"/>
    <s v="Lagos"/>
    <x v="0"/>
    <d v="2023-07-08T00:00:00"/>
    <d v="1899-12-30T14:05:00"/>
    <n v="2023"/>
  </r>
  <r>
    <n v="237"/>
    <s v="Excel word and Google workspace"/>
    <x v="0"/>
    <x v="0"/>
    <s v="Lagos"/>
    <x v="0"/>
    <d v="2023-07-08T00:00:00"/>
    <d v="1899-12-30T14:05:00"/>
    <n v="2023"/>
  </r>
  <r>
    <n v="238"/>
    <s v="Data analysis"/>
    <x v="0"/>
    <x v="0"/>
    <s v="Others"/>
    <x v="0"/>
    <d v="2023-07-08T00:00:00"/>
    <d v="1899-12-30T14:12:00"/>
    <n v="2023"/>
  </r>
  <r>
    <n v="239"/>
    <s v="Graphic Design"/>
    <x v="0"/>
    <x v="0"/>
    <s v="Kwara"/>
    <x v="0"/>
    <d v="2023-07-08T00:00:00"/>
    <d v="1899-12-30T14:14:00"/>
    <n v="2023"/>
  </r>
  <r>
    <n v="240"/>
    <s v="Tech"/>
    <x v="1"/>
    <x v="0"/>
    <s v="Lagos"/>
    <x v="0"/>
    <d v="2023-07-08T00:00:00"/>
    <d v="1899-12-30T14:33:00"/>
    <n v="2023"/>
  </r>
  <r>
    <n v="241"/>
    <s v="Web design"/>
    <x v="0"/>
    <x v="0"/>
    <s v="Lagos"/>
    <x v="0"/>
    <d v="2023-07-08T00:00:00"/>
    <d v="1899-12-30T14:35:00"/>
    <n v="2023"/>
  </r>
  <r>
    <n v="242"/>
    <s v="Data analysis Excel pivot table powerBI"/>
    <x v="0"/>
    <x v="0"/>
    <s v="Maiduguri"/>
    <x v="0"/>
    <d v="2023-07-08T00:00:00"/>
    <d v="1899-12-30T14:35:00"/>
    <n v="2023"/>
  </r>
  <r>
    <n v="243"/>
    <s v="Tech"/>
    <x v="0"/>
    <x v="0"/>
    <s v="Osun"/>
    <x v="0"/>
    <d v="2023-07-08T00:00:00"/>
    <d v="1899-12-30T14:45:00"/>
    <n v="2023"/>
  </r>
  <r>
    <n v="244"/>
    <s v="Graphic Design"/>
    <x v="0"/>
    <x v="1"/>
    <s v="Others"/>
    <x v="0"/>
    <d v="2023-07-08T00:00:00"/>
    <d v="1899-12-30T14:55:00"/>
    <n v="2023"/>
  </r>
  <r>
    <n v="245"/>
    <s v="UI/UX design"/>
    <x v="0"/>
    <x v="0"/>
    <s v="Lagos"/>
    <x v="0"/>
    <d v="2023-07-08T00:00:00"/>
    <d v="1899-12-30T14:57:00"/>
    <n v="2023"/>
  </r>
  <r>
    <n v="246"/>
    <s v="Web development and business analysis."/>
    <x v="0"/>
    <x v="0"/>
    <s v="Lagos"/>
    <x v="0"/>
    <d v="2023-07-08T00:00:00"/>
    <d v="1899-12-30T15:05:00"/>
    <n v="2023"/>
  </r>
  <r>
    <n v="247"/>
    <s v="Full stack and Blockchain"/>
    <x v="1"/>
    <x v="0"/>
    <s v="Enugu"/>
    <x v="0"/>
    <d v="2023-07-08T00:00:00"/>
    <d v="1899-12-30T15:17:00"/>
    <n v="2023"/>
  </r>
  <r>
    <n v="248"/>
    <s v="Mobile developer"/>
    <x v="1"/>
    <x v="0"/>
    <s v="Ondo"/>
    <x v="0"/>
    <d v="2023-07-08T00:00:00"/>
    <d v="1899-12-30T15:53:00"/>
    <n v="2023"/>
  </r>
  <r>
    <n v="249"/>
    <s v="Coding"/>
    <x v="1"/>
    <x v="0"/>
    <s v="Oyo"/>
    <x v="0"/>
    <d v="2023-07-08T00:00:00"/>
    <d v="1899-12-30T16:01:00"/>
    <n v="2023"/>
  </r>
  <r>
    <n v="250"/>
    <s v="Graphic design"/>
    <x v="0"/>
    <x v="1"/>
    <s v="Osun"/>
    <x v="0"/>
    <d v="2023-07-08T00:00:00"/>
    <d v="1899-12-30T16:10:00"/>
    <n v="2023"/>
  </r>
  <r>
    <n v="251"/>
    <s v="Blogging web development mobile app creation"/>
    <x v="1"/>
    <x v="0"/>
    <s v="Oyo"/>
    <x v="0"/>
    <d v="2023-07-08T00:00:00"/>
    <d v="1899-12-30T16:39:00"/>
    <n v="2023"/>
  </r>
  <r>
    <n v="252"/>
    <s v="Web design"/>
    <x v="1"/>
    <x v="0"/>
    <s v="Osun"/>
    <x v="0"/>
    <d v="2023-07-08T00:00:00"/>
    <d v="1899-12-30T17:16:00"/>
    <n v="2023"/>
  </r>
  <r>
    <n v="253"/>
    <s v="Data Analysis"/>
    <x v="1"/>
    <x v="0"/>
    <s v="Lagos"/>
    <x v="0"/>
    <d v="2023-07-08T00:00:00"/>
    <d v="1899-12-30T18:30:00"/>
    <n v="2023"/>
  </r>
  <r>
    <n v="254"/>
    <s v="UI UX"/>
    <x v="1"/>
    <x v="1"/>
    <s v="Oyo"/>
    <x v="0"/>
    <d v="2023-07-08T00:00:00"/>
    <d v="1899-12-30T21:57:00"/>
    <n v="2023"/>
  </r>
  <r>
    <n v="255"/>
    <s v="Technology"/>
    <x v="0"/>
    <x v="0"/>
    <s v="Lagos"/>
    <x v="0"/>
    <d v="2023-07-08T00:00:00"/>
    <d v="1899-12-30T22:49:00"/>
    <n v="2023"/>
  </r>
  <r>
    <n v="256"/>
    <s v="Ui/Ux"/>
    <x v="0"/>
    <x v="0"/>
    <s v="Nasarawa"/>
    <x v="0"/>
    <d v="2023-07-08T00:00:00"/>
    <d v="1899-12-30T23:41:00"/>
    <n v="2023"/>
  </r>
  <r>
    <n v="257"/>
    <s v="Software development"/>
    <x v="1"/>
    <x v="0"/>
    <s v="Lagos"/>
    <x v="0"/>
    <d v="2023-08-08T00:00:00"/>
    <d v="1899-12-30T00:10:00"/>
    <n v="2023"/>
  </r>
  <r>
    <n v="258"/>
    <s v="Software development"/>
    <x v="1"/>
    <x v="0"/>
    <s v="Lagos"/>
    <x v="0"/>
    <d v="2023-08-08T00:00:00"/>
    <d v="1899-12-30T00:10:00"/>
    <n v="2023"/>
  </r>
  <r>
    <n v="259"/>
    <s v="Video/audio editing"/>
    <x v="1"/>
    <x v="0"/>
    <s v="Rivers"/>
    <x v="0"/>
    <d v="2023-08-08T00:00:00"/>
    <d v="1899-12-30T08:32:00"/>
    <n v="2023"/>
  </r>
  <r>
    <n v="260"/>
    <s v="Product design"/>
    <x v="0"/>
    <x v="0"/>
    <s v="Lagos"/>
    <x v="0"/>
    <d v="2023-08-08T00:00:00"/>
    <d v="1899-12-30T09:37:00"/>
    <n v="2023"/>
  </r>
  <r>
    <n v="261"/>
    <s v="Web design"/>
    <x v="0"/>
    <x v="0"/>
    <s v="Osun"/>
    <x v="0"/>
    <d v="2023-08-08T00:00:00"/>
    <d v="1899-12-30T09:38:00"/>
    <n v="2023"/>
  </r>
  <r>
    <n v="262"/>
    <s v="Web design"/>
    <x v="0"/>
    <x v="0"/>
    <s v="Ondo"/>
    <x v="0"/>
    <d v="2023-08-08T00:00:00"/>
    <d v="1899-12-30T09:39:00"/>
    <n v="2023"/>
  </r>
  <r>
    <n v="263"/>
    <s v="Web development"/>
    <x v="1"/>
    <x v="2"/>
    <s v="Kwara"/>
    <x v="0"/>
    <d v="2023-08-08T00:00:00"/>
    <d v="1899-12-30T09:43:00"/>
    <n v="2023"/>
  </r>
  <r>
    <n v="264"/>
    <s v="Mobile App"/>
    <x v="1"/>
    <x v="3"/>
    <s v="Ogun"/>
    <x v="0"/>
    <d v="2023-08-08T00:00:00"/>
    <d v="1899-12-30T09:47:00"/>
    <n v="2023"/>
  </r>
  <r>
    <n v="265"/>
    <s v="Graphics Design (Brand Identity Design)"/>
    <x v="0"/>
    <x v="0"/>
    <s v="Delta"/>
    <x v="0"/>
    <d v="2023-08-08T00:00:00"/>
    <d v="1899-12-30T09:48:00"/>
    <n v="2023"/>
  </r>
  <r>
    <n v="266"/>
    <s v="Graphic designer"/>
    <x v="1"/>
    <x v="3"/>
    <s v="Lagos"/>
    <x v="0"/>
    <d v="2023-08-08T00:00:00"/>
    <d v="1899-12-30T09:50:00"/>
    <n v="2023"/>
  </r>
  <r>
    <n v="267"/>
    <s v="Any skill"/>
    <x v="0"/>
    <x v="0"/>
    <s v="Ekiti"/>
    <x v="0"/>
    <d v="2023-08-08T00:00:00"/>
    <d v="1899-12-30T10:08:00"/>
    <n v="2023"/>
  </r>
  <r>
    <n v="268"/>
    <s v="Python programming"/>
    <x v="1"/>
    <x v="0"/>
    <s v="International"/>
    <x v="2"/>
    <d v="2023-08-08T00:00:00"/>
    <d v="1899-12-30T10:13:00"/>
    <n v="2023"/>
  </r>
  <r>
    <n v="269"/>
    <s v="Forex Trading"/>
    <x v="1"/>
    <x v="0"/>
    <s v="Others"/>
    <x v="0"/>
    <d v="2023-08-08T00:00:00"/>
    <d v="1899-12-30T10:15:00"/>
    <n v="2023"/>
  </r>
  <r>
    <n v="270"/>
    <s v="Forex Trading"/>
    <x v="1"/>
    <x v="0"/>
    <s v="Others"/>
    <x v="0"/>
    <d v="2023-08-08T00:00:00"/>
    <d v="1899-12-30T10:15:00"/>
    <n v="2023"/>
  </r>
  <r>
    <n v="271"/>
    <s v="Web development"/>
    <x v="0"/>
    <x v="0"/>
    <s v="Others"/>
    <x v="0"/>
    <d v="2023-08-08T00:00:00"/>
    <d v="1899-12-30T10:17:00"/>
    <n v="2023"/>
  </r>
  <r>
    <n v="272"/>
    <s v="Cyber hacking"/>
    <x v="0"/>
    <x v="0"/>
    <s v="Abia"/>
    <x v="0"/>
    <d v="2023-08-08T00:00:00"/>
    <d v="1899-12-30T10:18:00"/>
    <n v="2023"/>
  </r>
  <r>
    <n v="273"/>
    <s v="Product design"/>
    <x v="0"/>
    <x v="2"/>
    <s v="Ondo"/>
    <x v="0"/>
    <d v="2023-08-08T00:00:00"/>
    <d v="1899-12-30T10:19:00"/>
    <n v="2023"/>
  </r>
  <r>
    <n v="274"/>
    <s v="Web designing"/>
    <x v="1"/>
    <x v="0"/>
    <s v="Lagos"/>
    <x v="0"/>
    <d v="2023-08-08T00:00:00"/>
    <d v="1899-12-30T10:49:00"/>
    <n v="2023"/>
  </r>
  <r>
    <n v="275"/>
    <s v="Web design"/>
    <x v="0"/>
    <x v="0"/>
    <s v="Oyo"/>
    <x v="0"/>
    <d v="2023-08-08T00:00:00"/>
    <d v="1899-12-30T10:50:00"/>
    <n v="2023"/>
  </r>
  <r>
    <n v="276"/>
    <s v="Data analysis"/>
    <x v="0"/>
    <x v="0"/>
    <s v="Ogun"/>
    <x v="0"/>
    <d v="2023-08-08T00:00:00"/>
    <d v="1899-12-30T10:50:00"/>
    <n v="2023"/>
  </r>
  <r>
    <n v="277"/>
    <s v="Content Creation"/>
    <x v="0"/>
    <x v="0"/>
    <s v="Lagos"/>
    <x v="0"/>
    <d v="2023-08-08T00:00:00"/>
    <d v="1899-12-30T10:52:00"/>
    <n v="2023"/>
  </r>
  <r>
    <n v="278"/>
    <s v="UI/UX"/>
    <x v="0"/>
    <x v="0"/>
    <s v="Lagos"/>
    <x v="0"/>
    <d v="2023-08-08T00:00:00"/>
    <d v="1899-12-30T10:52:00"/>
    <n v="2023"/>
  </r>
  <r>
    <n v="279"/>
    <s v="Web design"/>
    <x v="0"/>
    <x v="0"/>
    <s v="Oyo"/>
    <x v="0"/>
    <d v="2023-08-08T00:00:00"/>
    <d v="1899-12-30T10:52:00"/>
    <n v="2023"/>
  </r>
  <r>
    <n v="280"/>
    <s v="Web design"/>
    <x v="0"/>
    <x v="0"/>
    <s v="Oyo"/>
    <x v="0"/>
    <d v="2023-08-08T00:00:00"/>
    <d v="1899-12-30T10:52:00"/>
    <n v="2023"/>
  </r>
  <r>
    <n v="281"/>
    <s v="Data Analysis"/>
    <x v="0"/>
    <x v="0"/>
    <s v="Lagos"/>
    <x v="0"/>
    <d v="2023-08-08T00:00:00"/>
    <d v="1899-12-30T10:54:00"/>
    <n v="2023"/>
  </r>
  <r>
    <n v="282"/>
    <s v="Data Analysis"/>
    <x v="0"/>
    <x v="0"/>
    <s v="Lagos"/>
    <x v="0"/>
    <d v="2023-08-08T00:00:00"/>
    <d v="1899-12-30T10:54:00"/>
    <n v="2023"/>
  </r>
  <r>
    <n v="283"/>
    <s v="Programing"/>
    <x v="1"/>
    <x v="0"/>
    <s v="Rivers"/>
    <x v="0"/>
    <d v="2023-08-08T00:00:00"/>
    <d v="1899-12-30T11:08:00"/>
    <n v="2023"/>
  </r>
  <r>
    <n v="284"/>
    <s v="Python"/>
    <x v="1"/>
    <x v="0"/>
    <s v="Ondo"/>
    <x v="0"/>
    <d v="2023-08-08T00:00:00"/>
    <d v="1899-12-30T11:12:00"/>
    <n v="2023"/>
  </r>
  <r>
    <n v="285"/>
    <s v="Web Design"/>
    <x v="1"/>
    <x v="0"/>
    <s v="Delta"/>
    <x v="0"/>
    <d v="2023-08-08T00:00:00"/>
    <d v="1899-12-30T11:18:00"/>
    <n v="2023"/>
  </r>
  <r>
    <n v="286"/>
    <s v="Content Writing"/>
    <x v="1"/>
    <x v="1"/>
    <s v="Oyo"/>
    <x v="0"/>
    <d v="2023-08-08T00:00:00"/>
    <d v="1899-12-30T11:34:00"/>
    <n v="2023"/>
  </r>
  <r>
    <n v="287"/>
    <s v="Data Analysis"/>
    <x v="0"/>
    <x v="0"/>
    <s v="Osun"/>
    <x v="0"/>
    <d v="2023-08-08T00:00:00"/>
    <d v="1899-12-30T11:53:00"/>
    <n v="2023"/>
  </r>
  <r>
    <n v="288"/>
    <s v="I don't know yet"/>
    <x v="0"/>
    <x v="1"/>
    <s v="Oyo"/>
    <x v="0"/>
    <d v="2023-08-08T00:00:00"/>
    <d v="1899-12-30T11:55:00"/>
    <n v="2023"/>
  </r>
  <r>
    <n v="289"/>
    <s v="Project Management UI/UX Interface Data Analysis"/>
    <x v="1"/>
    <x v="0"/>
    <s v="Plateau"/>
    <x v="0"/>
    <d v="2023-08-08T00:00:00"/>
    <d v="1899-12-30T12:45:00"/>
    <n v="2023"/>
  </r>
  <r>
    <n v="290"/>
    <s v="Web design and product design"/>
    <x v="1"/>
    <x v="1"/>
    <s v="Ondo"/>
    <x v="0"/>
    <d v="2023-08-08T00:00:00"/>
    <d v="1899-12-30T13:05:00"/>
    <n v="2023"/>
  </r>
  <r>
    <n v="291"/>
    <s v="Project management and business analyst"/>
    <x v="0"/>
    <x v="0"/>
    <s v="Nasarawa"/>
    <x v="0"/>
    <d v="2023-08-08T00:00:00"/>
    <d v="1899-12-30T14:54:00"/>
    <n v="2023"/>
  </r>
  <r>
    <n v="292"/>
    <s v="Programming"/>
    <x v="0"/>
    <x v="0"/>
    <s v="Oyo"/>
    <x v="0"/>
    <d v="2023-08-08T00:00:00"/>
    <d v="1899-12-30T15:05:00"/>
    <n v="2023"/>
  </r>
  <r>
    <n v="293"/>
    <s v="Web Development"/>
    <x v="0"/>
    <x v="0"/>
    <s v="Ondo"/>
    <x v="0"/>
    <d v="2023-08-08T00:00:00"/>
    <d v="1899-12-30T15:20:00"/>
    <n v="2023"/>
  </r>
  <r>
    <n v="294"/>
    <s v="UI/UX design"/>
    <x v="0"/>
    <x v="0"/>
    <s v="Akwa-Ibom"/>
    <x v="0"/>
    <d v="2023-08-08T00:00:00"/>
    <d v="1899-12-30T15:23:00"/>
    <n v="2023"/>
  </r>
  <r>
    <n v="295"/>
    <s v="Digital marketing"/>
    <x v="0"/>
    <x v="1"/>
    <s v="Lagos"/>
    <x v="0"/>
    <d v="2023-08-08T00:00:00"/>
    <d v="1899-12-30T15:24:00"/>
    <n v="2023"/>
  </r>
  <r>
    <n v="296"/>
    <s v="Product Design"/>
    <x v="0"/>
    <x v="0"/>
    <s v="Osun"/>
    <x v="0"/>
    <d v="2023-08-08T00:00:00"/>
    <d v="1899-12-30T15:39:00"/>
    <n v="2023"/>
  </r>
  <r>
    <n v="297"/>
    <s v="Web Design and development Coding"/>
    <x v="0"/>
    <x v="0"/>
    <s v="Oyo"/>
    <x v="0"/>
    <d v="2023-08-08T00:00:00"/>
    <d v="1899-12-30T15:50:00"/>
    <n v="2023"/>
  </r>
  <r>
    <n v="298"/>
    <s v="Business analysis"/>
    <x v="0"/>
    <x v="0"/>
    <s v="International"/>
    <x v="2"/>
    <d v="2023-08-08T00:00:00"/>
    <d v="1899-12-30T15:56:00"/>
    <n v="2023"/>
  </r>
  <r>
    <n v="299"/>
    <s v="Tech knowledge"/>
    <x v="0"/>
    <x v="0"/>
    <s v="Lagos"/>
    <x v="0"/>
    <d v="2023-08-08T00:00:00"/>
    <d v="1899-12-30T15:58:00"/>
    <n v="2023"/>
  </r>
  <r>
    <n v="300"/>
    <s v="IT"/>
    <x v="1"/>
    <x v="0"/>
    <s v="Imo"/>
    <x v="0"/>
    <d v="2023-08-08T00:00:00"/>
    <d v="1899-12-30T16:06:00"/>
    <n v="2023"/>
  </r>
  <r>
    <n v="301"/>
    <s v="Computer Tech"/>
    <x v="1"/>
    <x v="0"/>
    <s v="Ondo"/>
    <x v="0"/>
    <d v="2023-08-08T00:00:00"/>
    <d v="1899-12-30T16:10:00"/>
    <n v="2023"/>
  </r>
  <r>
    <n v="302"/>
    <s v="Tech"/>
    <x v="1"/>
    <x v="2"/>
    <s v="Osun"/>
    <x v="0"/>
    <d v="2023-08-08T00:00:00"/>
    <d v="1899-12-30T17:24:00"/>
    <n v="2023"/>
  </r>
  <r>
    <n v="303"/>
    <s v="Tech"/>
    <x v="1"/>
    <x v="0"/>
    <s v="Osun"/>
    <x v="0"/>
    <d v="2023-08-08T00:00:00"/>
    <d v="1899-12-30T17:27:00"/>
    <n v="2023"/>
  </r>
  <r>
    <n v="304"/>
    <s v="Tech"/>
    <x v="0"/>
    <x v="0"/>
    <s v="Ogun"/>
    <x v="0"/>
    <d v="2023-08-08T00:00:00"/>
    <d v="1899-12-30T17:30:00"/>
    <n v="2023"/>
  </r>
  <r>
    <n v="305"/>
    <s v="Digital Arts"/>
    <x v="1"/>
    <x v="1"/>
    <s v="Rivers"/>
    <x v="0"/>
    <d v="2023-08-08T00:00:00"/>
    <d v="1899-12-30T18:08:00"/>
    <n v="2023"/>
  </r>
  <r>
    <n v="306"/>
    <s v="Catering"/>
    <x v="0"/>
    <x v="1"/>
    <s v="Oyo"/>
    <x v="0"/>
    <d v="2023-08-08T00:00:00"/>
    <d v="1899-12-30T21:09:00"/>
    <n v="2023"/>
  </r>
  <r>
    <n v="307"/>
    <s v="Web design"/>
    <x v="0"/>
    <x v="2"/>
    <s v="Others"/>
    <x v="1"/>
    <d v="2023-09-08T00:00:00"/>
    <d v="1899-12-30T01:04:00"/>
    <n v="2023"/>
  </r>
  <r>
    <n v="308"/>
    <s v="Web3"/>
    <x v="1"/>
    <x v="0"/>
    <s v="Lagos"/>
    <x v="0"/>
    <d v="2023-09-08T00:00:00"/>
    <d v="1899-12-30T06:17:00"/>
    <n v="2023"/>
  </r>
  <r>
    <n v="309"/>
    <s v="Tech and writing"/>
    <x v="0"/>
    <x v="0"/>
    <s v="Ebonyi"/>
    <x v="0"/>
    <d v="2023-09-08T00:00:00"/>
    <d v="1899-12-30T08:23:00"/>
    <n v="2023"/>
  </r>
  <r>
    <n v="310"/>
    <s v="Web design | Graphics design"/>
    <x v="0"/>
    <x v="0"/>
    <s v="Ondo"/>
    <x v="0"/>
    <d v="2023-09-08T00:00:00"/>
    <d v="1899-12-30T08:42:00"/>
    <n v="2023"/>
  </r>
  <r>
    <n v="311"/>
    <s v="Software development"/>
    <x v="1"/>
    <x v="1"/>
    <s v="Others"/>
    <x v="0"/>
    <d v="2023-09-08T00:00:00"/>
    <d v="1899-12-30T08:59:00"/>
    <n v="2023"/>
  </r>
  <r>
    <n v="312"/>
    <s v="Video editing"/>
    <x v="0"/>
    <x v="0"/>
    <s v="Ogun"/>
    <x v="0"/>
    <d v="2023-09-08T00:00:00"/>
    <d v="1899-12-30T09:01:00"/>
    <n v="2023"/>
  </r>
  <r>
    <n v="313"/>
    <s v="Tech"/>
    <x v="0"/>
    <x v="0"/>
    <s v="Osun"/>
    <x v="0"/>
    <d v="2023-09-08T00:00:00"/>
    <d v="1899-12-30T09:03:00"/>
    <n v="2023"/>
  </r>
  <r>
    <n v="314"/>
    <s v="Anyone"/>
    <x v="0"/>
    <x v="0"/>
    <s v="Lagos"/>
    <x v="0"/>
    <d v="2023-09-08T00:00:00"/>
    <d v="1899-12-30T09:34:00"/>
    <n v="2023"/>
  </r>
  <r>
    <n v="315"/>
    <s v="Artificial intelligence and machine learning"/>
    <x v="1"/>
    <x v="2"/>
    <s v="Others"/>
    <x v="1"/>
    <d v="2023-09-08T00:00:00"/>
    <d v="1899-12-30T09:47:00"/>
    <n v="2023"/>
  </r>
  <r>
    <n v="316"/>
    <s v="Content writing and video editing"/>
    <x v="0"/>
    <x v="1"/>
    <s v="Rivers"/>
    <x v="0"/>
    <d v="2023-09-08T00:00:00"/>
    <d v="1899-12-30T10:01:00"/>
    <n v="2023"/>
  </r>
  <r>
    <n v="317"/>
    <s v="Tech"/>
    <x v="0"/>
    <x v="0"/>
    <s v="FCT"/>
    <x v="0"/>
    <d v="2023-09-08T00:00:00"/>
    <d v="1899-12-30T10:40:00"/>
    <n v="2023"/>
  </r>
  <r>
    <n v="318"/>
    <s v="Tech"/>
    <x v="0"/>
    <x v="2"/>
    <s v="FCT"/>
    <x v="0"/>
    <d v="2023-09-08T00:00:00"/>
    <d v="1899-12-30T10:41:00"/>
    <n v="2023"/>
  </r>
  <r>
    <n v="319"/>
    <s v="Web development"/>
    <x v="0"/>
    <x v="0"/>
    <s v="FCT"/>
    <x v="0"/>
    <d v="2023-09-08T00:00:00"/>
    <d v="1899-12-30T10:44:00"/>
    <n v="2023"/>
  </r>
  <r>
    <n v="320"/>
    <s v="Web development"/>
    <x v="1"/>
    <x v="0"/>
    <s v="Lagos"/>
    <x v="0"/>
    <d v="2023-09-08T00:00:00"/>
    <d v="1899-12-30T10:46:00"/>
    <n v="2023"/>
  </r>
  <r>
    <n v="321"/>
    <s v="Web development"/>
    <x v="0"/>
    <x v="0"/>
    <s v="FCT"/>
    <x v="0"/>
    <d v="2023-09-08T00:00:00"/>
    <d v="1899-12-30T10:47:00"/>
    <n v="2023"/>
  </r>
  <r>
    <n v="322"/>
    <s v="Graphic Design"/>
    <x v="1"/>
    <x v="0"/>
    <s v="Oyo"/>
    <x v="0"/>
    <d v="2023-09-08T00:00:00"/>
    <d v="1899-12-30T10:55:00"/>
    <n v="2023"/>
  </r>
  <r>
    <n v="323"/>
    <s v="Computer Programming"/>
    <x v="1"/>
    <x v="0"/>
    <s v="Oyo"/>
    <x v="0"/>
    <d v="2023-09-08T00:00:00"/>
    <d v="1899-12-30T11:09:00"/>
    <n v="2023"/>
  </r>
  <r>
    <n v="324"/>
    <s v="Product management"/>
    <x v="0"/>
    <x v="2"/>
    <s v="Osun"/>
    <x v="0"/>
    <d v="2023-09-08T00:00:00"/>
    <d v="1899-12-30T11:25:00"/>
    <n v="2023"/>
  </r>
  <r>
    <n v="325"/>
    <s v="Fullstack development"/>
    <x v="1"/>
    <x v="2"/>
    <s v="Abia"/>
    <x v="0"/>
    <d v="2023-09-08T00:00:00"/>
    <d v="1899-12-30T11:31:00"/>
    <n v="2023"/>
  </r>
  <r>
    <n v="326"/>
    <s v="Technology"/>
    <x v="1"/>
    <x v="0"/>
    <s v="Ogun"/>
    <x v="0"/>
    <d v="2023-09-08T00:00:00"/>
    <d v="1899-12-30T11:38:00"/>
    <n v="2023"/>
  </r>
  <r>
    <n v="327"/>
    <s v="Data Analysis"/>
    <x v="1"/>
    <x v="0"/>
    <s v="Rivers"/>
    <x v="0"/>
    <d v="2023-09-08T00:00:00"/>
    <d v="1899-12-30T11:57:00"/>
    <n v="2023"/>
  </r>
  <r>
    <n v="328"/>
    <s v="Product design"/>
    <x v="1"/>
    <x v="0"/>
    <s v="Oyo"/>
    <x v="0"/>
    <d v="2023-09-08T00:00:00"/>
    <d v="1899-12-30T12:03:00"/>
    <n v="2023"/>
  </r>
  <r>
    <n v="329"/>
    <s v="Graphic design"/>
    <x v="1"/>
    <x v="0"/>
    <s v="Ogun"/>
    <x v="0"/>
    <d v="2023-09-08T00:00:00"/>
    <d v="1899-12-30T12:10:00"/>
    <n v="2023"/>
  </r>
  <r>
    <n v="330"/>
    <s v="Video Editing"/>
    <x v="0"/>
    <x v="0"/>
    <s v="Rivers"/>
    <x v="0"/>
    <d v="2023-09-08T00:00:00"/>
    <d v="1899-12-30T12:28:00"/>
    <n v="2023"/>
  </r>
  <r>
    <n v="331"/>
    <s v="Coding"/>
    <x v="0"/>
    <x v="0"/>
    <s v="International"/>
    <x v="2"/>
    <d v="2023-09-08T00:00:00"/>
    <d v="1899-12-30T12:40:00"/>
    <n v="2023"/>
  </r>
  <r>
    <n v="332"/>
    <s v="Web design and graphic design"/>
    <x v="1"/>
    <x v="1"/>
    <s v="Lagos"/>
    <x v="0"/>
    <d v="2023-09-08T00:00:00"/>
    <d v="1899-12-30T12:56:00"/>
    <n v="2023"/>
  </r>
  <r>
    <n v="333"/>
    <s v="Website development"/>
    <x v="1"/>
    <x v="1"/>
    <s v="Osun"/>
    <x v="0"/>
    <d v="2023-09-08T00:00:00"/>
    <d v="1899-12-30T13:02:00"/>
    <n v="2023"/>
  </r>
  <r>
    <n v="334"/>
    <s v="Freelancing"/>
    <x v="0"/>
    <x v="0"/>
    <s v="Oyo"/>
    <x v="0"/>
    <d v="2023-09-08T00:00:00"/>
    <d v="1899-12-30T13:08:00"/>
    <n v="2023"/>
  </r>
  <r>
    <n v="335"/>
    <s v="Web development"/>
    <x v="1"/>
    <x v="1"/>
    <s v="Ondo"/>
    <x v="0"/>
    <d v="2023-09-08T00:00:00"/>
    <d v="1899-12-30T13:27:00"/>
    <n v="2023"/>
  </r>
  <r>
    <n v="336"/>
    <s v="Full stack development"/>
    <x v="0"/>
    <x v="0"/>
    <s v="Others"/>
    <x v="0"/>
    <d v="2023-09-08T00:00:00"/>
    <d v="1899-12-30T13:48:00"/>
    <n v="2023"/>
  </r>
  <r>
    <n v="337"/>
    <s v="Web development machine learning"/>
    <x v="1"/>
    <x v="2"/>
    <s v="Others"/>
    <x v="1"/>
    <d v="2023-09-08T00:00:00"/>
    <d v="1899-12-30T13:50:00"/>
    <n v="2023"/>
  </r>
  <r>
    <n v="338"/>
    <s v="Web development"/>
    <x v="1"/>
    <x v="0"/>
    <s v="Lagos"/>
    <x v="0"/>
    <d v="2023-09-08T00:00:00"/>
    <d v="1899-12-30T14:29:00"/>
    <n v="2023"/>
  </r>
  <r>
    <n v="339"/>
    <s v="Artificial intelligence"/>
    <x v="0"/>
    <x v="1"/>
    <s v="Lagos"/>
    <x v="0"/>
    <d v="2023-09-08T00:00:00"/>
    <d v="1899-12-30T14:32:00"/>
    <n v="2023"/>
  </r>
  <r>
    <n v="340"/>
    <s v="Web development and graphic design"/>
    <x v="1"/>
    <x v="0"/>
    <s v="FCT"/>
    <x v="0"/>
    <d v="2023-09-08T00:00:00"/>
    <d v="1899-12-30T14:41:00"/>
    <n v="2023"/>
  </r>
  <r>
    <n v="341"/>
    <s v="Yes"/>
    <x v="1"/>
    <x v="0"/>
    <s v="Ondo"/>
    <x v="0"/>
    <d v="2023-09-08T00:00:00"/>
    <d v="1899-12-30T14:49:00"/>
    <n v="2023"/>
  </r>
  <r>
    <n v="342"/>
    <s v="We Development"/>
    <x v="1"/>
    <x v="0"/>
    <s v="Kwara"/>
    <x v="0"/>
    <d v="2023-09-08T00:00:00"/>
    <d v="1899-12-30T14:51:00"/>
    <n v="2023"/>
  </r>
  <r>
    <n v="343"/>
    <s v="Freelancing"/>
    <x v="1"/>
    <x v="1"/>
    <s v="Akwa-Ibom"/>
    <x v="0"/>
    <d v="2023-09-08T00:00:00"/>
    <d v="1899-12-30T15:21:00"/>
    <n v="2023"/>
  </r>
  <r>
    <n v="344"/>
    <s v="Freelancing"/>
    <x v="1"/>
    <x v="1"/>
    <s v="Akwa-Ibom"/>
    <x v="0"/>
    <d v="2023-09-08T00:00:00"/>
    <d v="1899-12-30T15:24:00"/>
    <n v="2023"/>
  </r>
  <r>
    <n v="345"/>
    <s v="Data analyst"/>
    <x v="0"/>
    <x v="2"/>
    <s v="Rivers"/>
    <x v="0"/>
    <d v="2023-09-08T00:00:00"/>
    <d v="1899-12-30T15:35:00"/>
    <n v="2023"/>
  </r>
  <r>
    <n v="346"/>
    <s v="Webdevelopment"/>
    <x v="1"/>
    <x v="0"/>
    <s v="Lagos"/>
    <x v="0"/>
    <d v="2023-09-08T00:00:00"/>
    <d v="1899-12-30T15:37:00"/>
    <n v="2023"/>
  </r>
  <r>
    <n v="347"/>
    <s v="Data analyst"/>
    <x v="0"/>
    <x v="0"/>
    <s v="Rivers"/>
    <x v="0"/>
    <d v="2023-09-08T00:00:00"/>
    <d v="1899-12-30T15:41:00"/>
    <n v="2023"/>
  </r>
  <r>
    <n v="348"/>
    <s v="Web design and software development"/>
    <x v="0"/>
    <x v="0"/>
    <s v="Lagos"/>
    <x v="0"/>
    <d v="2023-09-08T00:00:00"/>
    <d v="1899-12-30T15:45:00"/>
    <n v="2023"/>
  </r>
  <r>
    <n v="349"/>
    <s v="Digital Marketing"/>
    <x v="0"/>
    <x v="0"/>
    <s v="Kwara"/>
    <x v="0"/>
    <d v="2023-09-08T00:00:00"/>
    <d v="1899-12-30T15:53:00"/>
    <n v="2023"/>
  </r>
  <r>
    <n v="350"/>
    <s v="Digital marketing"/>
    <x v="0"/>
    <x v="0"/>
    <s v="Akwa-Ibom"/>
    <x v="0"/>
    <d v="2023-09-08T00:00:00"/>
    <d v="1899-12-30T16:29:00"/>
    <n v="2023"/>
  </r>
  <r>
    <n v="351"/>
    <s v="Web3"/>
    <x v="0"/>
    <x v="2"/>
    <s v="Lagos"/>
    <x v="0"/>
    <d v="2023-09-08T00:00:00"/>
    <d v="1899-12-30T16:48:00"/>
    <n v="2023"/>
  </r>
  <r>
    <n v="352"/>
    <s v="Generating AI"/>
    <x v="1"/>
    <x v="0"/>
    <s v="Lagos"/>
    <x v="0"/>
    <d v="2023-09-08T00:00:00"/>
    <d v="1899-12-30T18:51:00"/>
    <n v="2023"/>
  </r>
  <r>
    <n v="353"/>
    <s v="UI/Ux and C++"/>
    <x v="0"/>
    <x v="1"/>
    <s v="Others"/>
    <x v="0"/>
    <d v="2023-09-08T00:00:00"/>
    <d v="1899-12-30T19:40:00"/>
    <n v="2023"/>
  </r>
  <r>
    <n v="354"/>
    <s v="UI/Ux and C++"/>
    <x v="0"/>
    <x v="1"/>
    <s v="Others"/>
    <x v="0"/>
    <d v="2023-09-08T00:00:00"/>
    <d v="1899-12-30T19:40:00"/>
    <n v="2023"/>
  </r>
  <r>
    <n v="355"/>
    <s v="UI/UX Software Developer"/>
    <x v="1"/>
    <x v="0"/>
    <s v="Lagos"/>
    <x v="0"/>
    <d v="2023-09-08T00:00:00"/>
    <d v="1899-12-30T19:59:00"/>
    <n v="2023"/>
  </r>
  <r>
    <n v="356"/>
    <s v="DevOps"/>
    <x v="1"/>
    <x v="0"/>
    <s v="Lagos"/>
    <x v="0"/>
    <d v="2023-09-08T00:00:00"/>
    <d v="1899-12-30T20:18:00"/>
    <n v="2023"/>
  </r>
  <r>
    <n v="357"/>
    <s v="Digital Marketing"/>
    <x v="0"/>
    <x v="0"/>
    <s v="International"/>
    <x v="2"/>
    <d v="2023-09-08T00:00:00"/>
    <d v="1899-12-30T20:35:00"/>
    <n v="2023"/>
  </r>
  <r>
    <n v="358"/>
    <s v="Techpreneur"/>
    <x v="0"/>
    <x v="0"/>
    <s v="Ogun"/>
    <x v="0"/>
    <d v="2023-09-08T00:00:00"/>
    <d v="1899-12-30T21:43:00"/>
    <n v="2023"/>
  </r>
  <r>
    <n v="359"/>
    <s v="web development"/>
    <x v="1"/>
    <x v="0"/>
    <s v="FCT"/>
    <x v="0"/>
    <d v="2023-09-08T00:00:00"/>
    <d v="1899-12-30T21:56:00"/>
    <n v="2023"/>
  </r>
  <r>
    <n v="360"/>
    <s v="web development"/>
    <x v="0"/>
    <x v="0"/>
    <s v="FCT"/>
    <x v="0"/>
    <d v="2023-09-08T00:00:00"/>
    <d v="1899-12-30T22:02:00"/>
    <n v="2023"/>
  </r>
  <r>
    <n v="361"/>
    <s v="Fullstack Web Development"/>
    <x v="1"/>
    <x v="0"/>
    <s v="Lagos"/>
    <x v="0"/>
    <d v="2023-10-08T00:00:00"/>
    <d v="1899-12-30T06:24:00"/>
    <n v="2023"/>
  </r>
  <r>
    <n v="362"/>
    <s v="Project management"/>
    <x v="0"/>
    <x v="0"/>
    <s v="Plateau"/>
    <x v="0"/>
    <d v="2023-10-08T00:00:00"/>
    <d v="1899-12-30T07:26:00"/>
    <n v="2023"/>
  </r>
  <r>
    <n v="363"/>
    <s v="Graphic design"/>
    <x v="0"/>
    <x v="0"/>
    <s v="Ogun"/>
    <x v="0"/>
    <d v="2023-10-08T00:00:00"/>
    <d v="1899-12-30T07:33:00"/>
    <n v="2023"/>
  </r>
  <r>
    <n v="364"/>
    <s v="Tech skill"/>
    <x v="0"/>
    <x v="0"/>
    <s v="Rivers"/>
    <x v="0"/>
    <d v="2023-10-08T00:00:00"/>
    <d v="1899-12-30T07:39:00"/>
    <n v="2023"/>
  </r>
  <r>
    <n v="365"/>
    <s v="Digital marketing and Copywriting"/>
    <x v="1"/>
    <x v="0"/>
    <s v="Oyo"/>
    <x v="0"/>
    <d v="2023-10-08T00:00:00"/>
    <d v="1899-12-30T09:21:00"/>
    <n v="2023"/>
  </r>
  <r>
    <n v="366"/>
    <s v="Digital marketing and Business consulting"/>
    <x v="0"/>
    <x v="1"/>
    <s v="Lagos"/>
    <x v="0"/>
    <d v="2023-10-08T00:00:00"/>
    <d v="1899-12-30T09:27:00"/>
    <n v="2023"/>
  </r>
  <r>
    <n v="367"/>
    <s v="Technology"/>
    <x v="0"/>
    <x v="0"/>
    <s v="Lagos"/>
    <x v="0"/>
    <d v="2023-10-08T00:00:00"/>
    <d v="1899-12-30T09:39:00"/>
    <n v="2023"/>
  </r>
  <r>
    <n v="368"/>
    <s v="Web development"/>
    <x v="1"/>
    <x v="0"/>
    <s v="Others"/>
    <x v="0"/>
    <d v="2023-10-08T00:00:00"/>
    <d v="1899-12-30T09:56:00"/>
    <n v="2023"/>
  </r>
  <r>
    <n v="369"/>
    <s v="Web design/graphic design"/>
    <x v="1"/>
    <x v="0"/>
    <s v="Ekiti"/>
    <x v="0"/>
    <d v="2023-10-08T00:00:00"/>
    <d v="1899-12-30T10:01:00"/>
    <n v="2023"/>
  </r>
  <r>
    <n v="370"/>
    <s v="Be an expert in tech"/>
    <x v="0"/>
    <x v="0"/>
    <s v="Kano"/>
    <x v="0"/>
    <d v="2023-10-08T00:00:00"/>
    <d v="1899-12-30T10:18:00"/>
    <n v="2023"/>
  </r>
  <r>
    <n v="371"/>
    <s v="content writing"/>
    <x v="0"/>
    <x v="3"/>
    <s v="Cross River"/>
    <x v="0"/>
    <d v="2023-10-08T00:00:00"/>
    <d v="1899-12-30T10:29:00"/>
    <n v="2023"/>
  </r>
  <r>
    <n v="372"/>
    <s v="Software Development"/>
    <x v="1"/>
    <x v="0"/>
    <s v="Others"/>
    <x v="0"/>
    <d v="2023-10-08T00:00:00"/>
    <d v="1899-12-30T10:48:00"/>
    <n v="2023"/>
  </r>
  <r>
    <n v="373"/>
    <s v="Tech"/>
    <x v="1"/>
    <x v="0"/>
    <s v="Ekiti"/>
    <x v="0"/>
    <d v="2023-10-08T00:00:00"/>
    <d v="1899-12-30T10:53:00"/>
    <n v="2023"/>
  </r>
  <r>
    <n v="374"/>
    <s v="Data analysis"/>
    <x v="0"/>
    <x v="0"/>
    <s v="Lagos"/>
    <x v="0"/>
    <d v="2023-10-08T00:00:00"/>
    <d v="1899-12-30T11:02:00"/>
    <n v="2023"/>
  </r>
  <r>
    <n v="375"/>
    <s v="Software development"/>
    <x v="1"/>
    <x v="1"/>
    <s v="Others"/>
    <x v="0"/>
    <d v="2023-10-08T00:00:00"/>
    <d v="1899-12-30T11:04:00"/>
    <n v="2023"/>
  </r>
  <r>
    <n v="376"/>
    <s v="PRODUCT DESIGN"/>
    <x v="0"/>
    <x v="0"/>
    <s v="Lagos"/>
    <x v="0"/>
    <d v="2023-10-08T00:00:00"/>
    <d v="1899-12-30T11:15:00"/>
    <n v="2023"/>
  </r>
  <r>
    <n v="377"/>
    <s v="Ui/ux"/>
    <x v="0"/>
    <x v="0"/>
    <s v="Ogun"/>
    <x v="0"/>
    <d v="2023-10-08T00:00:00"/>
    <d v="1899-12-30T11:38:00"/>
    <n v="2023"/>
  </r>
  <r>
    <n v="378"/>
    <s v="Digital marketing"/>
    <x v="0"/>
    <x v="0"/>
    <s v="Oyo"/>
    <x v="0"/>
    <d v="2023-10-08T00:00:00"/>
    <d v="1899-12-30T12:13:00"/>
    <n v="2023"/>
  </r>
  <r>
    <n v="379"/>
    <s v="Website development"/>
    <x v="0"/>
    <x v="0"/>
    <s v="Ondo"/>
    <x v="0"/>
    <d v="2023-10-08T00:00:00"/>
    <d v="1899-12-30T12:43:00"/>
    <n v="2023"/>
  </r>
  <r>
    <n v="380"/>
    <s v="I don't know yet"/>
    <x v="0"/>
    <x v="2"/>
    <s v="Osun"/>
    <x v="0"/>
    <d v="2023-10-08T00:00:00"/>
    <d v="1899-12-30T13:12:00"/>
    <n v="2023"/>
  </r>
  <r>
    <n v="381"/>
    <s v="Product management"/>
    <x v="0"/>
    <x v="1"/>
    <s v="Lagos"/>
    <x v="0"/>
    <d v="2023-10-08T00:00:00"/>
    <d v="1899-12-30T14:18:00"/>
    <n v="2023"/>
  </r>
  <r>
    <n v="382"/>
    <s v="Programming"/>
    <x v="0"/>
    <x v="0"/>
    <s v="Ondo"/>
    <x v="0"/>
    <d v="2023-10-08T00:00:00"/>
    <d v="1899-12-30T14:22:00"/>
    <n v="2023"/>
  </r>
  <r>
    <n v="383"/>
    <s v="Graphic design"/>
    <x v="0"/>
    <x v="0"/>
    <s v="Oyo"/>
    <x v="0"/>
    <d v="2023-10-08T00:00:00"/>
    <d v="1899-12-30T15:21:00"/>
    <n v="2023"/>
  </r>
  <r>
    <n v="384"/>
    <s v="Data analytics"/>
    <x v="0"/>
    <x v="2"/>
    <s v="Ondo"/>
    <x v="0"/>
    <d v="2023-10-08T00:00:00"/>
    <d v="1899-12-30T16:03:00"/>
    <n v="2023"/>
  </r>
  <r>
    <n v="385"/>
    <s v="Web development"/>
    <x v="0"/>
    <x v="0"/>
    <s v="International"/>
    <x v="2"/>
    <d v="2023-10-08T00:00:00"/>
    <d v="1899-12-30T16:03:00"/>
    <n v="2023"/>
  </r>
  <r>
    <n v="386"/>
    <s v="Digital marketing"/>
    <x v="0"/>
    <x v="0"/>
    <s v="Oyo"/>
    <x v="0"/>
    <d v="2023-10-08T00:00:00"/>
    <d v="1899-12-30T16:40:00"/>
    <n v="2023"/>
  </r>
  <r>
    <n v="387"/>
    <s v="Digital marketing"/>
    <x v="0"/>
    <x v="0"/>
    <s v="Anambra"/>
    <x v="0"/>
    <d v="2023-10-08T00:00:00"/>
    <d v="1899-12-30T18:12:00"/>
    <n v="2023"/>
  </r>
  <r>
    <n v="388"/>
    <s v="Video editing"/>
    <x v="1"/>
    <x v="2"/>
    <s v="Osun"/>
    <x v="0"/>
    <d v="2023-11-08T00:00:00"/>
    <d v="1899-12-30T02:18:00"/>
    <n v="2023"/>
  </r>
  <r>
    <n v="389"/>
    <s v="Software development"/>
    <x v="1"/>
    <x v="0"/>
    <s v="Ondo"/>
    <x v="0"/>
    <d v="2023-11-08T00:00:00"/>
    <d v="1899-12-30T06:20:00"/>
    <n v="2023"/>
  </r>
  <r>
    <n v="390"/>
    <s v="Front end"/>
    <x v="0"/>
    <x v="0"/>
    <s v="Ondo"/>
    <x v="0"/>
    <d v="2023-11-08T00:00:00"/>
    <d v="1899-12-30T06:25:00"/>
    <n v="2023"/>
  </r>
  <r>
    <n v="391"/>
    <s v="Technical writing"/>
    <x v="0"/>
    <x v="0"/>
    <s v="Others"/>
    <x v="0"/>
    <d v="2023-11-08T00:00:00"/>
    <d v="1899-12-30T06:54:00"/>
    <n v="2023"/>
  </r>
  <r>
    <n v="392"/>
    <s v="Data Analytics"/>
    <x v="0"/>
    <x v="0"/>
    <s v="Plateau"/>
    <x v="0"/>
    <d v="2023-11-08T00:00:00"/>
    <d v="1899-12-30T07:41:00"/>
    <n v="2023"/>
  </r>
  <r>
    <n v="393"/>
    <s v="Digital Marketing Skill"/>
    <x v="1"/>
    <x v="0"/>
    <s v="Oyo"/>
    <x v="0"/>
    <d v="2023-11-08T00:00:00"/>
    <d v="1899-12-30T08:24:00"/>
    <n v="2023"/>
  </r>
  <r>
    <n v="394"/>
    <s v="Web design"/>
    <x v="0"/>
    <x v="0"/>
    <s v="Lagos"/>
    <x v="0"/>
    <d v="2023-11-08T00:00:00"/>
    <d v="1899-12-30T08:25:00"/>
    <n v="2023"/>
  </r>
  <r>
    <n v="395"/>
    <s v="Business Analysis"/>
    <x v="0"/>
    <x v="0"/>
    <s v="Niger"/>
    <x v="0"/>
    <d v="2023-11-08T00:00:00"/>
    <d v="1899-12-30T08:54:00"/>
    <n v="2023"/>
  </r>
  <r>
    <n v="396"/>
    <s v="Coding"/>
    <x v="0"/>
    <x v="1"/>
    <s v="Others"/>
    <x v="0"/>
    <d v="2023-11-08T00:00:00"/>
    <d v="1899-12-30T09:27:00"/>
    <n v="2023"/>
  </r>
  <r>
    <n v="397"/>
    <s v="Graphic design branding web design"/>
    <x v="1"/>
    <x v="1"/>
    <s v="Lagos"/>
    <x v="0"/>
    <d v="2023-11-08T00:00:00"/>
    <d v="1899-12-30T09:28:00"/>
    <n v="2023"/>
  </r>
  <r>
    <n v="398"/>
    <s v="All skills in the training"/>
    <x v="1"/>
    <x v="0"/>
    <s v="Ogun"/>
    <x v="0"/>
    <d v="2023-11-08T00:00:00"/>
    <d v="1899-12-30T09:37:00"/>
    <n v="2023"/>
  </r>
  <r>
    <n v="399"/>
    <s v="Web development"/>
    <x v="0"/>
    <x v="0"/>
    <s v="Lagos"/>
    <x v="0"/>
    <d v="2023-11-08T00:00:00"/>
    <d v="1899-12-30T11:33:00"/>
    <n v="2023"/>
  </r>
  <r>
    <n v="400"/>
    <s v="Tech"/>
    <x v="0"/>
    <x v="0"/>
    <s v="Lagos"/>
    <x v="0"/>
    <d v="2023-11-08T00:00:00"/>
    <d v="1899-12-30T11:50:00"/>
    <n v="2023"/>
  </r>
  <r>
    <n v="401"/>
    <s v="Data analysis"/>
    <x v="0"/>
    <x v="2"/>
    <s v="Osun"/>
    <x v="0"/>
    <d v="2023-11-08T00:00:00"/>
    <d v="1899-12-30T12:08:00"/>
    <n v="2023"/>
  </r>
  <r>
    <n v="402"/>
    <s v="Web development"/>
    <x v="1"/>
    <x v="0"/>
    <s v="Delta"/>
    <x v="0"/>
    <d v="2023-11-08T00:00:00"/>
    <d v="1899-12-30T12:36:00"/>
    <n v="2023"/>
  </r>
  <r>
    <n v="403"/>
    <s v="UI/UX"/>
    <x v="1"/>
    <x v="1"/>
    <s v="Ogun"/>
    <x v="0"/>
    <d v="2023-11-08T00:00:00"/>
    <d v="1899-12-30T12:37:00"/>
    <n v="2023"/>
  </r>
  <r>
    <n v="404"/>
    <s v="Tech generally"/>
    <x v="0"/>
    <x v="0"/>
    <s v="Lagos"/>
    <x v="0"/>
    <d v="2023-11-08T00:00:00"/>
    <d v="1899-12-30T12:40:00"/>
    <n v="2023"/>
  </r>
  <r>
    <n v="405"/>
    <s v="Data analyst"/>
    <x v="0"/>
    <x v="0"/>
    <s v="Abia"/>
    <x v="0"/>
    <d v="2023-11-08T00:00:00"/>
    <d v="1899-12-30T13:27:00"/>
    <n v="2023"/>
  </r>
  <r>
    <n v="406"/>
    <s v="Graphics design"/>
    <x v="0"/>
    <x v="0"/>
    <s v="Lagos"/>
    <x v="0"/>
    <d v="2023-11-08T00:00:00"/>
    <d v="1899-12-30T14:03:00"/>
    <n v="2023"/>
  </r>
  <r>
    <n v="407"/>
    <s v="Copy Writing"/>
    <x v="1"/>
    <x v="1"/>
    <s v="Imo"/>
    <x v="0"/>
    <d v="2023-11-08T00:00:00"/>
    <d v="1899-12-30T14:19:00"/>
    <n v="2023"/>
  </r>
  <r>
    <n v="408"/>
    <s v="Software developing"/>
    <x v="1"/>
    <x v="0"/>
    <s v="Rivers"/>
    <x v="0"/>
    <d v="2023-11-08T00:00:00"/>
    <d v="1899-12-30T14:20:00"/>
    <n v="2023"/>
  </r>
  <r>
    <n v="409"/>
    <s v="I’m interested in tech"/>
    <x v="0"/>
    <x v="0"/>
    <s v="Ondo"/>
    <x v="0"/>
    <d v="2023-11-08T00:00:00"/>
    <d v="1899-12-30T14:22:00"/>
    <n v="2023"/>
  </r>
  <r>
    <n v="410"/>
    <s v="Tech"/>
    <x v="0"/>
    <x v="2"/>
    <s v="Others"/>
    <x v="1"/>
    <d v="2023-11-08T00:00:00"/>
    <d v="1899-12-30T14:31:00"/>
    <n v="2023"/>
  </r>
  <r>
    <n v="411"/>
    <s v="Web development"/>
    <x v="0"/>
    <x v="0"/>
    <s v="Lagos"/>
    <x v="0"/>
    <d v="2023-11-08T00:00:00"/>
    <d v="1899-12-30T14:41:00"/>
    <n v="2023"/>
  </r>
  <r>
    <n v="412"/>
    <s v="Graphic Design"/>
    <x v="1"/>
    <x v="1"/>
    <s v="Others"/>
    <x v="0"/>
    <d v="2023-11-08T00:00:00"/>
    <d v="1899-12-30T14:42:00"/>
    <n v="2023"/>
  </r>
  <r>
    <n v="413"/>
    <s v="Product management"/>
    <x v="0"/>
    <x v="2"/>
    <s v="Others"/>
    <x v="0"/>
    <d v="2023-11-08T00:00:00"/>
    <d v="1899-12-30T14:46:00"/>
    <n v="2023"/>
  </r>
  <r>
    <n v="414"/>
    <s v="Graphic Designing"/>
    <x v="1"/>
    <x v="2"/>
    <s v="Ekiti"/>
    <x v="0"/>
    <d v="2023-11-08T00:00:00"/>
    <d v="1899-12-30T15:08:00"/>
    <n v="2023"/>
  </r>
  <r>
    <n v="415"/>
    <s v="Predicting Next-Level Tech"/>
    <x v="1"/>
    <x v="1"/>
    <s v="Others"/>
    <x v="0"/>
    <d v="2023-11-08T00:00:00"/>
    <d v="1899-12-30T15:10:00"/>
    <n v="2023"/>
  </r>
  <r>
    <n v="416"/>
    <s v="Coding"/>
    <x v="1"/>
    <x v="0"/>
    <s v="Lagos"/>
    <x v="0"/>
    <d v="2023-11-08T00:00:00"/>
    <d v="1899-12-30T15:15:00"/>
    <n v="2023"/>
  </r>
  <r>
    <n v="417"/>
    <s v="UI/UX design"/>
    <x v="1"/>
    <x v="0"/>
    <s v="Akwa-Ibom"/>
    <x v="0"/>
    <d v="2023-11-08T00:00:00"/>
    <d v="1899-12-30T15:19:00"/>
    <n v="2023"/>
  </r>
  <r>
    <n v="418"/>
    <s v="Tech and media"/>
    <x v="1"/>
    <x v="0"/>
    <s v="Kogi"/>
    <x v="0"/>
    <d v="2023-11-08T00:00:00"/>
    <d v="1899-12-30T15:27:00"/>
    <n v="2023"/>
  </r>
  <r>
    <n v="419"/>
    <s v="Graphics design"/>
    <x v="0"/>
    <x v="0"/>
    <s v="Lagos"/>
    <x v="0"/>
    <d v="2023-11-08T00:00:00"/>
    <d v="1899-12-30T15:28:00"/>
    <n v="2023"/>
  </r>
  <r>
    <n v="420"/>
    <s v="Design"/>
    <x v="0"/>
    <x v="0"/>
    <s v="Others"/>
    <x v="0"/>
    <d v="2023-11-08T00:00:00"/>
    <d v="1899-12-30T15:32:00"/>
    <n v="2023"/>
  </r>
  <r>
    <n v="421"/>
    <s v="AI Engineering"/>
    <x v="1"/>
    <x v="0"/>
    <s v="Lagos"/>
    <x v="0"/>
    <d v="2023-11-08T00:00:00"/>
    <d v="1899-12-30T15:41:00"/>
    <n v="2023"/>
  </r>
  <r>
    <n v="422"/>
    <s v="Designs"/>
    <x v="1"/>
    <x v="0"/>
    <s v="Kogi"/>
    <x v="0"/>
    <d v="2023-11-08T00:00:00"/>
    <d v="1899-12-30T15:52:00"/>
    <n v="2023"/>
  </r>
  <r>
    <n v="423"/>
    <s v="Software developer"/>
    <x v="1"/>
    <x v="0"/>
    <s v="Ekiti"/>
    <x v="0"/>
    <d v="2023-11-08T00:00:00"/>
    <d v="1899-12-30T15:53:00"/>
    <n v="2023"/>
  </r>
  <r>
    <n v="424"/>
    <s v="UI/UX design"/>
    <x v="0"/>
    <x v="0"/>
    <s v="Lagos"/>
    <x v="0"/>
    <d v="2023-11-08T00:00:00"/>
    <d v="1899-12-30T15:53:00"/>
    <n v="2023"/>
  </r>
  <r>
    <n v="425"/>
    <s v="Copywriting"/>
    <x v="0"/>
    <x v="0"/>
    <s v="Abia"/>
    <x v="0"/>
    <d v="2023-11-08T00:00:00"/>
    <d v="1899-12-30T16:08:00"/>
    <n v="2023"/>
  </r>
  <r>
    <n v="426"/>
    <s v="Tech"/>
    <x v="0"/>
    <x v="0"/>
    <s v="Ekiti"/>
    <x v="0"/>
    <d v="2023-11-08T00:00:00"/>
    <d v="1899-12-30T16:08:00"/>
    <n v="2023"/>
  </r>
  <r>
    <n v="427"/>
    <s v="Tech"/>
    <x v="0"/>
    <x v="1"/>
    <s v="Lagos"/>
    <x v="0"/>
    <d v="2023-11-08T00:00:00"/>
    <d v="1899-12-30T16:18:00"/>
    <n v="2023"/>
  </r>
  <r>
    <n v="428"/>
    <s v="Affiliate marketing"/>
    <x v="1"/>
    <x v="0"/>
    <s v="Oyo"/>
    <x v="0"/>
    <d v="2023-11-08T00:00:00"/>
    <d v="1899-12-30T16:24:00"/>
    <n v="2023"/>
  </r>
  <r>
    <n v="429"/>
    <s v="UI/UX"/>
    <x v="0"/>
    <x v="0"/>
    <s v="Lagos"/>
    <x v="0"/>
    <d v="2023-11-08T00:00:00"/>
    <d v="1899-12-30T16:28:00"/>
    <n v="2023"/>
  </r>
  <r>
    <n v="430"/>
    <s v="Digital marketing and video editing"/>
    <x v="1"/>
    <x v="0"/>
    <s v="Imo"/>
    <x v="0"/>
    <d v="2023-11-08T00:00:00"/>
    <d v="1899-12-30T16:30:00"/>
    <n v="2023"/>
  </r>
  <r>
    <n v="431"/>
    <s v="UI/UX Designing"/>
    <x v="1"/>
    <x v="0"/>
    <s v="Enugu"/>
    <x v="0"/>
    <d v="2023-11-08T00:00:00"/>
    <d v="1899-12-30T16:45:00"/>
    <n v="2023"/>
  </r>
  <r>
    <n v="432"/>
    <s v="Python Programming"/>
    <x v="1"/>
    <x v="0"/>
    <s v="Others"/>
    <x v="0"/>
    <d v="2023-11-08T00:00:00"/>
    <d v="1899-12-30T17:07:00"/>
    <n v="2023"/>
  </r>
  <r>
    <n v="433"/>
    <s v="Photography and Video Editing"/>
    <x v="1"/>
    <x v="0"/>
    <s v="International"/>
    <x v="2"/>
    <d v="2023-11-08T00:00:00"/>
    <d v="1899-12-30T17:09:00"/>
    <n v="2023"/>
  </r>
  <r>
    <n v="434"/>
    <s v="Web development"/>
    <x v="1"/>
    <x v="2"/>
    <s v="Oyo"/>
    <x v="0"/>
    <d v="2023-11-08T00:00:00"/>
    <d v="1899-12-30T17:10:00"/>
    <n v="2023"/>
  </r>
  <r>
    <n v="435"/>
    <s v="Social media manager"/>
    <x v="2"/>
    <x v="0"/>
    <s v="Others"/>
    <x v="0"/>
    <d v="2023-11-08T00:00:00"/>
    <d v="1899-12-30T17:16:00"/>
    <n v="2023"/>
  </r>
  <r>
    <n v="436"/>
    <s v="Graphics/UI/UX"/>
    <x v="0"/>
    <x v="1"/>
    <s v="Ekiti"/>
    <x v="0"/>
    <d v="2023-11-08T00:00:00"/>
    <d v="1899-12-30T17:25:00"/>
    <n v="2023"/>
  </r>
  <r>
    <n v="437"/>
    <s v="Tech"/>
    <x v="0"/>
    <x v="0"/>
    <s v="Oyo"/>
    <x v="0"/>
    <d v="2023-11-08T00:00:00"/>
    <d v="1899-12-30T18:26:00"/>
    <n v="2023"/>
  </r>
  <r>
    <n v="438"/>
    <s v="Graphic Design"/>
    <x v="1"/>
    <x v="1"/>
    <s v="Lagos"/>
    <x v="0"/>
    <d v="2023-11-08T00:00:00"/>
    <d v="1899-12-30T18:36:00"/>
    <n v="2023"/>
  </r>
  <r>
    <n v="439"/>
    <s v="Digital Marketing"/>
    <x v="0"/>
    <x v="0"/>
    <s v="Akwa-Ibom"/>
    <x v="0"/>
    <d v="2023-11-08T00:00:00"/>
    <d v="1899-12-30T19:13:00"/>
    <n v="2023"/>
  </r>
  <r>
    <n v="440"/>
    <s v="Graphic design"/>
    <x v="1"/>
    <x v="0"/>
    <s v="Kano"/>
    <x v="0"/>
    <d v="2023-11-08T00:00:00"/>
    <d v="1899-12-30T19:14:00"/>
    <n v="2023"/>
  </r>
  <r>
    <n v="441"/>
    <s v="Website design"/>
    <x v="0"/>
    <x v="2"/>
    <s v="Osun"/>
    <x v="0"/>
    <d v="2023-11-08T00:00:00"/>
    <d v="1899-12-30T21:43:00"/>
    <n v="2023"/>
  </r>
  <r>
    <n v="442"/>
    <s v="Web development"/>
    <x v="1"/>
    <x v="0"/>
    <s v="Lagos"/>
    <x v="0"/>
    <d v="2023-11-08T00:00:00"/>
    <d v="1899-12-30T22:01:00"/>
    <n v="2023"/>
  </r>
  <r>
    <n v="443"/>
    <s v="Website development"/>
    <x v="0"/>
    <x v="0"/>
    <s v="Others"/>
    <x v="0"/>
    <d v="2023-11-08T00:00:00"/>
    <d v="1899-12-30T22:02:00"/>
    <n v="2023"/>
  </r>
  <r>
    <n v="444"/>
    <s v="Web development"/>
    <x v="0"/>
    <x v="1"/>
    <s v="Lagos"/>
    <x v="0"/>
    <d v="2023-11-08T00:00:00"/>
    <d v="1899-12-30T23:15:00"/>
    <n v="2023"/>
  </r>
  <r>
    <n v="445"/>
    <s v="Digital marketing"/>
    <x v="0"/>
    <x v="1"/>
    <s v="Lagos"/>
    <x v="0"/>
    <d v="2023-11-08T00:00:00"/>
    <d v="1899-12-30T23:29:00"/>
    <n v="2023"/>
  </r>
  <r>
    <n v="446"/>
    <s v="Tech skill"/>
    <x v="0"/>
    <x v="0"/>
    <s v="Osun"/>
    <x v="0"/>
    <d v="2023-12-08T00:00:00"/>
    <d v="1899-12-30T00:04:00"/>
    <n v="2023"/>
  </r>
  <r>
    <n v="447"/>
    <s v="Tech"/>
    <x v="0"/>
    <x v="0"/>
    <s v="Lagos"/>
    <x v="0"/>
    <d v="2023-12-08T00:00:00"/>
    <d v="1899-12-30T00:36:00"/>
    <n v="2023"/>
  </r>
  <r>
    <n v="448"/>
    <s v="Data analysis"/>
    <x v="0"/>
    <x v="0"/>
    <s v="Ekiti"/>
    <x v="0"/>
    <d v="2023-12-08T00:00:00"/>
    <d v="1899-12-30T02:13:00"/>
    <n v="2023"/>
  </r>
  <r>
    <n v="449"/>
    <s v="Coding"/>
    <x v="0"/>
    <x v="0"/>
    <s v="Osun"/>
    <x v="0"/>
    <d v="2023-12-08T00:00:00"/>
    <d v="1899-12-30T02:14:00"/>
    <n v="2023"/>
  </r>
  <r>
    <n v="450"/>
    <s v="UI/UX"/>
    <x v="0"/>
    <x v="0"/>
    <s v="Oyo"/>
    <x v="0"/>
    <d v="2023-12-08T00:00:00"/>
    <d v="1899-12-30T02:54:00"/>
    <n v="2023"/>
  </r>
  <r>
    <n v="451"/>
    <s v="Software development"/>
    <x v="0"/>
    <x v="0"/>
    <s v="Lagos"/>
    <x v="0"/>
    <d v="2023-12-08T00:00:00"/>
    <d v="1899-12-30T02:56:00"/>
    <n v="2023"/>
  </r>
  <r>
    <n v="452"/>
    <s v="Digital Marketing Content marketing"/>
    <x v="0"/>
    <x v="2"/>
    <s v="Others"/>
    <x v="1"/>
    <d v="2023-12-08T00:00:00"/>
    <d v="1899-12-30T06:16:00"/>
    <n v="2023"/>
  </r>
  <r>
    <n v="453"/>
    <s v="Graphic Designs"/>
    <x v="1"/>
    <x v="1"/>
    <s v="Kastina"/>
    <x v="0"/>
    <d v="2023-12-08T00:00:00"/>
    <d v="1899-12-30T06:59:00"/>
    <n v="2023"/>
  </r>
  <r>
    <n v="454"/>
    <s v="Web design"/>
    <x v="0"/>
    <x v="0"/>
    <s v="Lagos"/>
    <x v="0"/>
    <d v="2023-12-08T00:00:00"/>
    <d v="1899-12-30T07:35:00"/>
    <n v="2023"/>
  </r>
  <r>
    <n v="455"/>
    <s v="All"/>
    <x v="1"/>
    <x v="3"/>
    <s v="International"/>
    <x v="2"/>
    <d v="2023-12-08T00:00:00"/>
    <d v="1899-12-30T08:39:00"/>
    <n v="2023"/>
  </r>
  <r>
    <n v="456"/>
    <s v="Digital marketing but I’m open to other options"/>
    <x v="0"/>
    <x v="2"/>
    <s v="Osun"/>
    <x v="0"/>
    <d v="2023-12-08T00:00:00"/>
    <d v="1899-12-30T08:41:00"/>
    <n v="2023"/>
  </r>
  <r>
    <n v="457"/>
    <s v="Cyber security"/>
    <x v="0"/>
    <x v="0"/>
    <s v="Others"/>
    <x v="0"/>
    <d v="2023-12-08T00:00:00"/>
    <d v="1899-12-30T08:44:00"/>
    <n v="2023"/>
  </r>
  <r>
    <n v="458"/>
    <s v="Tech developer"/>
    <x v="0"/>
    <x v="0"/>
    <s v="International"/>
    <x v="2"/>
    <d v="2023-12-08T00:00:00"/>
    <d v="1899-12-30T09:32:00"/>
    <n v="2023"/>
  </r>
  <r>
    <n v="459"/>
    <s v="Sales"/>
    <x v="1"/>
    <x v="2"/>
    <s v="Others"/>
    <x v="1"/>
    <d v="2023-12-08T00:00:00"/>
    <d v="1899-12-30T09:55:00"/>
    <n v="2023"/>
  </r>
  <r>
    <n v="460"/>
    <s v="Design"/>
    <x v="1"/>
    <x v="1"/>
    <s v="Kano"/>
    <x v="0"/>
    <d v="2023-12-08T00:00:00"/>
    <d v="1899-12-30T10:23:00"/>
    <n v="2023"/>
  </r>
  <r>
    <n v="461"/>
    <s v="Entrepreneurial"/>
    <x v="1"/>
    <x v="2"/>
    <s v="Others"/>
    <x v="1"/>
    <d v="2023-12-08T00:00:00"/>
    <d v="1899-12-30T10:29:00"/>
    <n v="2023"/>
  </r>
  <r>
    <n v="462"/>
    <s v="Graphics design"/>
    <x v="1"/>
    <x v="1"/>
    <s v="Imo"/>
    <x v="0"/>
    <d v="2023-12-08T00:00:00"/>
    <d v="1899-12-30T19:29:00"/>
    <n v="2023"/>
  </r>
  <r>
    <n v="463"/>
    <s v="UI/UX"/>
    <x v="1"/>
    <x v="0"/>
    <s v="Kwara"/>
    <x v="0"/>
    <d v="2023-08-14T00:00:00"/>
    <d v="1899-12-30T11:16:00"/>
    <n v="2023"/>
  </r>
  <r>
    <n v="464"/>
    <s v="Ui/ux"/>
    <x v="0"/>
    <x v="2"/>
    <s v="Imo"/>
    <x v="0"/>
    <d v="2023-08-14T00:00:00"/>
    <d v="1899-12-30T11:27:00"/>
    <n v="2023"/>
  </r>
  <r>
    <n v="465"/>
    <s v="Web Development"/>
    <x v="1"/>
    <x v="0"/>
    <s v="Ogun"/>
    <x v="0"/>
    <d v="2023-08-14T00:00:00"/>
    <d v="1899-12-30T11:32:00"/>
    <n v="2023"/>
  </r>
  <r>
    <n v="466"/>
    <s v="Tech"/>
    <x v="0"/>
    <x v="0"/>
    <s v="Ondo"/>
    <x v="0"/>
    <d v="2023-08-14T00:00:00"/>
    <d v="1899-12-30T11:43:00"/>
    <n v="2023"/>
  </r>
  <r>
    <n v="467"/>
    <s v="Web design graphic design"/>
    <x v="1"/>
    <x v="2"/>
    <s v="Lagos"/>
    <x v="0"/>
    <d v="2023-08-14T00:00:00"/>
    <d v="1899-12-30T11:44:00"/>
    <n v="2023"/>
  </r>
  <r>
    <n v="468"/>
    <s v="Product designer"/>
    <x v="0"/>
    <x v="0"/>
    <s v="Lagos"/>
    <x v="0"/>
    <d v="2023-08-14T00:00:00"/>
    <d v="1899-12-30T11:46:00"/>
    <n v="2023"/>
  </r>
  <r>
    <n v="469"/>
    <s v="UI/UX Design"/>
    <x v="1"/>
    <x v="0"/>
    <s v="Lagos"/>
    <x v="0"/>
    <d v="2023-08-14T00:00:00"/>
    <d v="1899-12-30T11:49:00"/>
    <n v="2023"/>
  </r>
  <r>
    <n v="470"/>
    <s v="Technology and marketing"/>
    <x v="1"/>
    <x v="0"/>
    <s v="Lagos"/>
    <x v="0"/>
    <d v="2023-08-14T00:00:00"/>
    <d v="1899-12-30T11:58:00"/>
    <n v="2023"/>
  </r>
  <r>
    <n v="471"/>
    <s v="Web3 writing and copy writing"/>
    <x v="0"/>
    <x v="0"/>
    <s v="Lagos"/>
    <x v="0"/>
    <d v="2023-08-14T00:00:00"/>
    <d v="1899-12-30T12:04:00"/>
    <n v="2023"/>
  </r>
  <r>
    <n v="472"/>
    <s v="UI/UX Design"/>
    <x v="1"/>
    <x v="0"/>
    <s v="Oyo"/>
    <x v="0"/>
    <d v="2023-08-14T00:00:00"/>
    <d v="1899-12-30T12:19:00"/>
    <n v="2023"/>
  </r>
  <r>
    <n v="473"/>
    <s v="Graphics design data analysis"/>
    <x v="0"/>
    <x v="0"/>
    <s v="Oyo"/>
    <x v="0"/>
    <d v="2023-08-14T00:00:00"/>
    <d v="1899-12-30T12:45:00"/>
    <n v="2023"/>
  </r>
  <r>
    <n v="474"/>
    <s v="UI/UX Designer"/>
    <x v="1"/>
    <x v="1"/>
    <s v="Ebonyi"/>
    <x v="0"/>
    <d v="2023-08-14T00:00:00"/>
    <d v="1899-12-30T12:56:00"/>
    <n v="2023"/>
  </r>
  <r>
    <n v="475"/>
    <s v="Frontend development"/>
    <x v="0"/>
    <x v="1"/>
    <s v="Ogun"/>
    <x v="0"/>
    <d v="2023-08-14T00:00:00"/>
    <d v="1899-12-30T13:11:00"/>
    <n v="2023"/>
  </r>
  <r>
    <n v="476"/>
    <s v="Design (UI/UX)"/>
    <x v="1"/>
    <x v="0"/>
    <s v="Lagos"/>
    <x v="0"/>
    <d v="2023-08-14T00:00:00"/>
    <d v="1899-12-30T13:18:00"/>
    <n v="2023"/>
  </r>
  <r>
    <n v="477"/>
    <s v="Web development"/>
    <x v="1"/>
    <x v="0"/>
    <s v="Anambra"/>
    <x v="0"/>
    <d v="2023-08-14T00:00:00"/>
    <d v="1899-12-30T13:26:00"/>
    <n v="2023"/>
  </r>
  <r>
    <n v="478"/>
    <s v="Graphic design"/>
    <x v="1"/>
    <x v="1"/>
    <s v="Lagos"/>
    <x v="0"/>
    <d v="2023-08-14T00:00:00"/>
    <d v="1899-12-30T13:30:00"/>
    <n v="2023"/>
  </r>
  <r>
    <n v="479"/>
    <s v="Project Management"/>
    <x v="1"/>
    <x v="1"/>
    <s v="Lagos"/>
    <x v="0"/>
    <d v="2023-08-14T00:00:00"/>
    <d v="1899-12-30T16:08:00"/>
    <n v="2023"/>
  </r>
  <r>
    <n v="480"/>
    <s v="Graphic Design"/>
    <x v="1"/>
    <x v="3"/>
    <s v="Lagos"/>
    <x v="0"/>
    <d v="2023-08-14T00:00:00"/>
    <d v="1899-12-30T16:28:00"/>
    <n v="2023"/>
  </r>
  <r>
    <n v="481"/>
    <s v="Product management"/>
    <x v="0"/>
    <x v="0"/>
    <s v="Delta"/>
    <x v="0"/>
    <d v="2023-08-14T00:00:00"/>
    <d v="1899-12-30T17:55:00"/>
    <n v="2023"/>
  </r>
  <r>
    <n v="482"/>
    <s v="Design"/>
    <x v="0"/>
    <x v="2"/>
    <s v="Others"/>
    <x v="0"/>
    <d v="2023-08-15T00:00:00"/>
    <d v="1899-12-30T04:47:00"/>
    <n v="2023"/>
  </r>
  <r>
    <n v="483"/>
    <s v="Front-End"/>
    <x v="1"/>
    <x v="0"/>
    <s v="Others"/>
    <x v="0"/>
    <d v="2023-08-15T00:00:00"/>
    <d v="1899-12-30T09:10:00"/>
    <n v="2023"/>
  </r>
  <r>
    <n v="484"/>
    <s v="Tech skill"/>
    <x v="0"/>
    <x v="0"/>
    <s v="Oyo"/>
    <x v="0"/>
    <d v="2023-08-15T00:00:00"/>
    <d v="1899-12-30T09:20:00"/>
    <n v="2023"/>
  </r>
  <r>
    <n v="485"/>
    <s v="Data analysis"/>
    <x v="1"/>
    <x v="0"/>
    <s v="Lagos"/>
    <x v="0"/>
    <d v="2023-08-15T00:00:00"/>
    <d v="1899-12-30T09:21:00"/>
    <n v="2023"/>
  </r>
  <r>
    <n v="486"/>
    <s v="web development (front-end &amp; back-end)"/>
    <x v="0"/>
    <x v="0"/>
    <s v="Edo"/>
    <x v="0"/>
    <d v="2023-08-15T00:00:00"/>
    <d v="1899-12-30T10:54:00"/>
    <n v="2023"/>
  </r>
  <r>
    <n v="487"/>
    <s v="Web development and Web 3"/>
    <x v="0"/>
    <x v="1"/>
    <s v="Delta"/>
    <x v="0"/>
    <d v="2023-08-15T00:00:00"/>
    <d v="1899-12-30T11:16:00"/>
    <n v="2023"/>
  </r>
  <r>
    <n v="488"/>
    <s v="Project management"/>
    <x v="0"/>
    <x v="1"/>
    <s v="Ondo"/>
    <x v="0"/>
    <d v="2023-08-15T00:00:00"/>
    <d v="1899-12-30T13:05:00"/>
    <n v="2023"/>
  </r>
  <r>
    <n v="489"/>
    <s v="Virtual assistance and graphic design"/>
    <x v="0"/>
    <x v="0"/>
    <s v="Nasarawa"/>
    <x v="0"/>
    <d v="2023-08-15T00:00:00"/>
    <d v="1899-12-30T14:38:00"/>
    <n v="2023"/>
  </r>
  <r>
    <n v="490"/>
    <s v="Product design"/>
    <x v="1"/>
    <x v="0"/>
    <s v="Lagos"/>
    <x v="0"/>
    <d v="2023-08-15T00:00:00"/>
    <d v="1899-12-30T14:48:00"/>
    <n v="2023"/>
  </r>
  <r>
    <n v="491"/>
    <s v="Technology"/>
    <x v="0"/>
    <x v="2"/>
    <s v="Ogun"/>
    <x v="0"/>
    <d v="2023-08-16T00:00:00"/>
    <d v="1899-12-30T08:32:00"/>
    <n v="2023"/>
  </r>
  <r>
    <n v="492"/>
    <s v="Technical writing"/>
    <x v="0"/>
    <x v="0"/>
    <s v="Imo"/>
    <x v="0"/>
    <d v="2023-08-16T00:00:00"/>
    <d v="1899-12-30T08:37:00"/>
    <n v="2023"/>
  </r>
  <r>
    <n v="493"/>
    <s v="Web development"/>
    <x v="0"/>
    <x v="0"/>
    <s v="Lagos"/>
    <x v="0"/>
    <d v="2023-08-16T00:00:00"/>
    <d v="1899-12-30T08:44:00"/>
    <n v="2023"/>
  </r>
  <r>
    <n v="494"/>
    <s v="Programming"/>
    <x v="1"/>
    <x v="1"/>
    <s v="Lagos"/>
    <x v="0"/>
    <d v="2023-08-16T00:00:00"/>
    <d v="1899-12-30T09:06:00"/>
    <n v="2023"/>
  </r>
  <r>
    <n v="495"/>
    <s v="Graphic designer and video editing"/>
    <x v="0"/>
    <x v="0"/>
    <s v="Anambra"/>
    <x v="0"/>
    <d v="2023-08-16T00:00:00"/>
    <d v="1899-12-30T11:02:00"/>
    <n v="2023"/>
  </r>
  <r>
    <n v="496"/>
    <s v="Web design and AI"/>
    <x v="1"/>
    <x v="0"/>
    <s v="Lagos"/>
    <x v="0"/>
    <d v="2023-08-16T00:00:00"/>
    <d v="1899-12-30T11:59:00"/>
    <n v="2023"/>
  </r>
  <r>
    <n v="497"/>
    <s v="HR"/>
    <x v="0"/>
    <x v="0"/>
    <s v="Edo"/>
    <x v="0"/>
    <d v="2023-08-16T00:00:00"/>
    <d v="1899-12-30T12:35:00"/>
    <n v="2023"/>
  </r>
  <r>
    <n v="498"/>
    <s v="Tech"/>
    <x v="0"/>
    <x v="0"/>
    <s v="Edo"/>
    <x v="0"/>
    <d v="2023-08-16T00:00:00"/>
    <d v="1899-12-30T12:53:00"/>
    <n v="2023"/>
  </r>
  <r>
    <n v="499"/>
    <s v="Tech"/>
    <x v="0"/>
    <x v="0"/>
    <s v="Oyo"/>
    <x v="0"/>
    <d v="2023-08-16T00:00:00"/>
    <d v="1899-12-30T13:02:00"/>
    <n v="2023"/>
  </r>
  <r>
    <n v="500"/>
    <s v="Graphic design"/>
    <x v="0"/>
    <x v="0"/>
    <s v="Anambra"/>
    <x v="0"/>
    <d v="2023-08-16T00:00:00"/>
    <d v="1899-12-30T13:23:00"/>
    <n v="2023"/>
  </r>
  <r>
    <n v="501"/>
    <s v="UI/UX Design and 3D animation"/>
    <x v="1"/>
    <x v="1"/>
    <s v="Others"/>
    <x v="0"/>
    <d v="2023-08-16T00:00:00"/>
    <d v="1899-12-30T14:26:00"/>
    <n v="2023"/>
  </r>
  <r>
    <n v="502"/>
    <s v="Data Analyst"/>
    <x v="1"/>
    <x v="0"/>
    <s v="Rivers"/>
    <x v="0"/>
    <d v="2023-08-16T00:00:00"/>
    <d v="1899-12-30T14:45:00"/>
    <n v="2023"/>
  </r>
  <r>
    <n v="503"/>
    <s v="Web Development"/>
    <x v="0"/>
    <x v="0"/>
    <s v="Ogun"/>
    <x v="0"/>
    <d v="2023-08-16T00:00:00"/>
    <d v="1899-12-30T16:43:00"/>
    <n v="2023"/>
  </r>
  <r>
    <n v="504"/>
    <s v="IT Consultant"/>
    <x v="0"/>
    <x v="0"/>
    <s v="Lagos"/>
    <x v="0"/>
    <d v="2023-08-16T00:00:00"/>
    <d v="1899-12-30T21:47:00"/>
    <n v="2023"/>
  </r>
  <r>
    <n v="505"/>
    <s v="How to create website for businesses"/>
    <x v="0"/>
    <x v="0"/>
    <s v="Lagos"/>
    <x v="0"/>
    <d v="2023-08-17T00:00:00"/>
    <d v="1899-12-30T07:47:00"/>
    <n v="2023"/>
  </r>
  <r>
    <n v="506"/>
    <s v="Data Analytics"/>
    <x v="0"/>
    <x v="2"/>
    <s v="Others"/>
    <x v="0"/>
    <d v="2023-08-17T00:00:00"/>
    <d v="1899-12-30T09:19:00"/>
    <n v="2023"/>
  </r>
  <r>
    <n v="507"/>
    <s v="Digital marketing"/>
    <x v="0"/>
    <x v="0"/>
    <s v="Abia"/>
    <x v="0"/>
    <d v="2023-08-17T00:00:00"/>
    <d v="1899-12-30T09:33:00"/>
    <n v="2023"/>
  </r>
  <r>
    <n v="508"/>
    <s v="Content creation"/>
    <x v="0"/>
    <x v="1"/>
    <s v="Lagos"/>
    <x v="0"/>
    <d v="2023-08-17T00:00:00"/>
    <d v="1899-12-30T10:25:00"/>
    <n v="2023"/>
  </r>
  <r>
    <n v="509"/>
    <s v="Tech skill"/>
    <x v="0"/>
    <x v="0"/>
    <s v="Rivers"/>
    <x v="0"/>
    <d v="2023-08-17T00:00:00"/>
    <d v="1899-12-30T12:21:00"/>
    <n v="2023"/>
  </r>
  <r>
    <n v="510"/>
    <s v="Social media"/>
    <x v="0"/>
    <x v="1"/>
    <s v="Ogun"/>
    <x v="0"/>
    <d v="2023-08-17T00:00:00"/>
    <d v="1899-12-30T13:11:00"/>
    <n v="2023"/>
  </r>
  <r>
    <n v="511"/>
    <s v="Management"/>
    <x v="1"/>
    <x v="0"/>
    <s v="Ogun"/>
    <x v="0"/>
    <d v="2023-08-17T00:00:00"/>
    <d v="1899-12-30T13:14:00"/>
    <n v="2023"/>
  </r>
  <r>
    <n v="512"/>
    <s v="Tech"/>
    <x v="0"/>
    <x v="0"/>
    <s v="Osun"/>
    <x v="0"/>
    <d v="2023-08-17T00:00:00"/>
    <d v="1899-12-30T13:18:00"/>
    <n v="2023"/>
  </r>
  <r>
    <n v="513"/>
    <s v="Social Media sales"/>
    <x v="1"/>
    <x v="1"/>
    <s v="Ogun"/>
    <x v="0"/>
    <d v="2023-08-17T00:00:00"/>
    <d v="1899-12-30T13:23:00"/>
    <n v="2023"/>
  </r>
  <r>
    <n v="514"/>
    <s v="UI/UX"/>
    <x v="0"/>
    <x v="0"/>
    <s v="Oyo"/>
    <x v="0"/>
    <d v="2023-08-17T00:00:00"/>
    <d v="1899-12-30T13:57:00"/>
    <n v="2023"/>
  </r>
  <r>
    <n v="515"/>
    <s v="Nin"/>
    <x v="1"/>
    <x v="0"/>
    <s v="Osun"/>
    <x v="0"/>
    <d v="2023-08-17T00:00:00"/>
    <d v="1899-12-30T20:48:00"/>
    <n v="2023"/>
  </r>
  <r>
    <n v="516"/>
    <s v="Tech"/>
    <x v="0"/>
    <x v="0"/>
    <s v="Delta"/>
    <x v="0"/>
    <d v="2023-08-18T00:00:00"/>
    <d v="1899-12-30T08:01:00"/>
    <n v="2023"/>
  </r>
  <r>
    <n v="517"/>
    <s v="Data entry"/>
    <x v="0"/>
    <x v="0"/>
    <s v="Edo"/>
    <x v="0"/>
    <d v="2023-08-18T00:00:00"/>
    <d v="1899-12-30T08:25:00"/>
    <n v="2023"/>
  </r>
  <r>
    <n v="518"/>
    <s v="Motion design"/>
    <x v="1"/>
    <x v="1"/>
    <s v="Kwara"/>
    <x v="0"/>
    <d v="2023-08-18T00:00:00"/>
    <d v="1899-12-30T09:56:00"/>
    <n v="2023"/>
  </r>
  <r>
    <n v="519"/>
    <s v="Graphic designer"/>
    <x v="1"/>
    <x v="3"/>
    <s v="Lagos"/>
    <x v="0"/>
    <d v="2023-08-18T00:00:00"/>
    <d v="1899-12-30T14:43:00"/>
    <n v="2023"/>
  </r>
  <r>
    <n v="520"/>
    <s v="Full stack programer"/>
    <x v="0"/>
    <x v="2"/>
    <s v="Rivers"/>
    <x v="0"/>
    <d v="2023-08-18T00:00:00"/>
    <d v="1899-12-30T14:51:00"/>
    <n v="2023"/>
  </r>
  <r>
    <n v="521"/>
    <s v="Web designing"/>
    <x v="0"/>
    <x v="0"/>
    <s v="Lagos"/>
    <x v="0"/>
    <d v="2023-08-18T00:00:00"/>
    <d v="1899-12-30T18:11:00"/>
    <n v="2023"/>
  </r>
  <r>
    <n v="522"/>
    <s v="Sales and marketing digital products creation website design graphic design etc"/>
    <x v="1"/>
    <x v="2"/>
    <s v="Abia"/>
    <x v="0"/>
    <d v="2023-08-18T00:00:00"/>
    <d v="1899-12-30T19:06:00"/>
    <n v="2023"/>
  </r>
  <r>
    <n v="523"/>
    <s v="Graphic design"/>
    <x v="1"/>
    <x v="0"/>
    <s v="Imo"/>
    <x v="0"/>
    <d v="2023-08-18T00:00:00"/>
    <d v="1899-12-30T20:42:00"/>
    <n v="2023"/>
  </r>
  <r>
    <n v="524"/>
    <s v="Tech"/>
    <x v="1"/>
    <x v="0"/>
    <s v="Akwa-Ibom"/>
    <x v="0"/>
    <d v="2023-08-18T00:00:00"/>
    <d v="1899-12-30T22:26:00"/>
    <n v="2023"/>
  </r>
  <r>
    <n v="525"/>
    <s v="Data science"/>
    <x v="1"/>
    <x v="0"/>
    <s v="Lagos"/>
    <x v="0"/>
    <d v="2023-08-18T00:00:00"/>
    <d v="1899-12-30T22:30:00"/>
    <n v="2023"/>
  </r>
  <r>
    <n v="526"/>
    <s v="Web development"/>
    <x v="2"/>
    <x v="0"/>
    <s v="Edo"/>
    <x v="0"/>
    <d v="2023-08-18T00:00:00"/>
    <d v="1899-12-30T22:56:00"/>
    <n v="2023"/>
  </r>
  <r>
    <n v="527"/>
    <s v="Graphics design"/>
    <x v="1"/>
    <x v="0"/>
    <s v="Akwa-Ibom"/>
    <x v="0"/>
    <d v="2023-08-19T00:00:00"/>
    <d v="1899-12-30T04:15:00"/>
    <n v="2023"/>
  </r>
  <r>
    <n v="528"/>
    <s v="Graphic Design"/>
    <x v="1"/>
    <x v="1"/>
    <s v="Ogun"/>
    <x v="0"/>
    <d v="2023-08-19T00:00:00"/>
    <d v="1899-12-30T08:55:00"/>
    <n v="2023"/>
  </r>
  <r>
    <n v="529"/>
    <s v="Social media tech"/>
    <x v="0"/>
    <x v="0"/>
    <s v="International"/>
    <x v="2"/>
    <d v="2023-08-19T00:00:00"/>
    <d v="1899-12-30T09:25:00"/>
    <n v="2023"/>
  </r>
  <r>
    <n v="530"/>
    <s v="Data science"/>
    <x v="0"/>
    <x v="0"/>
    <s v="Lagos"/>
    <x v="0"/>
    <d v="2023-08-21T00:00:00"/>
    <d v="1899-12-30T09:03:00"/>
    <n v="2023"/>
  </r>
  <r>
    <n v="531"/>
    <s v="UI/UX designing"/>
    <x v="1"/>
    <x v="0"/>
    <s v="Osun"/>
    <x v="0"/>
    <d v="2023-08-22T00:00:00"/>
    <d v="1899-12-30T20:24:00"/>
    <n v="2023"/>
  </r>
  <r>
    <n v="532"/>
    <s v="Graphics Design and Web Design"/>
    <x v="0"/>
    <x v="0"/>
    <s v="Lagos"/>
    <x v="0"/>
    <d v="2023-08-25T00:00:00"/>
    <d v="1899-12-30T20:10:00"/>
    <n v="2023"/>
  </r>
  <r>
    <n v="533"/>
    <s v="Phone engineering"/>
    <x v="1"/>
    <x v="0"/>
    <s v="Ekiti"/>
    <x v="0"/>
    <d v="2023-08-26T00:00:00"/>
    <d v="1899-12-30T08:43:00"/>
    <n v="2023"/>
  </r>
  <r>
    <n v="534"/>
    <s v="Tech skills"/>
    <x v="0"/>
    <x v="0"/>
    <s v="Lagos"/>
    <x v="0"/>
    <d v="2023-08-30T00:00:00"/>
    <d v="1899-12-30T00:04:00"/>
    <n v="2023"/>
  </r>
  <r>
    <n v="535"/>
    <s v="Video editing"/>
    <x v="0"/>
    <x v="2"/>
    <s v="Ondo"/>
    <x v="0"/>
    <d v="2023-08-30T00:00:00"/>
    <d v="1899-12-30T00:14:00"/>
    <n v="2023"/>
  </r>
  <r>
    <n v="536"/>
    <s v="Data analytics"/>
    <x v="1"/>
    <x v="0"/>
    <s v="Ogun"/>
    <x v="0"/>
    <d v="2023-08-30T00:00:00"/>
    <d v="1899-12-30T18:53:00"/>
    <n v="2023"/>
  </r>
  <r>
    <n v="537"/>
    <s v="Data analyst"/>
    <x v="1"/>
    <x v="0"/>
    <s v="Oyo"/>
    <x v="0"/>
    <d v="2023-08-31T00:00:00"/>
    <d v="1899-12-30T12:20:00"/>
    <n v="2023"/>
  </r>
  <r>
    <n v="538"/>
    <s v="Microsoft Teams Helpdesk Bot optimization"/>
    <x v="1"/>
    <x v="0"/>
    <s v="Lagos"/>
    <x v="0"/>
    <d v="2023-08-31T00:00:00"/>
    <d v="1899-12-30T13:02:00"/>
    <n v="2023"/>
  </r>
  <r>
    <n v="539"/>
    <s v="Technology and marketing"/>
    <x v="1"/>
    <x v="0"/>
    <s v="Lagos"/>
    <x v="0"/>
    <d v="2023-01-09T00:00:00"/>
    <d v="1899-12-30T11:18:00"/>
    <n v="2023"/>
  </r>
  <r>
    <n v="540"/>
    <s v="Coding"/>
    <x v="1"/>
    <x v="1"/>
    <s v="Lagos"/>
    <x v="0"/>
    <d v="2023-01-09T00:00:00"/>
    <d v="1899-12-30T23:47:00"/>
    <n v="2023"/>
  </r>
  <r>
    <n v="541"/>
    <s v="Graphic designing"/>
    <x v="1"/>
    <x v="1"/>
    <s v="Lagos"/>
    <x v="0"/>
    <d v="2023-02-09T00:00:00"/>
    <d v="1899-12-30T09:06:00"/>
    <n v="2023"/>
  </r>
  <r>
    <n v="542"/>
    <s v="Data Analytics"/>
    <x v="1"/>
    <x v="0"/>
    <s v="Oyo"/>
    <x v="0"/>
    <d v="2023-02-09T00:00:00"/>
    <d v="1899-12-30T10:06:00"/>
    <n v="2023"/>
  </r>
  <r>
    <n v="543"/>
    <s v="Programming"/>
    <x v="1"/>
    <x v="0"/>
    <s v="FCT"/>
    <x v="0"/>
    <d v="2023-09-09T00:00:00"/>
    <d v="1899-12-30T20:41:00"/>
    <n v="2023"/>
  </r>
  <r>
    <n v="544"/>
    <s v="Data Analysis"/>
    <x v="1"/>
    <x v="0"/>
    <s v="Lagos"/>
    <x v="0"/>
    <d v="2023-10-09T00:00:00"/>
    <d v="1899-12-30T18:40:00"/>
    <n v="2023"/>
  </r>
  <r>
    <n v="545"/>
    <s v="Web Developer"/>
    <x v="0"/>
    <x v="0"/>
    <s v="Lagos"/>
    <x v="0"/>
    <d v="2023-11-09T00:00:00"/>
    <d v="1899-12-30T10:02:00"/>
    <n v="2023"/>
  </r>
  <r>
    <n v="546"/>
    <s v="Data Analysis web developer"/>
    <x v="0"/>
    <x v="0"/>
    <s v="Oyo"/>
    <x v="0"/>
    <d v="2023-11-09T00:00:00"/>
    <d v="1899-12-30T10:11:00"/>
    <n v="2023"/>
  </r>
  <r>
    <n v="547"/>
    <s v="Data Analysis"/>
    <x v="0"/>
    <x v="0"/>
    <s v="Lagos"/>
    <x v="0"/>
    <d v="2023-11-09T00:00:00"/>
    <d v="1899-12-30T14:27:00"/>
    <n v="2023"/>
  </r>
  <r>
    <n v="548"/>
    <s v="Data science"/>
    <x v="0"/>
    <x v="2"/>
    <s v="Lagos"/>
    <x v="0"/>
    <d v="2023-11-09T00:00:00"/>
    <d v="1899-12-30T15:22:00"/>
    <n v="2023"/>
  </r>
  <r>
    <n v="549"/>
    <s v="Data analyst"/>
    <x v="0"/>
    <x v="0"/>
    <s v="Lagos"/>
    <x v="0"/>
    <d v="2023-11-09T00:00:00"/>
    <d v="1899-12-30T16:13:00"/>
    <n v="2023"/>
  </r>
  <r>
    <n v="550"/>
    <s v="Computer Science"/>
    <x v="0"/>
    <x v="2"/>
    <s v="Lagos"/>
    <x v="0"/>
    <d v="2023-11-09T00:00:00"/>
    <d v="1899-12-30T18:41:00"/>
    <n v="2023"/>
  </r>
  <r>
    <n v="551"/>
    <s v="Business Analysis"/>
    <x v="0"/>
    <x v="2"/>
    <s v="Lagos"/>
    <x v="0"/>
    <d v="2023-11-09T00:00:00"/>
    <d v="1899-12-30T20:46:00"/>
    <n v="2023"/>
  </r>
  <r>
    <n v="552"/>
    <s v="Web developer"/>
    <x v="0"/>
    <x v="0"/>
    <s v="Lagos"/>
    <x v="0"/>
    <d v="2023-11-09T00:00:00"/>
    <d v="1899-12-30T21:27:00"/>
    <n v="2023"/>
  </r>
  <r>
    <n v="553"/>
    <s v="Data Analysis"/>
    <x v="0"/>
    <x v="3"/>
    <s v="Oyo"/>
    <x v="0"/>
    <d v="2023-11-09T00:00:00"/>
    <d v="1899-12-30T21:32:00"/>
    <n v="2023"/>
  </r>
  <r>
    <n v="554"/>
    <s v="Data Analysis"/>
    <x v="0"/>
    <x v="3"/>
    <s v="Oyo"/>
    <x v="0"/>
    <d v="2023-11-09T00:00:00"/>
    <d v="1899-12-30T21:32:00"/>
    <n v="2023"/>
  </r>
  <r>
    <n v="555"/>
    <s v="Web development"/>
    <x v="0"/>
    <x v="0"/>
    <s v="Lagos"/>
    <x v="0"/>
    <d v="2023-12-09T00:00:00"/>
    <d v="1899-12-30T10:28:00"/>
    <n v="2023"/>
  </r>
  <r>
    <n v="556"/>
    <s v="Tech"/>
    <x v="1"/>
    <x v="2"/>
    <s v="Others"/>
    <x v="1"/>
    <d v="2023-12-09T00:00:00"/>
    <d v="1899-12-30T15:55:00"/>
    <n v="2023"/>
  </r>
  <r>
    <n v="557"/>
    <s v="Data scientists"/>
    <x v="0"/>
    <x v="0"/>
    <s v="Others"/>
    <x v="0"/>
    <d v="2023-12-09T00:00:00"/>
    <d v="1899-12-30T16:57:00"/>
    <n v="2023"/>
  </r>
  <r>
    <n v="558"/>
    <s v="Picture and Video editing"/>
    <x v="0"/>
    <x v="0"/>
    <s v="International"/>
    <x v="2"/>
    <d v="2023-09-13T00:00:00"/>
    <d v="1899-12-30T10:46:00"/>
    <n v="2023"/>
  </r>
  <r>
    <n v="559"/>
    <s v="Tech"/>
    <x v="0"/>
    <x v="0"/>
    <s v="Lagos"/>
    <x v="0"/>
    <d v="2023-09-13T00:00:00"/>
    <d v="1899-12-30T11:16:00"/>
    <n v="2023"/>
  </r>
  <r>
    <n v="560"/>
    <s v="Tech"/>
    <x v="0"/>
    <x v="0"/>
    <s v="Oyo"/>
    <x v="0"/>
    <d v="2023-09-13T00:00:00"/>
    <d v="1899-12-30T13:13:00"/>
    <n v="2023"/>
  </r>
  <r>
    <n v="561"/>
    <s v="Tech"/>
    <x v="0"/>
    <x v="0"/>
    <s v="Lagos"/>
    <x v="0"/>
    <d v="2023-09-13T00:00:00"/>
    <d v="1899-12-30T15:51:00"/>
    <n v="2023"/>
  </r>
  <r>
    <n v="562"/>
    <s v="Data entry and online business"/>
    <x v="1"/>
    <x v="0"/>
    <s v="Lagos"/>
    <x v="0"/>
    <d v="2023-09-13T00:00:00"/>
    <d v="1899-12-30T17:34:00"/>
    <n v="2023"/>
  </r>
  <r>
    <n v="563"/>
    <s v="All to be treated"/>
    <x v="0"/>
    <x v="0"/>
    <s v="Lagos"/>
    <x v="0"/>
    <d v="2023-09-14T00:00:00"/>
    <d v="1899-12-30T04:21:00"/>
    <n v="2023"/>
  </r>
  <r>
    <n v="564"/>
    <s v="Data Analysis"/>
    <x v="1"/>
    <x v="0"/>
    <s v="Lagos"/>
    <x v="0"/>
    <d v="2023-09-14T00:00:00"/>
    <d v="1899-12-30T10:14:00"/>
    <n v="2023"/>
  </r>
  <r>
    <n v="565"/>
    <s v="Coding"/>
    <x v="1"/>
    <x v="0"/>
    <s v="Lagos"/>
    <x v="0"/>
    <d v="2023-09-14T00:00:00"/>
    <d v="1899-12-30T19:43:00"/>
    <n v="2023"/>
  </r>
  <r>
    <n v="566"/>
    <s v="IT analyst"/>
    <x v="0"/>
    <x v="0"/>
    <s v="Ogun"/>
    <x v="0"/>
    <d v="2023-09-14T00:00:00"/>
    <d v="1899-12-30T20:54:00"/>
    <n v="2023"/>
  </r>
  <r>
    <n v="567"/>
    <s v="Web designing"/>
    <x v="0"/>
    <x v="0"/>
    <s v="Lagos"/>
    <x v="0"/>
    <d v="2023-09-15T00:00:00"/>
    <d v="1899-12-30T07:59:00"/>
    <n v="2023"/>
  </r>
  <r>
    <n v="568"/>
    <s v="UI/UX Front End"/>
    <x v="1"/>
    <x v="1"/>
    <s v="Lagos"/>
    <x v="0"/>
    <d v="2023-09-15T00:00:00"/>
    <d v="1899-12-30T19:52:00"/>
    <n v="2023"/>
  </r>
  <r>
    <n v="569"/>
    <s v="Tech"/>
    <x v="1"/>
    <x v="0"/>
    <s v="Lagos"/>
    <x v="0"/>
    <d v="2023-09-16T00:00:00"/>
    <d v="1899-12-30T06:52:00"/>
    <n v="2023"/>
  </r>
  <r>
    <n v="570"/>
    <s v="Data analytics"/>
    <x v="0"/>
    <x v="0"/>
    <s v="Ogun"/>
    <x v="0"/>
    <d v="2023-09-16T00:00:00"/>
    <d v="1899-12-30T11:33:00"/>
    <n v="2023"/>
  </r>
  <r>
    <n v="571"/>
    <s v="Data Analysis"/>
    <x v="0"/>
    <x v="0"/>
    <s v="Rivers"/>
    <x v="0"/>
    <d v="2023-09-16T00:00:00"/>
    <d v="1899-12-30T14:41:00"/>
    <n v="2023"/>
  </r>
  <r>
    <n v="572"/>
    <s v="Web Development Data scientist Data analyst"/>
    <x v="1"/>
    <x v="0"/>
    <s v="Edo"/>
    <x v="0"/>
    <d v="2023-09-18T00:00:00"/>
    <d v="1899-12-30T04:18:00"/>
    <n v="2023"/>
  </r>
  <r>
    <n v="573"/>
    <s v="Data"/>
    <x v="0"/>
    <x v="2"/>
    <s v="Abia"/>
    <x v="0"/>
    <d v="2023-09-19T00:00:00"/>
    <d v="1899-12-30T21:07:00"/>
    <n v="2023"/>
  </r>
  <r>
    <n v="574"/>
    <s v="Data Analytics"/>
    <x v="0"/>
    <x v="0"/>
    <s v="Lagos"/>
    <x v="0"/>
    <d v="2023-09-21T00:00:00"/>
    <d v="1899-12-30T15:07:00"/>
    <n v="2023"/>
  </r>
  <r>
    <n v="575"/>
    <s v="Software design"/>
    <x v="1"/>
    <x v="0"/>
    <s v="Anambra"/>
    <x v="0"/>
    <d v="2023-09-22T00:00:00"/>
    <d v="1899-12-30T15:55:00"/>
    <n v="2023"/>
  </r>
  <r>
    <n v="576"/>
    <s v="We"/>
    <x v="0"/>
    <x v="0"/>
    <s v="International"/>
    <x v="2"/>
    <d v="2023-09-28T00:00:00"/>
    <d v="1899-12-30T08:05:00"/>
    <n v="2023"/>
  </r>
  <r>
    <n v="577"/>
    <s v="Web"/>
    <x v="0"/>
    <x v="2"/>
    <s v="Lagos"/>
    <x v="0"/>
    <d v="2023-09-28T00:00:00"/>
    <d v="1899-12-30T08:12:00"/>
    <n v="2023"/>
  </r>
  <r>
    <n v="578"/>
    <s v="Data analysis"/>
    <x v="0"/>
    <x v="2"/>
    <s v="Others"/>
    <x v="1"/>
    <d v="2023-09-28T00:00:00"/>
    <d v="1899-12-30T08:13:00"/>
    <n v="2023"/>
  </r>
  <r>
    <n v="579"/>
    <s v="MLS"/>
    <x v="0"/>
    <x v="0"/>
    <s v="Others"/>
    <x v="0"/>
    <d v="2023-09-28T00:00:00"/>
    <d v="1899-12-30T08:30:00"/>
    <n v="2023"/>
  </r>
  <r>
    <n v="580"/>
    <s v="Shoe making"/>
    <x v="0"/>
    <x v="0"/>
    <s v="Oyo"/>
    <x v="0"/>
    <d v="2023-09-28T00:00:00"/>
    <d v="1899-12-30T08:55:00"/>
    <n v="2023"/>
  </r>
  <r>
    <n v="581"/>
    <s v="Business analysis"/>
    <x v="0"/>
    <x v="0"/>
    <s v="Lagos"/>
    <x v="0"/>
    <d v="2023-09-28T00:00:00"/>
    <d v="1899-12-30T09:40:00"/>
    <n v="2023"/>
  </r>
  <r>
    <n v="582"/>
    <s v="Data analysis"/>
    <x v="0"/>
    <x v="0"/>
    <s v="Lagos"/>
    <x v="0"/>
    <d v="2023-09-28T00:00:00"/>
    <d v="1899-12-30T10:40:00"/>
    <n v="2023"/>
  </r>
  <r>
    <n v="583"/>
    <s v="UI/UX"/>
    <x v="1"/>
    <x v="1"/>
    <s v="Lagos"/>
    <x v="0"/>
    <d v="2023-09-28T00:00:00"/>
    <d v="1899-12-30T14:52:00"/>
    <n v="2023"/>
  </r>
  <r>
    <n v="584"/>
    <s v="Web development"/>
    <x v="0"/>
    <x v="0"/>
    <s v="Lagos"/>
    <x v="0"/>
    <d v="2023-09-28T00:00:00"/>
    <d v="1899-12-30T15:16:00"/>
    <n v="2023"/>
  </r>
  <r>
    <n v="585"/>
    <s v="Data Analysis"/>
    <x v="0"/>
    <x v="0"/>
    <s v="Lagos"/>
    <x v="0"/>
    <d v="2023-09-28T00:00:00"/>
    <d v="1899-12-30T21:49:00"/>
    <n v="2023"/>
  </r>
  <r>
    <n v="586"/>
    <s v="Web Development"/>
    <x v="0"/>
    <x v="2"/>
    <s v="Lagos"/>
    <x v="0"/>
    <d v="2023-09-30T00:00:00"/>
    <d v="1899-12-30T20:46:00"/>
    <n v="2023"/>
  </r>
  <r>
    <n v="587"/>
    <s v="Business analysis"/>
    <x v="0"/>
    <x v="0"/>
    <s v="Lagos"/>
    <x v="0"/>
    <d v="2023-10-30T00:00:00"/>
    <d v="1899-12-30T17:50:00"/>
    <n v="2023"/>
  </r>
  <r>
    <n v="588"/>
    <s v="Web development"/>
    <x v="1"/>
    <x v="0"/>
    <s v="Abia"/>
    <x v="0"/>
    <d v="2023-10-30T00:00:00"/>
    <d v="1899-12-30T17:51:00"/>
    <n v="2023"/>
  </r>
  <r>
    <n v="589"/>
    <s v="Business Analysis"/>
    <x v="1"/>
    <x v="1"/>
    <s v="Lagos"/>
    <x v="0"/>
    <d v="2023-10-30T00:00:00"/>
    <d v="1899-12-30T17:51:00"/>
    <n v="2023"/>
  </r>
  <r>
    <n v="590"/>
    <s v="Data analysis"/>
    <x v="0"/>
    <x v="0"/>
    <s v="Others"/>
    <x v="0"/>
    <d v="2023-10-30T00:00:00"/>
    <d v="1899-12-30T17:51:00"/>
    <n v="2023"/>
  </r>
  <r>
    <n v="591"/>
    <s v="Data science Coding and the likes"/>
    <x v="1"/>
    <x v="0"/>
    <s v="Lagos"/>
    <x v="0"/>
    <d v="2023-10-30T00:00:00"/>
    <d v="1899-12-30T17:52:00"/>
    <n v="2023"/>
  </r>
  <r>
    <n v="592"/>
    <s v="Graphics"/>
    <x v="0"/>
    <x v="0"/>
    <s v="Kwara"/>
    <x v="0"/>
    <d v="2023-10-30T00:00:00"/>
    <d v="1899-12-30T17:53:00"/>
    <n v="2023"/>
  </r>
  <r>
    <n v="593"/>
    <s v="Business analysis"/>
    <x v="1"/>
    <x v="0"/>
    <s v="Oyo"/>
    <x v="0"/>
    <d v="2023-10-30T00:00:00"/>
    <d v="1899-12-30T17:53:00"/>
    <n v="2023"/>
  </r>
  <r>
    <n v="594"/>
    <s v="Data Analytics"/>
    <x v="0"/>
    <x v="0"/>
    <s v="Others"/>
    <x v="0"/>
    <d v="2023-10-30T00:00:00"/>
    <d v="1899-12-30T17:53:00"/>
    <n v="2023"/>
  </r>
  <r>
    <n v="595"/>
    <s v="Learning"/>
    <x v="0"/>
    <x v="2"/>
    <s v="Ogun"/>
    <x v="0"/>
    <d v="2023-10-30T00:00:00"/>
    <d v="1899-12-30T17:54:00"/>
    <n v="2023"/>
  </r>
  <r>
    <n v="596"/>
    <s v="Data science"/>
    <x v="0"/>
    <x v="0"/>
    <s v="Ondo"/>
    <x v="0"/>
    <d v="2023-10-30T00:00:00"/>
    <d v="1899-12-30T17:54:00"/>
    <n v="2023"/>
  </r>
  <r>
    <n v="597"/>
    <s v="Business analysis"/>
    <x v="0"/>
    <x v="0"/>
    <s v="Lagos"/>
    <x v="0"/>
    <d v="2023-10-30T00:00:00"/>
    <d v="1899-12-30T17:55:00"/>
    <n v="2023"/>
  </r>
  <r>
    <n v="598"/>
    <s v="Tech"/>
    <x v="0"/>
    <x v="0"/>
    <s v="Osun"/>
    <x v="0"/>
    <d v="2023-10-30T00:00:00"/>
    <d v="1899-12-30T17:56:00"/>
    <n v="2023"/>
  </r>
  <r>
    <n v="599"/>
    <s v="Business Analysis Ui/Ux"/>
    <x v="0"/>
    <x v="0"/>
    <s v="Lagos"/>
    <x v="0"/>
    <d v="2023-10-30T00:00:00"/>
    <d v="1899-12-30T18:00:00"/>
    <n v="2023"/>
  </r>
  <r>
    <n v="600"/>
    <s v="Data Analysis"/>
    <x v="0"/>
    <x v="2"/>
    <s v="Anambra"/>
    <x v="0"/>
    <d v="2023-10-30T00:00:00"/>
    <d v="1899-12-30T18:01:00"/>
    <n v="2023"/>
  </r>
  <r>
    <n v="601"/>
    <s v="Business analysis"/>
    <x v="0"/>
    <x v="0"/>
    <s v="Ondo"/>
    <x v="0"/>
    <d v="2023-10-30T00:00:00"/>
    <d v="1899-12-30T18:01:00"/>
    <n v="2023"/>
  </r>
  <r>
    <n v="602"/>
    <s v="Data science"/>
    <x v="0"/>
    <x v="0"/>
    <s v="Lagos"/>
    <x v="0"/>
    <d v="2023-10-30T00:00:00"/>
    <d v="1899-12-30T18:01:00"/>
    <n v="2023"/>
  </r>
  <r>
    <n v="603"/>
    <s v="Data analytics"/>
    <x v="0"/>
    <x v="0"/>
    <s v="Lagos"/>
    <x v="0"/>
    <d v="2023-10-30T00:00:00"/>
    <d v="1899-12-30T18:02:00"/>
    <n v="2023"/>
  </r>
  <r>
    <n v="604"/>
    <s v="Business analysis"/>
    <x v="0"/>
    <x v="0"/>
    <s v="Lagos"/>
    <x v="0"/>
    <d v="2023-10-30T00:00:00"/>
    <d v="1899-12-30T18:05:00"/>
    <n v="2023"/>
  </r>
  <r>
    <n v="605"/>
    <s v="Data Analytics"/>
    <x v="0"/>
    <x v="0"/>
    <s v="Lagos"/>
    <x v="0"/>
    <d v="2023-10-30T00:00:00"/>
    <d v="1899-12-30T18:05:00"/>
    <n v="2023"/>
  </r>
  <r>
    <n v="606"/>
    <s v="Broad knowledge about tech"/>
    <x v="0"/>
    <x v="0"/>
    <s v="Kwara"/>
    <x v="0"/>
    <d v="2023-10-30T00:00:00"/>
    <d v="1899-12-30T18:06:00"/>
    <n v="2023"/>
  </r>
  <r>
    <n v="607"/>
    <s v="Data Analysis"/>
    <x v="0"/>
    <x v="0"/>
    <s v="Ondo"/>
    <x v="0"/>
    <d v="2023-10-30T00:00:00"/>
    <d v="1899-12-30T18:11:00"/>
    <n v="2023"/>
  </r>
  <r>
    <n v="608"/>
    <s v="Graphics design"/>
    <x v="1"/>
    <x v="0"/>
    <s v="Ondo"/>
    <x v="0"/>
    <d v="2023-10-30T00:00:00"/>
    <d v="1899-12-30T18:15:00"/>
    <n v="2023"/>
  </r>
  <r>
    <n v="609"/>
    <s v="Business analysis"/>
    <x v="1"/>
    <x v="0"/>
    <s v="Lagos"/>
    <x v="0"/>
    <d v="2023-10-30T00:00:00"/>
    <d v="1899-12-30T18:16:00"/>
    <n v="2023"/>
  </r>
  <r>
    <n v="610"/>
    <s v="Data science"/>
    <x v="0"/>
    <x v="0"/>
    <s v="Others"/>
    <x v="0"/>
    <d v="2023-10-30T00:00:00"/>
    <d v="1899-12-30T18:17:00"/>
    <n v="2023"/>
  </r>
  <r>
    <n v="611"/>
    <s v="CYBER SECURITY"/>
    <x v="1"/>
    <x v="0"/>
    <s v="Lagos"/>
    <x v="0"/>
    <d v="2023-10-30T00:00:00"/>
    <d v="1899-12-30T18:20:00"/>
    <n v="2023"/>
  </r>
  <r>
    <n v="612"/>
    <s v="Data analysis"/>
    <x v="1"/>
    <x v="0"/>
    <s v="Ondo"/>
    <x v="0"/>
    <d v="2023-10-30T00:00:00"/>
    <d v="1899-12-30T18:21:00"/>
    <n v="2023"/>
  </r>
  <r>
    <n v="613"/>
    <s v="Data Analysis"/>
    <x v="0"/>
    <x v="0"/>
    <s v="Ondo"/>
    <x v="0"/>
    <d v="2023-10-30T00:00:00"/>
    <d v="1899-12-30T18:23:00"/>
    <n v="2023"/>
  </r>
  <r>
    <n v="614"/>
    <s v="Data Analysis"/>
    <x v="1"/>
    <x v="0"/>
    <s v="Lagos"/>
    <x v="0"/>
    <d v="2023-10-30T00:00:00"/>
    <d v="1899-12-30T18:28:00"/>
    <n v="2023"/>
  </r>
  <r>
    <n v="615"/>
    <s v="Data Analytics"/>
    <x v="1"/>
    <x v="0"/>
    <s v="Lagos"/>
    <x v="0"/>
    <d v="2023-10-30T00:00:00"/>
    <d v="1899-12-30T18:32:00"/>
    <n v="2023"/>
  </r>
  <r>
    <n v="616"/>
    <s v="Cybersecurity"/>
    <x v="1"/>
    <x v="0"/>
    <s v="Osun"/>
    <x v="0"/>
    <d v="2023-10-30T00:00:00"/>
    <d v="1899-12-30T18:35:00"/>
    <n v="2023"/>
  </r>
  <r>
    <n v="617"/>
    <s v="Data analysis"/>
    <x v="0"/>
    <x v="2"/>
    <s v="Kwara"/>
    <x v="0"/>
    <d v="2023-10-30T00:00:00"/>
    <d v="1899-12-30T18:36:00"/>
    <n v="2023"/>
  </r>
  <r>
    <n v="618"/>
    <s v="Coding"/>
    <x v="1"/>
    <x v="0"/>
    <s v="Others"/>
    <x v="0"/>
    <d v="2023-10-30T00:00:00"/>
    <d v="1899-12-30T18:37:00"/>
    <n v="2023"/>
  </r>
  <r>
    <n v="619"/>
    <s v="Web development"/>
    <x v="1"/>
    <x v="0"/>
    <s v="Anambra"/>
    <x v="0"/>
    <d v="2023-10-30T00:00:00"/>
    <d v="1899-12-30T18:45:00"/>
    <n v="2023"/>
  </r>
  <r>
    <n v="620"/>
    <s v="Content writing"/>
    <x v="0"/>
    <x v="0"/>
    <s v="Lagos"/>
    <x v="0"/>
    <d v="2023-10-30T00:00:00"/>
    <d v="1899-12-30T18:51:00"/>
    <n v="2023"/>
  </r>
  <r>
    <n v="621"/>
    <s v="Data analysis"/>
    <x v="0"/>
    <x v="2"/>
    <s v="Others"/>
    <x v="1"/>
    <d v="2023-10-30T00:00:00"/>
    <d v="1899-12-30T18:59:00"/>
    <n v="2023"/>
  </r>
  <r>
    <n v="622"/>
    <s v="Business Analysis"/>
    <x v="1"/>
    <x v="1"/>
    <s v="Ondo"/>
    <x v="0"/>
    <d v="2023-10-30T00:00:00"/>
    <d v="1899-12-30T19:00:00"/>
    <n v="2023"/>
  </r>
  <r>
    <n v="623"/>
    <s v="Lead generation"/>
    <x v="0"/>
    <x v="0"/>
    <s v="Bauchi"/>
    <x v="0"/>
    <d v="2023-10-30T00:00:00"/>
    <d v="1899-12-30T19:09:00"/>
    <n v="2023"/>
  </r>
  <r>
    <n v="624"/>
    <s v="Data analyst"/>
    <x v="1"/>
    <x v="0"/>
    <s v="Oyo"/>
    <x v="0"/>
    <d v="2023-10-30T00:00:00"/>
    <d v="1899-12-30T19:21:00"/>
    <n v="2023"/>
  </r>
  <r>
    <n v="625"/>
    <s v="Data Analyst"/>
    <x v="0"/>
    <x v="0"/>
    <s v="Oyo"/>
    <x v="0"/>
    <d v="2023-10-30T00:00:00"/>
    <d v="1899-12-30T19:24:00"/>
    <n v="2023"/>
  </r>
  <r>
    <n v="626"/>
    <s v="Data Analysis"/>
    <x v="0"/>
    <x v="2"/>
    <s v="Anambra"/>
    <x v="0"/>
    <d v="2023-10-30T00:00:00"/>
    <d v="1899-12-30T20:04:00"/>
    <n v="2023"/>
  </r>
  <r>
    <n v="627"/>
    <s v="Data analysis"/>
    <x v="0"/>
    <x v="0"/>
    <s v="Oyo"/>
    <x v="0"/>
    <d v="2023-10-30T00:00:00"/>
    <d v="1899-12-30T20:06:00"/>
    <n v="2023"/>
  </r>
  <r>
    <n v="628"/>
    <s v="Data analytics graphics design"/>
    <x v="1"/>
    <x v="0"/>
    <s v="Ogun"/>
    <x v="0"/>
    <d v="2023-10-30T00:00:00"/>
    <d v="1899-12-30T20:08:00"/>
    <n v="2023"/>
  </r>
  <r>
    <n v="629"/>
    <s v="Influencing"/>
    <x v="1"/>
    <x v="0"/>
    <s v="Oyo"/>
    <x v="0"/>
    <d v="2023-10-30T00:00:00"/>
    <d v="1899-12-30T20:20:00"/>
    <n v="2023"/>
  </r>
  <r>
    <n v="630"/>
    <s v="Graphic design"/>
    <x v="1"/>
    <x v="0"/>
    <s v="FCT"/>
    <x v="0"/>
    <d v="2023-10-30T00:00:00"/>
    <d v="1899-12-30T20:44:00"/>
    <n v="2023"/>
  </r>
  <r>
    <n v="631"/>
    <s v="Business Analysis"/>
    <x v="0"/>
    <x v="0"/>
    <s v="Edo"/>
    <x v="0"/>
    <d v="2023-10-30T00:00:00"/>
    <d v="1899-12-30T20:47:00"/>
    <n v="2023"/>
  </r>
  <r>
    <n v="632"/>
    <s v="Tech"/>
    <x v="0"/>
    <x v="1"/>
    <s v="Lagos"/>
    <x v="0"/>
    <d v="2023-10-30T00:00:00"/>
    <d v="1899-12-30T21:01:00"/>
    <n v="2023"/>
  </r>
  <r>
    <n v="633"/>
    <s v="Full stack web development"/>
    <x v="1"/>
    <x v="0"/>
    <s v="Kwara"/>
    <x v="0"/>
    <d v="2023-10-30T00:00:00"/>
    <d v="1899-12-30T21:05:00"/>
    <n v="2023"/>
  </r>
  <r>
    <n v="634"/>
    <s v="Data Analysis"/>
    <x v="1"/>
    <x v="0"/>
    <s v="Ondo"/>
    <x v="0"/>
    <d v="2023-10-30T00:00:00"/>
    <d v="1899-12-30T21:28:00"/>
    <n v="2023"/>
  </r>
  <r>
    <n v="635"/>
    <s v="Graphic design"/>
    <x v="1"/>
    <x v="1"/>
    <s v="Others"/>
    <x v="0"/>
    <d v="2023-10-30T00:00:00"/>
    <d v="1899-12-30T22:05:00"/>
    <n v="2023"/>
  </r>
  <r>
    <n v="636"/>
    <s v="Digital Marketing"/>
    <x v="0"/>
    <x v="2"/>
    <s v="Lagos"/>
    <x v="0"/>
    <d v="2023-10-30T00:00:00"/>
    <d v="1899-12-30T22:06:00"/>
    <n v="2023"/>
  </r>
  <r>
    <n v="637"/>
    <s v="Data analytics"/>
    <x v="0"/>
    <x v="0"/>
    <s v="Ogun"/>
    <x v="0"/>
    <d v="2023-10-30T00:00:00"/>
    <d v="1899-12-30T22:40:00"/>
    <n v="2023"/>
  </r>
  <r>
    <n v="638"/>
    <s v="Data Analysis"/>
    <x v="0"/>
    <x v="0"/>
    <s v="Lagos"/>
    <x v="0"/>
    <d v="2023-10-30T00:00:00"/>
    <d v="1899-12-30T23:31:00"/>
    <n v="2023"/>
  </r>
  <r>
    <n v="639"/>
    <s v="Data analyst"/>
    <x v="0"/>
    <x v="0"/>
    <s v="Lagos"/>
    <x v="0"/>
    <d v="2023-10-31T00:00:00"/>
    <d v="1899-12-30T04:19:00"/>
    <n v="2023"/>
  </r>
  <r>
    <n v="640"/>
    <s v="Programming and coding"/>
    <x v="0"/>
    <x v="0"/>
    <s v="Ondo"/>
    <x v="0"/>
    <d v="2023-10-31T00:00:00"/>
    <d v="1899-12-30T04:48:00"/>
    <n v="2023"/>
  </r>
  <r>
    <n v="641"/>
    <s v="Data analyst"/>
    <x v="0"/>
    <x v="0"/>
    <s v="Ogun"/>
    <x v="0"/>
    <d v="2023-10-31T00:00:00"/>
    <d v="1899-12-30T05:04:00"/>
    <n v="2023"/>
  </r>
  <r>
    <n v="642"/>
    <s v="Data analysis"/>
    <x v="0"/>
    <x v="0"/>
    <s v="Oyo"/>
    <x v="0"/>
    <d v="2023-10-31T00:00:00"/>
    <d v="1899-12-30T06:12:00"/>
    <n v="2023"/>
  </r>
  <r>
    <n v="643"/>
    <s v="Data Analytics"/>
    <x v="0"/>
    <x v="0"/>
    <s v="Oyo"/>
    <x v="0"/>
    <d v="2023-10-31T00:00:00"/>
    <d v="1899-12-30T07:46:00"/>
    <n v="2023"/>
  </r>
  <r>
    <n v="644"/>
    <s v="Data science"/>
    <x v="0"/>
    <x v="0"/>
    <s v="Ogun"/>
    <x v="0"/>
    <d v="2023-10-31T00:00:00"/>
    <d v="1899-12-30T07:50:00"/>
    <n v="2023"/>
  </r>
  <r>
    <n v="645"/>
    <s v="Data Analysis"/>
    <x v="0"/>
    <x v="0"/>
    <s v="Ondo"/>
    <x v="0"/>
    <d v="2023-10-31T00:00:00"/>
    <d v="1899-12-30T08:15:00"/>
    <n v="2023"/>
  </r>
  <r>
    <n v="646"/>
    <s v="Data analytics"/>
    <x v="0"/>
    <x v="0"/>
    <s v="Lagos"/>
    <x v="0"/>
    <d v="2023-10-31T00:00:00"/>
    <d v="1899-12-30T08:25:00"/>
    <n v="2023"/>
  </r>
  <r>
    <n v="647"/>
    <s v="Graphic/Web design"/>
    <x v="1"/>
    <x v="2"/>
    <s v="Rivers"/>
    <x v="0"/>
    <d v="2023-10-31T00:00:00"/>
    <d v="1899-12-30T08:57:00"/>
    <n v="2023"/>
  </r>
  <r>
    <n v="648"/>
    <s v="Programming data analysis"/>
    <x v="1"/>
    <x v="0"/>
    <s v="Lagos"/>
    <x v="0"/>
    <d v="2023-10-31T00:00:00"/>
    <d v="1899-12-30T09:05:00"/>
    <n v="2023"/>
  </r>
  <r>
    <n v="649"/>
    <s v="Data Analysis"/>
    <x v="0"/>
    <x v="0"/>
    <s v="Lagos"/>
    <x v="0"/>
    <d v="2023-10-31T00:00:00"/>
    <d v="1899-12-30T09:11:00"/>
    <n v="2023"/>
  </r>
  <r>
    <n v="650"/>
    <s v="Data analysis"/>
    <x v="0"/>
    <x v="0"/>
    <s v="Enugu"/>
    <x v="0"/>
    <d v="2023-10-31T00:00:00"/>
    <d v="1899-12-30T09:22:00"/>
    <n v="2023"/>
  </r>
  <r>
    <n v="651"/>
    <s v="Digital marketing"/>
    <x v="0"/>
    <x v="0"/>
    <s v="Lagos"/>
    <x v="0"/>
    <d v="2023-10-31T00:00:00"/>
    <d v="1899-12-30T09:23:00"/>
    <n v="2023"/>
  </r>
  <r>
    <n v="652"/>
    <s v="Data analytics"/>
    <x v="0"/>
    <x v="2"/>
    <s v="Lagos"/>
    <x v="0"/>
    <d v="2023-10-31T00:00:00"/>
    <d v="1899-12-30T09:26:00"/>
    <n v="2023"/>
  </r>
  <r>
    <n v="653"/>
    <s v="Data analytics"/>
    <x v="0"/>
    <x v="0"/>
    <s v="Lagos"/>
    <x v="0"/>
    <d v="2023-10-31T00:00:00"/>
    <d v="1899-12-30T09:27:00"/>
    <n v="2023"/>
  </r>
  <r>
    <n v="654"/>
    <s v="Business analysis"/>
    <x v="0"/>
    <x v="0"/>
    <s v="Kwara"/>
    <x v="0"/>
    <d v="2023-10-31T00:00:00"/>
    <d v="1899-12-30T09:28:00"/>
    <n v="2023"/>
  </r>
  <r>
    <n v="655"/>
    <s v="Coding"/>
    <x v="0"/>
    <x v="0"/>
    <s v="Ebonyi"/>
    <x v="0"/>
    <d v="2023-10-31T00:00:00"/>
    <d v="1899-12-30T09:39:00"/>
    <n v="2023"/>
  </r>
  <r>
    <n v="656"/>
    <s v="Fashion and business"/>
    <x v="0"/>
    <x v="1"/>
    <s v="Lagos"/>
    <x v="0"/>
    <d v="2023-10-31T00:00:00"/>
    <d v="1899-12-30T10:19:00"/>
    <n v="2023"/>
  </r>
  <r>
    <n v="657"/>
    <s v="Design"/>
    <x v="0"/>
    <x v="1"/>
    <s v="Others"/>
    <x v="0"/>
    <d v="2023-10-31T00:00:00"/>
    <d v="1899-12-30T10:22:00"/>
    <n v="2023"/>
  </r>
  <r>
    <n v="658"/>
    <s v="Data analytics"/>
    <x v="0"/>
    <x v="0"/>
    <s v="Rivers"/>
    <x v="0"/>
    <d v="2023-10-31T00:00:00"/>
    <d v="1899-12-30T10:52:00"/>
    <n v="2023"/>
  </r>
  <r>
    <n v="659"/>
    <s v="Business Analysis"/>
    <x v="0"/>
    <x v="0"/>
    <s v="Osun"/>
    <x v="0"/>
    <d v="2023-10-31T00:00:00"/>
    <d v="1899-12-30T11:38:00"/>
    <n v="2023"/>
  </r>
  <r>
    <n v="660"/>
    <s v="Data Analytics"/>
    <x v="0"/>
    <x v="0"/>
    <s v="Oyo"/>
    <x v="0"/>
    <d v="2023-10-31T00:00:00"/>
    <d v="1899-12-30T11:55:00"/>
    <n v="2023"/>
  </r>
  <r>
    <n v="661"/>
    <s v="Data analysis"/>
    <x v="0"/>
    <x v="0"/>
    <s v="Enugu"/>
    <x v="0"/>
    <d v="2023-10-31T00:00:00"/>
    <d v="1899-12-30T12:31:00"/>
    <n v="2023"/>
  </r>
  <r>
    <n v="662"/>
    <s v="Web developing"/>
    <x v="0"/>
    <x v="0"/>
    <s v="Osun"/>
    <x v="0"/>
    <d v="2023-10-31T00:00:00"/>
    <d v="1899-12-30T12:56:00"/>
    <n v="2023"/>
  </r>
  <r>
    <n v="663"/>
    <s v="Data Analytics"/>
    <x v="1"/>
    <x v="0"/>
    <s v="Lagos"/>
    <x v="0"/>
    <d v="2023-10-31T00:00:00"/>
    <d v="1899-12-30T13:29:00"/>
    <n v="2023"/>
  </r>
  <r>
    <n v="664"/>
    <s v="Data analysis"/>
    <x v="1"/>
    <x v="0"/>
    <s v="Benue"/>
    <x v="0"/>
    <d v="2023-10-31T00:00:00"/>
    <d v="1899-12-30T13:31:00"/>
    <n v="2023"/>
  </r>
  <r>
    <n v="665"/>
    <s v="Content writing"/>
    <x v="0"/>
    <x v="3"/>
    <s v="Oyo"/>
    <x v="0"/>
    <d v="2023-10-31T00:00:00"/>
    <d v="1899-12-30T13:41:00"/>
    <n v="2023"/>
  </r>
  <r>
    <n v="666"/>
    <s v="Business analytics"/>
    <x v="0"/>
    <x v="0"/>
    <s v="Anambra"/>
    <x v="0"/>
    <d v="2023-10-31T00:00:00"/>
    <d v="1899-12-30T13:45:00"/>
    <n v="2023"/>
  </r>
  <r>
    <n v="667"/>
    <s v="DATA ANALYTICS"/>
    <x v="0"/>
    <x v="0"/>
    <s v="Ondo"/>
    <x v="0"/>
    <d v="2023-10-31T00:00:00"/>
    <d v="1899-12-30T13:58:00"/>
    <n v="2023"/>
  </r>
  <r>
    <n v="668"/>
    <s v="Data analytics"/>
    <x v="0"/>
    <x v="0"/>
    <s v="Lagos"/>
    <x v="0"/>
    <d v="2023-10-31T00:00:00"/>
    <d v="1899-12-30T14:43:00"/>
    <n v="2023"/>
  </r>
  <r>
    <n v="669"/>
    <s v="Data analytics"/>
    <x v="0"/>
    <x v="0"/>
    <s v="Lagos"/>
    <x v="0"/>
    <d v="2023-10-31T00:00:00"/>
    <d v="1899-12-30T14:43:00"/>
    <n v="2023"/>
  </r>
  <r>
    <n v="670"/>
    <s v="Business analytics"/>
    <x v="0"/>
    <x v="2"/>
    <s v="Lagos"/>
    <x v="0"/>
    <d v="2023-10-31T00:00:00"/>
    <d v="1899-12-30T16:00:00"/>
    <n v="2023"/>
  </r>
  <r>
    <n v="671"/>
    <s v="Data analytics"/>
    <x v="0"/>
    <x v="0"/>
    <s v="FCT"/>
    <x v="0"/>
    <d v="2023-10-31T00:00:00"/>
    <d v="1899-12-30T16:08:00"/>
    <n v="2023"/>
  </r>
  <r>
    <n v="672"/>
    <s v="Information system"/>
    <x v="0"/>
    <x v="0"/>
    <s v="Oyo"/>
    <x v="0"/>
    <d v="2023-10-31T00:00:00"/>
    <d v="1899-12-30T16:29:00"/>
    <n v="2023"/>
  </r>
  <r>
    <n v="673"/>
    <s v="Graphic Design Social media management and Video editing"/>
    <x v="2"/>
    <x v="0"/>
    <s v="Edo"/>
    <x v="0"/>
    <d v="2023-10-31T00:00:00"/>
    <d v="1899-12-30T16:38:00"/>
    <n v="2023"/>
  </r>
  <r>
    <n v="674"/>
    <s v="Data analyst"/>
    <x v="0"/>
    <x v="0"/>
    <s v="Lagos"/>
    <x v="0"/>
    <d v="2023-10-31T00:00:00"/>
    <d v="1899-12-30T16:45:00"/>
    <n v="2023"/>
  </r>
  <r>
    <n v="675"/>
    <s v="Data Analysis"/>
    <x v="0"/>
    <x v="3"/>
    <s v="Oyo"/>
    <x v="0"/>
    <d v="2023-10-31T00:00:00"/>
    <d v="1899-12-30T16:56:00"/>
    <n v="2023"/>
  </r>
  <r>
    <n v="676"/>
    <s v="Wed development"/>
    <x v="1"/>
    <x v="0"/>
    <s v="Niger"/>
    <x v="0"/>
    <d v="2023-10-31T00:00:00"/>
    <d v="1899-12-30T17:17:00"/>
    <n v="2023"/>
  </r>
  <r>
    <n v="677"/>
    <s v="Data Analysis"/>
    <x v="0"/>
    <x v="0"/>
    <s v="Anambra"/>
    <x v="0"/>
    <d v="2023-10-31T00:00:00"/>
    <d v="1899-12-30T17:27:00"/>
    <n v="2023"/>
  </r>
  <r>
    <n v="678"/>
    <s v="Business analysis"/>
    <x v="0"/>
    <x v="0"/>
    <s v="Rivers"/>
    <x v="0"/>
    <d v="2023-10-31T00:00:00"/>
    <d v="1899-12-30T17:36:00"/>
    <n v="2023"/>
  </r>
  <r>
    <n v="679"/>
    <s v="Business skills"/>
    <x v="1"/>
    <x v="1"/>
    <s v="Ondo"/>
    <x v="0"/>
    <d v="2023-10-31T00:00:00"/>
    <d v="1899-12-30T17:43:00"/>
    <n v="2023"/>
  </r>
  <r>
    <n v="680"/>
    <s v="Data analysis"/>
    <x v="1"/>
    <x v="0"/>
    <s v="Osun"/>
    <x v="0"/>
    <d v="2023-10-31T00:00:00"/>
    <d v="1899-12-30T20:54:00"/>
    <n v="2023"/>
  </r>
  <r>
    <n v="681"/>
    <s v="tech"/>
    <x v="0"/>
    <x v="0"/>
    <s v="Lagos"/>
    <x v="0"/>
    <d v="2023-01-11T00:00:00"/>
    <d v="1899-12-30T13:03:00"/>
    <n v="2023"/>
  </r>
  <r>
    <n v="682"/>
    <s v="Business analysis"/>
    <x v="1"/>
    <x v="0"/>
    <s v="Lagos"/>
    <x v="0"/>
    <d v="2023-02-11T00:00:00"/>
    <d v="1899-12-30T09:37:00"/>
    <n v="2023"/>
  </r>
  <r>
    <n v="683"/>
    <s v="Affliate marketing"/>
    <x v="0"/>
    <x v="0"/>
    <s v="Osun"/>
    <x v="0"/>
    <d v="2023-02-11T00:00:00"/>
    <d v="1899-12-30T10:51:00"/>
    <n v="2023"/>
  </r>
  <r>
    <n v="684"/>
    <s v="Project management"/>
    <x v="0"/>
    <x v="0"/>
    <s v="Lagos"/>
    <x v="0"/>
    <d v="2023-02-11T00:00:00"/>
    <d v="1899-12-30T11:01:00"/>
    <n v="2023"/>
  </r>
  <r>
    <n v="685"/>
    <s v="Data analysis"/>
    <x v="0"/>
    <x v="0"/>
    <s v="Ogun"/>
    <x v="0"/>
    <d v="2023-02-11T00:00:00"/>
    <d v="1899-12-30T12:57:00"/>
    <n v="2023"/>
  </r>
  <r>
    <n v="686"/>
    <s v="Human Resource Management"/>
    <x v="0"/>
    <x v="0"/>
    <s v="Lagos"/>
    <x v="0"/>
    <d v="2023-02-11T00:00:00"/>
    <d v="1899-12-30T13:04:00"/>
    <n v="2023"/>
  </r>
  <r>
    <n v="687"/>
    <s v="Programming"/>
    <x v="1"/>
    <x v="0"/>
    <s v="Ogun"/>
    <x v="0"/>
    <d v="2023-02-11T00:00:00"/>
    <d v="1899-12-30T13:06:00"/>
    <n v="2023"/>
  </r>
  <r>
    <n v="688"/>
    <s v="Communication"/>
    <x v="0"/>
    <x v="0"/>
    <s v="Lagos"/>
    <x v="0"/>
    <d v="2023-02-11T00:00:00"/>
    <d v="1899-12-30T15:00:00"/>
    <n v="2023"/>
  </r>
  <r>
    <n v="689"/>
    <s v="Web developing"/>
    <x v="0"/>
    <x v="0"/>
    <s v="Lagos"/>
    <x v="0"/>
    <d v="2023-02-11T00:00:00"/>
    <d v="1899-12-30T15:11:00"/>
    <n v="2023"/>
  </r>
  <r>
    <n v="690"/>
    <s v="UI/UX Design"/>
    <x v="0"/>
    <x v="1"/>
    <s v="Lagos"/>
    <x v="0"/>
    <d v="2023-02-11T00:00:00"/>
    <d v="1899-12-30T15:41:00"/>
    <n v="2023"/>
  </r>
  <r>
    <n v="691"/>
    <s v="Tech"/>
    <x v="0"/>
    <x v="0"/>
    <s v="Osun"/>
    <x v="0"/>
    <d v="2023-02-11T00:00:00"/>
    <d v="1899-12-30T16:37:00"/>
    <n v="2023"/>
  </r>
  <r>
    <n v="692"/>
    <s v="Data analyst"/>
    <x v="0"/>
    <x v="0"/>
    <s v="Lagos"/>
    <x v="0"/>
    <d v="2023-02-11T00:00:00"/>
    <d v="1899-12-30T17:04:00"/>
    <n v="2023"/>
  </r>
  <r>
    <n v="693"/>
    <s v="Data analysis"/>
    <x v="0"/>
    <x v="0"/>
    <s v="FCT"/>
    <x v="0"/>
    <d v="2023-03-11T00:00:00"/>
    <d v="1899-12-30T21:29:00"/>
    <n v="2023"/>
  </r>
  <r>
    <n v="694"/>
    <s v="Business analysis"/>
    <x v="0"/>
    <x v="0"/>
    <s v="Ogun"/>
    <x v="0"/>
    <d v="2023-03-11T00:00:00"/>
    <d v="1899-12-30T21:59:00"/>
    <n v="2023"/>
  </r>
  <r>
    <n v="695"/>
    <s v="Web development"/>
    <x v="0"/>
    <x v="0"/>
    <s v="Ekiti"/>
    <x v="0"/>
    <d v="2023-04-11T00:00:00"/>
    <d v="1899-12-30T16:29:00"/>
    <n v="2023"/>
  </r>
  <r>
    <n v="696"/>
    <s v="I am new to tech"/>
    <x v="0"/>
    <x v="0"/>
    <s v="Ogun"/>
    <x v="0"/>
    <d v="2023-06-11T00:00:00"/>
    <d v="1899-12-30T09:38:00"/>
    <n v="2023"/>
  </r>
  <r>
    <n v="697"/>
    <s v="Front end web development"/>
    <x v="1"/>
    <x v="0"/>
    <s v="Cross River"/>
    <x v="0"/>
    <d v="2023-06-11T00:00:00"/>
    <d v="1899-12-30T09:41:00"/>
    <n v="2023"/>
  </r>
  <r>
    <n v="698"/>
    <s v="Web development (Front end)"/>
    <x v="1"/>
    <x v="0"/>
    <s v="Others"/>
    <x v="0"/>
    <d v="2023-06-11T00:00:00"/>
    <d v="1899-12-30T09:49:00"/>
    <n v="2023"/>
  </r>
  <r>
    <n v="699"/>
    <s v="Web development (front end)"/>
    <x v="0"/>
    <x v="0"/>
    <s v="Osun"/>
    <x v="0"/>
    <d v="2023-06-11T00:00:00"/>
    <d v="1899-12-30T10:23:00"/>
    <n v="2023"/>
  </r>
  <r>
    <n v="700"/>
    <s v="QA/Software Testing/Web development"/>
    <x v="0"/>
    <x v="0"/>
    <s v="Enugu"/>
    <x v="0"/>
    <d v="2023-06-11T00:00:00"/>
    <d v="1899-12-30T10:41:00"/>
    <n v="2023"/>
  </r>
  <r>
    <n v="701"/>
    <s v="Programming"/>
    <x v="1"/>
    <x v="0"/>
    <s v="Oyo"/>
    <x v="0"/>
    <d v="2023-06-11T00:00:00"/>
    <d v="1899-12-30T10:42:00"/>
    <n v="2023"/>
  </r>
  <r>
    <n v="702"/>
    <s v="Tech"/>
    <x v="0"/>
    <x v="0"/>
    <s v="Ogun"/>
    <x v="0"/>
    <d v="2023-06-11T00:00:00"/>
    <d v="1899-12-30T10:45:00"/>
    <n v="2023"/>
  </r>
  <r>
    <n v="703"/>
    <s v="Web  development front end."/>
    <x v="0"/>
    <x v="0"/>
    <s v="Anambra"/>
    <x v="0"/>
    <d v="2023-06-11T00:00:00"/>
    <d v="1899-12-30T11:45:00"/>
    <n v="2023"/>
  </r>
  <r>
    <n v="704"/>
    <s v="Tech"/>
    <x v="0"/>
    <x v="0"/>
    <s v="Oyo"/>
    <x v="0"/>
    <d v="2023-06-11T00:00:00"/>
    <d v="1899-12-30T12:14:00"/>
    <n v="2023"/>
  </r>
  <r>
    <n v="705"/>
    <s v="Web development for teen"/>
    <x v="0"/>
    <x v="0"/>
    <s v="Lagos"/>
    <x v="0"/>
    <d v="2023-06-11T00:00:00"/>
    <d v="1899-12-30T13:59:00"/>
    <n v="2023"/>
  </r>
  <r>
    <n v="706"/>
    <s v="Branding and marketing"/>
    <x v="0"/>
    <x v="0"/>
    <s v="Ogun"/>
    <x v="0"/>
    <d v="2023-06-11T00:00:00"/>
    <d v="1899-12-30T14:22:00"/>
    <n v="2023"/>
  </r>
  <r>
    <n v="707"/>
    <s v="Web Design"/>
    <x v="0"/>
    <x v="3"/>
    <s v="Others"/>
    <x v="0"/>
    <d v="2023-06-11T00:00:00"/>
    <d v="1899-12-30T14:33:00"/>
    <n v="2023"/>
  </r>
  <r>
    <n v="708"/>
    <s v="Business Analysis"/>
    <x v="0"/>
    <x v="0"/>
    <s v="Lagos"/>
    <x v="0"/>
    <d v="2023-06-11T00:00:00"/>
    <d v="1899-12-30T15:15:00"/>
    <n v="2023"/>
  </r>
  <r>
    <n v="709"/>
    <s v="Business analysis"/>
    <x v="0"/>
    <x v="0"/>
    <s v="Oyo"/>
    <x v="0"/>
    <d v="2023-06-11T00:00:00"/>
    <d v="1899-12-30T15:31:00"/>
    <n v="2023"/>
  </r>
  <r>
    <n v="710"/>
    <s v="Business analysis"/>
    <x v="0"/>
    <x v="0"/>
    <s v="Ogun"/>
    <x v="0"/>
    <d v="2023-06-11T00:00:00"/>
    <d v="1899-12-30T16:58:00"/>
    <n v="2023"/>
  </r>
  <r>
    <n v="711"/>
    <s v="Data analysis"/>
    <x v="0"/>
    <x v="0"/>
    <s v="International"/>
    <x v="2"/>
    <d v="2023-07-11T00:00:00"/>
    <d v="1899-12-30T04:07:00"/>
    <n v="2023"/>
  </r>
  <r>
    <n v="712"/>
    <s v="Affiliate marketing"/>
    <x v="0"/>
    <x v="1"/>
    <s v="Ekiti"/>
    <x v="0"/>
    <d v="2023-07-11T00:00:00"/>
    <d v="1899-12-30T08:54:00"/>
    <n v="2023"/>
  </r>
  <r>
    <n v="713"/>
    <s v="Full stack developer"/>
    <x v="1"/>
    <x v="0"/>
    <s v="Lagos"/>
    <x v="0"/>
    <d v="2023-07-11T00:00:00"/>
    <d v="1899-12-30T08:57:00"/>
    <n v="2023"/>
  </r>
  <r>
    <n v="714"/>
    <s v="QA"/>
    <x v="0"/>
    <x v="2"/>
    <s v="Lagos"/>
    <x v="0"/>
    <d v="2023-07-11T00:00:00"/>
    <d v="1899-12-30T10:26:00"/>
    <n v="2023"/>
  </r>
  <r>
    <n v="715"/>
    <s v="Tech"/>
    <x v="1"/>
    <x v="0"/>
    <s v="Lagos"/>
    <x v="0"/>
    <d v="2023-08-11T00:00:00"/>
    <d v="1899-12-30T09:43:00"/>
    <n v="2023"/>
  </r>
  <r>
    <n v="716"/>
    <s v="web design"/>
    <x v="0"/>
    <x v="0"/>
    <s v="Delta"/>
    <x v="0"/>
    <d v="2023-08-11T00:00:00"/>
    <d v="1899-12-30T14:54:00"/>
    <n v="2023"/>
  </r>
  <r>
    <n v="717"/>
    <s v="Web Development (Front End)"/>
    <x v="1"/>
    <x v="0"/>
    <s v="Ogun"/>
    <x v="0"/>
    <d v="2023-08-11T00:00:00"/>
    <d v="1899-12-30T19:32:00"/>
    <n v="2023"/>
  </r>
  <r>
    <n v="718"/>
    <s v="None yet"/>
    <x v="0"/>
    <x v="2"/>
    <s v="Lagos"/>
    <x v="0"/>
    <d v="2023-08-11T00:00:00"/>
    <d v="1899-12-30T23:12:00"/>
    <n v="2023"/>
  </r>
  <r>
    <n v="719"/>
    <s v="Communicating skills Writing skills"/>
    <x v="0"/>
    <x v="0"/>
    <s v="Ogun"/>
    <x v="0"/>
    <d v="2023-08-11T00:00:00"/>
    <d v="1899-12-30T23:44:00"/>
    <n v="2023"/>
  </r>
  <r>
    <n v="720"/>
    <s v="Data analysts"/>
    <x v="0"/>
    <x v="0"/>
    <s v="Lagos"/>
    <x v="0"/>
    <d v="2023-09-11T00:00:00"/>
    <d v="1899-12-30T00:06:00"/>
    <n v="2023"/>
  </r>
  <r>
    <n v="721"/>
    <s v="Web Development"/>
    <x v="1"/>
    <x v="0"/>
    <s v="Lagos"/>
    <x v="0"/>
    <d v="2023-09-11T00:00:00"/>
    <d v="1899-12-30T07:09:00"/>
    <n v="2023"/>
  </r>
  <r>
    <n v="722"/>
    <s v="Web development"/>
    <x v="0"/>
    <x v="0"/>
    <s v="Kwara"/>
    <x v="0"/>
    <d v="2023-09-11T00:00:00"/>
    <d v="1899-12-30T10:27:00"/>
    <n v="2023"/>
  </r>
  <r>
    <n v="723"/>
    <s v="Business and data analysis"/>
    <x v="0"/>
    <x v="0"/>
    <s v="Lagos"/>
    <x v="0"/>
    <d v="2023-09-11T00:00:00"/>
    <d v="1899-12-30T10:37:00"/>
    <n v="2023"/>
  </r>
  <r>
    <n v="724"/>
    <s v="Business Analysis"/>
    <x v="1"/>
    <x v="1"/>
    <s v="International"/>
    <x v="2"/>
    <d v="2023-09-11T00:00:00"/>
    <d v="1899-12-30T10:39:00"/>
    <n v="2023"/>
  </r>
  <r>
    <n v="725"/>
    <s v="Data analysis"/>
    <x v="1"/>
    <x v="0"/>
    <s v="Lagos"/>
    <x v="0"/>
    <d v="2023-09-11T00:00:00"/>
    <d v="1899-12-30T11:13:00"/>
    <n v="2023"/>
  </r>
  <r>
    <n v="726"/>
    <s v="Graphic designing"/>
    <x v="0"/>
    <x v="0"/>
    <s v="Kaduna"/>
    <x v="0"/>
    <d v="2023-09-11T00:00:00"/>
    <d v="1899-12-30T11:25:00"/>
    <n v="2023"/>
  </r>
  <r>
    <n v="727"/>
    <s v="UI design"/>
    <x v="0"/>
    <x v="0"/>
    <s v="FCT"/>
    <x v="0"/>
    <d v="2023-09-11T00:00:00"/>
    <d v="1899-12-30T12:13:00"/>
    <n v="2023"/>
  </r>
  <r>
    <n v="728"/>
    <s v="Data analytics"/>
    <x v="0"/>
    <x v="0"/>
    <s v="Lagos"/>
    <x v="0"/>
    <d v="2023-09-11T00:00:00"/>
    <d v="1899-12-30T14:09:00"/>
    <n v="2023"/>
  </r>
  <r>
    <n v="729"/>
    <s v="Tech"/>
    <x v="1"/>
    <x v="0"/>
    <s v="Lagos"/>
    <x v="0"/>
    <d v="2023-10-11T00:00:00"/>
    <d v="1899-12-30T11:33:00"/>
    <n v="2023"/>
  </r>
  <r>
    <n v="730"/>
    <s v="Tech"/>
    <x v="1"/>
    <x v="0"/>
    <s v="Lagos"/>
    <x v="0"/>
    <d v="2023-10-11T00:00:00"/>
    <d v="1899-12-30T11:38:00"/>
    <n v="2023"/>
  </r>
  <r>
    <n v="731"/>
    <s v="Product design"/>
    <x v="0"/>
    <x v="0"/>
    <s v="Lagos"/>
    <x v="0"/>
    <d v="2023-10-11T00:00:00"/>
    <d v="1899-12-30T11:53:00"/>
    <n v="2023"/>
  </r>
  <r>
    <n v="732"/>
    <s v="Product design"/>
    <x v="0"/>
    <x v="0"/>
    <s v="Lagos"/>
    <x v="0"/>
    <d v="2023-10-11T00:00:00"/>
    <d v="1899-12-30T11:53:00"/>
    <n v="2023"/>
  </r>
  <r>
    <n v="733"/>
    <s v="alealaba616@gmail.com"/>
    <x v="0"/>
    <x v="0"/>
    <s v="Lagos"/>
    <x v="0"/>
    <d v="2023-10-11T00:00:00"/>
    <d v="1899-12-30T13:03:00"/>
    <n v="2023"/>
  </r>
  <r>
    <n v="734"/>
    <s v="Digital marketing"/>
    <x v="0"/>
    <x v="2"/>
    <s v="Oyo"/>
    <x v="0"/>
    <d v="2023-10-11T00:00:00"/>
    <d v="1899-12-30T13:25:00"/>
    <n v="2023"/>
  </r>
  <r>
    <n v="735"/>
    <s v="Graphic design"/>
    <x v="1"/>
    <x v="1"/>
    <s v="Lagos"/>
    <x v="0"/>
    <d v="2023-10-11T00:00:00"/>
    <d v="1899-12-30T13:43:00"/>
    <n v="2023"/>
  </r>
  <r>
    <n v="736"/>
    <s v="Data analytics &amp; web development for teens"/>
    <x v="0"/>
    <x v="0"/>
    <s v="Lagos"/>
    <x v="0"/>
    <d v="2023-10-11T00:00:00"/>
    <d v="1899-12-30T18:31:00"/>
    <n v="2023"/>
  </r>
  <r>
    <n v="737"/>
    <s v="Web development"/>
    <x v="1"/>
    <x v="0"/>
    <s v="Lagos"/>
    <x v="0"/>
    <d v="2023-11-11T00:00:00"/>
    <d v="1899-12-30T13:12:00"/>
    <n v="2023"/>
  </r>
  <r>
    <n v="738"/>
    <s v="We development"/>
    <x v="1"/>
    <x v="0"/>
    <s v="Ogun"/>
    <x v="0"/>
    <d v="2023-11-11T00:00:00"/>
    <d v="1899-12-30T13:16:00"/>
    <n v="2023"/>
  </r>
  <r>
    <n v="739"/>
    <s v="Digital marketing"/>
    <x v="0"/>
    <x v="0"/>
    <s v="Lagos"/>
    <x v="0"/>
    <d v="2023-11-11T00:00:00"/>
    <d v="1899-12-30T18:21:00"/>
    <n v="2023"/>
  </r>
  <r>
    <n v="740"/>
    <s v="Digital marketing"/>
    <x v="0"/>
    <x v="0"/>
    <s v="International"/>
    <x v="2"/>
    <d v="2023-11-11T00:00:00"/>
    <d v="1899-12-30T21:28:00"/>
    <n v="2023"/>
  </r>
  <r>
    <n v="741"/>
    <s v="Software developer"/>
    <x v="1"/>
    <x v="0"/>
    <s v="Lagos"/>
    <x v="0"/>
    <d v="2023-11-11T00:00:00"/>
    <d v="1899-12-30T21:47:00"/>
    <n v="2023"/>
  </r>
  <r>
    <n v="742"/>
    <s v="Business analysis"/>
    <x v="0"/>
    <x v="0"/>
    <s v="Ekiti"/>
    <x v="0"/>
    <d v="2023-11-13T00:00:00"/>
    <d v="1899-12-30T08:26:00"/>
    <n v="2023"/>
  </r>
  <r>
    <n v="743"/>
    <s v="Technologies"/>
    <x v="0"/>
    <x v="0"/>
    <s v="Oyo"/>
    <x v="0"/>
    <d v="2023-11-13T00:00:00"/>
    <d v="1899-12-30T08:46:00"/>
    <n v="2023"/>
  </r>
  <r>
    <n v="744"/>
    <s v="Digital marketing"/>
    <x v="1"/>
    <x v="0"/>
    <s v="Oyo"/>
    <x v="0"/>
    <d v="2023-11-13T00:00:00"/>
    <d v="1899-12-30T09:09:00"/>
    <n v="2023"/>
  </r>
  <r>
    <n v="745"/>
    <s v="Web development"/>
    <x v="1"/>
    <x v="0"/>
    <s v="Ogun"/>
    <x v="0"/>
    <d v="2023-11-13T00:00:00"/>
    <d v="1899-12-30T09:38:00"/>
    <n v="2023"/>
  </r>
  <r>
    <n v="746"/>
    <s v="I'm new to tech so I want to know what it entails"/>
    <x v="0"/>
    <x v="0"/>
    <s v="Ondo"/>
    <x v="0"/>
    <d v="2023-11-13T00:00:00"/>
    <d v="1899-12-30T12:12:00"/>
    <n v="2023"/>
  </r>
  <r>
    <n v="747"/>
    <s v="B"/>
    <x v="0"/>
    <x v="0"/>
    <s v="Lagos"/>
    <x v="0"/>
    <d v="2023-11-13T00:00:00"/>
    <d v="1899-12-30T13:08:00"/>
    <n v="2023"/>
  </r>
  <r>
    <n v="748"/>
    <s v="Data analysis"/>
    <x v="0"/>
    <x v="1"/>
    <s v="Lagos"/>
    <x v="0"/>
    <d v="2023-11-14T00:00:00"/>
    <d v="1899-12-30T01:05:00"/>
    <n v="2023"/>
  </r>
  <r>
    <n v="749"/>
    <s v="Data analysis"/>
    <x v="1"/>
    <x v="0"/>
    <s v="Lagos"/>
    <x v="0"/>
    <d v="2023-11-14T00:00:00"/>
    <d v="1899-12-30T05:43:00"/>
    <n v="2023"/>
  </r>
  <r>
    <n v="750"/>
    <s v="Programming"/>
    <x v="0"/>
    <x v="0"/>
    <s v="Oyo"/>
    <x v="0"/>
    <d v="2023-11-14T00:00:00"/>
    <d v="1899-12-30T15:51:00"/>
    <n v="2023"/>
  </r>
  <r>
    <n v="751"/>
    <s v="Web development ui&amp;ux design"/>
    <x v="0"/>
    <x v="0"/>
    <s v="Lagos"/>
    <x v="0"/>
    <d v="2023-11-15T00:00:00"/>
    <d v="1899-12-30T08:49:00"/>
    <n v="2023"/>
  </r>
  <r>
    <n v="752"/>
    <s v="Business Analysis"/>
    <x v="0"/>
    <x v="0"/>
    <s v="Ekiti"/>
    <x v="0"/>
    <d v="2023-11-15T00:00:00"/>
    <d v="1899-12-30T09:25:00"/>
    <n v="2023"/>
  </r>
  <r>
    <n v="753"/>
    <s v="Digital marketing"/>
    <x v="0"/>
    <x v="0"/>
    <s v="Ogun"/>
    <x v="0"/>
    <d v="2023-11-15T00:00:00"/>
    <d v="1899-12-30T10:52:00"/>
    <n v="2023"/>
  </r>
  <r>
    <n v="754"/>
    <s v="Business Analysis"/>
    <x v="0"/>
    <x v="0"/>
    <s v="International"/>
    <x v="2"/>
    <d v="2023-11-15T00:00:00"/>
    <d v="1899-12-30T17:02:00"/>
    <n v="2023"/>
  </r>
  <r>
    <n v="755"/>
    <s v="Coding"/>
    <x v="1"/>
    <x v="0"/>
    <s v="Ogun"/>
    <x v="0"/>
    <d v="2023-11-16T00:00:00"/>
    <d v="1899-12-30T07:59:00"/>
    <n v="2023"/>
  </r>
  <r>
    <n v="756"/>
    <s v="Data analyst"/>
    <x v="1"/>
    <x v="0"/>
    <s v="Ogun"/>
    <x v="0"/>
    <d v="2023-11-16T00:00:00"/>
    <d v="1899-12-30T08:07:00"/>
    <n v="2023"/>
  </r>
  <r>
    <n v="757"/>
    <s v="Data analytics"/>
    <x v="0"/>
    <x v="0"/>
    <s v="Ogun"/>
    <x v="0"/>
    <d v="2023-11-16T00:00:00"/>
    <d v="1899-12-30T10:08:00"/>
    <n v="2023"/>
  </r>
  <r>
    <n v="758"/>
    <s v="Business analyst"/>
    <x v="0"/>
    <x v="0"/>
    <s v="Oyo"/>
    <x v="0"/>
    <d v="2023-11-16T00:00:00"/>
    <d v="1899-12-30T12:00:00"/>
    <n v="2023"/>
  </r>
  <r>
    <n v="759"/>
    <s v="Data analysis"/>
    <x v="0"/>
    <x v="0"/>
    <s v="Lagos"/>
    <x v="0"/>
    <d v="2023-11-16T00:00:00"/>
    <d v="1899-12-30T21:56:00"/>
    <n v="2023"/>
  </r>
  <r>
    <n v="760"/>
    <s v="Business analyst"/>
    <x v="0"/>
    <x v="3"/>
    <s v="Lagos"/>
    <x v="0"/>
    <d v="2023-11-17T00:00:00"/>
    <d v="1899-12-30T12:19:00"/>
    <n v="2023"/>
  </r>
  <r>
    <n v="761"/>
    <s v="Programming (python)"/>
    <x v="0"/>
    <x v="0"/>
    <s v="Lagos"/>
    <x v="0"/>
    <d v="2023-11-19T00:00:00"/>
    <d v="1899-12-30T12:38:00"/>
    <n v="2023"/>
  </r>
  <r>
    <n v="762"/>
    <s v="Python programming"/>
    <x v="0"/>
    <x v="1"/>
    <s v="Ondo"/>
    <x v="0"/>
    <d v="2023-11-20T00:00:00"/>
    <d v="1899-12-30T11:13:00"/>
    <n v="2023"/>
  </r>
  <r>
    <n v="763"/>
    <s v="Data Analysis"/>
    <x v="0"/>
    <x v="0"/>
    <s v="Edo"/>
    <x v="0"/>
    <d v="2023-11-20T00:00:00"/>
    <d v="1899-12-30T14:50:00"/>
    <n v="2023"/>
  </r>
  <r>
    <n v="764"/>
    <s v="UI/UX design and IT"/>
    <x v="0"/>
    <x v="0"/>
    <s v="Kwara"/>
    <x v="0"/>
    <d v="2023-11-21T00:00:00"/>
    <d v="1899-12-30T03:50:00"/>
    <n v="2023"/>
  </r>
  <r>
    <n v="765"/>
    <s v="Data Analyst"/>
    <x v="0"/>
    <x v="0"/>
    <s v="Lagos"/>
    <x v="0"/>
    <d v="2023-11-21T00:00:00"/>
    <d v="1899-12-30T10:50:00"/>
    <n v="2023"/>
  </r>
  <r>
    <n v="766"/>
    <s v="Web development"/>
    <x v="0"/>
    <x v="0"/>
    <s v="Lagos"/>
    <x v="0"/>
    <d v="2023-11-21T00:00:00"/>
    <d v="1899-12-30T10:59:00"/>
    <n v="2023"/>
  </r>
  <r>
    <n v="767"/>
    <s v="Data scientist/analysist"/>
    <x v="0"/>
    <x v="0"/>
    <s v="Lagos"/>
    <x v="0"/>
    <d v="2023-11-21T00:00:00"/>
    <d v="1899-12-30T12:14:00"/>
    <n v="2023"/>
  </r>
  <r>
    <n v="768"/>
    <s v="Data analyst"/>
    <x v="1"/>
    <x v="0"/>
    <s v="Ondo"/>
    <x v="0"/>
    <d v="2023-11-21T00:00:00"/>
    <d v="1899-12-30T13:27:00"/>
    <n v="2023"/>
  </r>
  <r>
    <n v="769"/>
    <s v="Business analysis"/>
    <x v="1"/>
    <x v="0"/>
    <s v="Oyo"/>
    <x v="0"/>
    <d v="2023-11-22T00:00:00"/>
    <d v="1899-12-30T10:39:00"/>
    <n v="2023"/>
  </r>
  <r>
    <n v="770"/>
    <s v="Digital marketing and business analytics"/>
    <x v="0"/>
    <x v="0"/>
    <s v="Lagos"/>
    <x v="0"/>
    <d v="2023-11-23T00:00:00"/>
    <d v="1899-12-30T09:38:00"/>
    <n v="2023"/>
  </r>
  <r>
    <n v="771"/>
    <s v="Tech developer"/>
    <x v="0"/>
    <x v="2"/>
    <s v="International"/>
    <x v="2"/>
    <d v="2023-11-23T00:00:00"/>
    <d v="1899-12-30T18:15:00"/>
    <n v="2023"/>
  </r>
  <r>
    <n v="772"/>
    <s v="Web design"/>
    <x v="0"/>
    <x v="0"/>
    <s v="Lagos"/>
    <x v="0"/>
    <d v="2023-11-24T00:00:00"/>
    <d v="1899-12-30T08:48:00"/>
    <n v="2023"/>
  </r>
  <r>
    <n v="773"/>
    <s v="Data Analysis"/>
    <x v="0"/>
    <x v="0"/>
    <s v="Lagos"/>
    <x v="0"/>
    <d v="2023-11-24T00:00:00"/>
    <d v="1899-12-30T09:51:00"/>
    <n v="2023"/>
  </r>
  <r>
    <n v="774"/>
    <s v="Cybersecurity and coding"/>
    <x v="0"/>
    <x v="0"/>
    <s v="Lagos"/>
    <x v="0"/>
    <d v="2023-11-24T00:00:00"/>
    <d v="1899-12-30T10:15:00"/>
    <n v="2023"/>
  </r>
  <r>
    <n v="775"/>
    <s v="Business analysis"/>
    <x v="0"/>
    <x v="0"/>
    <s v="Lagos"/>
    <x v="0"/>
    <d v="2023-11-24T00:00:00"/>
    <d v="1899-12-30T11:11:00"/>
    <n v="2023"/>
  </r>
  <r>
    <n v="776"/>
    <s v="Web development"/>
    <x v="0"/>
    <x v="0"/>
    <s v="Ogun"/>
    <x v="0"/>
    <d v="2023-11-24T00:00:00"/>
    <d v="1899-12-30T12:17:00"/>
    <n v="2023"/>
  </r>
  <r>
    <n v="777"/>
    <s v="Data analysis"/>
    <x v="0"/>
    <x v="0"/>
    <s v="Lagos"/>
    <x v="0"/>
    <d v="2023-11-25T00:00:00"/>
    <d v="1899-12-30T04:13:00"/>
    <n v="2023"/>
  </r>
  <r>
    <n v="778"/>
    <s v="Business Analysis"/>
    <x v="0"/>
    <x v="0"/>
    <s v="Lagos"/>
    <x v="0"/>
    <d v="2023-11-25T00:00:00"/>
    <d v="1899-12-30T05:27:00"/>
    <n v="2023"/>
  </r>
  <r>
    <n v="779"/>
    <s v="Business Analysis"/>
    <x v="0"/>
    <x v="1"/>
    <s v="Lagos"/>
    <x v="0"/>
    <d v="2023-11-25T00:00:00"/>
    <d v="1899-12-30T05:43:00"/>
    <n v="2023"/>
  </r>
  <r>
    <n v="780"/>
    <s v="Business analysis"/>
    <x v="0"/>
    <x v="0"/>
    <s v="Lagos"/>
    <x v="0"/>
    <d v="2023-11-25T00:00:00"/>
    <d v="1899-12-30T05:52:00"/>
    <n v="2023"/>
  </r>
  <r>
    <n v="781"/>
    <s v="Data analysis"/>
    <x v="1"/>
    <x v="0"/>
    <s v="Lagos"/>
    <x v="0"/>
    <d v="2023-11-25T00:00:00"/>
    <d v="1899-12-30T07:51:00"/>
    <n v="2023"/>
  </r>
  <r>
    <n v="782"/>
    <s v="data science"/>
    <x v="1"/>
    <x v="0"/>
    <s v="Others"/>
    <x v="0"/>
    <d v="2023-11-25T00:00:00"/>
    <d v="1899-12-30T10:54:00"/>
    <n v="2023"/>
  </r>
  <r>
    <n v="783"/>
    <s v="Data Analytics"/>
    <x v="0"/>
    <x v="0"/>
    <s v="Lagos"/>
    <x v="0"/>
    <d v="2023-11-25T00:00:00"/>
    <d v="1899-12-30T12:55:00"/>
    <n v="2023"/>
  </r>
  <r>
    <n v="784"/>
    <s v="Business Analysis"/>
    <x v="1"/>
    <x v="0"/>
    <s v="Osun"/>
    <x v="0"/>
    <d v="2023-11-25T00:00:00"/>
    <d v="1899-12-30T17:47:00"/>
    <n v="2023"/>
  </r>
  <r>
    <n v="785"/>
    <s v="Business Analysis"/>
    <x v="1"/>
    <x v="2"/>
    <s v="Osun"/>
    <x v="0"/>
    <d v="2023-11-25T00:00:00"/>
    <d v="1899-12-30T17:53:00"/>
    <n v="2023"/>
  </r>
  <r>
    <n v="786"/>
    <s v="Business Analysis"/>
    <x v="0"/>
    <x v="3"/>
    <s v="Others"/>
    <x v="0"/>
    <d v="2023-11-26T00:00:00"/>
    <d v="1899-12-30T03:44:00"/>
    <n v="2023"/>
  </r>
  <r>
    <n v="787"/>
    <s v="Business analyst"/>
    <x v="0"/>
    <x v="0"/>
    <s v="Ogun"/>
    <x v="0"/>
    <d v="2023-11-26T00:00:00"/>
    <d v="1899-12-30T15:47:00"/>
    <n v="2023"/>
  </r>
  <r>
    <n v="788"/>
    <s v="Marketing"/>
    <x v="0"/>
    <x v="0"/>
    <s v="Lagos"/>
    <x v="0"/>
    <d v="2023-11-27T00:00:00"/>
    <d v="1899-12-30T08:00:00"/>
    <n v="2023"/>
  </r>
  <r>
    <n v="789"/>
    <s v="Web development Backend"/>
    <x v="0"/>
    <x v="0"/>
    <s v="Lagos"/>
    <x v="0"/>
    <d v="2023-11-28T00:00:00"/>
    <d v="1899-12-30T17:36:00"/>
    <n v="2023"/>
  </r>
  <r>
    <n v="790"/>
    <s v="Data Analysis"/>
    <x v="0"/>
    <x v="0"/>
    <s v="Lagos"/>
    <x v="0"/>
    <d v="2023-01-12T00:00:00"/>
    <d v="1899-12-30T13:13:00"/>
    <n v="2023"/>
  </r>
  <r>
    <n v="791"/>
    <s v="Web development"/>
    <x v="1"/>
    <x v="0"/>
    <s v="International"/>
    <x v="2"/>
    <d v="2023-02-12T00:00:00"/>
    <d v="1899-12-30T06:17:00"/>
    <n v="2023"/>
  </r>
  <r>
    <n v="792"/>
    <s v="Web development"/>
    <x v="0"/>
    <x v="0"/>
    <s v="Osun"/>
    <x v="0"/>
    <d v="2023-03-12T00:00:00"/>
    <d v="1899-12-30T05:59:00"/>
    <n v="2023"/>
  </r>
  <r>
    <n v="793"/>
    <s v="Digital Marketing"/>
    <x v="1"/>
    <x v="3"/>
    <s v="Ogun"/>
    <x v="0"/>
    <d v="2023-04-12T00:00:00"/>
    <d v="1899-12-30T14:34:00"/>
    <n v="2023"/>
  </r>
  <r>
    <n v="794"/>
    <s v="Wed development"/>
    <x v="1"/>
    <x v="0"/>
    <s v="Lagos"/>
    <x v="0"/>
    <d v="2023-05-12T00:00:00"/>
    <d v="1899-12-30T23:14:00"/>
    <n v="2023"/>
  </r>
  <r>
    <n v="795"/>
    <s v="Backend &amp; front end"/>
    <x v="1"/>
    <x v="0"/>
    <s v="Lagos"/>
    <x v="0"/>
    <d v="2023-07-12T00:00:00"/>
    <d v="1899-12-30T07:54:00"/>
    <n v="2023"/>
  </r>
  <r>
    <n v="796"/>
    <s v="Data Science"/>
    <x v="0"/>
    <x v="2"/>
    <s v="Lagos"/>
    <x v="0"/>
    <d v="2023-07-12T00:00:00"/>
    <d v="1899-12-30T13:53:00"/>
    <n v="2023"/>
  </r>
  <r>
    <n v="797"/>
    <s v="TECH"/>
    <x v="1"/>
    <x v="1"/>
    <s v="Lagos"/>
    <x v="0"/>
    <d v="2023-07-12T00:00:00"/>
    <d v="1899-12-30T16:07:00"/>
    <n v="2023"/>
  </r>
  <r>
    <n v="798"/>
    <s v="Web Development"/>
    <x v="0"/>
    <x v="0"/>
    <s v="International"/>
    <x v="2"/>
    <d v="2023-08-12T00:00:00"/>
    <d v="1899-12-30T09:00:00"/>
    <n v="2023"/>
  </r>
  <r>
    <n v="799"/>
    <s v="Financial analysis"/>
    <x v="0"/>
    <x v="0"/>
    <s v="Ekiti"/>
    <x v="0"/>
    <d v="2023-08-12T00:00:00"/>
    <d v="1899-12-30T23:12:00"/>
    <n v="2023"/>
  </r>
  <r>
    <n v="800"/>
    <s v="Data Analysis"/>
    <x v="0"/>
    <x v="1"/>
    <s v="Lagos"/>
    <x v="0"/>
    <d v="2023-12-12T00:00:00"/>
    <d v="1899-12-30T09:15:00"/>
    <n v="2023"/>
  </r>
  <r>
    <n v="801"/>
    <s v="Data analysis"/>
    <x v="0"/>
    <x v="0"/>
    <s v="Ogun"/>
    <x v="0"/>
    <d v="2023-12-17T00:00:00"/>
    <d v="1899-12-30T21:03:00"/>
    <n v="2023"/>
  </r>
  <r>
    <n v="802"/>
    <s v="DATA ANALYSIS"/>
    <x v="0"/>
    <x v="0"/>
    <s v="Lagos"/>
    <x v="0"/>
    <d v="2023-12-20T00:00:00"/>
    <d v="1899-12-30T14:42:00"/>
    <n v="2023"/>
  </r>
  <r>
    <n v="803"/>
    <s v="Web developer"/>
    <x v="0"/>
    <x v="1"/>
    <s v="Lagos"/>
    <x v="0"/>
    <d v="2023-12-20T00:00:00"/>
    <d v="1899-12-30T22:21:00"/>
    <n v="2023"/>
  </r>
  <r>
    <n v="804"/>
    <s v="Data science"/>
    <x v="0"/>
    <x v="0"/>
    <s v="Ekiti"/>
    <x v="0"/>
    <d v="2023-12-21T00:00:00"/>
    <d v="1899-12-30T09:36:00"/>
    <n v="2023"/>
  </r>
  <r>
    <n v="805"/>
    <s v="Project Management Business Analysis"/>
    <x v="1"/>
    <x v="0"/>
    <s v="Lagos"/>
    <x v="0"/>
    <d v="2023-12-21T00:00:00"/>
    <d v="1899-12-30T16:56:00"/>
    <n v="2023"/>
  </r>
  <r>
    <n v="806"/>
    <s v="Web design"/>
    <x v="0"/>
    <x v="0"/>
    <s v="Lagos"/>
    <x v="0"/>
    <d v="2023-12-21T00:00:00"/>
    <d v="1899-12-30T17:06:00"/>
    <n v="2023"/>
  </r>
  <r>
    <n v="807"/>
    <s v="Graphics"/>
    <x v="0"/>
    <x v="0"/>
    <s v="Ogun"/>
    <x v="0"/>
    <d v="2023-12-21T00:00:00"/>
    <d v="1899-12-30T17:08:00"/>
    <n v="2023"/>
  </r>
  <r>
    <n v="808"/>
    <s v="Cybersecurity"/>
    <x v="0"/>
    <x v="0"/>
    <s v="Lagos"/>
    <x v="0"/>
    <d v="2023-12-21T00:00:00"/>
    <d v="1899-12-30T17:15:00"/>
    <n v="2023"/>
  </r>
  <r>
    <n v="809"/>
    <s v="Web design"/>
    <x v="0"/>
    <x v="1"/>
    <s v="Lagos"/>
    <x v="0"/>
    <d v="2023-12-21T00:00:00"/>
    <d v="1899-12-30T17:39:00"/>
    <n v="2023"/>
  </r>
  <r>
    <n v="810"/>
    <s v="Data Science"/>
    <x v="1"/>
    <x v="0"/>
    <s v="Lagos"/>
    <x v="0"/>
    <d v="2023-12-21T00:00:00"/>
    <d v="1899-12-30T19:23:00"/>
    <n v="2023"/>
  </r>
  <r>
    <n v="811"/>
    <s v="UI/UX"/>
    <x v="0"/>
    <x v="0"/>
    <s v="Lagos"/>
    <x v="0"/>
    <d v="2023-12-22T00:00:00"/>
    <d v="1899-12-30T00:05:00"/>
    <n v="2023"/>
  </r>
  <r>
    <n v="812"/>
    <s v="Back end business"/>
    <x v="1"/>
    <x v="0"/>
    <s v="Lagos"/>
    <x v="0"/>
    <d v="2023-12-22T00:00:00"/>
    <d v="1899-12-30T01:24:00"/>
    <n v="2023"/>
  </r>
  <r>
    <n v="813"/>
    <s v="Data Analytics"/>
    <x v="0"/>
    <x v="0"/>
    <s v="International"/>
    <x v="2"/>
    <d v="2023-12-22T00:00:00"/>
    <d v="1899-12-30T03:41:00"/>
    <n v="2023"/>
  </r>
  <r>
    <n v="814"/>
    <s v="Data Analysis"/>
    <x v="1"/>
    <x v="0"/>
    <s v="Lagos"/>
    <x v="0"/>
    <d v="2023-12-22T00:00:00"/>
    <d v="1899-12-30T10:10:00"/>
    <n v="2023"/>
  </r>
  <r>
    <n v="815"/>
    <s v="Business analysis"/>
    <x v="0"/>
    <x v="2"/>
    <s v="Lagos"/>
    <x v="0"/>
    <d v="2023-12-22T00:00:00"/>
    <d v="1899-12-30T11:37:00"/>
    <n v="2023"/>
  </r>
  <r>
    <n v="816"/>
    <s v="Data Analysis"/>
    <x v="0"/>
    <x v="0"/>
    <s v="International"/>
    <x v="2"/>
    <d v="2023-12-22T00:00:00"/>
    <d v="1899-12-30T12:44:00"/>
    <n v="2023"/>
  </r>
  <r>
    <n v="817"/>
    <s v="Business Analyst"/>
    <x v="0"/>
    <x v="0"/>
    <s v="Others"/>
    <x v="0"/>
    <d v="2023-12-22T00:00:00"/>
    <d v="1899-12-30T15:37:00"/>
    <n v="2023"/>
  </r>
  <r>
    <n v="818"/>
    <s v="Product management"/>
    <x v="0"/>
    <x v="0"/>
    <s v="Ogun"/>
    <x v="0"/>
    <d v="2023-12-22T00:00:00"/>
    <d v="1899-12-30T20:02:00"/>
    <n v="2023"/>
  </r>
  <r>
    <n v="819"/>
    <s v="UI/UX Design"/>
    <x v="0"/>
    <x v="0"/>
    <s v="Oyo"/>
    <x v="0"/>
    <d v="2023-12-23T00:00:00"/>
    <d v="1899-12-30T00:38:00"/>
    <n v="2023"/>
  </r>
  <r>
    <n v="820"/>
    <s v="Tech"/>
    <x v="0"/>
    <x v="0"/>
    <s v="Lagos"/>
    <x v="0"/>
    <d v="2023-12-23T00:00:00"/>
    <d v="1899-12-30T03:45:00"/>
    <n v="2023"/>
  </r>
  <r>
    <n v="821"/>
    <s v="Software Technology"/>
    <x v="0"/>
    <x v="0"/>
    <s v="Others"/>
    <x v="0"/>
    <d v="2023-12-23T00:00:00"/>
    <d v="1899-12-30T09:01:00"/>
    <n v="2023"/>
  </r>
  <r>
    <n v="822"/>
    <s v="Tech/digital marketing"/>
    <x v="0"/>
    <x v="0"/>
    <s v="Oyo"/>
    <x v="0"/>
    <d v="2023-12-23T00:00:00"/>
    <d v="1899-12-30T10:13:00"/>
    <n v="2023"/>
  </r>
  <r>
    <n v="823"/>
    <s v="Tech"/>
    <x v="0"/>
    <x v="0"/>
    <s v="Kwara"/>
    <x v="0"/>
    <d v="2023-12-24T00:00:00"/>
    <d v="1899-12-30T00:07:00"/>
    <n v="20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1">
  <r>
    <n v="1"/>
    <x v="0"/>
    <x v="0"/>
    <x v="0"/>
    <x v="0"/>
    <x v="0"/>
    <x v="0"/>
    <d v="2023-07-24T00:00:00"/>
    <d v="1899-12-30T11:43:00"/>
    <n v="2023"/>
    <x v="0"/>
  </r>
  <r>
    <n v="2"/>
    <x v="1"/>
    <x v="1"/>
    <x v="0"/>
    <x v="1"/>
    <x v="1"/>
    <x v="0"/>
    <d v="2023-07-25T00:00:00"/>
    <d v="1899-12-30T08:08:00"/>
    <n v="2023"/>
    <x v="0"/>
  </r>
  <r>
    <n v="3"/>
    <x v="0"/>
    <x v="1"/>
    <x v="0"/>
    <x v="1"/>
    <x v="1"/>
    <x v="0"/>
    <d v="2023-07-25T00:00:00"/>
    <d v="1899-12-30T08:46:00"/>
    <n v="2023"/>
    <x v="0"/>
  </r>
  <r>
    <n v="4"/>
    <x v="2"/>
    <x v="1"/>
    <x v="0"/>
    <x v="1"/>
    <x v="1"/>
    <x v="0"/>
    <d v="2023-07-25T00:00:00"/>
    <d v="1899-12-30T08:59:00"/>
    <n v="2023"/>
    <x v="0"/>
  </r>
  <r>
    <n v="5"/>
    <x v="3"/>
    <x v="0"/>
    <x v="0"/>
    <x v="2"/>
    <x v="0"/>
    <x v="0"/>
    <d v="2023-07-25T00:00:00"/>
    <d v="1899-12-30T11:02:00"/>
    <n v="2023"/>
    <x v="0"/>
  </r>
  <r>
    <n v="6"/>
    <x v="2"/>
    <x v="1"/>
    <x v="0"/>
    <x v="0"/>
    <x v="0"/>
    <x v="0"/>
    <d v="2023-07-25T00:00:00"/>
    <d v="1899-12-30T11:19:00"/>
    <n v="2023"/>
    <x v="0"/>
  </r>
  <r>
    <n v="7"/>
    <x v="3"/>
    <x v="1"/>
    <x v="0"/>
    <x v="0"/>
    <x v="0"/>
    <x v="0"/>
    <d v="2023-07-25T00:00:00"/>
    <d v="1899-12-30T11:58:00"/>
    <n v="2023"/>
    <x v="0"/>
  </r>
  <r>
    <n v="8"/>
    <x v="3"/>
    <x v="1"/>
    <x v="0"/>
    <x v="0"/>
    <x v="0"/>
    <x v="0"/>
    <d v="2023-07-25T00:00:00"/>
    <d v="1899-12-30T11:58:00"/>
    <n v="2023"/>
    <x v="0"/>
  </r>
  <r>
    <n v="9"/>
    <x v="4"/>
    <x v="1"/>
    <x v="1"/>
    <x v="0"/>
    <x v="0"/>
    <x v="0"/>
    <d v="2023-07-25T00:00:00"/>
    <d v="1899-12-30T12:18:00"/>
    <n v="2023"/>
    <x v="0"/>
  </r>
  <r>
    <n v="10"/>
    <x v="2"/>
    <x v="1"/>
    <x v="2"/>
    <x v="3"/>
    <x v="2"/>
    <x v="1"/>
    <d v="2023-07-25T00:00:00"/>
    <d v="1899-12-30T12:28:00"/>
    <n v="2023"/>
    <x v="0"/>
  </r>
  <r>
    <n v="11"/>
    <x v="5"/>
    <x v="1"/>
    <x v="0"/>
    <x v="0"/>
    <x v="0"/>
    <x v="0"/>
    <d v="2023-07-25T00:00:00"/>
    <d v="1899-12-30T13:24:00"/>
    <n v="2023"/>
    <x v="0"/>
  </r>
  <r>
    <n v="12"/>
    <x v="2"/>
    <x v="1"/>
    <x v="1"/>
    <x v="4"/>
    <x v="0"/>
    <x v="0"/>
    <d v="2023-07-25T00:00:00"/>
    <d v="1899-12-30T14:09:00"/>
    <n v="2023"/>
    <x v="0"/>
  </r>
  <r>
    <n v="13"/>
    <x v="3"/>
    <x v="1"/>
    <x v="1"/>
    <x v="0"/>
    <x v="0"/>
    <x v="0"/>
    <d v="2023-07-25T00:00:00"/>
    <d v="1899-12-30T18:04:00"/>
    <n v="2023"/>
    <x v="0"/>
  </r>
  <r>
    <n v="14"/>
    <x v="5"/>
    <x v="0"/>
    <x v="0"/>
    <x v="5"/>
    <x v="0"/>
    <x v="0"/>
    <d v="2023-07-25T00:00:00"/>
    <d v="1899-12-30T18:26:00"/>
    <n v="2023"/>
    <x v="0"/>
  </r>
  <r>
    <n v="15"/>
    <x v="6"/>
    <x v="1"/>
    <x v="1"/>
    <x v="2"/>
    <x v="0"/>
    <x v="0"/>
    <d v="2023-07-25T00:00:00"/>
    <d v="1899-12-30T18:30:00"/>
    <n v="2023"/>
    <x v="0"/>
  </r>
  <r>
    <n v="18"/>
    <x v="4"/>
    <x v="1"/>
    <x v="1"/>
    <x v="6"/>
    <x v="2"/>
    <x v="2"/>
    <d v="2023-07-25T00:00:00"/>
    <d v="1899-12-30T19:50:00"/>
    <n v="2023"/>
    <x v="0"/>
  </r>
  <r>
    <n v="19"/>
    <x v="7"/>
    <x v="1"/>
    <x v="3"/>
    <x v="0"/>
    <x v="0"/>
    <x v="0"/>
    <d v="2023-07-25T00:00:00"/>
    <d v="1899-12-30T19:54:00"/>
    <n v="2023"/>
    <x v="0"/>
  </r>
  <r>
    <n v="20"/>
    <x v="0"/>
    <x v="0"/>
    <x v="0"/>
    <x v="7"/>
    <x v="0"/>
    <x v="0"/>
    <d v="2023-07-25T00:00:00"/>
    <d v="1899-12-30T20:06:00"/>
    <n v="2023"/>
    <x v="0"/>
  </r>
  <r>
    <n v="21"/>
    <x v="8"/>
    <x v="1"/>
    <x v="1"/>
    <x v="8"/>
    <x v="0"/>
    <x v="0"/>
    <d v="2023-07-25T00:00:00"/>
    <d v="1899-12-30T21:11:00"/>
    <n v="2023"/>
    <x v="0"/>
  </r>
  <r>
    <n v="22"/>
    <x v="9"/>
    <x v="0"/>
    <x v="0"/>
    <x v="4"/>
    <x v="0"/>
    <x v="0"/>
    <d v="2023-07-25T00:00:00"/>
    <d v="1899-12-30T21:23:00"/>
    <n v="2023"/>
    <x v="0"/>
  </r>
  <r>
    <n v="23"/>
    <x v="10"/>
    <x v="1"/>
    <x v="0"/>
    <x v="0"/>
    <x v="0"/>
    <x v="0"/>
    <d v="2023-07-25T00:00:00"/>
    <d v="1899-12-30T22:32:00"/>
    <n v="2023"/>
    <x v="0"/>
  </r>
  <r>
    <n v="24"/>
    <x v="3"/>
    <x v="0"/>
    <x v="1"/>
    <x v="4"/>
    <x v="0"/>
    <x v="0"/>
    <d v="2023-07-25T00:00:00"/>
    <d v="1899-12-30T22:50:00"/>
    <n v="2023"/>
    <x v="0"/>
  </r>
  <r>
    <n v="25"/>
    <x v="11"/>
    <x v="0"/>
    <x v="0"/>
    <x v="0"/>
    <x v="0"/>
    <x v="0"/>
    <d v="2023-07-26T00:00:00"/>
    <d v="1899-12-30T06:37:00"/>
    <n v="2023"/>
    <x v="0"/>
  </r>
  <r>
    <n v="26"/>
    <x v="12"/>
    <x v="1"/>
    <x v="0"/>
    <x v="0"/>
    <x v="0"/>
    <x v="0"/>
    <d v="2023-07-26T00:00:00"/>
    <d v="1899-12-30T08:38:00"/>
    <n v="2023"/>
    <x v="0"/>
  </r>
  <r>
    <n v="27"/>
    <x v="3"/>
    <x v="1"/>
    <x v="0"/>
    <x v="4"/>
    <x v="0"/>
    <x v="0"/>
    <d v="2023-07-26T00:00:00"/>
    <d v="1899-12-30T11:29:00"/>
    <n v="2023"/>
    <x v="0"/>
  </r>
  <r>
    <n v="28"/>
    <x v="3"/>
    <x v="1"/>
    <x v="0"/>
    <x v="9"/>
    <x v="1"/>
    <x v="0"/>
    <d v="2023-07-26T00:00:00"/>
    <d v="1899-12-30T12:44:00"/>
    <n v="2023"/>
    <x v="0"/>
  </r>
  <r>
    <n v="29"/>
    <x v="3"/>
    <x v="1"/>
    <x v="0"/>
    <x v="9"/>
    <x v="1"/>
    <x v="0"/>
    <d v="2023-07-26T00:00:00"/>
    <d v="1899-12-30T12:44:00"/>
    <n v="2023"/>
    <x v="0"/>
  </r>
  <r>
    <n v="30"/>
    <x v="3"/>
    <x v="1"/>
    <x v="0"/>
    <x v="9"/>
    <x v="1"/>
    <x v="0"/>
    <d v="2023-07-26T00:00:00"/>
    <d v="1899-12-30T12:44:00"/>
    <n v="2023"/>
    <x v="0"/>
  </r>
  <r>
    <n v="31"/>
    <x v="3"/>
    <x v="1"/>
    <x v="0"/>
    <x v="9"/>
    <x v="1"/>
    <x v="0"/>
    <d v="2023-07-26T00:00:00"/>
    <d v="1899-12-30T12:44:00"/>
    <n v="2023"/>
    <x v="0"/>
  </r>
  <r>
    <n v="32"/>
    <x v="3"/>
    <x v="1"/>
    <x v="0"/>
    <x v="9"/>
    <x v="1"/>
    <x v="0"/>
    <d v="2023-07-26T00:00:00"/>
    <d v="1899-12-30T12:44:00"/>
    <n v="2023"/>
    <x v="0"/>
  </r>
  <r>
    <n v="33"/>
    <x v="0"/>
    <x v="0"/>
    <x v="1"/>
    <x v="0"/>
    <x v="0"/>
    <x v="0"/>
    <d v="2023-07-26T00:00:00"/>
    <d v="1899-12-30T12:44:00"/>
    <n v="2023"/>
    <x v="0"/>
  </r>
  <r>
    <n v="34"/>
    <x v="4"/>
    <x v="1"/>
    <x v="0"/>
    <x v="6"/>
    <x v="2"/>
    <x v="2"/>
    <d v="2023-07-26T00:00:00"/>
    <d v="1899-12-30T16:17:00"/>
    <n v="2023"/>
    <x v="0"/>
  </r>
  <r>
    <n v="35"/>
    <x v="9"/>
    <x v="0"/>
    <x v="2"/>
    <x v="10"/>
    <x v="1"/>
    <x v="0"/>
    <d v="2023-07-26T00:00:00"/>
    <d v="1899-12-30T18:18:00"/>
    <n v="2023"/>
    <x v="0"/>
  </r>
  <r>
    <n v="36"/>
    <x v="13"/>
    <x v="1"/>
    <x v="0"/>
    <x v="0"/>
    <x v="0"/>
    <x v="0"/>
    <d v="2023-07-26T00:00:00"/>
    <d v="1899-12-30T19:13:00"/>
    <n v="2023"/>
    <x v="0"/>
  </r>
  <r>
    <n v="37"/>
    <x v="10"/>
    <x v="2"/>
    <x v="0"/>
    <x v="0"/>
    <x v="0"/>
    <x v="0"/>
    <d v="2023-07-26T00:00:00"/>
    <d v="1899-12-30T23:48:00"/>
    <n v="2023"/>
    <x v="0"/>
  </r>
  <r>
    <n v="38"/>
    <x v="3"/>
    <x v="1"/>
    <x v="0"/>
    <x v="4"/>
    <x v="0"/>
    <x v="0"/>
    <d v="2023-07-26T00:00:00"/>
    <d v="1899-12-30T23:52:00"/>
    <n v="2023"/>
    <x v="0"/>
  </r>
  <r>
    <n v="39"/>
    <x v="0"/>
    <x v="0"/>
    <x v="0"/>
    <x v="0"/>
    <x v="0"/>
    <x v="0"/>
    <d v="2023-07-27T00:00:00"/>
    <d v="1899-12-30T06:20:00"/>
    <n v="2023"/>
    <x v="0"/>
  </r>
  <r>
    <n v="40"/>
    <x v="14"/>
    <x v="0"/>
    <x v="2"/>
    <x v="0"/>
    <x v="0"/>
    <x v="0"/>
    <d v="2023-07-27T00:00:00"/>
    <d v="1899-12-30T11:05:00"/>
    <n v="2023"/>
    <x v="0"/>
  </r>
  <r>
    <n v="41"/>
    <x v="14"/>
    <x v="0"/>
    <x v="0"/>
    <x v="0"/>
    <x v="0"/>
    <x v="0"/>
    <d v="2023-07-27T00:00:00"/>
    <d v="1899-12-30T11:05:00"/>
    <n v="2023"/>
    <x v="0"/>
  </r>
  <r>
    <n v="42"/>
    <x v="15"/>
    <x v="0"/>
    <x v="2"/>
    <x v="0"/>
    <x v="0"/>
    <x v="0"/>
    <d v="2023-07-27T00:00:00"/>
    <d v="1899-12-30T11:27:00"/>
    <n v="2023"/>
    <x v="0"/>
  </r>
  <r>
    <n v="43"/>
    <x v="3"/>
    <x v="0"/>
    <x v="0"/>
    <x v="0"/>
    <x v="0"/>
    <x v="0"/>
    <d v="2023-07-27T00:00:00"/>
    <d v="1899-12-30T19:22:00"/>
    <n v="2023"/>
    <x v="0"/>
  </r>
  <r>
    <n v="44"/>
    <x v="16"/>
    <x v="0"/>
    <x v="0"/>
    <x v="6"/>
    <x v="2"/>
    <x v="2"/>
    <d v="2023-07-27T00:00:00"/>
    <d v="1899-12-30T20:19:00"/>
    <n v="2023"/>
    <x v="0"/>
  </r>
  <r>
    <n v="45"/>
    <x v="3"/>
    <x v="0"/>
    <x v="0"/>
    <x v="0"/>
    <x v="0"/>
    <x v="0"/>
    <d v="2023-07-27T00:00:00"/>
    <d v="1899-12-30T20:28:00"/>
    <n v="2023"/>
    <x v="0"/>
  </r>
  <r>
    <n v="46"/>
    <x v="3"/>
    <x v="1"/>
    <x v="0"/>
    <x v="4"/>
    <x v="0"/>
    <x v="0"/>
    <d v="2023-07-27T00:00:00"/>
    <d v="1899-12-30T21:03:00"/>
    <n v="2023"/>
    <x v="0"/>
  </r>
  <r>
    <n v="47"/>
    <x v="17"/>
    <x v="1"/>
    <x v="2"/>
    <x v="2"/>
    <x v="0"/>
    <x v="0"/>
    <d v="2023-07-28T00:00:00"/>
    <d v="1899-12-30T17:28:00"/>
    <n v="2023"/>
    <x v="0"/>
  </r>
  <r>
    <n v="48"/>
    <x v="0"/>
    <x v="1"/>
    <x v="0"/>
    <x v="11"/>
    <x v="3"/>
    <x v="0"/>
    <d v="2023-07-29T00:00:00"/>
    <d v="1899-12-30T07:33:00"/>
    <n v="2023"/>
    <x v="0"/>
  </r>
  <r>
    <n v="49"/>
    <x v="18"/>
    <x v="1"/>
    <x v="0"/>
    <x v="3"/>
    <x v="2"/>
    <x v="0"/>
    <d v="2023-07-29T00:00:00"/>
    <d v="1899-12-30T08:34:00"/>
    <n v="2023"/>
    <x v="0"/>
  </r>
  <r>
    <n v="50"/>
    <x v="19"/>
    <x v="0"/>
    <x v="1"/>
    <x v="0"/>
    <x v="0"/>
    <x v="0"/>
    <d v="2023-07-29T00:00:00"/>
    <d v="1899-12-30T19:54:00"/>
    <n v="2023"/>
    <x v="0"/>
  </r>
  <r>
    <n v="51"/>
    <x v="16"/>
    <x v="1"/>
    <x v="0"/>
    <x v="6"/>
    <x v="2"/>
    <x v="2"/>
    <d v="2023-07-29T00:00:00"/>
    <d v="1899-12-30T19:55:00"/>
    <n v="2023"/>
    <x v="0"/>
  </r>
  <r>
    <n v="52"/>
    <x v="16"/>
    <x v="1"/>
    <x v="0"/>
    <x v="6"/>
    <x v="2"/>
    <x v="2"/>
    <d v="2023-07-29T00:00:00"/>
    <d v="1899-12-30T19:55:00"/>
    <n v="2023"/>
    <x v="0"/>
  </r>
  <r>
    <n v="53"/>
    <x v="2"/>
    <x v="1"/>
    <x v="2"/>
    <x v="0"/>
    <x v="0"/>
    <x v="0"/>
    <d v="2023-07-30T00:00:00"/>
    <d v="1899-12-30T11:38:00"/>
    <n v="2023"/>
    <x v="0"/>
  </r>
  <r>
    <n v="54"/>
    <x v="20"/>
    <x v="0"/>
    <x v="1"/>
    <x v="4"/>
    <x v="0"/>
    <x v="0"/>
    <d v="2023-07-31T00:00:00"/>
    <d v="1899-12-30T08:22:00"/>
    <n v="2023"/>
    <x v="0"/>
  </r>
  <r>
    <n v="55"/>
    <x v="9"/>
    <x v="0"/>
    <x v="0"/>
    <x v="0"/>
    <x v="0"/>
    <x v="0"/>
    <d v="2023-07-31T00:00:00"/>
    <d v="1899-12-30T08:41:00"/>
    <n v="2023"/>
    <x v="0"/>
  </r>
  <r>
    <n v="56"/>
    <x v="3"/>
    <x v="1"/>
    <x v="2"/>
    <x v="10"/>
    <x v="1"/>
    <x v="0"/>
    <d v="2023-07-31T00:00:00"/>
    <d v="1899-12-30T21:42:00"/>
    <n v="2023"/>
    <x v="0"/>
  </r>
  <r>
    <n v="57"/>
    <x v="3"/>
    <x v="1"/>
    <x v="0"/>
    <x v="0"/>
    <x v="0"/>
    <x v="0"/>
    <d v="2023-01-08T00:00:00"/>
    <d v="1899-12-30T07:25:00"/>
    <n v="2023"/>
    <x v="1"/>
  </r>
  <r>
    <n v="58"/>
    <x v="15"/>
    <x v="0"/>
    <x v="0"/>
    <x v="0"/>
    <x v="0"/>
    <x v="0"/>
    <d v="2023-01-08T00:00:00"/>
    <d v="1899-12-30T08:34:00"/>
    <n v="2023"/>
    <x v="1"/>
  </r>
  <r>
    <n v="59"/>
    <x v="15"/>
    <x v="0"/>
    <x v="2"/>
    <x v="5"/>
    <x v="0"/>
    <x v="0"/>
    <d v="2023-01-08T00:00:00"/>
    <d v="1899-12-30T11:07:00"/>
    <n v="2023"/>
    <x v="1"/>
  </r>
  <r>
    <n v="60"/>
    <x v="15"/>
    <x v="0"/>
    <x v="2"/>
    <x v="5"/>
    <x v="0"/>
    <x v="0"/>
    <d v="2023-01-08T00:00:00"/>
    <d v="1899-12-30T11:10:00"/>
    <n v="2023"/>
    <x v="1"/>
  </r>
  <r>
    <n v="61"/>
    <x v="18"/>
    <x v="1"/>
    <x v="0"/>
    <x v="12"/>
    <x v="4"/>
    <x v="0"/>
    <d v="2023-01-08T00:00:00"/>
    <d v="1899-12-30T11:59:00"/>
    <n v="2023"/>
    <x v="1"/>
  </r>
  <r>
    <n v="62"/>
    <x v="9"/>
    <x v="1"/>
    <x v="1"/>
    <x v="0"/>
    <x v="0"/>
    <x v="0"/>
    <d v="2023-01-08T00:00:00"/>
    <d v="1899-12-30T14:56:00"/>
    <n v="2023"/>
    <x v="1"/>
  </r>
  <r>
    <n v="63"/>
    <x v="21"/>
    <x v="0"/>
    <x v="1"/>
    <x v="6"/>
    <x v="2"/>
    <x v="2"/>
    <d v="2023-01-08T00:00:00"/>
    <d v="1899-12-30T16:59:00"/>
    <n v="2023"/>
    <x v="1"/>
  </r>
  <r>
    <n v="64"/>
    <x v="10"/>
    <x v="1"/>
    <x v="0"/>
    <x v="4"/>
    <x v="0"/>
    <x v="0"/>
    <d v="2023-01-08T00:00:00"/>
    <d v="1899-12-30T17:59:00"/>
    <n v="2023"/>
    <x v="1"/>
  </r>
  <r>
    <n v="65"/>
    <x v="3"/>
    <x v="0"/>
    <x v="0"/>
    <x v="0"/>
    <x v="0"/>
    <x v="0"/>
    <d v="2023-01-08T00:00:00"/>
    <d v="1899-12-30T18:13:00"/>
    <n v="2023"/>
    <x v="1"/>
  </r>
  <r>
    <n v="66"/>
    <x v="22"/>
    <x v="0"/>
    <x v="0"/>
    <x v="12"/>
    <x v="4"/>
    <x v="0"/>
    <d v="2023-02-08T00:00:00"/>
    <d v="1899-12-30T00:26:00"/>
    <n v="2023"/>
    <x v="2"/>
  </r>
  <r>
    <n v="67"/>
    <x v="3"/>
    <x v="1"/>
    <x v="0"/>
    <x v="0"/>
    <x v="0"/>
    <x v="0"/>
    <d v="2023-02-08T00:00:00"/>
    <d v="1899-12-30T02:19:00"/>
    <n v="2023"/>
    <x v="2"/>
  </r>
  <r>
    <n v="68"/>
    <x v="12"/>
    <x v="1"/>
    <x v="0"/>
    <x v="0"/>
    <x v="0"/>
    <x v="0"/>
    <d v="2023-02-08T00:00:00"/>
    <d v="1899-12-30T07:49:00"/>
    <n v="2023"/>
    <x v="2"/>
  </r>
  <r>
    <n v="69"/>
    <x v="9"/>
    <x v="0"/>
    <x v="2"/>
    <x v="3"/>
    <x v="2"/>
    <x v="1"/>
    <d v="2023-02-08T00:00:00"/>
    <d v="1899-12-30T08:05:00"/>
    <n v="2023"/>
    <x v="2"/>
  </r>
  <r>
    <n v="70"/>
    <x v="9"/>
    <x v="1"/>
    <x v="1"/>
    <x v="7"/>
    <x v="0"/>
    <x v="0"/>
    <d v="2023-02-08T00:00:00"/>
    <d v="1899-12-30T08:38:00"/>
    <n v="2023"/>
    <x v="2"/>
  </r>
  <r>
    <n v="71"/>
    <x v="2"/>
    <x v="1"/>
    <x v="2"/>
    <x v="3"/>
    <x v="2"/>
    <x v="1"/>
    <d v="2023-02-08T00:00:00"/>
    <d v="1899-12-30T09:15:00"/>
    <n v="2023"/>
    <x v="2"/>
  </r>
  <r>
    <n v="72"/>
    <x v="1"/>
    <x v="0"/>
    <x v="0"/>
    <x v="3"/>
    <x v="2"/>
    <x v="0"/>
    <d v="2023-02-08T00:00:00"/>
    <d v="1899-12-30T09:43:00"/>
    <n v="2023"/>
    <x v="2"/>
  </r>
  <r>
    <n v="73"/>
    <x v="1"/>
    <x v="0"/>
    <x v="2"/>
    <x v="3"/>
    <x v="2"/>
    <x v="1"/>
    <d v="2023-02-08T00:00:00"/>
    <d v="1899-12-30T09:44:00"/>
    <n v="2023"/>
    <x v="2"/>
  </r>
  <r>
    <n v="74"/>
    <x v="15"/>
    <x v="0"/>
    <x v="0"/>
    <x v="0"/>
    <x v="0"/>
    <x v="0"/>
    <d v="2023-02-08T00:00:00"/>
    <d v="1899-12-30T11:41:00"/>
    <n v="2023"/>
    <x v="2"/>
  </r>
  <r>
    <n v="75"/>
    <x v="10"/>
    <x v="1"/>
    <x v="0"/>
    <x v="13"/>
    <x v="4"/>
    <x v="0"/>
    <d v="2023-02-08T00:00:00"/>
    <d v="1899-12-30T11:51:00"/>
    <n v="2023"/>
    <x v="2"/>
  </r>
  <r>
    <n v="76"/>
    <x v="15"/>
    <x v="1"/>
    <x v="0"/>
    <x v="0"/>
    <x v="0"/>
    <x v="0"/>
    <d v="2023-02-08T00:00:00"/>
    <d v="1899-12-30T12:22:00"/>
    <n v="2023"/>
    <x v="2"/>
  </r>
  <r>
    <n v="77"/>
    <x v="3"/>
    <x v="1"/>
    <x v="0"/>
    <x v="0"/>
    <x v="0"/>
    <x v="0"/>
    <d v="2023-02-08T00:00:00"/>
    <d v="1899-12-30T12:22:00"/>
    <n v="2023"/>
    <x v="2"/>
  </r>
  <r>
    <n v="78"/>
    <x v="3"/>
    <x v="1"/>
    <x v="0"/>
    <x v="0"/>
    <x v="0"/>
    <x v="0"/>
    <d v="2023-02-08T00:00:00"/>
    <d v="1899-12-30T12:23:00"/>
    <n v="2023"/>
    <x v="2"/>
  </r>
  <r>
    <n v="79"/>
    <x v="10"/>
    <x v="1"/>
    <x v="2"/>
    <x v="1"/>
    <x v="1"/>
    <x v="0"/>
    <d v="2023-02-08T00:00:00"/>
    <d v="1899-12-30T14:44:00"/>
    <n v="2023"/>
    <x v="2"/>
  </r>
  <r>
    <n v="80"/>
    <x v="21"/>
    <x v="1"/>
    <x v="0"/>
    <x v="13"/>
    <x v="4"/>
    <x v="0"/>
    <d v="2023-02-08T00:00:00"/>
    <d v="1899-12-30T14:55:00"/>
    <n v="2023"/>
    <x v="2"/>
  </r>
  <r>
    <n v="81"/>
    <x v="21"/>
    <x v="0"/>
    <x v="0"/>
    <x v="0"/>
    <x v="0"/>
    <x v="0"/>
    <d v="2023-02-08T00:00:00"/>
    <d v="1899-12-30T15:01:00"/>
    <n v="2023"/>
    <x v="2"/>
  </r>
  <r>
    <n v="82"/>
    <x v="21"/>
    <x v="0"/>
    <x v="0"/>
    <x v="0"/>
    <x v="0"/>
    <x v="0"/>
    <d v="2023-02-08T00:00:00"/>
    <d v="1899-12-30T15:01:00"/>
    <n v="2023"/>
    <x v="2"/>
  </r>
  <r>
    <n v="83"/>
    <x v="1"/>
    <x v="1"/>
    <x v="1"/>
    <x v="14"/>
    <x v="3"/>
    <x v="0"/>
    <d v="2023-02-08T00:00:00"/>
    <d v="1899-12-30T15:17:00"/>
    <n v="2023"/>
    <x v="2"/>
  </r>
  <r>
    <n v="84"/>
    <x v="23"/>
    <x v="0"/>
    <x v="0"/>
    <x v="13"/>
    <x v="4"/>
    <x v="0"/>
    <d v="2023-02-08T00:00:00"/>
    <d v="1899-12-30T15:46:00"/>
    <n v="2023"/>
    <x v="2"/>
  </r>
  <r>
    <n v="85"/>
    <x v="0"/>
    <x v="1"/>
    <x v="1"/>
    <x v="0"/>
    <x v="0"/>
    <x v="0"/>
    <d v="2023-02-08T00:00:00"/>
    <d v="1899-12-30T16:02:00"/>
    <n v="2023"/>
    <x v="2"/>
  </r>
  <r>
    <n v="86"/>
    <x v="24"/>
    <x v="1"/>
    <x v="2"/>
    <x v="2"/>
    <x v="0"/>
    <x v="0"/>
    <d v="2023-02-08T00:00:00"/>
    <d v="1899-12-30T18:24:00"/>
    <n v="2023"/>
    <x v="2"/>
  </r>
  <r>
    <n v="87"/>
    <x v="9"/>
    <x v="0"/>
    <x v="0"/>
    <x v="0"/>
    <x v="0"/>
    <x v="0"/>
    <d v="2023-02-08T00:00:00"/>
    <d v="1899-12-30T19:45:00"/>
    <n v="2023"/>
    <x v="2"/>
  </r>
  <r>
    <n v="88"/>
    <x v="3"/>
    <x v="0"/>
    <x v="0"/>
    <x v="3"/>
    <x v="2"/>
    <x v="0"/>
    <d v="2023-02-08T00:00:00"/>
    <d v="1899-12-30T20:44:00"/>
    <n v="2023"/>
    <x v="2"/>
  </r>
  <r>
    <n v="89"/>
    <x v="0"/>
    <x v="0"/>
    <x v="0"/>
    <x v="13"/>
    <x v="4"/>
    <x v="0"/>
    <d v="2023-02-08T00:00:00"/>
    <d v="1899-12-30T20:47:00"/>
    <n v="2023"/>
    <x v="2"/>
  </r>
  <r>
    <n v="90"/>
    <x v="0"/>
    <x v="0"/>
    <x v="0"/>
    <x v="13"/>
    <x v="4"/>
    <x v="0"/>
    <d v="2023-02-08T00:00:00"/>
    <d v="1899-12-30T20:54:00"/>
    <n v="2023"/>
    <x v="2"/>
  </r>
  <r>
    <n v="91"/>
    <x v="22"/>
    <x v="1"/>
    <x v="0"/>
    <x v="13"/>
    <x v="4"/>
    <x v="0"/>
    <d v="2023-02-08T00:00:00"/>
    <d v="1899-12-30T21:22:00"/>
    <n v="2023"/>
    <x v="2"/>
  </r>
  <r>
    <n v="92"/>
    <x v="16"/>
    <x v="0"/>
    <x v="3"/>
    <x v="15"/>
    <x v="1"/>
    <x v="0"/>
    <d v="2023-03-08T00:00:00"/>
    <d v="1899-12-30T03:53:00"/>
    <n v="2023"/>
    <x v="3"/>
  </r>
  <r>
    <n v="93"/>
    <x v="25"/>
    <x v="1"/>
    <x v="3"/>
    <x v="0"/>
    <x v="0"/>
    <x v="0"/>
    <d v="2023-03-08T00:00:00"/>
    <d v="1899-12-30T06:33:00"/>
    <n v="2023"/>
    <x v="3"/>
  </r>
  <r>
    <n v="94"/>
    <x v="2"/>
    <x v="1"/>
    <x v="0"/>
    <x v="16"/>
    <x v="3"/>
    <x v="0"/>
    <d v="2023-03-08T00:00:00"/>
    <d v="1899-12-30T08:46:00"/>
    <n v="2023"/>
    <x v="3"/>
  </r>
  <r>
    <n v="95"/>
    <x v="10"/>
    <x v="0"/>
    <x v="1"/>
    <x v="9"/>
    <x v="1"/>
    <x v="0"/>
    <d v="2023-03-08T00:00:00"/>
    <d v="1899-12-30T09:57:00"/>
    <n v="2023"/>
    <x v="3"/>
  </r>
  <r>
    <n v="96"/>
    <x v="26"/>
    <x v="0"/>
    <x v="3"/>
    <x v="6"/>
    <x v="2"/>
    <x v="2"/>
    <d v="2023-03-08T00:00:00"/>
    <d v="1899-12-30T10:50:00"/>
    <n v="2023"/>
    <x v="3"/>
  </r>
  <r>
    <n v="97"/>
    <x v="22"/>
    <x v="0"/>
    <x v="0"/>
    <x v="3"/>
    <x v="2"/>
    <x v="0"/>
    <d v="2023-03-08T00:00:00"/>
    <d v="1899-12-30T10:56:00"/>
    <n v="2023"/>
    <x v="3"/>
  </r>
  <r>
    <n v="98"/>
    <x v="10"/>
    <x v="1"/>
    <x v="1"/>
    <x v="9"/>
    <x v="1"/>
    <x v="0"/>
    <d v="2023-03-08T00:00:00"/>
    <d v="1899-12-30T15:08:00"/>
    <n v="2023"/>
    <x v="3"/>
  </r>
  <r>
    <n v="99"/>
    <x v="3"/>
    <x v="1"/>
    <x v="0"/>
    <x v="5"/>
    <x v="0"/>
    <x v="0"/>
    <d v="2023-03-08T00:00:00"/>
    <d v="1899-12-30T23:30:00"/>
    <n v="2023"/>
    <x v="3"/>
  </r>
  <r>
    <n v="100"/>
    <x v="3"/>
    <x v="0"/>
    <x v="0"/>
    <x v="6"/>
    <x v="2"/>
    <x v="2"/>
    <d v="2023-04-08T00:00:00"/>
    <d v="1899-12-30T04:36:00"/>
    <n v="2023"/>
    <x v="4"/>
  </r>
  <r>
    <n v="101"/>
    <x v="27"/>
    <x v="1"/>
    <x v="0"/>
    <x v="17"/>
    <x v="4"/>
    <x v="0"/>
    <d v="2023-04-08T00:00:00"/>
    <d v="1899-12-30T07:14:00"/>
    <n v="2023"/>
    <x v="4"/>
  </r>
  <r>
    <n v="102"/>
    <x v="28"/>
    <x v="0"/>
    <x v="0"/>
    <x v="5"/>
    <x v="0"/>
    <x v="0"/>
    <d v="2023-04-08T00:00:00"/>
    <d v="1899-12-30T07:47:00"/>
    <n v="2023"/>
    <x v="4"/>
  </r>
  <r>
    <n v="103"/>
    <x v="2"/>
    <x v="0"/>
    <x v="0"/>
    <x v="9"/>
    <x v="1"/>
    <x v="0"/>
    <d v="2023-04-08T00:00:00"/>
    <d v="1899-12-30T09:25:00"/>
    <n v="2023"/>
    <x v="4"/>
  </r>
  <r>
    <n v="104"/>
    <x v="9"/>
    <x v="0"/>
    <x v="1"/>
    <x v="0"/>
    <x v="0"/>
    <x v="0"/>
    <d v="2023-04-08T00:00:00"/>
    <d v="1899-12-30T10:40:00"/>
    <n v="2023"/>
    <x v="4"/>
  </r>
  <r>
    <n v="105"/>
    <x v="15"/>
    <x v="1"/>
    <x v="0"/>
    <x v="0"/>
    <x v="0"/>
    <x v="0"/>
    <d v="2023-04-08T00:00:00"/>
    <d v="1899-12-30T14:07:00"/>
    <n v="2023"/>
    <x v="4"/>
  </r>
  <r>
    <n v="106"/>
    <x v="10"/>
    <x v="0"/>
    <x v="0"/>
    <x v="12"/>
    <x v="4"/>
    <x v="0"/>
    <d v="2023-04-08T00:00:00"/>
    <d v="1899-12-30T14:10:00"/>
    <n v="2023"/>
    <x v="4"/>
  </r>
  <r>
    <n v="107"/>
    <x v="10"/>
    <x v="0"/>
    <x v="0"/>
    <x v="0"/>
    <x v="0"/>
    <x v="0"/>
    <d v="2023-04-08T00:00:00"/>
    <d v="1899-12-30T14:10:00"/>
    <n v="2023"/>
    <x v="4"/>
  </r>
  <r>
    <n v="108"/>
    <x v="3"/>
    <x v="1"/>
    <x v="0"/>
    <x v="4"/>
    <x v="0"/>
    <x v="0"/>
    <d v="2023-04-08T00:00:00"/>
    <d v="1899-12-30T14:23:00"/>
    <n v="2023"/>
    <x v="4"/>
  </r>
  <r>
    <n v="109"/>
    <x v="3"/>
    <x v="0"/>
    <x v="0"/>
    <x v="7"/>
    <x v="0"/>
    <x v="0"/>
    <d v="2023-04-08T00:00:00"/>
    <d v="1899-12-30T14:26:00"/>
    <n v="2023"/>
    <x v="4"/>
  </r>
  <r>
    <n v="110"/>
    <x v="15"/>
    <x v="1"/>
    <x v="0"/>
    <x v="4"/>
    <x v="0"/>
    <x v="0"/>
    <d v="2023-04-08T00:00:00"/>
    <d v="1899-12-30T14:28:00"/>
    <n v="2023"/>
    <x v="4"/>
  </r>
  <r>
    <n v="111"/>
    <x v="10"/>
    <x v="0"/>
    <x v="0"/>
    <x v="0"/>
    <x v="0"/>
    <x v="0"/>
    <d v="2023-04-08T00:00:00"/>
    <d v="1899-12-30T14:28:00"/>
    <n v="2023"/>
    <x v="4"/>
  </r>
  <r>
    <n v="112"/>
    <x v="9"/>
    <x v="0"/>
    <x v="0"/>
    <x v="18"/>
    <x v="3"/>
    <x v="0"/>
    <d v="2023-04-08T00:00:00"/>
    <d v="1899-12-30T14:31:00"/>
    <n v="2023"/>
    <x v="4"/>
  </r>
  <r>
    <n v="113"/>
    <x v="3"/>
    <x v="1"/>
    <x v="0"/>
    <x v="0"/>
    <x v="0"/>
    <x v="0"/>
    <d v="2023-04-08T00:00:00"/>
    <d v="1899-12-30T14:31:00"/>
    <n v="2023"/>
    <x v="4"/>
  </r>
  <r>
    <n v="114"/>
    <x v="3"/>
    <x v="0"/>
    <x v="3"/>
    <x v="2"/>
    <x v="0"/>
    <x v="0"/>
    <d v="2023-04-08T00:00:00"/>
    <d v="1899-12-30T14:32:00"/>
    <n v="2023"/>
    <x v="4"/>
  </r>
  <r>
    <n v="115"/>
    <x v="3"/>
    <x v="0"/>
    <x v="3"/>
    <x v="2"/>
    <x v="0"/>
    <x v="0"/>
    <d v="2023-04-08T00:00:00"/>
    <d v="1899-12-30T14:32:00"/>
    <n v="2023"/>
    <x v="4"/>
  </r>
  <r>
    <n v="116"/>
    <x v="22"/>
    <x v="0"/>
    <x v="0"/>
    <x v="10"/>
    <x v="1"/>
    <x v="0"/>
    <d v="2023-04-08T00:00:00"/>
    <d v="1899-12-30T14:36:00"/>
    <n v="2023"/>
    <x v="4"/>
  </r>
  <r>
    <n v="117"/>
    <x v="22"/>
    <x v="0"/>
    <x v="0"/>
    <x v="10"/>
    <x v="1"/>
    <x v="0"/>
    <d v="2023-04-08T00:00:00"/>
    <d v="1899-12-30T14:37:00"/>
    <n v="2023"/>
    <x v="4"/>
  </r>
  <r>
    <n v="118"/>
    <x v="3"/>
    <x v="1"/>
    <x v="0"/>
    <x v="19"/>
    <x v="1"/>
    <x v="0"/>
    <d v="2023-04-08T00:00:00"/>
    <d v="1899-12-30T14:51:00"/>
    <n v="2023"/>
    <x v="4"/>
  </r>
  <r>
    <n v="119"/>
    <x v="29"/>
    <x v="1"/>
    <x v="1"/>
    <x v="8"/>
    <x v="0"/>
    <x v="0"/>
    <d v="2023-04-08T00:00:00"/>
    <d v="1899-12-30T15:07:00"/>
    <n v="2023"/>
    <x v="4"/>
  </r>
  <r>
    <n v="120"/>
    <x v="30"/>
    <x v="0"/>
    <x v="0"/>
    <x v="0"/>
    <x v="0"/>
    <x v="0"/>
    <d v="2023-04-08T00:00:00"/>
    <d v="1899-12-30T15:22:00"/>
    <n v="2023"/>
    <x v="4"/>
  </r>
  <r>
    <n v="121"/>
    <x v="0"/>
    <x v="1"/>
    <x v="0"/>
    <x v="0"/>
    <x v="0"/>
    <x v="0"/>
    <d v="2023-04-08T00:00:00"/>
    <d v="1899-12-30T15:28:00"/>
    <n v="2023"/>
    <x v="4"/>
  </r>
  <r>
    <n v="122"/>
    <x v="31"/>
    <x v="1"/>
    <x v="0"/>
    <x v="7"/>
    <x v="0"/>
    <x v="0"/>
    <d v="2023-04-08T00:00:00"/>
    <d v="1899-12-30T15:30:00"/>
    <n v="2023"/>
    <x v="4"/>
  </r>
  <r>
    <n v="123"/>
    <x v="3"/>
    <x v="0"/>
    <x v="0"/>
    <x v="13"/>
    <x v="4"/>
    <x v="0"/>
    <d v="2023-04-08T00:00:00"/>
    <d v="1899-12-30T15:32:00"/>
    <n v="2023"/>
    <x v="4"/>
  </r>
  <r>
    <n v="124"/>
    <x v="3"/>
    <x v="0"/>
    <x v="0"/>
    <x v="3"/>
    <x v="2"/>
    <x v="0"/>
    <d v="2023-04-08T00:00:00"/>
    <d v="1899-12-30T15:33:00"/>
    <n v="2023"/>
    <x v="4"/>
  </r>
  <r>
    <n v="125"/>
    <x v="18"/>
    <x v="1"/>
    <x v="0"/>
    <x v="4"/>
    <x v="0"/>
    <x v="0"/>
    <d v="2023-04-08T00:00:00"/>
    <d v="1899-12-30T15:34:00"/>
    <n v="2023"/>
    <x v="4"/>
  </r>
  <r>
    <n v="126"/>
    <x v="2"/>
    <x v="1"/>
    <x v="0"/>
    <x v="3"/>
    <x v="2"/>
    <x v="0"/>
    <d v="2023-04-08T00:00:00"/>
    <d v="1899-12-30T15:34:00"/>
    <n v="2023"/>
    <x v="4"/>
  </r>
  <r>
    <n v="127"/>
    <x v="3"/>
    <x v="1"/>
    <x v="0"/>
    <x v="12"/>
    <x v="4"/>
    <x v="0"/>
    <d v="2023-04-08T00:00:00"/>
    <d v="1899-12-30T15:35:00"/>
    <n v="2023"/>
    <x v="4"/>
  </r>
  <r>
    <n v="128"/>
    <x v="10"/>
    <x v="0"/>
    <x v="1"/>
    <x v="0"/>
    <x v="0"/>
    <x v="0"/>
    <d v="2023-04-08T00:00:00"/>
    <d v="1899-12-30T15:39:00"/>
    <n v="2023"/>
    <x v="4"/>
  </r>
  <r>
    <n v="129"/>
    <x v="18"/>
    <x v="0"/>
    <x v="1"/>
    <x v="7"/>
    <x v="0"/>
    <x v="0"/>
    <d v="2023-04-08T00:00:00"/>
    <d v="1899-12-30T15:41:00"/>
    <n v="2023"/>
    <x v="4"/>
  </r>
  <r>
    <n v="130"/>
    <x v="10"/>
    <x v="0"/>
    <x v="2"/>
    <x v="0"/>
    <x v="0"/>
    <x v="0"/>
    <d v="2023-04-08T00:00:00"/>
    <d v="1899-12-30T15:42:00"/>
    <n v="2023"/>
    <x v="4"/>
  </r>
  <r>
    <n v="131"/>
    <x v="10"/>
    <x v="0"/>
    <x v="2"/>
    <x v="0"/>
    <x v="0"/>
    <x v="0"/>
    <d v="2023-04-08T00:00:00"/>
    <d v="1899-12-30T15:42:00"/>
    <n v="2023"/>
    <x v="4"/>
  </r>
  <r>
    <n v="132"/>
    <x v="10"/>
    <x v="0"/>
    <x v="2"/>
    <x v="0"/>
    <x v="0"/>
    <x v="0"/>
    <d v="2023-04-08T00:00:00"/>
    <d v="1899-12-30T15:42:00"/>
    <n v="2023"/>
    <x v="4"/>
  </r>
  <r>
    <n v="133"/>
    <x v="10"/>
    <x v="1"/>
    <x v="0"/>
    <x v="12"/>
    <x v="4"/>
    <x v="0"/>
    <d v="2023-04-08T00:00:00"/>
    <d v="1899-12-30T15:42:00"/>
    <n v="2023"/>
    <x v="4"/>
  </r>
  <r>
    <n v="134"/>
    <x v="3"/>
    <x v="1"/>
    <x v="0"/>
    <x v="0"/>
    <x v="0"/>
    <x v="0"/>
    <d v="2023-04-08T00:00:00"/>
    <d v="1899-12-30T15:43:00"/>
    <n v="2023"/>
    <x v="4"/>
  </r>
  <r>
    <n v="135"/>
    <x v="3"/>
    <x v="0"/>
    <x v="0"/>
    <x v="18"/>
    <x v="3"/>
    <x v="0"/>
    <d v="2023-04-08T00:00:00"/>
    <d v="1899-12-30T15:46:00"/>
    <n v="2023"/>
    <x v="4"/>
  </r>
  <r>
    <n v="136"/>
    <x v="1"/>
    <x v="1"/>
    <x v="1"/>
    <x v="11"/>
    <x v="3"/>
    <x v="0"/>
    <d v="2023-04-08T00:00:00"/>
    <d v="1899-12-30T15:49:00"/>
    <n v="2023"/>
    <x v="4"/>
  </r>
  <r>
    <n v="137"/>
    <x v="1"/>
    <x v="1"/>
    <x v="1"/>
    <x v="11"/>
    <x v="3"/>
    <x v="0"/>
    <d v="2023-04-08T00:00:00"/>
    <d v="1899-12-30T15:52:00"/>
    <n v="2023"/>
    <x v="4"/>
  </r>
  <r>
    <n v="138"/>
    <x v="15"/>
    <x v="0"/>
    <x v="0"/>
    <x v="0"/>
    <x v="0"/>
    <x v="0"/>
    <d v="2023-04-08T00:00:00"/>
    <d v="1899-12-30T15:56:00"/>
    <n v="2023"/>
    <x v="4"/>
  </r>
  <r>
    <n v="139"/>
    <x v="32"/>
    <x v="0"/>
    <x v="2"/>
    <x v="6"/>
    <x v="2"/>
    <x v="2"/>
    <d v="2023-04-08T00:00:00"/>
    <d v="1899-12-30T16:18:00"/>
    <n v="2023"/>
    <x v="4"/>
  </r>
  <r>
    <n v="140"/>
    <x v="14"/>
    <x v="0"/>
    <x v="2"/>
    <x v="3"/>
    <x v="2"/>
    <x v="0"/>
    <d v="2023-04-08T00:00:00"/>
    <d v="1899-12-30T16:23:00"/>
    <n v="2023"/>
    <x v="4"/>
  </r>
  <r>
    <n v="141"/>
    <x v="2"/>
    <x v="0"/>
    <x v="0"/>
    <x v="3"/>
    <x v="2"/>
    <x v="0"/>
    <d v="2023-04-08T00:00:00"/>
    <d v="1899-12-30T16:29:00"/>
    <n v="2023"/>
    <x v="4"/>
  </r>
  <r>
    <n v="142"/>
    <x v="10"/>
    <x v="1"/>
    <x v="0"/>
    <x v="14"/>
    <x v="3"/>
    <x v="0"/>
    <d v="2023-04-08T00:00:00"/>
    <d v="1899-12-30T16:43:00"/>
    <n v="2023"/>
    <x v="4"/>
  </r>
  <r>
    <n v="143"/>
    <x v="3"/>
    <x v="0"/>
    <x v="0"/>
    <x v="4"/>
    <x v="0"/>
    <x v="0"/>
    <d v="2023-04-08T00:00:00"/>
    <d v="1899-12-30T16:47:00"/>
    <n v="2023"/>
    <x v="4"/>
  </r>
  <r>
    <n v="144"/>
    <x v="16"/>
    <x v="1"/>
    <x v="0"/>
    <x v="17"/>
    <x v="4"/>
    <x v="0"/>
    <d v="2023-04-08T00:00:00"/>
    <d v="1899-12-30T16:55:00"/>
    <n v="2023"/>
    <x v="4"/>
  </r>
  <r>
    <n v="145"/>
    <x v="3"/>
    <x v="0"/>
    <x v="0"/>
    <x v="5"/>
    <x v="0"/>
    <x v="0"/>
    <d v="2023-04-08T00:00:00"/>
    <d v="1899-12-30T17:12:00"/>
    <n v="2023"/>
    <x v="4"/>
  </r>
  <r>
    <n v="146"/>
    <x v="3"/>
    <x v="0"/>
    <x v="0"/>
    <x v="5"/>
    <x v="0"/>
    <x v="0"/>
    <d v="2023-04-08T00:00:00"/>
    <d v="1899-12-30T17:12:00"/>
    <n v="2023"/>
    <x v="4"/>
  </r>
  <r>
    <n v="147"/>
    <x v="14"/>
    <x v="0"/>
    <x v="0"/>
    <x v="0"/>
    <x v="0"/>
    <x v="0"/>
    <d v="2023-04-08T00:00:00"/>
    <d v="1899-12-30T17:15:00"/>
    <n v="2023"/>
    <x v="4"/>
  </r>
  <r>
    <n v="148"/>
    <x v="10"/>
    <x v="1"/>
    <x v="0"/>
    <x v="0"/>
    <x v="0"/>
    <x v="0"/>
    <d v="2023-04-08T00:00:00"/>
    <d v="1899-12-30T17:19:00"/>
    <n v="2023"/>
    <x v="4"/>
  </r>
  <r>
    <n v="149"/>
    <x v="2"/>
    <x v="0"/>
    <x v="0"/>
    <x v="14"/>
    <x v="3"/>
    <x v="0"/>
    <d v="2023-04-08T00:00:00"/>
    <d v="1899-12-30T17:35:00"/>
    <n v="2023"/>
    <x v="4"/>
  </r>
  <r>
    <n v="150"/>
    <x v="31"/>
    <x v="1"/>
    <x v="0"/>
    <x v="15"/>
    <x v="1"/>
    <x v="0"/>
    <d v="2023-04-08T00:00:00"/>
    <d v="1899-12-30T17:57:00"/>
    <n v="2023"/>
    <x v="4"/>
  </r>
  <r>
    <n v="151"/>
    <x v="33"/>
    <x v="0"/>
    <x v="2"/>
    <x v="0"/>
    <x v="0"/>
    <x v="0"/>
    <d v="2023-04-08T00:00:00"/>
    <d v="1899-12-30T18:06:00"/>
    <n v="2023"/>
    <x v="4"/>
  </r>
  <r>
    <n v="152"/>
    <x v="16"/>
    <x v="0"/>
    <x v="1"/>
    <x v="3"/>
    <x v="2"/>
    <x v="0"/>
    <d v="2023-04-08T00:00:00"/>
    <d v="1899-12-30T18:11:00"/>
    <n v="2023"/>
    <x v="4"/>
  </r>
  <r>
    <n v="153"/>
    <x v="16"/>
    <x v="0"/>
    <x v="1"/>
    <x v="3"/>
    <x v="2"/>
    <x v="0"/>
    <d v="2023-04-08T00:00:00"/>
    <d v="1899-12-30T18:11:00"/>
    <n v="2023"/>
    <x v="4"/>
  </r>
  <r>
    <n v="154"/>
    <x v="10"/>
    <x v="1"/>
    <x v="2"/>
    <x v="3"/>
    <x v="2"/>
    <x v="1"/>
    <d v="2023-04-08T00:00:00"/>
    <d v="1899-12-30T18:16:00"/>
    <n v="2023"/>
    <x v="4"/>
  </r>
  <r>
    <n v="155"/>
    <x v="22"/>
    <x v="0"/>
    <x v="0"/>
    <x v="0"/>
    <x v="0"/>
    <x v="0"/>
    <d v="2023-04-08T00:00:00"/>
    <d v="1899-12-30T20:35:00"/>
    <n v="2023"/>
    <x v="4"/>
  </r>
  <r>
    <n v="156"/>
    <x v="3"/>
    <x v="1"/>
    <x v="0"/>
    <x v="20"/>
    <x v="1"/>
    <x v="0"/>
    <d v="2023-04-08T00:00:00"/>
    <d v="1899-12-30T21:07:00"/>
    <n v="2023"/>
    <x v="4"/>
  </r>
  <r>
    <n v="157"/>
    <x v="3"/>
    <x v="0"/>
    <x v="0"/>
    <x v="0"/>
    <x v="0"/>
    <x v="0"/>
    <d v="2023-04-08T00:00:00"/>
    <d v="1899-12-30T21:09:00"/>
    <n v="2023"/>
    <x v="4"/>
  </r>
  <r>
    <n v="158"/>
    <x v="0"/>
    <x v="0"/>
    <x v="0"/>
    <x v="7"/>
    <x v="0"/>
    <x v="0"/>
    <d v="2023-04-08T00:00:00"/>
    <d v="1899-12-30T21:14:00"/>
    <n v="2023"/>
    <x v="4"/>
  </r>
  <r>
    <n v="159"/>
    <x v="2"/>
    <x v="0"/>
    <x v="0"/>
    <x v="16"/>
    <x v="3"/>
    <x v="0"/>
    <d v="2023-04-08T00:00:00"/>
    <d v="1899-12-30T22:15:00"/>
    <n v="2023"/>
    <x v="4"/>
  </r>
  <r>
    <n v="160"/>
    <x v="10"/>
    <x v="1"/>
    <x v="0"/>
    <x v="3"/>
    <x v="2"/>
    <x v="0"/>
    <d v="2023-05-08T00:00:00"/>
    <d v="1899-12-30T06:39:00"/>
    <n v="2023"/>
    <x v="5"/>
  </r>
  <r>
    <n v="161"/>
    <x v="3"/>
    <x v="1"/>
    <x v="0"/>
    <x v="5"/>
    <x v="0"/>
    <x v="0"/>
    <d v="2023-05-08T00:00:00"/>
    <d v="1899-12-30T06:41:00"/>
    <n v="2023"/>
    <x v="5"/>
  </r>
  <r>
    <n v="162"/>
    <x v="3"/>
    <x v="0"/>
    <x v="0"/>
    <x v="0"/>
    <x v="0"/>
    <x v="0"/>
    <d v="2023-05-08T00:00:00"/>
    <d v="1899-12-30T07:50:00"/>
    <n v="2023"/>
    <x v="5"/>
  </r>
  <r>
    <n v="163"/>
    <x v="1"/>
    <x v="1"/>
    <x v="0"/>
    <x v="1"/>
    <x v="1"/>
    <x v="0"/>
    <d v="2023-05-08T00:00:00"/>
    <d v="1899-12-30T08:04:00"/>
    <n v="2023"/>
    <x v="5"/>
  </r>
  <r>
    <n v="164"/>
    <x v="3"/>
    <x v="1"/>
    <x v="0"/>
    <x v="7"/>
    <x v="0"/>
    <x v="0"/>
    <d v="2023-05-08T00:00:00"/>
    <d v="1899-12-30T08:09:00"/>
    <n v="2023"/>
    <x v="5"/>
  </r>
  <r>
    <n v="165"/>
    <x v="0"/>
    <x v="0"/>
    <x v="0"/>
    <x v="4"/>
    <x v="0"/>
    <x v="0"/>
    <d v="2023-05-08T00:00:00"/>
    <d v="1899-12-30T08:19:00"/>
    <n v="2023"/>
    <x v="5"/>
  </r>
  <r>
    <n v="166"/>
    <x v="15"/>
    <x v="0"/>
    <x v="0"/>
    <x v="10"/>
    <x v="1"/>
    <x v="0"/>
    <d v="2023-05-08T00:00:00"/>
    <d v="1899-12-30T08:27:00"/>
    <n v="2023"/>
    <x v="5"/>
  </r>
  <r>
    <n v="167"/>
    <x v="10"/>
    <x v="0"/>
    <x v="0"/>
    <x v="2"/>
    <x v="0"/>
    <x v="0"/>
    <d v="2023-05-08T00:00:00"/>
    <d v="1899-12-30T08:47:00"/>
    <n v="2023"/>
    <x v="5"/>
  </r>
  <r>
    <n v="168"/>
    <x v="3"/>
    <x v="0"/>
    <x v="0"/>
    <x v="2"/>
    <x v="0"/>
    <x v="0"/>
    <d v="2023-05-08T00:00:00"/>
    <d v="1899-12-30T16:30:00"/>
    <n v="2023"/>
    <x v="5"/>
  </r>
  <r>
    <n v="169"/>
    <x v="3"/>
    <x v="0"/>
    <x v="0"/>
    <x v="0"/>
    <x v="0"/>
    <x v="0"/>
    <d v="2023-05-08T00:00:00"/>
    <d v="1899-12-30T16:34:00"/>
    <n v="2023"/>
    <x v="5"/>
  </r>
  <r>
    <n v="170"/>
    <x v="3"/>
    <x v="0"/>
    <x v="0"/>
    <x v="0"/>
    <x v="0"/>
    <x v="0"/>
    <d v="2023-05-08T00:00:00"/>
    <d v="1899-12-30T16:34:00"/>
    <n v="2023"/>
    <x v="5"/>
  </r>
  <r>
    <n v="171"/>
    <x v="1"/>
    <x v="1"/>
    <x v="0"/>
    <x v="0"/>
    <x v="0"/>
    <x v="0"/>
    <d v="2023-05-08T00:00:00"/>
    <d v="1899-12-30T16:40:00"/>
    <n v="2023"/>
    <x v="5"/>
  </r>
  <r>
    <n v="172"/>
    <x v="3"/>
    <x v="1"/>
    <x v="0"/>
    <x v="7"/>
    <x v="0"/>
    <x v="0"/>
    <d v="2023-05-08T00:00:00"/>
    <d v="1899-12-30T16:41:00"/>
    <n v="2023"/>
    <x v="5"/>
  </r>
  <r>
    <n v="173"/>
    <x v="3"/>
    <x v="1"/>
    <x v="0"/>
    <x v="7"/>
    <x v="0"/>
    <x v="0"/>
    <d v="2023-05-08T00:00:00"/>
    <d v="1899-12-30T16:42:00"/>
    <n v="2023"/>
    <x v="5"/>
  </r>
  <r>
    <n v="174"/>
    <x v="3"/>
    <x v="1"/>
    <x v="0"/>
    <x v="3"/>
    <x v="2"/>
    <x v="0"/>
    <d v="2023-05-08T00:00:00"/>
    <d v="1899-12-30T16:46:00"/>
    <n v="2023"/>
    <x v="5"/>
  </r>
  <r>
    <n v="175"/>
    <x v="10"/>
    <x v="0"/>
    <x v="0"/>
    <x v="0"/>
    <x v="0"/>
    <x v="0"/>
    <d v="2023-05-08T00:00:00"/>
    <d v="1899-12-30T16:49:00"/>
    <n v="2023"/>
    <x v="5"/>
  </r>
  <r>
    <n v="176"/>
    <x v="2"/>
    <x v="0"/>
    <x v="0"/>
    <x v="6"/>
    <x v="2"/>
    <x v="2"/>
    <d v="2023-05-08T00:00:00"/>
    <d v="1899-12-30T16:53:00"/>
    <n v="2023"/>
    <x v="5"/>
  </r>
  <r>
    <n v="177"/>
    <x v="2"/>
    <x v="0"/>
    <x v="0"/>
    <x v="6"/>
    <x v="2"/>
    <x v="2"/>
    <d v="2023-05-08T00:00:00"/>
    <d v="1899-12-30T16:53:00"/>
    <n v="2023"/>
    <x v="5"/>
  </r>
  <r>
    <n v="178"/>
    <x v="34"/>
    <x v="1"/>
    <x v="0"/>
    <x v="0"/>
    <x v="0"/>
    <x v="0"/>
    <d v="2023-05-08T00:00:00"/>
    <d v="1899-12-30T16:56:00"/>
    <n v="2023"/>
    <x v="5"/>
  </r>
  <r>
    <n v="179"/>
    <x v="35"/>
    <x v="1"/>
    <x v="1"/>
    <x v="16"/>
    <x v="3"/>
    <x v="0"/>
    <d v="2023-05-08T00:00:00"/>
    <d v="1899-12-30T16:58:00"/>
    <n v="2023"/>
    <x v="5"/>
  </r>
  <r>
    <n v="180"/>
    <x v="9"/>
    <x v="1"/>
    <x v="0"/>
    <x v="0"/>
    <x v="0"/>
    <x v="0"/>
    <d v="2023-05-08T00:00:00"/>
    <d v="1899-12-30T17:00:00"/>
    <n v="2023"/>
    <x v="5"/>
  </r>
  <r>
    <n v="181"/>
    <x v="2"/>
    <x v="0"/>
    <x v="1"/>
    <x v="6"/>
    <x v="2"/>
    <x v="2"/>
    <d v="2023-05-08T00:00:00"/>
    <d v="1899-12-30T17:05:00"/>
    <n v="2023"/>
    <x v="5"/>
  </r>
  <r>
    <n v="182"/>
    <x v="1"/>
    <x v="1"/>
    <x v="0"/>
    <x v="3"/>
    <x v="2"/>
    <x v="0"/>
    <d v="2023-05-08T00:00:00"/>
    <d v="1899-12-30T17:16:00"/>
    <n v="2023"/>
    <x v="5"/>
  </r>
  <r>
    <n v="183"/>
    <x v="0"/>
    <x v="0"/>
    <x v="0"/>
    <x v="7"/>
    <x v="0"/>
    <x v="0"/>
    <d v="2023-05-08T00:00:00"/>
    <d v="1899-12-30T17:49:00"/>
    <n v="2023"/>
    <x v="5"/>
  </r>
  <r>
    <n v="184"/>
    <x v="10"/>
    <x v="0"/>
    <x v="2"/>
    <x v="0"/>
    <x v="0"/>
    <x v="0"/>
    <d v="2023-05-08T00:00:00"/>
    <d v="1899-12-30T17:51:00"/>
    <n v="2023"/>
    <x v="5"/>
  </r>
  <r>
    <n v="185"/>
    <x v="3"/>
    <x v="0"/>
    <x v="0"/>
    <x v="7"/>
    <x v="0"/>
    <x v="0"/>
    <d v="2023-05-08T00:00:00"/>
    <d v="1899-12-30T17:53:00"/>
    <n v="2023"/>
    <x v="5"/>
  </r>
  <r>
    <n v="186"/>
    <x v="3"/>
    <x v="0"/>
    <x v="0"/>
    <x v="7"/>
    <x v="0"/>
    <x v="0"/>
    <d v="2023-05-08T00:00:00"/>
    <d v="1899-12-30T17:53:00"/>
    <n v="2023"/>
    <x v="5"/>
  </r>
  <r>
    <n v="187"/>
    <x v="3"/>
    <x v="1"/>
    <x v="0"/>
    <x v="0"/>
    <x v="0"/>
    <x v="0"/>
    <d v="2023-05-08T00:00:00"/>
    <d v="1899-12-30T17:59:00"/>
    <n v="2023"/>
    <x v="5"/>
  </r>
  <r>
    <n v="188"/>
    <x v="21"/>
    <x v="0"/>
    <x v="0"/>
    <x v="0"/>
    <x v="0"/>
    <x v="0"/>
    <d v="2023-05-08T00:00:00"/>
    <d v="1899-12-30T18:05:00"/>
    <n v="2023"/>
    <x v="5"/>
  </r>
  <r>
    <n v="189"/>
    <x v="10"/>
    <x v="0"/>
    <x v="0"/>
    <x v="15"/>
    <x v="1"/>
    <x v="0"/>
    <d v="2023-05-08T00:00:00"/>
    <d v="1899-12-30T18:27:00"/>
    <n v="2023"/>
    <x v="5"/>
  </r>
  <r>
    <n v="190"/>
    <x v="10"/>
    <x v="0"/>
    <x v="0"/>
    <x v="15"/>
    <x v="1"/>
    <x v="0"/>
    <d v="2023-05-08T00:00:00"/>
    <d v="1899-12-30T18:27:00"/>
    <n v="2023"/>
    <x v="5"/>
  </r>
  <r>
    <n v="191"/>
    <x v="9"/>
    <x v="1"/>
    <x v="0"/>
    <x v="1"/>
    <x v="1"/>
    <x v="0"/>
    <d v="2023-05-08T00:00:00"/>
    <d v="1899-12-30T18:37:00"/>
    <n v="2023"/>
    <x v="5"/>
  </r>
  <r>
    <n v="192"/>
    <x v="10"/>
    <x v="0"/>
    <x v="0"/>
    <x v="0"/>
    <x v="0"/>
    <x v="0"/>
    <d v="2023-06-08T00:00:00"/>
    <d v="1899-12-30T08:05:00"/>
    <n v="2023"/>
    <x v="6"/>
  </r>
  <r>
    <n v="193"/>
    <x v="3"/>
    <x v="0"/>
    <x v="1"/>
    <x v="6"/>
    <x v="2"/>
    <x v="2"/>
    <d v="2023-06-08T00:00:00"/>
    <d v="1899-12-30T12:53:00"/>
    <n v="2023"/>
    <x v="6"/>
  </r>
  <r>
    <n v="194"/>
    <x v="3"/>
    <x v="0"/>
    <x v="1"/>
    <x v="6"/>
    <x v="2"/>
    <x v="2"/>
    <d v="2023-06-08T00:00:00"/>
    <d v="1899-12-30T12:53:00"/>
    <n v="2023"/>
    <x v="6"/>
  </r>
  <r>
    <n v="195"/>
    <x v="21"/>
    <x v="0"/>
    <x v="0"/>
    <x v="2"/>
    <x v="0"/>
    <x v="0"/>
    <d v="2023-06-08T00:00:00"/>
    <d v="1899-12-30T15:16:00"/>
    <n v="2023"/>
    <x v="6"/>
  </r>
  <r>
    <n v="196"/>
    <x v="21"/>
    <x v="0"/>
    <x v="0"/>
    <x v="2"/>
    <x v="0"/>
    <x v="0"/>
    <d v="2023-06-08T00:00:00"/>
    <d v="1899-12-30T15:19:00"/>
    <n v="2023"/>
    <x v="6"/>
  </r>
  <r>
    <n v="197"/>
    <x v="3"/>
    <x v="1"/>
    <x v="0"/>
    <x v="14"/>
    <x v="3"/>
    <x v="0"/>
    <d v="2023-06-08T00:00:00"/>
    <d v="1899-12-30T23:34:00"/>
    <n v="2023"/>
    <x v="6"/>
  </r>
  <r>
    <n v="198"/>
    <x v="16"/>
    <x v="0"/>
    <x v="0"/>
    <x v="4"/>
    <x v="0"/>
    <x v="0"/>
    <d v="2023-07-08T00:00:00"/>
    <d v="1899-12-30T08:36:00"/>
    <n v="2023"/>
    <x v="0"/>
  </r>
  <r>
    <n v="199"/>
    <x v="3"/>
    <x v="0"/>
    <x v="0"/>
    <x v="0"/>
    <x v="0"/>
    <x v="0"/>
    <d v="2023-07-08T00:00:00"/>
    <d v="1899-12-30T09:10:00"/>
    <n v="2023"/>
    <x v="0"/>
  </r>
  <r>
    <n v="200"/>
    <x v="3"/>
    <x v="0"/>
    <x v="0"/>
    <x v="0"/>
    <x v="0"/>
    <x v="0"/>
    <d v="2023-07-08T00:00:00"/>
    <d v="1899-12-30T09:10:00"/>
    <n v="2023"/>
    <x v="0"/>
  </r>
  <r>
    <n v="201"/>
    <x v="1"/>
    <x v="1"/>
    <x v="0"/>
    <x v="7"/>
    <x v="0"/>
    <x v="0"/>
    <d v="2023-07-08T00:00:00"/>
    <d v="1899-12-30T09:11:00"/>
    <n v="2023"/>
    <x v="0"/>
  </r>
  <r>
    <n v="202"/>
    <x v="3"/>
    <x v="0"/>
    <x v="0"/>
    <x v="2"/>
    <x v="0"/>
    <x v="0"/>
    <d v="2023-07-08T00:00:00"/>
    <d v="1899-12-30T09:13:00"/>
    <n v="2023"/>
    <x v="0"/>
  </r>
  <r>
    <n v="203"/>
    <x v="3"/>
    <x v="0"/>
    <x v="0"/>
    <x v="5"/>
    <x v="0"/>
    <x v="0"/>
    <d v="2023-07-08T00:00:00"/>
    <d v="1899-12-30T09:15:00"/>
    <n v="2023"/>
    <x v="0"/>
  </r>
  <r>
    <n v="204"/>
    <x v="15"/>
    <x v="0"/>
    <x v="0"/>
    <x v="0"/>
    <x v="0"/>
    <x v="0"/>
    <d v="2023-07-08T00:00:00"/>
    <d v="1899-12-30T09:39:00"/>
    <n v="2023"/>
    <x v="0"/>
  </r>
  <r>
    <n v="205"/>
    <x v="16"/>
    <x v="0"/>
    <x v="0"/>
    <x v="0"/>
    <x v="0"/>
    <x v="0"/>
    <d v="2023-07-08T00:00:00"/>
    <d v="1899-12-30T10:00:00"/>
    <n v="2023"/>
    <x v="0"/>
  </r>
  <r>
    <n v="206"/>
    <x v="0"/>
    <x v="0"/>
    <x v="0"/>
    <x v="0"/>
    <x v="0"/>
    <x v="0"/>
    <d v="2023-07-08T00:00:00"/>
    <d v="1899-12-30T10:19:00"/>
    <n v="2023"/>
    <x v="0"/>
  </r>
  <r>
    <n v="207"/>
    <x v="36"/>
    <x v="1"/>
    <x v="0"/>
    <x v="3"/>
    <x v="2"/>
    <x v="0"/>
    <d v="2023-07-08T00:00:00"/>
    <d v="1899-12-30T11:19:00"/>
    <n v="2023"/>
    <x v="0"/>
  </r>
  <r>
    <n v="208"/>
    <x v="37"/>
    <x v="1"/>
    <x v="0"/>
    <x v="4"/>
    <x v="0"/>
    <x v="0"/>
    <d v="2023-07-08T00:00:00"/>
    <d v="1899-12-30T11:20:00"/>
    <n v="2023"/>
    <x v="0"/>
  </r>
  <r>
    <n v="209"/>
    <x v="10"/>
    <x v="0"/>
    <x v="0"/>
    <x v="0"/>
    <x v="0"/>
    <x v="0"/>
    <d v="2023-07-08T00:00:00"/>
    <d v="1899-12-30T11:27:00"/>
    <n v="2023"/>
    <x v="0"/>
  </r>
  <r>
    <n v="210"/>
    <x v="3"/>
    <x v="0"/>
    <x v="0"/>
    <x v="0"/>
    <x v="0"/>
    <x v="0"/>
    <d v="2023-07-08T00:00:00"/>
    <d v="1899-12-30T11:59:00"/>
    <n v="2023"/>
    <x v="0"/>
  </r>
  <r>
    <n v="211"/>
    <x v="38"/>
    <x v="0"/>
    <x v="0"/>
    <x v="3"/>
    <x v="2"/>
    <x v="0"/>
    <d v="2023-07-08T00:00:00"/>
    <d v="1899-12-30T11:59:00"/>
    <n v="2023"/>
    <x v="0"/>
  </r>
  <r>
    <n v="212"/>
    <x v="38"/>
    <x v="0"/>
    <x v="0"/>
    <x v="3"/>
    <x v="2"/>
    <x v="0"/>
    <d v="2023-07-08T00:00:00"/>
    <d v="1899-12-30T11:59:00"/>
    <n v="2023"/>
    <x v="0"/>
  </r>
  <r>
    <n v="213"/>
    <x v="39"/>
    <x v="0"/>
    <x v="0"/>
    <x v="12"/>
    <x v="4"/>
    <x v="0"/>
    <d v="2023-07-08T00:00:00"/>
    <d v="1899-12-30T12:01:00"/>
    <n v="2023"/>
    <x v="0"/>
  </r>
  <r>
    <n v="214"/>
    <x v="39"/>
    <x v="0"/>
    <x v="0"/>
    <x v="12"/>
    <x v="4"/>
    <x v="0"/>
    <d v="2023-07-08T00:00:00"/>
    <d v="1899-12-30T12:01:00"/>
    <n v="2023"/>
    <x v="0"/>
  </r>
  <r>
    <n v="215"/>
    <x v="3"/>
    <x v="0"/>
    <x v="0"/>
    <x v="0"/>
    <x v="0"/>
    <x v="0"/>
    <d v="2023-07-08T00:00:00"/>
    <d v="1899-12-30T12:02:00"/>
    <n v="2023"/>
    <x v="0"/>
  </r>
  <r>
    <n v="216"/>
    <x v="3"/>
    <x v="0"/>
    <x v="0"/>
    <x v="8"/>
    <x v="0"/>
    <x v="0"/>
    <d v="2023-07-08T00:00:00"/>
    <d v="1899-12-30T12:10:00"/>
    <n v="2023"/>
    <x v="0"/>
  </r>
  <r>
    <n v="217"/>
    <x v="3"/>
    <x v="0"/>
    <x v="0"/>
    <x v="0"/>
    <x v="0"/>
    <x v="0"/>
    <d v="2023-07-08T00:00:00"/>
    <d v="1899-12-30T12:12:00"/>
    <n v="2023"/>
    <x v="0"/>
  </r>
  <r>
    <n v="218"/>
    <x v="3"/>
    <x v="0"/>
    <x v="0"/>
    <x v="0"/>
    <x v="0"/>
    <x v="0"/>
    <d v="2023-07-08T00:00:00"/>
    <d v="1899-12-30T12:20:00"/>
    <n v="2023"/>
    <x v="0"/>
  </r>
  <r>
    <n v="219"/>
    <x v="3"/>
    <x v="0"/>
    <x v="0"/>
    <x v="4"/>
    <x v="0"/>
    <x v="0"/>
    <d v="2023-07-08T00:00:00"/>
    <d v="1899-12-30T12:32:00"/>
    <n v="2023"/>
    <x v="0"/>
  </r>
  <r>
    <n v="220"/>
    <x v="3"/>
    <x v="0"/>
    <x v="0"/>
    <x v="4"/>
    <x v="0"/>
    <x v="0"/>
    <d v="2023-07-08T00:00:00"/>
    <d v="1899-12-30T12:33:00"/>
    <n v="2023"/>
    <x v="0"/>
  </r>
  <r>
    <n v="221"/>
    <x v="10"/>
    <x v="0"/>
    <x v="0"/>
    <x v="2"/>
    <x v="0"/>
    <x v="0"/>
    <d v="2023-07-08T00:00:00"/>
    <d v="1899-12-30T12:40:00"/>
    <n v="2023"/>
    <x v="0"/>
  </r>
  <r>
    <n v="222"/>
    <x v="3"/>
    <x v="0"/>
    <x v="0"/>
    <x v="0"/>
    <x v="0"/>
    <x v="0"/>
    <d v="2023-07-08T00:00:00"/>
    <d v="1899-12-30T12:41:00"/>
    <n v="2023"/>
    <x v="0"/>
  </r>
  <r>
    <n v="223"/>
    <x v="14"/>
    <x v="1"/>
    <x v="0"/>
    <x v="3"/>
    <x v="2"/>
    <x v="0"/>
    <d v="2023-07-08T00:00:00"/>
    <d v="1899-12-30T12:45:00"/>
    <n v="2023"/>
    <x v="0"/>
  </r>
  <r>
    <n v="224"/>
    <x v="1"/>
    <x v="0"/>
    <x v="1"/>
    <x v="0"/>
    <x v="0"/>
    <x v="0"/>
    <d v="2023-07-08T00:00:00"/>
    <d v="1899-12-30T12:46:00"/>
    <n v="2023"/>
    <x v="0"/>
  </r>
  <r>
    <n v="225"/>
    <x v="3"/>
    <x v="0"/>
    <x v="0"/>
    <x v="2"/>
    <x v="0"/>
    <x v="0"/>
    <d v="2023-07-08T00:00:00"/>
    <d v="1899-12-30T12:47:00"/>
    <n v="2023"/>
    <x v="0"/>
  </r>
  <r>
    <n v="226"/>
    <x v="40"/>
    <x v="1"/>
    <x v="0"/>
    <x v="2"/>
    <x v="0"/>
    <x v="0"/>
    <d v="2023-07-08T00:00:00"/>
    <d v="1899-12-30T12:52:00"/>
    <n v="2023"/>
    <x v="0"/>
  </r>
  <r>
    <n v="227"/>
    <x v="41"/>
    <x v="0"/>
    <x v="1"/>
    <x v="4"/>
    <x v="0"/>
    <x v="0"/>
    <d v="2023-07-08T00:00:00"/>
    <d v="1899-12-30T12:53:00"/>
    <n v="2023"/>
    <x v="0"/>
  </r>
  <r>
    <n v="228"/>
    <x v="3"/>
    <x v="0"/>
    <x v="2"/>
    <x v="3"/>
    <x v="2"/>
    <x v="1"/>
    <d v="2023-07-08T00:00:00"/>
    <d v="1899-12-30T13:05:00"/>
    <n v="2023"/>
    <x v="0"/>
  </r>
  <r>
    <n v="229"/>
    <x v="3"/>
    <x v="0"/>
    <x v="2"/>
    <x v="3"/>
    <x v="2"/>
    <x v="1"/>
    <d v="2023-07-08T00:00:00"/>
    <d v="1899-12-30T13:06:00"/>
    <n v="2023"/>
    <x v="0"/>
  </r>
  <r>
    <n v="230"/>
    <x v="2"/>
    <x v="0"/>
    <x v="1"/>
    <x v="3"/>
    <x v="2"/>
    <x v="0"/>
    <d v="2023-07-08T00:00:00"/>
    <d v="1899-12-30T13:19:00"/>
    <n v="2023"/>
    <x v="0"/>
  </r>
  <r>
    <n v="231"/>
    <x v="42"/>
    <x v="0"/>
    <x v="1"/>
    <x v="2"/>
    <x v="0"/>
    <x v="0"/>
    <d v="2023-07-08T00:00:00"/>
    <d v="1899-12-30T13:24:00"/>
    <n v="2023"/>
    <x v="0"/>
  </r>
  <r>
    <n v="232"/>
    <x v="3"/>
    <x v="1"/>
    <x v="2"/>
    <x v="3"/>
    <x v="2"/>
    <x v="1"/>
    <d v="2023-07-08T00:00:00"/>
    <d v="1899-12-30T13:30:00"/>
    <n v="2023"/>
    <x v="0"/>
  </r>
  <r>
    <n v="233"/>
    <x v="2"/>
    <x v="0"/>
    <x v="0"/>
    <x v="1"/>
    <x v="1"/>
    <x v="0"/>
    <d v="2023-07-08T00:00:00"/>
    <d v="1899-12-30T13:54:00"/>
    <n v="2023"/>
    <x v="0"/>
  </r>
  <r>
    <n v="234"/>
    <x v="10"/>
    <x v="0"/>
    <x v="0"/>
    <x v="1"/>
    <x v="1"/>
    <x v="0"/>
    <d v="2023-07-08T00:00:00"/>
    <d v="1899-12-30T13:56:00"/>
    <n v="2023"/>
    <x v="0"/>
  </r>
  <r>
    <n v="235"/>
    <x v="43"/>
    <x v="0"/>
    <x v="0"/>
    <x v="0"/>
    <x v="0"/>
    <x v="0"/>
    <d v="2023-07-08T00:00:00"/>
    <d v="1899-12-30T14:05:00"/>
    <n v="2023"/>
    <x v="0"/>
  </r>
  <r>
    <n v="236"/>
    <x v="43"/>
    <x v="0"/>
    <x v="0"/>
    <x v="0"/>
    <x v="0"/>
    <x v="0"/>
    <d v="2023-07-08T00:00:00"/>
    <d v="1899-12-30T14:05:00"/>
    <n v="2023"/>
    <x v="0"/>
  </r>
  <r>
    <n v="237"/>
    <x v="43"/>
    <x v="0"/>
    <x v="0"/>
    <x v="0"/>
    <x v="0"/>
    <x v="0"/>
    <d v="2023-07-08T00:00:00"/>
    <d v="1899-12-30T14:05:00"/>
    <n v="2023"/>
    <x v="0"/>
  </r>
  <r>
    <n v="238"/>
    <x v="0"/>
    <x v="0"/>
    <x v="0"/>
    <x v="3"/>
    <x v="2"/>
    <x v="0"/>
    <d v="2023-07-08T00:00:00"/>
    <d v="1899-12-30T14:12:00"/>
    <n v="2023"/>
    <x v="0"/>
  </r>
  <r>
    <n v="239"/>
    <x v="1"/>
    <x v="0"/>
    <x v="0"/>
    <x v="1"/>
    <x v="1"/>
    <x v="0"/>
    <d v="2023-07-08T00:00:00"/>
    <d v="1899-12-30T14:14:00"/>
    <n v="2023"/>
    <x v="0"/>
  </r>
  <r>
    <n v="240"/>
    <x v="10"/>
    <x v="1"/>
    <x v="0"/>
    <x v="0"/>
    <x v="0"/>
    <x v="0"/>
    <d v="2023-07-08T00:00:00"/>
    <d v="1899-12-30T14:33:00"/>
    <n v="2023"/>
    <x v="0"/>
  </r>
  <r>
    <n v="241"/>
    <x v="3"/>
    <x v="0"/>
    <x v="0"/>
    <x v="0"/>
    <x v="0"/>
    <x v="0"/>
    <d v="2023-07-08T00:00:00"/>
    <d v="1899-12-30T14:35:00"/>
    <n v="2023"/>
    <x v="0"/>
  </r>
  <r>
    <n v="242"/>
    <x v="0"/>
    <x v="0"/>
    <x v="0"/>
    <x v="21"/>
    <x v="5"/>
    <x v="0"/>
    <d v="2023-07-08T00:00:00"/>
    <d v="1899-12-30T14:35:00"/>
    <n v="2023"/>
    <x v="0"/>
  </r>
  <r>
    <n v="243"/>
    <x v="10"/>
    <x v="0"/>
    <x v="0"/>
    <x v="2"/>
    <x v="0"/>
    <x v="0"/>
    <d v="2023-07-08T00:00:00"/>
    <d v="1899-12-30T14:45:00"/>
    <n v="2023"/>
    <x v="0"/>
  </r>
  <r>
    <n v="244"/>
    <x v="1"/>
    <x v="0"/>
    <x v="1"/>
    <x v="3"/>
    <x v="2"/>
    <x v="0"/>
    <d v="2023-07-08T00:00:00"/>
    <d v="1899-12-30T14:55:00"/>
    <n v="2023"/>
    <x v="0"/>
  </r>
  <r>
    <n v="245"/>
    <x v="15"/>
    <x v="0"/>
    <x v="0"/>
    <x v="0"/>
    <x v="0"/>
    <x v="0"/>
    <d v="2023-07-08T00:00:00"/>
    <d v="1899-12-30T14:57:00"/>
    <n v="2023"/>
    <x v="0"/>
  </r>
  <r>
    <n v="246"/>
    <x v="3"/>
    <x v="0"/>
    <x v="0"/>
    <x v="0"/>
    <x v="0"/>
    <x v="0"/>
    <d v="2023-07-08T00:00:00"/>
    <d v="1899-12-30T15:05:00"/>
    <n v="2023"/>
    <x v="0"/>
  </r>
  <r>
    <n v="247"/>
    <x v="3"/>
    <x v="1"/>
    <x v="0"/>
    <x v="14"/>
    <x v="3"/>
    <x v="0"/>
    <d v="2023-07-08T00:00:00"/>
    <d v="1899-12-30T15:17:00"/>
    <n v="2023"/>
    <x v="0"/>
  </r>
  <r>
    <n v="248"/>
    <x v="8"/>
    <x v="1"/>
    <x v="0"/>
    <x v="5"/>
    <x v="0"/>
    <x v="0"/>
    <d v="2023-07-08T00:00:00"/>
    <d v="1899-12-30T15:53:00"/>
    <n v="2023"/>
    <x v="0"/>
  </r>
  <r>
    <n v="249"/>
    <x v="3"/>
    <x v="1"/>
    <x v="0"/>
    <x v="7"/>
    <x v="0"/>
    <x v="0"/>
    <d v="2023-07-08T00:00:00"/>
    <d v="1899-12-30T16:01:00"/>
    <n v="2023"/>
    <x v="0"/>
  </r>
  <r>
    <n v="250"/>
    <x v="1"/>
    <x v="0"/>
    <x v="1"/>
    <x v="2"/>
    <x v="0"/>
    <x v="0"/>
    <d v="2023-07-08T00:00:00"/>
    <d v="1899-12-30T16:10:00"/>
    <n v="2023"/>
    <x v="0"/>
  </r>
  <r>
    <n v="251"/>
    <x v="44"/>
    <x v="1"/>
    <x v="0"/>
    <x v="7"/>
    <x v="0"/>
    <x v="0"/>
    <d v="2023-07-08T00:00:00"/>
    <d v="1899-12-30T16:39:00"/>
    <n v="2023"/>
    <x v="0"/>
  </r>
  <r>
    <n v="252"/>
    <x v="3"/>
    <x v="1"/>
    <x v="0"/>
    <x v="2"/>
    <x v="0"/>
    <x v="0"/>
    <d v="2023-07-08T00:00:00"/>
    <d v="1899-12-30T17:16:00"/>
    <n v="2023"/>
    <x v="0"/>
  </r>
  <r>
    <n v="253"/>
    <x v="0"/>
    <x v="1"/>
    <x v="0"/>
    <x v="0"/>
    <x v="0"/>
    <x v="0"/>
    <d v="2023-07-08T00:00:00"/>
    <d v="1899-12-30T18:30:00"/>
    <n v="2023"/>
    <x v="0"/>
  </r>
  <r>
    <n v="254"/>
    <x v="15"/>
    <x v="1"/>
    <x v="1"/>
    <x v="7"/>
    <x v="0"/>
    <x v="0"/>
    <d v="2023-07-08T00:00:00"/>
    <d v="1899-12-30T21:57:00"/>
    <n v="2023"/>
    <x v="0"/>
  </r>
  <r>
    <n v="255"/>
    <x v="10"/>
    <x v="0"/>
    <x v="0"/>
    <x v="0"/>
    <x v="0"/>
    <x v="0"/>
    <d v="2023-07-08T00:00:00"/>
    <d v="1899-12-30T22:49:00"/>
    <n v="2023"/>
    <x v="0"/>
  </r>
  <r>
    <n v="256"/>
    <x v="15"/>
    <x v="0"/>
    <x v="0"/>
    <x v="22"/>
    <x v="1"/>
    <x v="0"/>
    <d v="2023-07-08T00:00:00"/>
    <d v="1899-12-30T23:41:00"/>
    <n v="2023"/>
    <x v="0"/>
  </r>
  <r>
    <n v="257"/>
    <x v="18"/>
    <x v="1"/>
    <x v="0"/>
    <x v="0"/>
    <x v="0"/>
    <x v="0"/>
    <d v="2023-08-08T00:00:00"/>
    <d v="1899-12-30T00:10:00"/>
    <n v="2023"/>
    <x v="7"/>
  </r>
  <r>
    <n v="258"/>
    <x v="18"/>
    <x v="1"/>
    <x v="0"/>
    <x v="0"/>
    <x v="0"/>
    <x v="0"/>
    <d v="2023-08-08T00:00:00"/>
    <d v="1899-12-30T00:10:00"/>
    <n v="2023"/>
    <x v="7"/>
  </r>
  <r>
    <n v="259"/>
    <x v="5"/>
    <x v="1"/>
    <x v="0"/>
    <x v="13"/>
    <x v="4"/>
    <x v="0"/>
    <d v="2023-08-08T00:00:00"/>
    <d v="1899-12-30T08:32:00"/>
    <n v="2023"/>
    <x v="7"/>
  </r>
  <r>
    <n v="260"/>
    <x v="16"/>
    <x v="0"/>
    <x v="0"/>
    <x v="0"/>
    <x v="0"/>
    <x v="0"/>
    <d v="2023-08-08T00:00:00"/>
    <d v="1899-12-30T09:37:00"/>
    <n v="2023"/>
    <x v="7"/>
  </r>
  <r>
    <n v="261"/>
    <x v="3"/>
    <x v="0"/>
    <x v="0"/>
    <x v="2"/>
    <x v="0"/>
    <x v="0"/>
    <d v="2023-08-08T00:00:00"/>
    <d v="1899-12-30T09:38:00"/>
    <n v="2023"/>
    <x v="7"/>
  </r>
  <r>
    <n v="262"/>
    <x v="3"/>
    <x v="0"/>
    <x v="0"/>
    <x v="5"/>
    <x v="0"/>
    <x v="0"/>
    <d v="2023-08-08T00:00:00"/>
    <d v="1899-12-30T09:39:00"/>
    <n v="2023"/>
    <x v="7"/>
  </r>
  <r>
    <n v="263"/>
    <x v="3"/>
    <x v="1"/>
    <x v="2"/>
    <x v="1"/>
    <x v="1"/>
    <x v="0"/>
    <d v="2023-08-08T00:00:00"/>
    <d v="1899-12-30T09:43:00"/>
    <n v="2023"/>
    <x v="7"/>
  </r>
  <r>
    <n v="264"/>
    <x v="8"/>
    <x v="1"/>
    <x v="3"/>
    <x v="4"/>
    <x v="0"/>
    <x v="0"/>
    <d v="2023-08-08T00:00:00"/>
    <d v="1899-12-30T09:47:00"/>
    <n v="2023"/>
    <x v="7"/>
  </r>
  <r>
    <n v="265"/>
    <x v="1"/>
    <x v="0"/>
    <x v="0"/>
    <x v="17"/>
    <x v="4"/>
    <x v="0"/>
    <d v="2023-08-08T00:00:00"/>
    <d v="1899-12-30T09:48:00"/>
    <n v="2023"/>
    <x v="7"/>
  </r>
  <r>
    <n v="266"/>
    <x v="1"/>
    <x v="1"/>
    <x v="3"/>
    <x v="0"/>
    <x v="0"/>
    <x v="0"/>
    <d v="2023-08-08T00:00:00"/>
    <d v="1899-12-30T09:50:00"/>
    <n v="2023"/>
    <x v="7"/>
  </r>
  <r>
    <n v="267"/>
    <x v="2"/>
    <x v="0"/>
    <x v="0"/>
    <x v="8"/>
    <x v="0"/>
    <x v="0"/>
    <d v="2023-08-08T00:00:00"/>
    <d v="1899-12-30T10:08:00"/>
    <n v="2023"/>
    <x v="7"/>
  </r>
  <r>
    <n v="268"/>
    <x v="12"/>
    <x v="1"/>
    <x v="0"/>
    <x v="6"/>
    <x v="2"/>
    <x v="2"/>
    <d v="2023-08-08T00:00:00"/>
    <d v="1899-12-30T10:13:00"/>
    <n v="2023"/>
    <x v="7"/>
  </r>
  <r>
    <n v="269"/>
    <x v="37"/>
    <x v="1"/>
    <x v="0"/>
    <x v="3"/>
    <x v="2"/>
    <x v="0"/>
    <d v="2023-08-08T00:00:00"/>
    <d v="1899-12-30T10:15:00"/>
    <n v="2023"/>
    <x v="7"/>
  </r>
  <r>
    <n v="270"/>
    <x v="37"/>
    <x v="1"/>
    <x v="0"/>
    <x v="3"/>
    <x v="2"/>
    <x v="0"/>
    <d v="2023-08-08T00:00:00"/>
    <d v="1899-12-30T10:15:00"/>
    <n v="2023"/>
    <x v="7"/>
  </r>
  <r>
    <n v="271"/>
    <x v="3"/>
    <x v="0"/>
    <x v="0"/>
    <x v="3"/>
    <x v="2"/>
    <x v="0"/>
    <d v="2023-08-08T00:00:00"/>
    <d v="1899-12-30T10:17:00"/>
    <n v="2023"/>
    <x v="7"/>
  </r>
  <r>
    <n v="272"/>
    <x v="14"/>
    <x v="0"/>
    <x v="0"/>
    <x v="18"/>
    <x v="3"/>
    <x v="0"/>
    <d v="2023-08-08T00:00:00"/>
    <d v="1899-12-30T10:18:00"/>
    <n v="2023"/>
    <x v="7"/>
  </r>
  <r>
    <n v="273"/>
    <x v="16"/>
    <x v="0"/>
    <x v="2"/>
    <x v="5"/>
    <x v="0"/>
    <x v="0"/>
    <d v="2023-08-08T00:00:00"/>
    <d v="1899-12-30T10:19:00"/>
    <n v="2023"/>
    <x v="7"/>
  </r>
  <r>
    <n v="274"/>
    <x v="3"/>
    <x v="1"/>
    <x v="0"/>
    <x v="0"/>
    <x v="0"/>
    <x v="0"/>
    <d v="2023-08-08T00:00:00"/>
    <d v="1899-12-30T10:49:00"/>
    <n v="2023"/>
    <x v="7"/>
  </r>
  <r>
    <n v="275"/>
    <x v="3"/>
    <x v="0"/>
    <x v="0"/>
    <x v="7"/>
    <x v="0"/>
    <x v="0"/>
    <d v="2023-08-08T00:00:00"/>
    <d v="1899-12-30T10:50:00"/>
    <n v="2023"/>
    <x v="7"/>
  </r>
  <r>
    <n v="276"/>
    <x v="0"/>
    <x v="0"/>
    <x v="0"/>
    <x v="4"/>
    <x v="0"/>
    <x v="0"/>
    <d v="2023-08-08T00:00:00"/>
    <d v="1899-12-30T10:50:00"/>
    <n v="2023"/>
    <x v="7"/>
  </r>
  <r>
    <n v="277"/>
    <x v="27"/>
    <x v="0"/>
    <x v="0"/>
    <x v="0"/>
    <x v="0"/>
    <x v="0"/>
    <d v="2023-08-08T00:00:00"/>
    <d v="1899-12-30T10:52:00"/>
    <n v="2023"/>
    <x v="7"/>
  </r>
  <r>
    <n v="278"/>
    <x v="15"/>
    <x v="0"/>
    <x v="0"/>
    <x v="0"/>
    <x v="0"/>
    <x v="0"/>
    <d v="2023-08-08T00:00:00"/>
    <d v="1899-12-30T10:52:00"/>
    <n v="2023"/>
    <x v="7"/>
  </r>
  <r>
    <n v="279"/>
    <x v="3"/>
    <x v="0"/>
    <x v="0"/>
    <x v="7"/>
    <x v="0"/>
    <x v="0"/>
    <d v="2023-08-08T00:00:00"/>
    <d v="1899-12-30T10:52:00"/>
    <n v="2023"/>
    <x v="7"/>
  </r>
  <r>
    <n v="280"/>
    <x v="3"/>
    <x v="0"/>
    <x v="0"/>
    <x v="7"/>
    <x v="0"/>
    <x v="0"/>
    <d v="2023-08-08T00:00:00"/>
    <d v="1899-12-30T10:52:00"/>
    <n v="2023"/>
    <x v="7"/>
  </r>
  <r>
    <n v="281"/>
    <x v="0"/>
    <x v="0"/>
    <x v="0"/>
    <x v="0"/>
    <x v="0"/>
    <x v="0"/>
    <d v="2023-08-08T00:00:00"/>
    <d v="1899-12-30T10:54:00"/>
    <n v="2023"/>
    <x v="7"/>
  </r>
  <r>
    <n v="282"/>
    <x v="0"/>
    <x v="0"/>
    <x v="0"/>
    <x v="0"/>
    <x v="0"/>
    <x v="0"/>
    <d v="2023-08-08T00:00:00"/>
    <d v="1899-12-30T10:54:00"/>
    <n v="2023"/>
    <x v="7"/>
  </r>
  <r>
    <n v="283"/>
    <x v="12"/>
    <x v="1"/>
    <x v="0"/>
    <x v="13"/>
    <x v="4"/>
    <x v="0"/>
    <d v="2023-08-08T00:00:00"/>
    <d v="1899-12-30T11:08:00"/>
    <n v="2023"/>
    <x v="7"/>
  </r>
  <r>
    <n v="284"/>
    <x v="12"/>
    <x v="1"/>
    <x v="0"/>
    <x v="5"/>
    <x v="0"/>
    <x v="0"/>
    <d v="2023-08-08T00:00:00"/>
    <d v="1899-12-30T11:12:00"/>
    <n v="2023"/>
    <x v="7"/>
  </r>
  <r>
    <n v="285"/>
    <x v="3"/>
    <x v="1"/>
    <x v="0"/>
    <x v="17"/>
    <x v="4"/>
    <x v="0"/>
    <d v="2023-08-08T00:00:00"/>
    <d v="1899-12-30T11:18:00"/>
    <n v="2023"/>
    <x v="7"/>
  </r>
  <r>
    <n v="286"/>
    <x v="27"/>
    <x v="1"/>
    <x v="1"/>
    <x v="7"/>
    <x v="0"/>
    <x v="0"/>
    <d v="2023-08-08T00:00:00"/>
    <d v="1899-12-30T11:34:00"/>
    <n v="2023"/>
    <x v="7"/>
  </r>
  <r>
    <n v="287"/>
    <x v="0"/>
    <x v="0"/>
    <x v="0"/>
    <x v="2"/>
    <x v="0"/>
    <x v="0"/>
    <d v="2023-08-08T00:00:00"/>
    <d v="1899-12-30T11:53:00"/>
    <n v="2023"/>
    <x v="7"/>
  </r>
  <r>
    <n v="288"/>
    <x v="2"/>
    <x v="0"/>
    <x v="1"/>
    <x v="7"/>
    <x v="0"/>
    <x v="0"/>
    <d v="2023-08-08T00:00:00"/>
    <d v="1899-12-30T11:55:00"/>
    <n v="2023"/>
    <x v="7"/>
  </r>
  <r>
    <n v="289"/>
    <x v="45"/>
    <x v="1"/>
    <x v="0"/>
    <x v="9"/>
    <x v="1"/>
    <x v="0"/>
    <d v="2023-08-08T00:00:00"/>
    <d v="1899-12-30T12:45:00"/>
    <n v="2023"/>
    <x v="7"/>
  </r>
  <r>
    <n v="290"/>
    <x v="3"/>
    <x v="1"/>
    <x v="1"/>
    <x v="5"/>
    <x v="0"/>
    <x v="0"/>
    <d v="2023-08-08T00:00:00"/>
    <d v="1899-12-30T13:05:00"/>
    <n v="2023"/>
    <x v="7"/>
  </r>
  <r>
    <n v="291"/>
    <x v="46"/>
    <x v="0"/>
    <x v="0"/>
    <x v="22"/>
    <x v="1"/>
    <x v="0"/>
    <d v="2023-08-08T00:00:00"/>
    <d v="1899-12-30T14:54:00"/>
    <n v="2023"/>
    <x v="7"/>
  </r>
  <r>
    <n v="292"/>
    <x v="12"/>
    <x v="0"/>
    <x v="0"/>
    <x v="7"/>
    <x v="0"/>
    <x v="0"/>
    <d v="2023-08-08T00:00:00"/>
    <d v="1899-12-30T15:05:00"/>
    <n v="2023"/>
    <x v="7"/>
  </r>
  <r>
    <n v="293"/>
    <x v="3"/>
    <x v="0"/>
    <x v="0"/>
    <x v="5"/>
    <x v="0"/>
    <x v="0"/>
    <d v="2023-08-08T00:00:00"/>
    <d v="1899-12-30T15:20:00"/>
    <n v="2023"/>
    <x v="7"/>
  </r>
  <r>
    <n v="294"/>
    <x v="15"/>
    <x v="0"/>
    <x v="0"/>
    <x v="23"/>
    <x v="3"/>
    <x v="0"/>
    <d v="2023-08-08T00:00:00"/>
    <d v="1899-12-30T15:23:00"/>
    <n v="2023"/>
    <x v="7"/>
  </r>
  <r>
    <n v="295"/>
    <x v="9"/>
    <x v="0"/>
    <x v="1"/>
    <x v="0"/>
    <x v="0"/>
    <x v="0"/>
    <d v="2023-08-08T00:00:00"/>
    <d v="1899-12-30T15:24:00"/>
    <n v="2023"/>
    <x v="7"/>
  </r>
  <r>
    <n v="296"/>
    <x v="16"/>
    <x v="0"/>
    <x v="0"/>
    <x v="2"/>
    <x v="0"/>
    <x v="0"/>
    <d v="2023-08-08T00:00:00"/>
    <d v="1899-12-30T15:39:00"/>
    <n v="2023"/>
    <x v="7"/>
  </r>
  <r>
    <n v="297"/>
    <x v="3"/>
    <x v="0"/>
    <x v="0"/>
    <x v="7"/>
    <x v="0"/>
    <x v="0"/>
    <d v="2023-08-08T00:00:00"/>
    <d v="1899-12-30T15:50:00"/>
    <n v="2023"/>
    <x v="7"/>
  </r>
  <r>
    <n v="298"/>
    <x v="7"/>
    <x v="0"/>
    <x v="0"/>
    <x v="6"/>
    <x v="2"/>
    <x v="2"/>
    <d v="2023-08-08T00:00:00"/>
    <d v="1899-12-30T15:56:00"/>
    <n v="2023"/>
    <x v="7"/>
  </r>
  <r>
    <n v="299"/>
    <x v="10"/>
    <x v="0"/>
    <x v="0"/>
    <x v="0"/>
    <x v="0"/>
    <x v="0"/>
    <d v="2023-08-08T00:00:00"/>
    <d v="1899-12-30T15:58:00"/>
    <n v="2023"/>
    <x v="7"/>
  </r>
  <r>
    <n v="300"/>
    <x v="10"/>
    <x v="1"/>
    <x v="0"/>
    <x v="24"/>
    <x v="3"/>
    <x v="0"/>
    <d v="2023-08-08T00:00:00"/>
    <d v="1899-12-30T16:06:00"/>
    <n v="2023"/>
    <x v="7"/>
  </r>
  <r>
    <n v="301"/>
    <x v="4"/>
    <x v="1"/>
    <x v="0"/>
    <x v="5"/>
    <x v="0"/>
    <x v="0"/>
    <d v="2023-08-08T00:00:00"/>
    <d v="1899-12-30T16:10:00"/>
    <n v="2023"/>
    <x v="7"/>
  </r>
  <r>
    <n v="302"/>
    <x v="10"/>
    <x v="1"/>
    <x v="2"/>
    <x v="2"/>
    <x v="0"/>
    <x v="0"/>
    <d v="2023-08-08T00:00:00"/>
    <d v="1899-12-30T17:24:00"/>
    <n v="2023"/>
    <x v="7"/>
  </r>
  <r>
    <n v="303"/>
    <x v="10"/>
    <x v="1"/>
    <x v="0"/>
    <x v="2"/>
    <x v="0"/>
    <x v="0"/>
    <d v="2023-08-08T00:00:00"/>
    <d v="1899-12-30T17:27:00"/>
    <n v="2023"/>
    <x v="7"/>
  </r>
  <r>
    <n v="304"/>
    <x v="10"/>
    <x v="0"/>
    <x v="0"/>
    <x v="4"/>
    <x v="0"/>
    <x v="0"/>
    <d v="2023-08-08T00:00:00"/>
    <d v="1899-12-30T17:30:00"/>
    <n v="2023"/>
    <x v="7"/>
  </r>
  <r>
    <n v="305"/>
    <x v="9"/>
    <x v="1"/>
    <x v="1"/>
    <x v="13"/>
    <x v="4"/>
    <x v="0"/>
    <d v="2023-08-08T00:00:00"/>
    <d v="1899-12-30T18:08:00"/>
    <n v="2023"/>
    <x v="7"/>
  </r>
  <r>
    <n v="306"/>
    <x v="47"/>
    <x v="0"/>
    <x v="1"/>
    <x v="7"/>
    <x v="0"/>
    <x v="0"/>
    <d v="2023-08-08T00:00:00"/>
    <d v="1899-12-30T21:09:00"/>
    <n v="2023"/>
    <x v="7"/>
  </r>
  <r>
    <n v="307"/>
    <x v="3"/>
    <x v="0"/>
    <x v="2"/>
    <x v="3"/>
    <x v="2"/>
    <x v="1"/>
    <d v="2023-09-08T00:00:00"/>
    <d v="1899-12-30T01:04:00"/>
    <n v="2023"/>
    <x v="8"/>
  </r>
  <r>
    <n v="308"/>
    <x v="3"/>
    <x v="1"/>
    <x v="0"/>
    <x v="0"/>
    <x v="0"/>
    <x v="0"/>
    <d v="2023-09-08T00:00:00"/>
    <d v="1899-12-30T06:17:00"/>
    <n v="2023"/>
    <x v="8"/>
  </r>
  <r>
    <n v="309"/>
    <x v="10"/>
    <x v="0"/>
    <x v="0"/>
    <x v="11"/>
    <x v="3"/>
    <x v="0"/>
    <d v="2023-09-08T00:00:00"/>
    <d v="1899-12-30T08:23:00"/>
    <n v="2023"/>
    <x v="8"/>
  </r>
  <r>
    <n v="310"/>
    <x v="3"/>
    <x v="0"/>
    <x v="0"/>
    <x v="5"/>
    <x v="0"/>
    <x v="0"/>
    <d v="2023-09-08T00:00:00"/>
    <d v="1899-12-30T08:42:00"/>
    <n v="2023"/>
    <x v="8"/>
  </r>
  <r>
    <n v="311"/>
    <x v="18"/>
    <x v="1"/>
    <x v="1"/>
    <x v="3"/>
    <x v="2"/>
    <x v="0"/>
    <d v="2023-09-08T00:00:00"/>
    <d v="1899-12-30T08:59:00"/>
    <n v="2023"/>
    <x v="8"/>
  </r>
  <r>
    <n v="312"/>
    <x v="5"/>
    <x v="0"/>
    <x v="0"/>
    <x v="4"/>
    <x v="0"/>
    <x v="0"/>
    <d v="2023-09-08T00:00:00"/>
    <d v="1899-12-30T09:01:00"/>
    <n v="2023"/>
    <x v="8"/>
  </r>
  <r>
    <n v="313"/>
    <x v="10"/>
    <x v="0"/>
    <x v="0"/>
    <x v="2"/>
    <x v="0"/>
    <x v="0"/>
    <d v="2023-09-08T00:00:00"/>
    <d v="1899-12-30T09:03:00"/>
    <n v="2023"/>
    <x v="8"/>
  </r>
  <r>
    <n v="314"/>
    <x v="2"/>
    <x v="0"/>
    <x v="0"/>
    <x v="0"/>
    <x v="0"/>
    <x v="0"/>
    <d v="2023-09-08T00:00:00"/>
    <d v="1899-12-30T09:34:00"/>
    <n v="2023"/>
    <x v="8"/>
  </r>
  <r>
    <n v="315"/>
    <x v="48"/>
    <x v="1"/>
    <x v="2"/>
    <x v="3"/>
    <x v="2"/>
    <x v="1"/>
    <d v="2023-09-08T00:00:00"/>
    <d v="1899-12-30T09:47:00"/>
    <n v="2023"/>
    <x v="8"/>
  </r>
  <r>
    <n v="316"/>
    <x v="27"/>
    <x v="0"/>
    <x v="1"/>
    <x v="13"/>
    <x v="4"/>
    <x v="0"/>
    <d v="2023-09-08T00:00:00"/>
    <d v="1899-12-30T10:01:00"/>
    <n v="2023"/>
    <x v="8"/>
  </r>
  <r>
    <n v="317"/>
    <x v="10"/>
    <x v="0"/>
    <x v="0"/>
    <x v="10"/>
    <x v="1"/>
    <x v="0"/>
    <d v="2023-09-08T00:00:00"/>
    <d v="1899-12-30T10:40:00"/>
    <n v="2023"/>
    <x v="8"/>
  </r>
  <r>
    <n v="318"/>
    <x v="10"/>
    <x v="0"/>
    <x v="2"/>
    <x v="10"/>
    <x v="1"/>
    <x v="0"/>
    <d v="2023-09-08T00:00:00"/>
    <d v="1899-12-30T10:41:00"/>
    <n v="2023"/>
    <x v="8"/>
  </r>
  <r>
    <n v="319"/>
    <x v="3"/>
    <x v="0"/>
    <x v="0"/>
    <x v="10"/>
    <x v="1"/>
    <x v="0"/>
    <d v="2023-09-08T00:00:00"/>
    <d v="1899-12-30T10:44:00"/>
    <n v="2023"/>
    <x v="8"/>
  </r>
  <r>
    <n v="320"/>
    <x v="3"/>
    <x v="1"/>
    <x v="0"/>
    <x v="0"/>
    <x v="0"/>
    <x v="0"/>
    <d v="2023-09-08T00:00:00"/>
    <d v="1899-12-30T10:46:00"/>
    <n v="2023"/>
    <x v="8"/>
  </r>
  <r>
    <n v="321"/>
    <x v="3"/>
    <x v="0"/>
    <x v="0"/>
    <x v="10"/>
    <x v="1"/>
    <x v="0"/>
    <d v="2023-09-08T00:00:00"/>
    <d v="1899-12-30T10:47:00"/>
    <n v="2023"/>
    <x v="8"/>
  </r>
  <r>
    <n v="322"/>
    <x v="1"/>
    <x v="1"/>
    <x v="0"/>
    <x v="7"/>
    <x v="0"/>
    <x v="0"/>
    <d v="2023-09-08T00:00:00"/>
    <d v="1899-12-30T10:55:00"/>
    <n v="2023"/>
    <x v="8"/>
  </r>
  <r>
    <n v="323"/>
    <x v="4"/>
    <x v="1"/>
    <x v="0"/>
    <x v="7"/>
    <x v="0"/>
    <x v="0"/>
    <d v="2023-09-08T00:00:00"/>
    <d v="1899-12-30T11:09:00"/>
    <n v="2023"/>
    <x v="8"/>
  </r>
  <r>
    <n v="324"/>
    <x v="16"/>
    <x v="0"/>
    <x v="2"/>
    <x v="2"/>
    <x v="0"/>
    <x v="0"/>
    <d v="2023-09-08T00:00:00"/>
    <d v="1899-12-30T11:25:00"/>
    <n v="2023"/>
    <x v="8"/>
  </r>
  <r>
    <n v="325"/>
    <x v="3"/>
    <x v="1"/>
    <x v="2"/>
    <x v="18"/>
    <x v="3"/>
    <x v="0"/>
    <d v="2023-09-08T00:00:00"/>
    <d v="1899-12-30T11:31:00"/>
    <n v="2023"/>
    <x v="8"/>
  </r>
  <r>
    <n v="326"/>
    <x v="10"/>
    <x v="1"/>
    <x v="0"/>
    <x v="4"/>
    <x v="0"/>
    <x v="0"/>
    <d v="2023-09-08T00:00:00"/>
    <d v="1899-12-30T11:38:00"/>
    <n v="2023"/>
    <x v="8"/>
  </r>
  <r>
    <n v="327"/>
    <x v="0"/>
    <x v="1"/>
    <x v="0"/>
    <x v="13"/>
    <x v="4"/>
    <x v="0"/>
    <d v="2023-09-08T00:00:00"/>
    <d v="1899-12-30T11:57:00"/>
    <n v="2023"/>
    <x v="8"/>
  </r>
  <r>
    <n v="328"/>
    <x v="16"/>
    <x v="1"/>
    <x v="0"/>
    <x v="7"/>
    <x v="0"/>
    <x v="0"/>
    <d v="2023-09-08T00:00:00"/>
    <d v="1899-12-30T12:03:00"/>
    <n v="2023"/>
    <x v="8"/>
  </r>
  <r>
    <n v="329"/>
    <x v="1"/>
    <x v="1"/>
    <x v="0"/>
    <x v="4"/>
    <x v="0"/>
    <x v="0"/>
    <d v="2023-09-08T00:00:00"/>
    <d v="1899-12-30T12:10:00"/>
    <n v="2023"/>
    <x v="8"/>
  </r>
  <r>
    <n v="330"/>
    <x v="5"/>
    <x v="0"/>
    <x v="0"/>
    <x v="13"/>
    <x v="4"/>
    <x v="0"/>
    <d v="2023-09-08T00:00:00"/>
    <d v="1899-12-30T12:28:00"/>
    <n v="2023"/>
    <x v="8"/>
  </r>
  <r>
    <n v="331"/>
    <x v="3"/>
    <x v="0"/>
    <x v="0"/>
    <x v="6"/>
    <x v="2"/>
    <x v="2"/>
    <d v="2023-09-08T00:00:00"/>
    <d v="1899-12-30T12:40:00"/>
    <n v="2023"/>
    <x v="8"/>
  </r>
  <r>
    <n v="332"/>
    <x v="3"/>
    <x v="1"/>
    <x v="1"/>
    <x v="0"/>
    <x v="0"/>
    <x v="0"/>
    <d v="2023-09-08T00:00:00"/>
    <d v="1899-12-30T12:56:00"/>
    <n v="2023"/>
    <x v="8"/>
  </r>
  <r>
    <n v="333"/>
    <x v="3"/>
    <x v="1"/>
    <x v="1"/>
    <x v="2"/>
    <x v="0"/>
    <x v="0"/>
    <d v="2023-09-08T00:00:00"/>
    <d v="1899-12-30T13:02:00"/>
    <n v="2023"/>
    <x v="8"/>
  </r>
  <r>
    <n v="334"/>
    <x v="49"/>
    <x v="0"/>
    <x v="0"/>
    <x v="7"/>
    <x v="0"/>
    <x v="0"/>
    <d v="2023-09-08T00:00:00"/>
    <d v="1899-12-30T13:08:00"/>
    <n v="2023"/>
    <x v="8"/>
  </r>
  <r>
    <n v="335"/>
    <x v="3"/>
    <x v="1"/>
    <x v="1"/>
    <x v="5"/>
    <x v="0"/>
    <x v="0"/>
    <d v="2023-09-08T00:00:00"/>
    <d v="1899-12-30T13:27:00"/>
    <n v="2023"/>
    <x v="8"/>
  </r>
  <r>
    <n v="336"/>
    <x v="3"/>
    <x v="0"/>
    <x v="0"/>
    <x v="3"/>
    <x v="2"/>
    <x v="0"/>
    <d v="2023-09-08T00:00:00"/>
    <d v="1899-12-30T13:48:00"/>
    <n v="2023"/>
    <x v="8"/>
  </r>
  <r>
    <n v="337"/>
    <x v="3"/>
    <x v="1"/>
    <x v="2"/>
    <x v="3"/>
    <x v="2"/>
    <x v="1"/>
    <d v="2023-09-08T00:00:00"/>
    <d v="1899-12-30T13:50:00"/>
    <n v="2023"/>
    <x v="8"/>
  </r>
  <r>
    <n v="338"/>
    <x v="3"/>
    <x v="1"/>
    <x v="0"/>
    <x v="0"/>
    <x v="0"/>
    <x v="0"/>
    <d v="2023-09-08T00:00:00"/>
    <d v="1899-12-30T14:29:00"/>
    <n v="2023"/>
    <x v="8"/>
  </r>
  <r>
    <n v="339"/>
    <x v="22"/>
    <x v="0"/>
    <x v="1"/>
    <x v="0"/>
    <x v="0"/>
    <x v="0"/>
    <d v="2023-09-08T00:00:00"/>
    <d v="1899-12-30T14:32:00"/>
    <n v="2023"/>
    <x v="8"/>
  </r>
  <r>
    <n v="340"/>
    <x v="3"/>
    <x v="1"/>
    <x v="0"/>
    <x v="10"/>
    <x v="1"/>
    <x v="0"/>
    <d v="2023-09-08T00:00:00"/>
    <d v="1899-12-30T14:41:00"/>
    <n v="2023"/>
    <x v="8"/>
  </r>
  <r>
    <n v="341"/>
    <x v="2"/>
    <x v="1"/>
    <x v="0"/>
    <x v="5"/>
    <x v="0"/>
    <x v="0"/>
    <d v="2023-09-08T00:00:00"/>
    <d v="1899-12-30T14:49:00"/>
    <n v="2023"/>
    <x v="8"/>
  </r>
  <r>
    <n v="342"/>
    <x v="3"/>
    <x v="1"/>
    <x v="0"/>
    <x v="1"/>
    <x v="1"/>
    <x v="0"/>
    <d v="2023-09-08T00:00:00"/>
    <d v="1899-12-30T14:51:00"/>
    <n v="2023"/>
    <x v="8"/>
  </r>
  <r>
    <n v="343"/>
    <x v="49"/>
    <x v="1"/>
    <x v="1"/>
    <x v="23"/>
    <x v="3"/>
    <x v="0"/>
    <d v="2023-09-08T00:00:00"/>
    <d v="1899-12-30T15:21:00"/>
    <n v="2023"/>
    <x v="8"/>
  </r>
  <r>
    <n v="344"/>
    <x v="49"/>
    <x v="1"/>
    <x v="1"/>
    <x v="23"/>
    <x v="3"/>
    <x v="0"/>
    <d v="2023-09-08T00:00:00"/>
    <d v="1899-12-30T15:24:00"/>
    <n v="2023"/>
    <x v="8"/>
  </r>
  <r>
    <n v="345"/>
    <x v="0"/>
    <x v="0"/>
    <x v="2"/>
    <x v="13"/>
    <x v="4"/>
    <x v="0"/>
    <d v="2023-09-08T00:00:00"/>
    <d v="1899-12-30T15:35:00"/>
    <n v="2023"/>
    <x v="8"/>
  </r>
  <r>
    <n v="346"/>
    <x v="3"/>
    <x v="1"/>
    <x v="0"/>
    <x v="0"/>
    <x v="0"/>
    <x v="0"/>
    <d v="2023-09-08T00:00:00"/>
    <d v="1899-12-30T15:37:00"/>
    <n v="2023"/>
    <x v="8"/>
  </r>
  <r>
    <n v="347"/>
    <x v="0"/>
    <x v="0"/>
    <x v="0"/>
    <x v="13"/>
    <x v="4"/>
    <x v="0"/>
    <d v="2023-09-08T00:00:00"/>
    <d v="1899-12-30T15:41:00"/>
    <n v="2023"/>
    <x v="8"/>
  </r>
  <r>
    <n v="348"/>
    <x v="3"/>
    <x v="0"/>
    <x v="0"/>
    <x v="0"/>
    <x v="0"/>
    <x v="0"/>
    <d v="2023-09-08T00:00:00"/>
    <d v="1899-12-30T15:45:00"/>
    <n v="2023"/>
    <x v="8"/>
  </r>
  <r>
    <n v="349"/>
    <x v="9"/>
    <x v="0"/>
    <x v="0"/>
    <x v="1"/>
    <x v="1"/>
    <x v="0"/>
    <d v="2023-09-08T00:00:00"/>
    <d v="1899-12-30T15:53:00"/>
    <n v="2023"/>
    <x v="8"/>
  </r>
  <r>
    <n v="350"/>
    <x v="9"/>
    <x v="0"/>
    <x v="0"/>
    <x v="23"/>
    <x v="3"/>
    <x v="0"/>
    <d v="2023-09-08T00:00:00"/>
    <d v="1899-12-30T16:29:00"/>
    <n v="2023"/>
    <x v="8"/>
  </r>
  <r>
    <n v="351"/>
    <x v="3"/>
    <x v="0"/>
    <x v="2"/>
    <x v="0"/>
    <x v="0"/>
    <x v="0"/>
    <d v="2023-09-08T00:00:00"/>
    <d v="1899-12-30T16:48:00"/>
    <n v="2023"/>
    <x v="8"/>
  </r>
  <r>
    <n v="352"/>
    <x v="22"/>
    <x v="1"/>
    <x v="0"/>
    <x v="0"/>
    <x v="0"/>
    <x v="0"/>
    <d v="2023-09-08T00:00:00"/>
    <d v="1899-12-30T18:51:00"/>
    <n v="2023"/>
    <x v="8"/>
  </r>
  <r>
    <n v="353"/>
    <x v="15"/>
    <x v="0"/>
    <x v="1"/>
    <x v="3"/>
    <x v="2"/>
    <x v="0"/>
    <d v="2023-09-08T00:00:00"/>
    <d v="1899-12-30T19:40:00"/>
    <n v="2023"/>
    <x v="8"/>
  </r>
  <r>
    <n v="354"/>
    <x v="15"/>
    <x v="0"/>
    <x v="1"/>
    <x v="3"/>
    <x v="2"/>
    <x v="0"/>
    <d v="2023-09-08T00:00:00"/>
    <d v="1899-12-30T19:40:00"/>
    <n v="2023"/>
    <x v="8"/>
  </r>
  <r>
    <n v="355"/>
    <x v="50"/>
    <x v="1"/>
    <x v="0"/>
    <x v="0"/>
    <x v="0"/>
    <x v="0"/>
    <d v="2023-09-08T00:00:00"/>
    <d v="1899-12-30T19:59:00"/>
    <n v="2023"/>
    <x v="8"/>
  </r>
  <r>
    <n v="356"/>
    <x v="3"/>
    <x v="1"/>
    <x v="0"/>
    <x v="0"/>
    <x v="0"/>
    <x v="0"/>
    <d v="2023-09-08T00:00:00"/>
    <d v="1899-12-30T20:18:00"/>
    <n v="2023"/>
    <x v="8"/>
  </r>
  <r>
    <n v="357"/>
    <x v="9"/>
    <x v="0"/>
    <x v="0"/>
    <x v="6"/>
    <x v="2"/>
    <x v="2"/>
    <d v="2023-09-08T00:00:00"/>
    <d v="1899-12-30T20:35:00"/>
    <n v="2023"/>
    <x v="8"/>
  </r>
  <r>
    <n v="358"/>
    <x v="10"/>
    <x v="0"/>
    <x v="0"/>
    <x v="4"/>
    <x v="0"/>
    <x v="0"/>
    <d v="2023-09-08T00:00:00"/>
    <d v="1899-12-30T21:43:00"/>
    <n v="2023"/>
    <x v="8"/>
  </r>
  <r>
    <n v="359"/>
    <x v="3"/>
    <x v="1"/>
    <x v="0"/>
    <x v="10"/>
    <x v="1"/>
    <x v="0"/>
    <d v="2023-09-08T00:00:00"/>
    <d v="1899-12-30T21:56:00"/>
    <n v="2023"/>
    <x v="8"/>
  </r>
  <r>
    <n v="360"/>
    <x v="3"/>
    <x v="0"/>
    <x v="0"/>
    <x v="10"/>
    <x v="1"/>
    <x v="0"/>
    <d v="2023-09-08T00:00:00"/>
    <d v="1899-12-30T22:02:00"/>
    <n v="2023"/>
    <x v="8"/>
  </r>
  <r>
    <n v="361"/>
    <x v="3"/>
    <x v="1"/>
    <x v="0"/>
    <x v="0"/>
    <x v="0"/>
    <x v="0"/>
    <d v="2023-10-08T00:00:00"/>
    <d v="1899-12-30T06:24:00"/>
    <n v="2023"/>
    <x v="9"/>
  </r>
  <r>
    <n v="362"/>
    <x v="16"/>
    <x v="0"/>
    <x v="0"/>
    <x v="9"/>
    <x v="1"/>
    <x v="0"/>
    <d v="2023-10-08T00:00:00"/>
    <d v="1899-12-30T07:26:00"/>
    <n v="2023"/>
    <x v="9"/>
  </r>
  <r>
    <n v="363"/>
    <x v="1"/>
    <x v="0"/>
    <x v="0"/>
    <x v="4"/>
    <x v="0"/>
    <x v="0"/>
    <d v="2023-10-08T00:00:00"/>
    <d v="1899-12-30T07:33:00"/>
    <n v="2023"/>
    <x v="9"/>
  </r>
  <r>
    <n v="364"/>
    <x v="10"/>
    <x v="0"/>
    <x v="0"/>
    <x v="13"/>
    <x v="4"/>
    <x v="0"/>
    <d v="2023-10-08T00:00:00"/>
    <d v="1899-12-30T07:39:00"/>
    <n v="2023"/>
    <x v="9"/>
  </r>
  <r>
    <n v="365"/>
    <x v="9"/>
    <x v="1"/>
    <x v="0"/>
    <x v="7"/>
    <x v="0"/>
    <x v="0"/>
    <d v="2023-10-08T00:00:00"/>
    <d v="1899-12-30T09:21:00"/>
    <n v="2023"/>
    <x v="9"/>
  </r>
  <r>
    <n v="366"/>
    <x v="51"/>
    <x v="0"/>
    <x v="1"/>
    <x v="0"/>
    <x v="0"/>
    <x v="0"/>
    <d v="2023-10-08T00:00:00"/>
    <d v="1899-12-30T09:27:00"/>
    <n v="2023"/>
    <x v="9"/>
  </r>
  <r>
    <n v="367"/>
    <x v="10"/>
    <x v="0"/>
    <x v="0"/>
    <x v="0"/>
    <x v="0"/>
    <x v="0"/>
    <d v="2023-10-08T00:00:00"/>
    <d v="1899-12-30T09:39:00"/>
    <n v="2023"/>
    <x v="9"/>
  </r>
  <r>
    <n v="368"/>
    <x v="3"/>
    <x v="1"/>
    <x v="0"/>
    <x v="3"/>
    <x v="2"/>
    <x v="0"/>
    <d v="2023-10-08T00:00:00"/>
    <d v="1899-12-30T09:56:00"/>
    <n v="2023"/>
    <x v="9"/>
  </r>
  <r>
    <n v="369"/>
    <x v="3"/>
    <x v="1"/>
    <x v="0"/>
    <x v="8"/>
    <x v="0"/>
    <x v="0"/>
    <d v="2023-10-08T00:00:00"/>
    <d v="1899-12-30T10:01:00"/>
    <n v="2023"/>
    <x v="9"/>
  </r>
  <r>
    <n v="370"/>
    <x v="2"/>
    <x v="0"/>
    <x v="0"/>
    <x v="19"/>
    <x v="1"/>
    <x v="0"/>
    <d v="2023-10-08T00:00:00"/>
    <d v="1899-12-30T10:18:00"/>
    <n v="2023"/>
    <x v="9"/>
  </r>
  <r>
    <n v="371"/>
    <x v="27"/>
    <x v="0"/>
    <x v="3"/>
    <x v="13"/>
    <x v="4"/>
    <x v="0"/>
    <d v="2023-10-08T00:00:00"/>
    <d v="1899-12-30T10:29:00"/>
    <n v="2023"/>
    <x v="9"/>
  </r>
  <r>
    <n v="372"/>
    <x v="18"/>
    <x v="1"/>
    <x v="0"/>
    <x v="3"/>
    <x v="2"/>
    <x v="0"/>
    <d v="2023-10-08T00:00:00"/>
    <d v="1899-12-30T10:48:00"/>
    <n v="2023"/>
    <x v="9"/>
  </r>
  <r>
    <n v="373"/>
    <x v="10"/>
    <x v="1"/>
    <x v="0"/>
    <x v="8"/>
    <x v="0"/>
    <x v="0"/>
    <d v="2023-10-08T00:00:00"/>
    <d v="1899-12-30T10:53:00"/>
    <n v="2023"/>
    <x v="9"/>
  </r>
  <r>
    <n v="374"/>
    <x v="0"/>
    <x v="0"/>
    <x v="0"/>
    <x v="0"/>
    <x v="0"/>
    <x v="0"/>
    <d v="2023-10-08T00:00:00"/>
    <d v="1899-12-30T11:02:00"/>
    <n v="2023"/>
    <x v="9"/>
  </r>
  <r>
    <n v="375"/>
    <x v="18"/>
    <x v="1"/>
    <x v="1"/>
    <x v="3"/>
    <x v="2"/>
    <x v="0"/>
    <d v="2023-10-08T00:00:00"/>
    <d v="1899-12-30T11:04:00"/>
    <n v="2023"/>
    <x v="9"/>
  </r>
  <r>
    <n v="376"/>
    <x v="16"/>
    <x v="0"/>
    <x v="0"/>
    <x v="0"/>
    <x v="0"/>
    <x v="0"/>
    <d v="2023-10-08T00:00:00"/>
    <d v="1899-12-30T11:15:00"/>
    <n v="2023"/>
    <x v="9"/>
  </r>
  <r>
    <n v="377"/>
    <x v="15"/>
    <x v="0"/>
    <x v="0"/>
    <x v="4"/>
    <x v="0"/>
    <x v="0"/>
    <d v="2023-10-08T00:00:00"/>
    <d v="1899-12-30T11:38:00"/>
    <n v="2023"/>
    <x v="9"/>
  </r>
  <r>
    <n v="378"/>
    <x v="9"/>
    <x v="0"/>
    <x v="0"/>
    <x v="7"/>
    <x v="0"/>
    <x v="0"/>
    <d v="2023-10-08T00:00:00"/>
    <d v="1899-12-30T12:13:00"/>
    <n v="2023"/>
    <x v="9"/>
  </r>
  <r>
    <n v="379"/>
    <x v="3"/>
    <x v="0"/>
    <x v="0"/>
    <x v="5"/>
    <x v="0"/>
    <x v="0"/>
    <d v="2023-10-08T00:00:00"/>
    <d v="1899-12-30T12:43:00"/>
    <n v="2023"/>
    <x v="9"/>
  </r>
  <r>
    <n v="380"/>
    <x v="2"/>
    <x v="0"/>
    <x v="2"/>
    <x v="2"/>
    <x v="0"/>
    <x v="0"/>
    <d v="2023-10-08T00:00:00"/>
    <d v="1899-12-30T13:12:00"/>
    <n v="2023"/>
    <x v="9"/>
  </r>
  <r>
    <n v="381"/>
    <x v="16"/>
    <x v="0"/>
    <x v="1"/>
    <x v="0"/>
    <x v="0"/>
    <x v="0"/>
    <d v="2023-10-08T00:00:00"/>
    <d v="1899-12-30T14:18:00"/>
    <n v="2023"/>
    <x v="9"/>
  </r>
  <r>
    <n v="382"/>
    <x v="12"/>
    <x v="0"/>
    <x v="0"/>
    <x v="5"/>
    <x v="0"/>
    <x v="0"/>
    <d v="2023-10-08T00:00:00"/>
    <d v="1899-12-30T14:22:00"/>
    <n v="2023"/>
    <x v="9"/>
  </r>
  <r>
    <n v="383"/>
    <x v="1"/>
    <x v="0"/>
    <x v="0"/>
    <x v="7"/>
    <x v="0"/>
    <x v="0"/>
    <d v="2023-10-08T00:00:00"/>
    <d v="1899-12-30T15:21:00"/>
    <n v="2023"/>
    <x v="9"/>
  </r>
  <r>
    <n v="384"/>
    <x v="0"/>
    <x v="0"/>
    <x v="2"/>
    <x v="5"/>
    <x v="0"/>
    <x v="0"/>
    <d v="2023-10-08T00:00:00"/>
    <d v="1899-12-30T16:03:00"/>
    <n v="2023"/>
    <x v="9"/>
  </r>
  <r>
    <n v="385"/>
    <x v="3"/>
    <x v="0"/>
    <x v="0"/>
    <x v="6"/>
    <x v="2"/>
    <x v="2"/>
    <d v="2023-10-08T00:00:00"/>
    <d v="1899-12-30T16:03:00"/>
    <n v="2023"/>
    <x v="9"/>
  </r>
  <r>
    <n v="386"/>
    <x v="9"/>
    <x v="0"/>
    <x v="0"/>
    <x v="7"/>
    <x v="0"/>
    <x v="0"/>
    <d v="2023-10-08T00:00:00"/>
    <d v="1899-12-30T16:40:00"/>
    <n v="2023"/>
    <x v="9"/>
  </r>
  <r>
    <n v="387"/>
    <x v="9"/>
    <x v="0"/>
    <x v="0"/>
    <x v="16"/>
    <x v="3"/>
    <x v="0"/>
    <d v="2023-10-08T00:00:00"/>
    <d v="1899-12-30T18:12:00"/>
    <n v="2023"/>
    <x v="9"/>
  </r>
  <r>
    <n v="388"/>
    <x v="5"/>
    <x v="1"/>
    <x v="2"/>
    <x v="2"/>
    <x v="0"/>
    <x v="0"/>
    <d v="2023-11-08T00:00:00"/>
    <d v="1899-12-30T02:18:00"/>
    <n v="2023"/>
    <x v="10"/>
  </r>
  <r>
    <n v="389"/>
    <x v="18"/>
    <x v="1"/>
    <x v="0"/>
    <x v="5"/>
    <x v="0"/>
    <x v="0"/>
    <d v="2023-11-08T00:00:00"/>
    <d v="1899-12-30T06:20:00"/>
    <n v="2023"/>
    <x v="10"/>
  </r>
  <r>
    <n v="390"/>
    <x v="3"/>
    <x v="0"/>
    <x v="0"/>
    <x v="5"/>
    <x v="0"/>
    <x v="0"/>
    <d v="2023-11-08T00:00:00"/>
    <d v="1899-12-30T06:25:00"/>
    <n v="2023"/>
    <x v="10"/>
  </r>
  <r>
    <n v="391"/>
    <x v="10"/>
    <x v="0"/>
    <x v="0"/>
    <x v="3"/>
    <x v="2"/>
    <x v="0"/>
    <d v="2023-11-08T00:00:00"/>
    <d v="1899-12-30T06:54:00"/>
    <n v="2023"/>
    <x v="10"/>
  </r>
  <r>
    <n v="392"/>
    <x v="0"/>
    <x v="0"/>
    <x v="0"/>
    <x v="9"/>
    <x v="1"/>
    <x v="0"/>
    <d v="2023-11-08T00:00:00"/>
    <d v="1899-12-30T07:41:00"/>
    <n v="2023"/>
    <x v="10"/>
  </r>
  <r>
    <n v="393"/>
    <x v="9"/>
    <x v="1"/>
    <x v="0"/>
    <x v="7"/>
    <x v="0"/>
    <x v="0"/>
    <d v="2023-11-08T00:00:00"/>
    <d v="1899-12-30T08:24:00"/>
    <n v="2023"/>
    <x v="10"/>
  </r>
  <r>
    <n v="394"/>
    <x v="3"/>
    <x v="0"/>
    <x v="0"/>
    <x v="0"/>
    <x v="0"/>
    <x v="0"/>
    <d v="2023-11-08T00:00:00"/>
    <d v="1899-12-30T08:25:00"/>
    <n v="2023"/>
    <x v="10"/>
  </r>
  <r>
    <n v="395"/>
    <x v="7"/>
    <x v="0"/>
    <x v="0"/>
    <x v="25"/>
    <x v="1"/>
    <x v="0"/>
    <d v="2023-11-08T00:00:00"/>
    <d v="1899-12-30T08:54:00"/>
    <n v="2023"/>
    <x v="10"/>
  </r>
  <r>
    <n v="396"/>
    <x v="3"/>
    <x v="0"/>
    <x v="1"/>
    <x v="3"/>
    <x v="2"/>
    <x v="0"/>
    <d v="2023-11-08T00:00:00"/>
    <d v="1899-12-30T09:27:00"/>
    <n v="2023"/>
    <x v="10"/>
  </r>
  <r>
    <n v="397"/>
    <x v="1"/>
    <x v="1"/>
    <x v="1"/>
    <x v="0"/>
    <x v="0"/>
    <x v="0"/>
    <d v="2023-11-08T00:00:00"/>
    <d v="1899-12-30T09:28:00"/>
    <n v="2023"/>
    <x v="10"/>
  </r>
  <r>
    <n v="398"/>
    <x v="2"/>
    <x v="1"/>
    <x v="0"/>
    <x v="4"/>
    <x v="0"/>
    <x v="0"/>
    <d v="2023-11-08T00:00:00"/>
    <d v="1899-12-30T09:37:00"/>
    <n v="2023"/>
    <x v="10"/>
  </r>
  <r>
    <n v="399"/>
    <x v="3"/>
    <x v="0"/>
    <x v="0"/>
    <x v="0"/>
    <x v="0"/>
    <x v="0"/>
    <d v="2023-11-08T00:00:00"/>
    <d v="1899-12-30T11:33:00"/>
    <n v="2023"/>
    <x v="10"/>
  </r>
  <r>
    <n v="400"/>
    <x v="10"/>
    <x v="0"/>
    <x v="0"/>
    <x v="0"/>
    <x v="0"/>
    <x v="0"/>
    <d v="2023-11-08T00:00:00"/>
    <d v="1899-12-30T11:50:00"/>
    <n v="2023"/>
    <x v="10"/>
  </r>
  <r>
    <n v="401"/>
    <x v="0"/>
    <x v="0"/>
    <x v="2"/>
    <x v="2"/>
    <x v="0"/>
    <x v="0"/>
    <d v="2023-11-08T00:00:00"/>
    <d v="1899-12-30T12:08:00"/>
    <n v="2023"/>
    <x v="10"/>
  </r>
  <r>
    <n v="402"/>
    <x v="3"/>
    <x v="1"/>
    <x v="0"/>
    <x v="17"/>
    <x v="4"/>
    <x v="0"/>
    <d v="2023-11-08T00:00:00"/>
    <d v="1899-12-30T12:36:00"/>
    <n v="2023"/>
    <x v="10"/>
  </r>
  <r>
    <n v="403"/>
    <x v="15"/>
    <x v="1"/>
    <x v="1"/>
    <x v="4"/>
    <x v="0"/>
    <x v="0"/>
    <d v="2023-11-08T00:00:00"/>
    <d v="1899-12-30T12:37:00"/>
    <n v="2023"/>
    <x v="10"/>
  </r>
  <r>
    <n v="404"/>
    <x v="10"/>
    <x v="0"/>
    <x v="0"/>
    <x v="0"/>
    <x v="0"/>
    <x v="0"/>
    <d v="2023-11-08T00:00:00"/>
    <d v="1899-12-30T12:40:00"/>
    <n v="2023"/>
    <x v="10"/>
  </r>
  <r>
    <n v="405"/>
    <x v="0"/>
    <x v="0"/>
    <x v="0"/>
    <x v="18"/>
    <x v="3"/>
    <x v="0"/>
    <d v="2023-11-08T00:00:00"/>
    <d v="1899-12-30T13:27:00"/>
    <n v="2023"/>
    <x v="10"/>
  </r>
  <r>
    <n v="406"/>
    <x v="1"/>
    <x v="0"/>
    <x v="0"/>
    <x v="0"/>
    <x v="0"/>
    <x v="0"/>
    <d v="2023-11-08T00:00:00"/>
    <d v="1899-12-30T14:03:00"/>
    <n v="2023"/>
    <x v="10"/>
  </r>
  <r>
    <n v="407"/>
    <x v="27"/>
    <x v="1"/>
    <x v="1"/>
    <x v="24"/>
    <x v="3"/>
    <x v="0"/>
    <d v="2023-11-08T00:00:00"/>
    <d v="1899-12-30T14:19:00"/>
    <n v="2023"/>
    <x v="10"/>
  </r>
  <r>
    <n v="408"/>
    <x v="18"/>
    <x v="1"/>
    <x v="0"/>
    <x v="13"/>
    <x v="4"/>
    <x v="0"/>
    <d v="2023-11-08T00:00:00"/>
    <d v="1899-12-30T14:20:00"/>
    <n v="2023"/>
    <x v="10"/>
  </r>
  <r>
    <n v="409"/>
    <x v="2"/>
    <x v="0"/>
    <x v="0"/>
    <x v="5"/>
    <x v="0"/>
    <x v="0"/>
    <d v="2023-11-08T00:00:00"/>
    <d v="1899-12-30T14:22:00"/>
    <n v="2023"/>
    <x v="10"/>
  </r>
  <r>
    <n v="410"/>
    <x v="10"/>
    <x v="0"/>
    <x v="2"/>
    <x v="3"/>
    <x v="2"/>
    <x v="1"/>
    <d v="2023-11-08T00:00:00"/>
    <d v="1899-12-30T14:31:00"/>
    <n v="2023"/>
    <x v="10"/>
  </r>
  <r>
    <n v="411"/>
    <x v="3"/>
    <x v="0"/>
    <x v="0"/>
    <x v="0"/>
    <x v="0"/>
    <x v="0"/>
    <d v="2023-11-08T00:00:00"/>
    <d v="1899-12-30T14:41:00"/>
    <n v="2023"/>
    <x v="10"/>
  </r>
  <r>
    <n v="412"/>
    <x v="1"/>
    <x v="1"/>
    <x v="1"/>
    <x v="3"/>
    <x v="2"/>
    <x v="0"/>
    <d v="2023-11-08T00:00:00"/>
    <d v="1899-12-30T14:42:00"/>
    <n v="2023"/>
    <x v="10"/>
  </r>
  <r>
    <n v="413"/>
    <x v="16"/>
    <x v="0"/>
    <x v="2"/>
    <x v="3"/>
    <x v="2"/>
    <x v="0"/>
    <d v="2023-11-08T00:00:00"/>
    <d v="1899-12-30T14:46:00"/>
    <n v="2023"/>
    <x v="10"/>
  </r>
  <r>
    <n v="414"/>
    <x v="1"/>
    <x v="1"/>
    <x v="2"/>
    <x v="8"/>
    <x v="0"/>
    <x v="0"/>
    <d v="2023-11-08T00:00:00"/>
    <d v="1899-12-30T15:08:00"/>
    <n v="2023"/>
    <x v="10"/>
  </r>
  <r>
    <n v="415"/>
    <x v="52"/>
    <x v="1"/>
    <x v="1"/>
    <x v="3"/>
    <x v="2"/>
    <x v="0"/>
    <d v="2023-11-08T00:00:00"/>
    <d v="1899-12-30T15:10:00"/>
    <n v="2023"/>
    <x v="10"/>
  </r>
  <r>
    <n v="416"/>
    <x v="3"/>
    <x v="1"/>
    <x v="0"/>
    <x v="0"/>
    <x v="0"/>
    <x v="0"/>
    <d v="2023-11-08T00:00:00"/>
    <d v="1899-12-30T15:15:00"/>
    <n v="2023"/>
    <x v="10"/>
  </r>
  <r>
    <n v="417"/>
    <x v="15"/>
    <x v="1"/>
    <x v="0"/>
    <x v="23"/>
    <x v="3"/>
    <x v="0"/>
    <d v="2023-11-08T00:00:00"/>
    <d v="1899-12-30T15:19:00"/>
    <n v="2023"/>
    <x v="10"/>
  </r>
  <r>
    <n v="418"/>
    <x v="53"/>
    <x v="1"/>
    <x v="0"/>
    <x v="20"/>
    <x v="1"/>
    <x v="0"/>
    <d v="2023-11-08T00:00:00"/>
    <d v="1899-12-30T15:27:00"/>
    <n v="2023"/>
    <x v="10"/>
  </r>
  <r>
    <n v="419"/>
    <x v="1"/>
    <x v="0"/>
    <x v="0"/>
    <x v="0"/>
    <x v="0"/>
    <x v="0"/>
    <d v="2023-11-08T00:00:00"/>
    <d v="1899-12-30T15:28:00"/>
    <n v="2023"/>
    <x v="10"/>
  </r>
  <r>
    <n v="420"/>
    <x v="54"/>
    <x v="0"/>
    <x v="0"/>
    <x v="3"/>
    <x v="2"/>
    <x v="0"/>
    <d v="2023-11-08T00:00:00"/>
    <d v="1899-12-30T15:32:00"/>
    <n v="2023"/>
    <x v="10"/>
  </r>
  <r>
    <n v="421"/>
    <x v="22"/>
    <x v="1"/>
    <x v="0"/>
    <x v="0"/>
    <x v="0"/>
    <x v="0"/>
    <d v="2023-11-08T00:00:00"/>
    <d v="1899-12-30T15:41:00"/>
    <n v="2023"/>
    <x v="10"/>
  </r>
  <r>
    <n v="422"/>
    <x v="54"/>
    <x v="1"/>
    <x v="0"/>
    <x v="20"/>
    <x v="1"/>
    <x v="0"/>
    <d v="2023-11-08T00:00:00"/>
    <d v="1899-12-30T15:52:00"/>
    <n v="2023"/>
    <x v="10"/>
  </r>
  <r>
    <n v="423"/>
    <x v="18"/>
    <x v="1"/>
    <x v="0"/>
    <x v="8"/>
    <x v="0"/>
    <x v="0"/>
    <d v="2023-11-08T00:00:00"/>
    <d v="1899-12-30T15:53:00"/>
    <n v="2023"/>
    <x v="10"/>
  </r>
  <r>
    <n v="424"/>
    <x v="15"/>
    <x v="0"/>
    <x v="0"/>
    <x v="0"/>
    <x v="0"/>
    <x v="0"/>
    <d v="2023-11-08T00:00:00"/>
    <d v="1899-12-30T15:53:00"/>
    <n v="2023"/>
    <x v="10"/>
  </r>
  <r>
    <n v="425"/>
    <x v="27"/>
    <x v="0"/>
    <x v="0"/>
    <x v="18"/>
    <x v="3"/>
    <x v="0"/>
    <d v="2023-11-08T00:00:00"/>
    <d v="1899-12-30T16:08:00"/>
    <n v="2023"/>
    <x v="10"/>
  </r>
  <r>
    <n v="426"/>
    <x v="10"/>
    <x v="0"/>
    <x v="0"/>
    <x v="8"/>
    <x v="0"/>
    <x v="0"/>
    <d v="2023-11-08T00:00:00"/>
    <d v="1899-12-30T16:08:00"/>
    <n v="2023"/>
    <x v="10"/>
  </r>
  <r>
    <n v="427"/>
    <x v="10"/>
    <x v="0"/>
    <x v="1"/>
    <x v="0"/>
    <x v="0"/>
    <x v="0"/>
    <d v="2023-11-08T00:00:00"/>
    <d v="1899-12-30T16:18:00"/>
    <n v="2023"/>
    <x v="10"/>
  </r>
  <r>
    <n v="428"/>
    <x v="55"/>
    <x v="1"/>
    <x v="0"/>
    <x v="7"/>
    <x v="0"/>
    <x v="0"/>
    <d v="2023-11-08T00:00:00"/>
    <d v="1899-12-30T16:24:00"/>
    <n v="2023"/>
    <x v="10"/>
  </r>
  <r>
    <n v="429"/>
    <x v="15"/>
    <x v="0"/>
    <x v="0"/>
    <x v="0"/>
    <x v="0"/>
    <x v="0"/>
    <d v="2023-11-08T00:00:00"/>
    <d v="1899-12-30T16:28:00"/>
    <n v="2023"/>
    <x v="10"/>
  </r>
  <r>
    <n v="430"/>
    <x v="9"/>
    <x v="1"/>
    <x v="0"/>
    <x v="24"/>
    <x v="3"/>
    <x v="0"/>
    <d v="2023-11-08T00:00:00"/>
    <d v="1899-12-30T16:30:00"/>
    <n v="2023"/>
    <x v="10"/>
  </r>
  <r>
    <n v="431"/>
    <x v="15"/>
    <x v="1"/>
    <x v="0"/>
    <x v="14"/>
    <x v="3"/>
    <x v="0"/>
    <d v="2023-11-08T00:00:00"/>
    <d v="1899-12-30T16:45:00"/>
    <n v="2023"/>
    <x v="10"/>
  </r>
  <r>
    <n v="432"/>
    <x v="12"/>
    <x v="1"/>
    <x v="0"/>
    <x v="3"/>
    <x v="2"/>
    <x v="0"/>
    <d v="2023-11-08T00:00:00"/>
    <d v="1899-12-30T17:07:00"/>
    <n v="2023"/>
    <x v="10"/>
  </r>
  <r>
    <n v="433"/>
    <x v="5"/>
    <x v="1"/>
    <x v="0"/>
    <x v="6"/>
    <x v="2"/>
    <x v="2"/>
    <d v="2023-11-08T00:00:00"/>
    <d v="1899-12-30T17:09:00"/>
    <n v="2023"/>
    <x v="10"/>
  </r>
  <r>
    <n v="434"/>
    <x v="3"/>
    <x v="1"/>
    <x v="2"/>
    <x v="7"/>
    <x v="0"/>
    <x v="0"/>
    <d v="2023-11-08T00:00:00"/>
    <d v="1899-12-30T17:10:00"/>
    <n v="2023"/>
    <x v="10"/>
  </r>
  <r>
    <n v="435"/>
    <x v="19"/>
    <x v="2"/>
    <x v="0"/>
    <x v="3"/>
    <x v="2"/>
    <x v="0"/>
    <d v="2023-11-08T00:00:00"/>
    <d v="1899-12-30T17:16:00"/>
    <n v="2023"/>
    <x v="10"/>
  </r>
  <r>
    <n v="436"/>
    <x v="56"/>
    <x v="0"/>
    <x v="1"/>
    <x v="8"/>
    <x v="0"/>
    <x v="0"/>
    <d v="2023-11-08T00:00:00"/>
    <d v="1899-12-30T17:25:00"/>
    <n v="2023"/>
    <x v="10"/>
  </r>
  <r>
    <n v="437"/>
    <x v="10"/>
    <x v="0"/>
    <x v="0"/>
    <x v="7"/>
    <x v="0"/>
    <x v="0"/>
    <d v="2023-11-08T00:00:00"/>
    <d v="1899-12-30T18:26:00"/>
    <n v="2023"/>
    <x v="10"/>
  </r>
  <r>
    <n v="438"/>
    <x v="1"/>
    <x v="1"/>
    <x v="1"/>
    <x v="0"/>
    <x v="0"/>
    <x v="0"/>
    <d v="2023-11-08T00:00:00"/>
    <d v="1899-12-30T18:36:00"/>
    <n v="2023"/>
    <x v="10"/>
  </r>
  <r>
    <n v="439"/>
    <x v="9"/>
    <x v="0"/>
    <x v="0"/>
    <x v="23"/>
    <x v="3"/>
    <x v="0"/>
    <d v="2023-11-08T00:00:00"/>
    <d v="1899-12-30T19:13:00"/>
    <n v="2023"/>
    <x v="10"/>
  </r>
  <r>
    <n v="440"/>
    <x v="1"/>
    <x v="1"/>
    <x v="0"/>
    <x v="19"/>
    <x v="1"/>
    <x v="0"/>
    <d v="2023-11-08T00:00:00"/>
    <d v="1899-12-30T19:14:00"/>
    <n v="2023"/>
    <x v="10"/>
  </r>
  <r>
    <n v="441"/>
    <x v="3"/>
    <x v="0"/>
    <x v="2"/>
    <x v="2"/>
    <x v="0"/>
    <x v="0"/>
    <d v="2023-11-08T00:00:00"/>
    <d v="1899-12-30T21:43:00"/>
    <n v="2023"/>
    <x v="10"/>
  </r>
  <r>
    <n v="442"/>
    <x v="3"/>
    <x v="1"/>
    <x v="0"/>
    <x v="0"/>
    <x v="0"/>
    <x v="0"/>
    <d v="2023-11-08T00:00:00"/>
    <d v="1899-12-30T22:01:00"/>
    <n v="2023"/>
    <x v="10"/>
  </r>
  <r>
    <n v="443"/>
    <x v="3"/>
    <x v="0"/>
    <x v="0"/>
    <x v="3"/>
    <x v="2"/>
    <x v="0"/>
    <d v="2023-11-08T00:00:00"/>
    <d v="1899-12-30T22:02:00"/>
    <n v="2023"/>
    <x v="10"/>
  </r>
  <r>
    <n v="444"/>
    <x v="3"/>
    <x v="0"/>
    <x v="1"/>
    <x v="0"/>
    <x v="0"/>
    <x v="0"/>
    <d v="2023-11-08T00:00:00"/>
    <d v="1899-12-30T23:15:00"/>
    <n v="2023"/>
    <x v="10"/>
  </r>
  <r>
    <n v="445"/>
    <x v="9"/>
    <x v="0"/>
    <x v="1"/>
    <x v="0"/>
    <x v="0"/>
    <x v="0"/>
    <d v="2023-11-08T00:00:00"/>
    <d v="1899-12-30T23:29:00"/>
    <n v="2023"/>
    <x v="10"/>
  </r>
  <r>
    <n v="446"/>
    <x v="10"/>
    <x v="0"/>
    <x v="0"/>
    <x v="2"/>
    <x v="0"/>
    <x v="0"/>
    <d v="2023-12-08T00:00:00"/>
    <d v="1899-12-30T00:04:00"/>
    <n v="2023"/>
    <x v="11"/>
  </r>
  <r>
    <n v="447"/>
    <x v="10"/>
    <x v="0"/>
    <x v="0"/>
    <x v="0"/>
    <x v="0"/>
    <x v="0"/>
    <d v="2023-12-08T00:00:00"/>
    <d v="1899-12-30T00:36:00"/>
    <n v="2023"/>
    <x v="11"/>
  </r>
  <r>
    <n v="448"/>
    <x v="0"/>
    <x v="0"/>
    <x v="0"/>
    <x v="8"/>
    <x v="0"/>
    <x v="0"/>
    <d v="2023-12-08T00:00:00"/>
    <d v="1899-12-30T02:13:00"/>
    <n v="2023"/>
    <x v="11"/>
  </r>
  <r>
    <n v="449"/>
    <x v="3"/>
    <x v="0"/>
    <x v="0"/>
    <x v="2"/>
    <x v="0"/>
    <x v="0"/>
    <d v="2023-12-08T00:00:00"/>
    <d v="1899-12-30T02:14:00"/>
    <n v="2023"/>
    <x v="11"/>
  </r>
  <r>
    <n v="450"/>
    <x v="15"/>
    <x v="0"/>
    <x v="0"/>
    <x v="7"/>
    <x v="0"/>
    <x v="0"/>
    <d v="2023-12-08T00:00:00"/>
    <d v="1899-12-30T02:54:00"/>
    <n v="2023"/>
    <x v="11"/>
  </r>
  <r>
    <n v="451"/>
    <x v="18"/>
    <x v="0"/>
    <x v="0"/>
    <x v="0"/>
    <x v="0"/>
    <x v="0"/>
    <d v="2023-12-08T00:00:00"/>
    <d v="1899-12-30T02:56:00"/>
    <n v="2023"/>
    <x v="11"/>
  </r>
  <r>
    <n v="452"/>
    <x v="9"/>
    <x v="0"/>
    <x v="2"/>
    <x v="3"/>
    <x v="2"/>
    <x v="1"/>
    <d v="2023-12-08T00:00:00"/>
    <d v="1899-12-30T06:16:00"/>
    <n v="2023"/>
    <x v="11"/>
  </r>
  <r>
    <n v="453"/>
    <x v="1"/>
    <x v="1"/>
    <x v="1"/>
    <x v="26"/>
    <x v="6"/>
    <x v="0"/>
    <d v="2023-12-08T00:00:00"/>
    <d v="1899-12-30T06:59:00"/>
    <n v="2023"/>
    <x v="11"/>
  </r>
  <r>
    <n v="454"/>
    <x v="3"/>
    <x v="0"/>
    <x v="0"/>
    <x v="0"/>
    <x v="0"/>
    <x v="0"/>
    <d v="2023-12-08T00:00:00"/>
    <d v="1899-12-30T07:35:00"/>
    <n v="2023"/>
    <x v="11"/>
  </r>
  <r>
    <n v="455"/>
    <x v="2"/>
    <x v="1"/>
    <x v="3"/>
    <x v="6"/>
    <x v="2"/>
    <x v="2"/>
    <d v="2023-12-08T00:00:00"/>
    <d v="1899-12-30T08:39:00"/>
    <n v="2023"/>
    <x v="11"/>
  </r>
  <r>
    <n v="456"/>
    <x v="9"/>
    <x v="0"/>
    <x v="2"/>
    <x v="2"/>
    <x v="0"/>
    <x v="0"/>
    <d v="2023-12-08T00:00:00"/>
    <d v="1899-12-30T08:41:00"/>
    <n v="2023"/>
    <x v="11"/>
  </r>
  <r>
    <n v="457"/>
    <x v="14"/>
    <x v="0"/>
    <x v="0"/>
    <x v="3"/>
    <x v="2"/>
    <x v="0"/>
    <d v="2023-12-08T00:00:00"/>
    <d v="1899-12-30T08:44:00"/>
    <n v="2023"/>
    <x v="11"/>
  </r>
  <r>
    <n v="458"/>
    <x v="10"/>
    <x v="0"/>
    <x v="0"/>
    <x v="6"/>
    <x v="2"/>
    <x v="2"/>
    <d v="2023-12-08T00:00:00"/>
    <d v="1899-12-30T09:32:00"/>
    <n v="2023"/>
    <x v="11"/>
  </r>
  <r>
    <n v="459"/>
    <x v="57"/>
    <x v="1"/>
    <x v="2"/>
    <x v="3"/>
    <x v="2"/>
    <x v="1"/>
    <d v="2023-12-08T00:00:00"/>
    <d v="1899-12-30T09:55:00"/>
    <n v="2023"/>
    <x v="11"/>
  </r>
  <r>
    <n v="460"/>
    <x v="54"/>
    <x v="1"/>
    <x v="1"/>
    <x v="19"/>
    <x v="1"/>
    <x v="0"/>
    <d v="2023-12-08T00:00:00"/>
    <d v="1899-12-30T10:23:00"/>
    <n v="2023"/>
    <x v="11"/>
  </r>
  <r>
    <n v="461"/>
    <x v="58"/>
    <x v="1"/>
    <x v="2"/>
    <x v="3"/>
    <x v="2"/>
    <x v="1"/>
    <d v="2023-12-08T00:00:00"/>
    <d v="1899-12-30T10:29:00"/>
    <n v="2023"/>
    <x v="11"/>
  </r>
  <r>
    <n v="462"/>
    <x v="1"/>
    <x v="1"/>
    <x v="1"/>
    <x v="24"/>
    <x v="3"/>
    <x v="0"/>
    <d v="2023-12-08T00:00:00"/>
    <d v="1899-12-30T19:29:00"/>
    <n v="2023"/>
    <x v="11"/>
  </r>
  <r>
    <n v="463"/>
    <x v="15"/>
    <x v="1"/>
    <x v="0"/>
    <x v="1"/>
    <x v="1"/>
    <x v="0"/>
    <d v="2023-08-14T00:00:00"/>
    <d v="1899-12-30T11:16:00"/>
    <n v="2023"/>
    <x v="7"/>
  </r>
  <r>
    <n v="464"/>
    <x v="15"/>
    <x v="0"/>
    <x v="2"/>
    <x v="24"/>
    <x v="3"/>
    <x v="0"/>
    <d v="2023-08-14T00:00:00"/>
    <d v="1899-12-30T11:27:00"/>
    <n v="2023"/>
    <x v="7"/>
  </r>
  <r>
    <n v="465"/>
    <x v="3"/>
    <x v="1"/>
    <x v="0"/>
    <x v="4"/>
    <x v="0"/>
    <x v="0"/>
    <d v="2023-08-14T00:00:00"/>
    <d v="1899-12-30T11:32:00"/>
    <n v="2023"/>
    <x v="7"/>
  </r>
  <r>
    <n v="466"/>
    <x v="10"/>
    <x v="0"/>
    <x v="0"/>
    <x v="5"/>
    <x v="0"/>
    <x v="0"/>
    <d v="2023-08-14T00:00:00"/>
    <d v="1899-12-30T11:43:00"/>
    <n v="2023"/>
    <x v="7"/>
  </r>
  <r>
    <n v="467"/>
    <x v="3"/>
    <x v="1"/>
    <x v="2"/>
    <x v="0"/>
    <x v="0"/>
    <x v="0"/>
    <d v="2023-08-14T00:00:00"/>
    <d v="1899-12-30T11:44:00"/>
    <n v="2023"/>
    <x v="7"/>
  </r>
  <r>
    <n v="468"/>
    <x v="16"/>
    <x v="0"/>
    <x v="0"/>
    <x v="0"/>
    <x v="0"/>
    <x v="0"/>
    <d v="2023-08-14T00:00:00"/>
    <d v="1899-12-30T11:46:00"/>
    <n v="2023"/>
    <x v="7"/>
  </r>
  <r>
    <n v="469"/>
    <x v="15"/>
    <x v="1"/>
    <x v="0"/>
    <x v="0"/>
    <x v="0"/>
    <x v="0"/>
    <d v="2023-08-14T00:00:00"/>
    <d v="1899-12-30T11:49:00"/>
    <n v="2023"/>
    <x v="7"/>
  </r>
  <r>
    <n v="470"/>
    <x v="59"/>
    <x v="1"/>
    <x v="0"/>
    <x v="0"/>
    <x v="0"/>
    <x v="0"/>
    <d v="2023-08-14T00:00:00"/>
    <d v="1899-12-30T11:58:00"/>
    <n v="2023"/>
    <x v="7"/>
  </r>
  <r>
    <n v="471"/>
    <x v="3"/>
    <x v="0"/>
    <x v="0"/>
    <x v="0"/>
    <x v="0"/>
    <x v="0"/>
    <d v="2023-08-14T00:00:00"/>
    <d v="1899-12-30T12:04:00"/>
    <n v="2023"/>
    <x v="7"/>
  </r>
  <r>
    <n v="472"/>
    <x v="15"/>
    <x v="1"/>
    <x v="0"/>
    <x v="7"/>
    <x v="0"/>
    <x v="0"/>
    <d v="2023-08-14T00:00:00"/>
    <d v="1899-12-30T12:19:00"/>
    <n v="2023"/>
    <x v="7"/>
  </r>
  <r>
    <n v="473"/>
    <x v="60"/>
    <x v="0"/>
    <x v="0"/>
    <x v="7"/>
    <x v="0"/>
    <x v="0"/>
    <d v="2023-08-14T00:00:00"/>
    <d v="1899-12-30T12:45:00"/>
    <n v="2023"/>
    <x v="7"/>
  </r>
  <r>
    <n v="474"/>
    <x v="15"/>
    <x v="1"/>
    <x v="1"/>
    <x v="11"/>
    <x v="3"/>
    <x v="0"/>
    <d v="2023-08-14T00:00:00"/>
    <d v="1899-12-30T12:56:00"/>
    <n v="2023"/>
    <x v="7"/>
  </r>
  <r>
    <n v="475"/>
    <x v="3"/>
    <x v="0"/>
    <x v="1"/>
    <x v="4"/>
    <x v="0"/>
    <x v="0"/>
    <d v="2023-08-14T00:00:00"/>
    <d v="1899-12-30T13:11:00"/>
    <n v="2023"/>
    <x v="7"/>
  </r>
  <r>
    <n v="476"/>
    <x v="54"/>
    <x v="1"/>
    <x v="0"/>
    <x v="0"/>
    <x v="0"/>
    <x v="0"/>
    <d v="2023-08-14T00:00:00"/>
    <d v="1899-12-30T13:18:00"/>
    <n v="2023"/>
    <x v="7"/>
  </r>
  <r>
    <n v="477"/>
    <x v="3"/>
    <x v="1"/>
    <x v="0"/>
    <x v="16"/>
    <x v="3"/>
    <x v="0"/>
    <d v="2023-08-14T00:00:00"/>
    <d v="1899-12-30T13:26:00"/>
    <n v="2023"/>
    <x v="7"/>
  </r>
  <r>
    <n v="478"/>
    <x v="1"/>
    <x v="1"/>
    <x v="1"/>
    <x v="0"/>
    <x v="0"/>
    <x v="0"/>
    <d v="2023-08-14T00:00:00"/>
    <d v="1899-12-30T13:30:00"/>
    <n v="2023"/>
    <x v="7"/>
  </r>
  <r>
    <n v="479"/>
    <x v="11"/>
    <x v="1"/>
    <x v="1"/>
    <x v="0"/>
    <x v="0"/>
    <x v="0"/>
    <d v="2023-08-14T00:00:00"/>
    <d v="1899-12-30T16:08:00"/>
    <n v="2023"/>
    <x v="7"/>
  </r>
  <r>
    <n v="480"/>
    <x v="1"/>
    <x v="1"/>
    <x v="3"/>
    <x v="0"/>
    <x v="0"/>
    <x v="0"/>
    <d v="2023-08-14T00:00:00"/>
    <d v="1899-12-30T16:28:00"/>
    <n v="2023"/>
    <x v="7"/>
  </r>
  <r>
    <n v="481"/>
    <x v="16"/>
    <x v="0"/>
    <x v="0"/>
    <x v="17"/>
    <x v="4"/>
    <x v="0"/>
    <d v="2023-08-14T00:00:00"/>
    <d v="1899-12-30T17:55:00"/>
    <n v="2023"/>
    <x v="7"/>
  </r>
  <r>
    <n v="482"/>
    <x v="54"/>
    <x v="0"/>
    <x v="2"/>
    <x v="3"/>
    <x v="2"/>
    <x v="0"/>
    <d v="2023-08-15T00:00:00"/>
    <d v="1899-12-30T04:47:00"/>
    <n v="2023"/>
    <x v="7"/>
  </r>
  <r>
    <n v="483"/>
    <x v="3"/>
    <x v="1"/>
    <x v="0"/>
    <x v="3"/>
    <x v="2"/>
    <x v="0"/>
    <d v="2023-08-15T00:00:00"/>
    <d v="1899-12-30T09:10:00"/>
    <n v="2023"/>
    <x v="7"/>
  </r>
  <r>
    <n v="484"/>
    <x v="10"/>
    <x v="0"/>
    <x v="0"/>
    <x v="7"/>
    <x v="0"/>
    <x v="0"/>
    <d v="2023-08-15T00:00:00"/>
    <d v="1899-12-30T09:20:00"/>
    <n v="2023"/>
    <x v="7"/>
  </r>
  <r>
    <n v="485"/>
    <x v="0"/>
    <x v="1"/>
    <x v="0"/>
    <x v="0"/>
    <x v="0"/>
    <x v="0"/>
    <d v="2023-08-15T00:00:00"/>
    <d v="1899-12-30T09:21:00"/>
    <n v="2023"/>
    <x v="7"/>
  </r>
  <r>
    <n v="486"/>
    <x v="3"/>
    <x v="0"/>
    <x v="0"/>
    <x v="12"/>
    <x v="4"/>
    <x v="0"/>
    <d v="2023-08-15T00:00:00"/>
    <d v="1899-12-30T10:54:00"/>
    <n v="2023"/>
    <x v="7"/>
  </r>
  <r>
    <n v="487"/>
    <x v="3"/>
    <x v="0"/>
    <x v="1"/>
    <x v="17"/>
    <x v="4"/>
    <x v="0"/>
    <d v="2023-08-15T00:00:00"/>
    <d v="1899-12-30T11:16:00"/>
    <n v="2023"/>
    <x v="7"/>
  </r>
  <r>
    <n v="488"/>
    <x v="16"/>
    <x v="0"/>
    <x v="1"/>
    <x v="5"/>
    <x v="0"/>
    <x v="0"/>
    <d v="2023-08-15T00:00:00"/>
    <d v="1899-12-30T13:05:00"/>
    <n v="2023"/>
    <x v="7"/>
  </r>
  <r>
    <n v="489"/>
    <x v="61"/>
    <x v="0"/>
    <x v="0"/>
    <x v="22"/>
    <x v="1"/>
    <x v="0"/>
    <d v="2023-08-15T00:00:00"/>
    <d v="1899-12-30T14:38:00"/>
    <n v="2023"/>
    <x v="7"/>
  </r>
  <r>
    <n v="490"/>
    <x v="16"/>
    <x v="1"/>
    <x v="0"/>
    <x v="0"/>
    <x v="0"/>
    <x v="0"/>
    <d v="2023-08-15T00:00:00"/>
    <d v="1899-12-30T14:48:00"/>
    <n v="2023"/>
    <x v="7"/>
  </r>
  <r>
    <n v="491"/>
    <x v="10"/>
    <x v="0"/>
    <x v="2"/>
    <x v="4"/>
    <x v="0"/>
    <x v="0"/>
    <d v="2023-08-16T00:00:00"/>
    <d v="1899-12-30T08:32:00"/>
    <n v="2023"/>
    <x v="7"/>
  </r>
  <r>
    <n v="492"/>
    <x v="10"/>
    <x v="0"/>
    <x v="0"/>
    <x v="24"/>
    <x v="3"/>
    <x v="0"/>
    <d v="2023-08-16T00:00:00"/>
    <d v="1899-12-30T08:37:00"/>
    <n v="2023"/>
    <x v="7"/>
  </r>
  <r>
    <n v="493"/>
    <x v="3"/>
    <x v="0"/>
    <x v="0"/>
    <x v="0"/>
    <x v="0"/>
    <x v="0"/>
    <d v="2023-08-16T00:00:00"/>
    <d v="1899-12-30T08:44:00"/>
    <n v="2023"/>
    <x v="7"/>
  </r>
  <r>
    <n v="494"/>
    <x v="12"/>
    <x v="1"/>
    <x v="1"/>
    <x v="0"/>
    <x v="0"/>
    <x v="0"/>
    <d v="2023-08-16T00:00:00"/>
    <d v="1899-12-30T09:06:00"/>
    <n v="2023"/>
    <x v="7"/>
  </r>
  <r>
    <n v="495"/>
    <x v="42"/>
    <x v="0"/>
    <x v="0"/>
    <x v="16"/>
    <x v="3"/>
    <x v="0"/>
    <d v="2023-08-16T00:00:00"/>
    <d v="1899-12-30T11:02:00"/>
    <n v="2023"/>
    <x v="7"/>
  </r>
  <r>
    <n v="496"/>
    <x v="3"/>
    <x v="1"/>
    <x v="0"/>
    <x v="0"/>
    <x v="0"/>
    <x v="0"/>
    <d v="2023-08-16T00:00:00"/>
    <d v="1899-12-30T11:59:00"/>
    <n v="2023"/>
    <x v="7"/>
  </r>
  <r>
    <n v="497"/>
    <x v="62"/>
    <x v="0"/>
    <x v="0"/>
    <x v="12"/>
    <x v="4"/>
    <x v="0"/>
    <d v="2023-08-16T00:00:00"/>
    <d v="1899-12-30T12:35:00"/>
    <n v="2023"/>
    <x v="7"/>
  </r>
  <r>
    <n v="498"/>
    <x v="10"/>
    <x v="0"/>
    <x v="0"/>
    <x v="12"/>
    <x v="4"/>
    <x v="0"/>
    <d v="2023-08-16T00:00:00"/>
    <d v="1899-12-30T12:53:00"/>
    <n v="2023"/>
    <x v="7"/>
  </r>
  <r>
    <n v="499"/>
    <x v="10"/>
    <x v="0"/>
    <x v="0"/>
    <x v="7"/>
    <x v="0"/>
    <x v="0"/>
    <d v="2023-08-16T00:00:00"/>
    <d v="1899-12-30T13:02:00"/>
    <n v="2023"/>
    <x v="7"/>
  </r>
  <r>
    <n v="500"/>
    <x v="1"/>
    <x v="0"/>
    <x v="0"/>
    <x v="16"/>
    <x v="3"/>
    <x v="0"/>
    <d v="2023-08-16T00:00:00"/>
    <d v="1899-12-30T13:23:00"/>
    <n v="2023"/>
    <x v="7"/>
  </r>
  <r>
    <n v="501"/>
    <x v="63"/>
    <x v="1"/>
    <x v="1"/>
    <x v="3"/>
    <x v="2"/>
    <x v="0"/>
    <d v="2023-08-16T00:00:00"/>
    <d v="1899-12-30T14:26:00"/>
    <n v="2023"/>
    <x v="7"/>
  </r>
  <r>
    <n v="502"/>
    <x v="0"/>
    <x v="1"/>
    <x v="0"/>
    <x v="13"/>
    <x v="4"/>
    <x v="0"/>
    <d v="2023-08-16T00:00:00"/>
    <d v="1899-12-30T14:45:00"/>
    <n v="2023"/>
    <x v="7"/>
  </r>
  <r>
    <n v="503"/>
    <x v="3"/>
    <x v="0"/>
    <x v="0"/>
    <x v="4"/>
    <x v="0"/>
    <x v="0"/>
    <d v="2023-08-16T00:00:00"/>
    <d v="1899-12-30T16:43:00"/>
    <n v="2023"/>
    <x v="7"/>
  </r>
  <r>
    <n v="504"/>
    <x v="10"/>
    <x v="0"/>
    <x v="0"/>
    <x v="0"/>
    <x v="0"/>
    <x v="0"/>
    <d v="2023-08-16T00:00:00"/>
    <d v="1899-12-30T21:47:00"/>
    <n v="2023"/>
    <x v="7"/>
  </r>
  <r>
    <n v="505"/>
    <x v="3"/>
    <x v="0"/>
    <x v="0"/>
    <x v="0"/>
    <x v="0"/>
    <x v="0"/>
    <d v="2023-08-17T00:00:00"/>
    <d v="1899-12-30T07:47:00"/>
    <n v="2023"/>
    <x v="7"/>
  </r>
  <r>
    <n v="506"/>
    <x v="0"/>
    <x v="0"/>
    <x v="2"/>
    <x v="3"/>
    <x v="2"/>
    <x v="0"/>
    <d v="2023-08-17T00:00:00"/>
    <d v="1899-12-30T09:19:00"/>
    <n v="2023"/>
    <x v="7"/>
  </r>
  <r>
    <n v="507"/>
    <x v="9"/>
    <x v="0"/>
    <x v="0"/>
    <x v="18"/>
    <x v="3"/>
    <x v="0"/>
    <d v="2023-08-17T00:00:00"/>
    <d v="1899-12-30T09:33:00"/>
    <n v="2023"/>
    <x v="7"/>
  </r>
  <r>
    <n v="508"/>
    <x v="27"/>
    <x v="0"/>
    <x v="1"/>
    <x v="0"/>
    <x v="0"/>
    <x v="0"/>
    <d v="2023-08-17T00:00:00"/>
    <d v="1899-12-30T10:25:00"/>
    <n v="2023"/>
    <x v="7"/>
  </r>
  <r>
    <n v="509"/>
    <x v="10"/>
    <x v="0"/>
    <x v="0"/>
    <x v="13"/>
    <x v="4"/>
    <x v="0"/>
    <d v="2023-08-17T00:00:00"/>
    <d v="1899-12-30T12:21:00"/>
    <n v="2023"/>
    <x v="7"/>
  </r>
  <r>
    <n v="510"/>
    <x v="19"/>
    <x v="0"/>
    <x v="1"/>
    <x v="4"/>
    <x v="0"/>
    <x v="0"/>
    <d v="2023-08-17T00:00:00"/>
    <d v="1899-12-30T13:11:00"/>
    <n v="2023"/>
    <x v="7"/>
  </r>
  <r>
    <n v="511"/>
    <x v="64"/>
    <x v="1"/>
    <x v="0"/>
    <x v="4"/>
    <x v="0"/>
    <x v="0"/>
    <d v="2023-08-17T00:00:00"/>
    <d v="1899-12-30T13:14:00"/>
    <n v="2023"/>
    <x v="7"/>
  </r>
  <r>
    <n v="512"/>
    <x v="10"/>
    <x v="0"/>
    <x v="0"/>
    <x v="2"/>
    <x v="0"/>
    <x v="0"/>
    <d v="2023-08-17T00:00:00"/>
    <d v="1899-12-30T13:18:00"/>
    <n v="2023"/>
    <x v="7"/>
  </r>
  <r>
    <n v="513"/>
    <x v="19"/>
    <x v="1"/>
    <x v="1"/>
    <x v="4"/>
    <x v="0"/>
    <x v="0"/>
    <d v="2023-08-17T00:00:00"/>
    <d v="1899-12-30T13:23:00"/>
    <n v="2023"/>
    <x v="7"/>
  </r>
  <r>
    <n v="514"/>
    <x v="15"/>
    <x v="0"/>
    <x v="0"/>
    <x v="7"/>
    <x v="0"/>
    <x v="0"/>
    <d v="2023-08-17T00:00:00"/>
    <d v="1899-12-30T13:57:00"/>
    <n v="2023"/>
    <x v="7"/>
  </r>
  <r>
    <n v="515"/>
    <x v="2"/>
    <x v="1"/>
    <x v="0"/>
    <x v="2"/>
    <x v="0"/>
    <x v="0"/>
    <d v="2023-08-17T00:00:00"/>
    <d v="1899-12-30T20:48:00"/>
    <n v="2023"/>
    <x v="7"/>
  </r>
  <r>
    <n v="516"/>
    <x v="10"/>
    <x v="0"/>
    <x v="0"/>
    <x v="17"/>
    <x v="4"/>
    <x v="0"/>
    <d v="2023-08-18T00:00:00"/>
    <d v="1899-12-30T08:01:00"/>
    <n v="2023"/>
    <x v="7"/>
  </r>
  <r>
    <n v="517"/>
    <x v="0"/>
    <x v="0"/>
    <x v="0"/>
    <x v="12"/>
    <x v="4"/>
    <x v="0"/>
    <d v="2023-08-18T00:00:00"/>
    <d v="1899-12-30T08:25:00"/>
    <n v="2023"/>
    <x v="7"/>
  </r>
  <r>
    <n v="518"/>
    <x v="3"/>
    <x v="1"/>
    <x v="1"/>
    <x v="1"/>
    <x v="1"/>
    <x v="0"/>
    <d v="2023-08-18T00:00:00"/>
    <d v="1899-12-30T09:56:00"/>
    <n v="2023"/>
    <x v="7"/>
  </r>
  <r>
    <n v="519"/>
    <x v="1"/>
    <x v="1"/>
    <x v="3"/>
    <x v="0"/>
    <x v="0"/>
    <x v="0"/>
    <d v="2023-08-18T00:00:00"/>
    <d v="1899-12-30T14:43:00"/>
    <n v="2023"/>
    <x v="7"/>
  </r>
  <r>
    <n v="520"/>
    <x v="3"/>
    <x v="0"/>
    <x v="2"/>
    <x v="13"/>
    <x v="4"/>
    <x v="0"/>
    <d v="2023-08-18T00:00:00"/>
    <d v="1899-12-30T14:51:00"/>
    <n v="2023"/>
    <x v="7"/>
  </r>
  <r>
    <n v="521"/>
    <x v="3"/>
    <x v="0"/>
    <x v="0"/>
    <x v="0"/>
    <x v="0"/>
    <x v="0"/>
    <d v="2023-08-18T00:00:00"/>
    <d v="1899-12-30T18:11:00"/>
    <n v="2023"/>
    <x v="7"/>
  </r>
  <r>
    <n v="522"/>
    <x v="65"/>
    <x v="1"/>
    <x v="2"/>
    <x v="18"/>
    <x v="3"/>
    <x v="0"/>
    <d v="2023-08-18T00:00:00"/>
    <d v="1899-12-30T19:06:00"/>
    <n v="2023"/>
    <x v="7"/>
  </r>
  <r>
    <n v="523"/>
    <x v="1"/>
    <x v="1"/>
    <x v="0"/>
    <x v="24"/>
    <x v="3"/>
    <x v="0"/>
    <d v="2023-08-18T00:00:00"/>
    <d v="1899-12-30T20:42:00"/>
    <n v="2023"/>
    <x v="7"/>
  </r>
  <r>
    <n v="524"/>
    <x v="10"/>
    <x v="1"/>
    <x v="0"/>
    <x v="23"/>
    <x v="3"/>
    <x v="0"/>
    <d v="2023-08-18T00:00:00"/>
    <d v="1899-12-30T22:26:00"/>
    <n v="2023"/>
    <x v="7"/>
  </r>
  <r>
    <n v="525"/>
    <x v="21"/>
    <x v="1"/>
    <x v="0"/>
    <x v="0"/>
    <x v="0"/>
    <x v="0"/>
    <d v="2023-08-18T00:00:00"/>
    <d v="1899-12-30T22:30:00"/>
    <n v="2023"/>
    <x v="7"/>
  </r>
  <r>
    <n v="526"/>
    <x v="3"/>
    <x v="2"/>
    <x v="0"/>
    <x v="12"/>
    <x v="4"/>
    <x v="0"/>
    <d v="2023-08-18T00:00:00"/>
    <d v="1899-12-30T22:56:00"/>
    <n v="2023"/>
    <x v="7"/>
  </r>
  <r>
    <n v="527"/>
    <x v="1"/>
    <x v="1"/>
    <x v="0"/>
    <x v="23"/>
    <x v="3"/>
    <x v="0"/>
    <d v="2023-08-19T00:00:00"/>
    <d v="1899-12-30T04:15:00"/>
    <n v="2023"/>
    <x v="7"/>
  </r>
  <r>
    <n v="528"/>
    <x v="1"/>
    <x v="1"/>
    <x v="1"/>
    <x v="4"/>
    <x v="0"/>
    <x v="0"/>
    <d v="2023-08-19T00:00:00"/>
    <d v="1899-12-30T08:55:00"/>
    <n v="2023"/>
    <x v="7"/>
  </r>
  <r>
    <n v="529"/>
    <x v="19"/>
    <x v="0"/>
    <x v="0"/>
    <x v="6"/>
    <x v="2"/>
    <x v="2"/>
    <d v="2023-08-19T00:00:00"/>
    <d v="1899-12-30T09:25:00"/>
    <n v="2023"/>
    <x v="7"/>
  </r>
  <r>
    <n v="530"/>
    <x v="21"/>
    <x v="0"/>
    <x v="0"/>
    <x v="0"/>
    <x v="0"/>
    <x v="0"/>
    <d v="2023-08-21T00:00:00"/>
    <d v="1899-12-30T09:03:00"/>
    <n v="2023"/>
    <x v="7"/>
  </r>
  <r>
    <n v="531"/>
    <x v="15"/>
    <x v="1"/>
    <x v="0"/>
    <x v="2"/>
    <x v="0"/>
    <x v="0"/>
    <d v="2023-08-22T00:00:00"/>
    <d v="1899-12-30T20:24:00"/>
    <n v="2023"/>
    <x v="7"/>
  </r>
  <r>
    <n v="532"/>
    <x v="66"/>
    <x v="0"/>
    <x v="0"/>
    <x v="0"/>
    <x v="0"/>
    <x v="0"/>
    <d v="2023-08-25T00:00:00"/>
    <d v="1899-12-30T20:10:00"/>
    <n v="2023"/>
    <x v="7"/>
  </r>
  <r>
    <n v="533"/>
    <x v="67"/>
    <x v="1"/>
    <x v="0"/>
    <x v="8"/>
    <x v="0"/>
    <x v="0"/>
    <d v="2023-08-26T00:00:00"/>
    <d v="1899-12-30T08:43:00"/>
    <n v="2023"/>
    <x v="7"/>
  </r>
  <r>
    <n v="534"/>
    <x v="10"/>
    <x v="0"/>
    <x v="0"/>
    <x v="0"/>
    <x v="0"/>
    <x v="0"/>
    <d v="2023-08-30T00:00:00"/>
    <d v="1899-12-30T00:04:00"/>
    <n v="2023"/>
    <x v="7"/>
  </r>
  <r>
    <n v="535"/>
    <x v="5"/>
    <x v="0"/>
    <x v="2"/>
    <x v="5"/>
    <x v="0"/>
    <x v="0"/>
    <d v="2023-08-30T00:00:00"/>
    <d v="1899-12-30T00:14:00"/>
    <n v="2023"/>
    <x v="7"/>
  </r>
  <r>
    <n v="536"/>
    <x v="0"/>
    <x v="1"/>
    <x v="0"/>
    <x v="4"/>
    <x v="0"/>
    <x v="0"/>
    <d v="2023-08-30T00:00:00"/>
    <d v="1899-12-30T18:53:00"/>
    <n v="2023"/>
    <x v="7"/>
  </r>
  <r>
    <n v="537"/>
    <x v="0"/>
    <x v="1"/>
    <x v="0"/>
    <x v="7"/>
    <x v="0"/>
    <x v="0"/>
    <d v="2023-08-31T00:00:00"/>
    <d v="1899-12-30T12:20:00"/>
    <n v="2023"/>
    <x v="7"/>
  </r>
  <r>
    <n v="538"/>
    <x v="68"/>
    <x v="1"/>
    <x v="0"/>
    <x v="0"/>
    <x v="0"/>
    <x v="0"/>
    <d v="2023-08-31T00:00:00"/>
    <d v="1899-12-30T13:02:00"/>
    <n v="2023"/>
    <x v="7"/>
  </r>
  <r>
    <n v="539"/>
    <x v="59"/>
    <x v="1"/>
    <x v="0"/>
    <x v="0"/>
    <x v="0"/>
    <x v="0"/>
    <d v="2023-01-09T00:00:00"/>
    <d v="1899-12-30T11:18:00"/>
    <n v="2023"/>
    <x v="1"/>
  </r>
  <r>
    <n v="540"/>
    <x v="3"/>
    <x v="1"/>
    <x v="1"/>
    <x v="0"/>
    <x v="0"/>
    <x v="0"/>
    <d v="2023-01-09T00:00:00"/>
    <d v="1899-12-30T23:47:00"/>
    <n v="2023"/>
    <x v="1"/>
  </r>
  <r>
    <n v="541"/>
    <x v="1"/>
    <x v="1"/>
    <x v="1"/>
    <x v="0"/>
    <x v="0"/>
    <x v="0"/>
    <d v="2023-02-09T00:00:00"/>
    <d v="1899-12-30T09:06:00"/>
    <n v="2023"/>
    <x v="2"/>
  </r>
  <r>
    <n v="542"/>
    <x v="0"/>
    <x v="1"/>
    <x v="0"/>
    <x v="7"/>
    <x v="0"/>
    <x v="0"/>
    <d v="2023-02-09T00:00:00"/>
    <d v="1899-12-30T10:06:00"/>
    <n v="2023"/>
    <x v="2"/>
  </r>
  <r>
    <n v="543"/>
    <x v="12"/>
    <x v="1"/>
    <x v="0"/>
    <x v="10"/>
    <x v="1"/>
    <x v="0"/>
    <d v="2023-09-09T00:00:00"/>
    <d v="1899-12-30T20:41:00"/>
    <n v="2023"/>
    <x v="8"/>
  </r>
  <r>
    <n v="544"/>
    <x v="0"/>
    <x v="1"/>
    <x v="0"/>
    <x v="0"/>
    <x v="0"/>
    <x v="0"/>
    <d v="2023-10-09T00:00:00"/>
    <d v="1899-12-30T18:40:00"/>
    <n v="2023"/>
    <x v="9"/>
  </r>
  <r>
    <n v="545"/>
    <x v="3"/>
    <x v="0"/>
    <x v="0"/>
    <x v="0"/>
    <x v="0"/>
    <x v="0"/>
    <d v="2023-11-09T00:00:00"/>
    <d v="1899-12-30T10:02:00"/>
    <n v="2023"/>
    <x v="10"/>
  </r>
  <r>
    <n v="546"/>
    <x v="69"/>
    <x v="0"/>
    <x v="0"/>
    <x v="7"/>
    <x v="0"/>
    <x v="0"/>
    <d v="2023-11-09T00:00:00"/>
    <d v="1899-12-30T10:11:00"/>
    <n v="2023"/>
    <x v="10"/>
  </r>
  <r>
    <n v="547"/>
    <x v="0"/>
    <x v="0"/>
    <x v="0"/>
    <x v="0"/>
    <x v="0"/>
    <x v="0"/>
    <d v="2023-11-09T00:00:00"/>
    <d v="1899-12-30T14:27:00"/>
    <n v="2023"/>
    <x v="10"/>
  </r>
  <r>
    <n v="548"/>
    <x v="21"/>
    <x v="0"/>
    <x v="2"/>
    <x v="0"/>
    <x v="0"/>
    <x v="0"/>
    <d v="2023-11-09T00:00:00"/>
    <d v="1899-12-30T15:22:00"/>
    <n v="2023"/>
    <x v="10"/>
  </r>
  <r>
    <n v="549"/>
    <x v="0"/>
    <x v="0"/>
    <x v="0"/>
    <x v="0"/>
    <x v="0"/>
    <x v="0"/>
    <d v="2023-11-09T00:00:00"/>
    <d v="1899-12-30T16:13:00"/>
    <n v="2023"/>
    <x v="10"/>
  </r>
  <r>
    <n v="550"/>
    <x v="4"/>
    <x v="0"/>
    <x v="2"/>
    <x v="0"/>
    <x v="0"/>
    <x v="0"/>
    <d v="2023-11-09T00:00:00"/>
    <d v="1899-12-30T18:41:00"/>
    <n v="2023"/>
    <x v="10"/>
  </r>
  <r>
    <n v="551"/>
    <x v="7"/>
    <x v="0"/>
    <x v="2"/>
    <x v="0"/>
    <x v="0"/>
    <x v="0"/>
    <d v="2023-11-09T00:00:00"/>
    <d v="1899-12-30T20:46:00"/>
    <n v="2023"/>
    <x v="10"/>
  </r>
  <r>
    <n v="552"/>
    <x v="3"/>
    <x v="0"/>
    <x v="0"/>
    <x v="0"/>
    <x v="0"/>
    <x v="0"/>
    <d v="2023-11-09T00:00:00"/>
    <d v="1899-12-30T21:27:00"/>
    <n v="2023"/>
    <x v="10"/>
  </r>
  <r>
    <n v="553"/>
    <x v="0"/>
    <x v="0"/>
    <x v="3"/>
    <x v="7"/>
    <x v="0"/>
    <x v="0"/>
    <d v="2023-11-09T00:00:00"/>
    <d v="1899-12-30T21:32:00"/>
    <n v="2023"/>
    <x v="10"/>
  </r>
  <r>
    <n v="554"/>
    <x v="0"/>
    <x v="0"/>
    <x v="3"/>
    <x v="7"/>
    <x v="0"/>
    <x v="0"/>
    <d v="2023-11-09T00:00:00"/>
    <d v="1899-12-30T21:32:00"/>
    <n v="2023"/>
    <x v="10"/>
  </r>
  <r>
    <n v="555"/>
    <x v="3"/>
    <x v="0"/>
    <x v="0"/>
    <x v="0"/>
    <x v="0"/>
    <x v="0"/>
    <d v="2023-12-09T00:00:00"/>
    <d v="1899-12-30T10:28:00"/>
    <n v="2023"/>
    <x v="11"/>
  </r>
  <r>
    <n v="556"/>
    <x v="10"/>
    <x v="1"/>
    <x v="2"/>
    <x v="3"/>
    <x v="2"/>
    <x v="1"/>
    <d v="2023-12-09T00:00:00"/>
    <d v="1899-12-30T15:55:00"/>
    <n v="2023"/>
    <x v="11"/>
  </r>
  <r>
    <n v="557"/>
    <x v="70"/>
    <x v="0"/>
    <x v="0"/>
    <x v="3"/>
    <x v="2"/>
    <x v="0"/>
    <d v="2023-12-09T00:00:00"/>
    <d v="1899-12-30T16:57:00"/>
    <n v="2023"/>
    <x v="11"/>
  </r>
  <r>
    <n v="558"/>
    <x v="5"/>
    <x v="0"/>
    <x v="0"/>
    <x v="6"/>
    <x v="2"/>
    <x v="2"/>
    <d v="2023-09-13T00:00:00"/>
    <d v="1899-12-30T10:46:00"/>
    <n v="2023"/>
    <x v="8"/>
  </r>
  <r>
    <n v="559"/>
    <x v="10"/>
    <x v="0"/>
    <x v="0"/>
    <x v="0"/>
    <x v="0"/>
    <x v="0"/>
    <d v="2023-09-13T00:00:00"/>
    <d v="1899-12-30T11:16:00"/>
    <n v="2023"/>
    <x v="8"/>
  </r>
  <r>
    <n v="560"/>
    <x v="10"/>
    <x v="0"/>
    <x v="0"/>
    <x v="7"/>
    <x v="0"/>
    <x v="0"/>
    <d v="2023-09-13T00:00:00"/>
    <d v="1899-12-30T13:13:00"/>
    <n v="2023"/>
    <x v="8"/>
  </r>
  <r>
    <n v="561"/>
    <x v="10"/>
    <x v="0"/>
    <x v="0"/>
    <x v="0"/>
    <x v="0"/>
    <x v="0"/>
    <d v="2023-09-13T00:00:00"/>
    <d v="1899-12-30T15:51:00"/>
    <n v="2023"/>
    <x v="8"/>
  </r>
  <r>
    <n v="562"/>
    <x v="0"/>
    <x v="1"/>
    <x v="0"/>
    <x v="0"/>
    <x v="0"/>
    <x v="0"/>
    <d v="2023-09-13T00:00:00"/>
    <d v="1899-12-30T17:34:00"/>
    <n v="2023"/>
    <x v="8"/>
  </r>
  <r>
    <n v="563"/>
    <x v="2"/>
    <x v="0"/>
    <x v="0"/>
    <x v="0"/>
    <x v="0"/>
    <x v="0"/>
    <d v="2023-09-14T00:00:00"/>
    <d v="1899-12-30T04:21:00"/>
    <n v="2023"/>
    <x v="8"/>
  </r>
  <r>
    <n v="564"/>
    <x v="0"/>
    <x v="1"/>
    <x v="0"/>
    <x v="0"/>
    <x v="0"/>
    <x v="0"/>
    <d v="2023-09-14T00:00:00"/>
    <d v="1899-12-30T10:14:00"/>
    <n v="2023"/>
    <x v="8"/>
  </r>
  <r>
    <n v="565"/>
    <x v="3"/>
    <x v="1"/>
    <x v="0"/>
    <x v="0"/>
    <x v="0"/>
    <x v="0"/>
    <d v="2023-09-14T00:00:00"/>
    <d v="1899-12-30T19:43:00"/>
    <n v="2023"/>
    <x v="8"/>
  </r>
  <r>
    <n v="566"/>
    <x v="10"/>
    <x v="0"/>
    <x v="0"/>
    <x v="4"/>
    <x v="0"/>
    <x v="0"/>
    <d v="2023-09-14T00:00:00"/>
    <d v="1899-12-30T20:54:00"/>
    <n v="2023"/>
    <x v="8"/>
  </r>
  <r>
    <n v="567"/>
    <x v="3"/>
    <x v="0"/>
    <x v="0"/>
    <x v="0"/>
    <x v="0"/>
    <x v="0"/>
    <d v="2023-09-15T00:00:00"/>
    <d v="1899-12-30T07:59:00"/>
    <n v="2023"/>
    <x v="8"/>
  </r>
  <r>
    <n v="568"/>
    <x v="71"/>
    <x v="1"/>
    <x v="1"/>
    <x v="0"/>
    <x v="0"/>
    <x v="0"/>
    <d v="2023-09-15T00:00:00"/>
    <d v="1899-12-30T19:52:00"/>
    <n v="2023"/>
    <x v="8"/>
  </r>
  <r>
    <n v="569"/>
    <x v="10"/>
    <x v="1"/>
    <x v="0"/>
    <x v="0"/>
    <x v="0"/>
    <x v="0"/>
    <d v="2023-09-16T00:00:00"/>
    <d v="1899-12-30T06:52:00"/>
    <n v="2023"/>
    <x v="8"/>
  </r>
  <r>
    <n v="570"/>
    <x v="0"/>
    <x v="0"/>
    <x v="0"/>
    <x v="4"/>
    <x v="0"/>
    <x v="0"/>
    <d v="2023-09-16T00:00:00"/>
    <d v="1899-12-30T11:33:00"/>
    <n v="2023"/>
    <x v="8"/>
  </r>
  <r>
    <n v="571"/>
    <x v="0"/>
    <x v="0"/>
    <x v="0"/>
    <x v="13"/>
    <x v="4"/>
    <x v="0"/>
    <d v="2023-09-16T00:00:00"/>
    <d v="1899-12-30T14:41:00"/>
    <n v="2023"/>
    <x v="8"/>
  </r>
  <r>
    <n v="572"/>
    <x v="3"/>
    <x v="1"/>
    <x v="0"/>
    <x v="12"/>
    <x v="4"/>
    <x v="0"/>
    <d v="2023-09-18T00:00:00"/>
    <d v="1899-12-30T04:18:00"/>
    <n v="2023"/>
    <x v="8"/>
  </r>
  <r>
    <n v="573"/>
    <x v="0"/>
    <x v="0"/>
    <x v="2"/>
    <x v="18"/>
    <x v="3"/>
    <x v="0"/>
    <d v="2023-09-19T00:00:00"/>
    <d v="1899-12-30T21:07:00"/>
    <n v="2023"/>
    <x v="8"/>
  </r>
  <r>
    <n v="574"/>
    <x v="0"/>
    <x v="0"/>
    <x v="0"/>
    <x v="0"/>
    <x v="0"/>
    <x v="0"/>
    <d v="2023-09-21T00:00:00"/>
    <d v="1899-12-30T15:07:00"/>
    <n v="2023"/>
    <x v="8"/>
  </r>
  <r>
    <n v="575"/>
    <x v="18"/>
    <x v="1"/>
    <x v="0"/>
    <x v="16"/>
    <x v="3"/>
    <x v="0"/>
    <d v="2023-09-22T00:00:00"/>
    <d v="1899-12-30T15:55:00"/>
    <n v="2023"/>
    <x v="8"/>
  </r>
  <r>
    <n v="576"/>
    <x v="3"/>
    <x v="0"/>
    <x v="0"/>
    <x v="6"/>
    <x v="2"/>
    <x v="2"/>
    <d v="2023-09-28T00:00:00"/>
    <d v="1899-12-30T08:05:00"/>
    <n v="2023"/>
    <x v="8"/>
  </r>
  <r>
    <n v="577"/>
    <x v="3"/>
    <x v="0"/>
    <x v="2"/>
    <x v="0"/>
    <x v="0"/>
    <x v="0"/>
    <d v="2023-09-28T00:00:00"/>
    <d v="1899-12-30T08:12:00"/>
    <n v="2023"/>
    <x v="8"/>
  </r>
  <r>
    <n v="578"/>
    <x v="0"/>
    <x v="0"/>
    <x v="2"/>
    <x v="3"/>
    <x v="2"/>
    <x v="1"/>
    <d v="2023-09-28T00:00:00"/>
    <d v="1899-12-30T08:13:00"/>
    <n v="2023"/>
    <x v="8"/>
  </r>
  <r>
    <n v="579"/>
    <x v="72"/>
    <x v="0"/>
    <x v="0"/>
    <x v="3"/>
    <x v="2"/>
    <x v="0"/>
    <d v="2023-09-28T00:00:00"/>
    <d v="1899-12-30T08:30:00"/>
    <n v="2023"/>
    <x v="8"/>
  </r>
  <r>
    <n v="580"/>
    <x v="73"/>
    <x v="0"/>
    <x v="0"/>
    <x v="7"/>
    <x v="0"/>
    <x v="0"/>
    <d v="2023-09-28T00:00:00"/>
    <d v="1899-12-30T08:55:00"/>
    <n v="2023"/>
    <x v="8"/>
  </r>
  <r>
    <n v="581"/>
    <x v="7"/>
    <x v="0"/>
    <x v="0"/>
    <x v="0"/>
    <x v="0"/>
    <x v="0"/>
    <d v="2023-09-28T00:00:00"/>
    <d v="1899-12-30T09:40:00"/>
    <n v="2023"/>
    <x v="8"/>
  </r>
  <r>
    <n v="582"/>
    <x v="0"/>
    <x v="0"/>
    <x v="0"/>
    <x v="0"/>
    <x v="0"/>
    <x v="0"/>
    <d v="2023-09-28T00:00:00"/>
    <d v="1899-12-30T10:40:00"/>
    <n v="2023"/>
    <x v="8"/>
  </r>
  <r>
    <n v="583"/>
    <x v="15"/>
    <x v="1"/>
    <x v="1"/>
    <x v="0"/>
    <x v="0"/>
    <x v="0"/>
    <d v="2023-09-28T00:00:00"/>
    <d v="1899-12-30T14:52:00"/>
    <n v="2023"/>
    <x v="8"/>
  </r>
  <r>
    <n v="584"/>
    <x v="3"/>
    <x v="0"/>
    <x v="0"/>
    <x v="0"/>
    <x v="0"/>
    <x v="0"/>
    <d v="2023-09-28T00:00:00"/>
    <d v="1899-12-30T15:16:00"/>
    <n v="2023"/>
    <x v="8"/>
  </r>
  <r>
    <n v="585"/>
    <x v="0"/>
    <x v="0"/>
    <x v="0"/>
    <x v="0"/>
    <x v="0"/>
    <x v="0"/>
    <d v="2023-09-28T00:00:00"/>
    <d v="1899-12-30T21:49:00"/>
    <n v="2023"/>
    <x v="8"/>
  </r>
  <r>
    <n v="586"/>
    <x v="3"/>
    <x v="0"/>
    <x v="2"/>
    <x v="0"/>
    <x v="0"/>
    <x v="0"/>
    <d v="2023-09-30T00:00:00"/>
    <d v="1899-12-30T20:46:00"/>
    <n v="2023"/>
    <x v="8"/>
  </r>
  <r>
    <n v="587"/>
    <x v="7"/>
    <x v="0"/>
    <x v="0"/>
    <x v="0"/>
    <x v="0"/>
    <x v="0"/>
    <d v="2023-10-30T00:00:00"/>
    <d v="1899-12-30T17:50:00"/>
    <n v="2023"/>
    <x v="9"/>
  </r>
  <r>
    <n v="588"/>
    <x v="3"/>
    <x v="1"/>
    <x v="0"/>
    <x v="18"/>
    <x v="3"/>
    <x v="0"/>
    <d v="2023-10-30T00:00:00"/>
    <d v="1899-12-30T17:51:00"/>
    <n v="2023"/>
    <x v="9"/>
  </r>
  <r>
    <n v="589"/>
    <x v="7"/>
    <x v="1"/>
    <x v="1"/>
    <x v="0"/>
    <x v="0"/>
    <x v="0"/>
    <d v="2023-10-30T00:00:00"/>
    <d v="1899-12-30T17:51:00"/>
    <n v="2023"/>
    <x v="9"/>
  </r>
  <r>
    <n v="590"/>
    <x v="0"/>
    <x v="0"/>
    <x v="0"/>
    <x v="3"/>
    <x v="2"/>
    <x v="0"/>
    <d v="2023-10-30T00:00:00"/>
    <d v="1899-12-30T17:51:00"/>
    <n v="2023"/>
    <x v="9"/>
  </r>
  <r>
    <n v="591"/>
    <x v="70"/>
    <x v="1"/>
    <x v="0"/>
    <x v="0"/>
    <x v="0"/>
    <x v="0"/>
    <d v="2023-10-30T00:00:00"/>
    <d v="1899-12-30T17:52:00"/>
    <n v="2023"/>
    <x v="9"/>
  </r>
  <r>
    <n v="592"/>
    <x v="1"/>
    <x v="0"/>
    <x v="0"/>
    <x v="1"/>
    <x v="1"/>
    <x v="0"/>
    <d v="2023-10-30T00:00:00"/>
    <d v="1899-12-30T17:53:00"/>
    <n v="2023"/>
    <x v="9"/>
  </r>
  <r>
    <n v="593"/>
    <x v="7"/>
    <x v="1"/>
    <x v="0"/>
    <x v="7"/>
    <x v="0"/>
    <x v="0"/>
    <d v="2023-10-30T00:00:00"/>
    <d v="1899-12-30T17:53:00"/>
    <n v="2023"/>
    <x v="9"/>
  </r>
  <r>
    <n v="594"/>
    <x v="0"/>
    <x v="0"/>
    <x v="0"/>
    <x v="3"/>
    <x v="2"/>
    <x v="0"/>
    <d v="2023-10-30T00:00:00"/>
    <d v="1899-12-30T17:53:00"/>
    <n v="2023"/>
    <x v="9"/>
  </r>
  <r>
    <n v="595"/>
    <x v="74"/>
    <x v="0"/>
    <x v="2"/>
    <x v="4"/>
    <x v="0"/>
    <x v="0"/>
    <d v="2023-10-30T00:00:00"/>
    <d v="1899-12-30T17:54:00"/>
    <n v="2023"/>
    <x v="9"/>
  </r>
  <r>
    <n v="596"/>
    <x v="21"/>
    <x v="0"/>
    <x v="0"/>
    <x v="5"/>
    <x v="0"/>
    <x v="0"/>
    <d v="2023-10-30T00:00:00"/>
    <d v="1899-12-30T17:54:00"/>
    <n v="2023"/>
    <x v="9"/>
  </r>
  <r>
    <n v="597"/>
    <x v="7"/>
    <x v="0"/>
    <x v="0"/>
    <x v="0"/>
    <x v="0"/>
    <x v="0"/>
    <d v="2023-10-30T00:00:00"/>
    <d v="1899-12-30T17:55:00"/>
    <n v="2023"/>
    <x v="9"/>
  </r>
  <r>
    <n v="598"/>
    <x v="10"/>
    <x v="0"/>
    <x v="0"/>
    <x v="2"/>
    <x v="0"/>
    <x v="0"/>
    <d v="2023-10-30T00:00:00"/>
    <d v="1899-12-30T17:56:00"/>
    <n v="2023"/>
    <x v="9"/>
  </r>
  <r>
    <n v="599"/>
    <x v="75"/>
    <x v="0"/>
    <x v="0"/>
    <x v="0"/>
    <x v="0"/>
    <x v="0"/>
    <d v="2023-10-30T00:00:00"/>
    <d v="1899-12-30T18:00:00"/>
    <n v="2023"/>
    <x v="9"/>
  </r>
  <r>
    <n v="600"/>
    <x v="0"/>
    <x v="0"/>
    <x v="2"/>
    <x v="16"/>
    <x v="3"/>
    <x v="0"/>
    <d v="2023-10-30T00:00:00"/>
    <d v="1899-12-30T18:01:00"/>
    <n v="2023"/>
    <x v="9"/>
  </r>
  <r>
    <n v="601"/>
    <x v="7"/>
    <x v="0"/>
    <x v="0"/>
    <x v="5"/>
    <x v="0"/>
    <x v="0"/>
    <d v="2023-10-30T00:00:00"/>
    <d v="1899-12-30T18:01:00"/>
    <n v="2023"/>
    <x v="9"/>
  </r>
  <r>
    <n v="602"/>
    <x v="21"/>
    <x v="0"/>
    <x v="0"/>
    <x v="0"/>
    <x v="0"/>
    <x v="0"/>
    <d v="2023-10-30T00:00:00"/>
    <d v="1899-12-30T18:01:00"/>
    <n v="2023"/>
    <x v="9"/>
  </r>
  <r>
    <n v="603"/>
    <x v="0"/>
    <x v="0"/>
    <x v="0"/>
    <x v="0"/>
    <x v="0"/>
    <x v="0"/>
    <d v="2023-10-30T00:00:00"/>
    <d v="1899-12-30T18:02:00"/>
    <n v="2023"/>
    <x v="9"/>
  </r>
  <r>
    <n v="604"/>
    <x v="7"/>
    <x v="0"/>
    <x v="0"/>
    <x v="0"/>
    <x v="0"/>
    <x v="0"/>
    <d v="2023-10-30T00:00:00"/>
    <d v="1899-12-30T18:05:00"/>
    <n v="2023"/>
    <x v="9"/>
  </r>
  <r>
    <n v="605"/>
    <x v="0"/>
    <x v="0"/>
    <x v="0"/>
    <x v="0"/>
    <x v="0"/>
    <x v="0"/>
    <d v="2023-10-30T00:00:00"/>
    <d v="1899-12-30T18:05:00"/>
    <n v="2023"/>
    <x v="9"/>
  </r>
  <r>
    <n v="606"/>
    <x v="76"/>
    <x v="0"/>
    <x v="0"/>
    <x v="1"/>
    <x v="1"/>
    <x v="0"/>
    <d v="2023-10-30T00:00:00"/>
    <d v="1899-12-30T18:06:00"/>
    <n v="2023"/>
    <x v="9"/>
  </r>
  <r>
    <n v="607"/>
    <x v="0"/>
    <x v="0"/>
    <x v="0"/>
    <x v="5"/>
    <x v="0"/>
    <x v="0"/>
    <d v="2023-10-30T00:00:00"/>
    <d v="1899-12-30T18:11:00"/>
    <n v="2023"/>
    <x v="9"/>
  </r>
  <r>
    <n v="608"/>
    <x v="1"/>
    <x v="1"/>
    <x v="0"/>
    <x v="5"/>
    <x v="0"/>
    <x v="0"/>
    <d v="2023-10-30T00:00:00"/>
    <d v="1899-12-30T18:15:00"/>
    <n v="2023"/>
    <x v="9"/>
  </r>
  <r>
    <n v="609"/>
    <x v="7"/>
    <x v="1"/>
    <x v="0"/>
    <x v="0"/>
    <x v="0"/>
    <x v="0"/>
    <d v="2023-10-30T00:00:00"/>
    <d v="1899-12-30T18:16:00"/>
    <n v="2023"/>
    <x v="9"/>
  </r>
  <r>
    <n v="610"/>
    <x v="21"/>
    <x v="0"/>
    <x v="0"/>
    <x v="3"/>
    <x v="2"/>
    <x v="0"/>
    <d v="2023-10-30T00:00:00"/>
    <d v="1899-12-30T18:17:00"/>
    <n v="2023"/>
    <x v="9"/>
  </r>
  <r>
    <n v="611"/>
    <x v="14"/>
    <x v="1"/>
    <x v="0"/>
    <x v="0"/>
    <x v="0"/>
    <x v="0"/>
    <d v="2023-10-30T00:00:00"/>
    <d v="1899-12-30T18:20:00"/>
    <n v="2023"/>
    <x v="9"/>
  </r>
  <r>
    <n v="612"/>
    <x v="0"/>
    <x v="1"/>
    <x v="0"/>
    <x v="5"/>
    <x v="0"/>
    <x v="0"/>
    <d v="2023-10-30T00:00:00"/>
    <d v="1899-12-30T18:21:00"/>
    <n v="2023"/>
    <x v="9"/>
  </r>
  <r>
    <n v="613"/>
    <x v="0"/>
    <x v="0"/>
    <x v="0"/>
    <x v="5"/>
    <x v="0"/>
    <x v="0"/>
    <d v="2023-10-30T00:00:00"/>
    <d v="1899-12-30T18:23:00"/>
    <n v="2023"/>
    <x v="9"/>
  </r>
  <r>
    <n v="614"/>
    <x v="0"/>
    <x v="1"/>
    <x v="0"/>
    <x v="0"/>
    <x v="0"/>
    <x v="0"/>
    <d v="2023-10-30T00:00:00"/>
    <d v="1899-12-30T18:28:00"/>
    <n v="2023"/>
    <x v="9"/>
  </r>
  <r>
    <n v="615"/>
    <x v="0"/>
    <x v="1"/>
    <x v="0"/>
    <x v="0"/>
    <x v="0"/>
    <x v="0"/>
    <d v="2023-10-30T00:00:00"/>
    <d v="1899-12-30T18:32:00"/>
    <n v="2023"/>
    <x v="9"/>
  </r>
  <r>
    <n v="616"/>
    <x v="14"/>
    <x v="1"/>
    <x v="0"/>
    <x v="2"/>
    <x v="0"/>
    <x v="0"/>
    <d v="2023-10-30T00:00:00"/>
    <d v="1899-12-30T18:35:00"/>
    <n v="2023"/>
    <x v="9"/>
  </r>
  <r>
    <n v="617"/>
    <x v="0"/>
    <x v="0"/>
    <x v="2"/>
    <x v="1"/>
    <x v="1"/>
    <x v="0"/>
    <d v="2023-10-30T00:00:00"/>
    <d v="1899-12-30T18:36:00"/>
    <n v="2023"/>
    <x v="9"/>
  </r>
  <r>
    <n v="618"/>
    <x v="3"/>
    <x v="1"/>
    <x v="0"/>
    <x v="3"/>
    <x v="2"/>
    <x v="0"/>
    <d v="2023-10-30T00:00:00"/>
    <d v="1899-12-30T18:37:00"/>
    <n v="2023"/>
    <x v="9"/>
  </r>
  <r>
    <n v="619"/>
    <x v="3"/>
    <x v="1"/>
    <x v="0"/>
    <x v="16"/>
    <x v="3"/>
    <x v="0"/>
    <d v="2023-10-30T00:00:00"/>
    <d v="1899-12-30T18:45:00"/>
    <n v="2023"/>
    <x v="9"/>
  </r>
  <r>
    <n v="620"/>
    <x v="27"/>
    <x v="0"/>
    <x v="0"/>
    <x v="0"/>
    <x v="0"/>
    <x v="0"/>
    <d v="2023-10-30T00:00:00"/>
    <d v="1899-12-30T18:51:00"/>
    <n v="2023"/>
    <x v="9"/>
  </r>
  <r>
    <n v="621"/>
    <x v="0"/>
    <x v="0"/>
    <x v="2"/>
    <x v="3"/>
    <x v="2"/>
    <x v="1"/>
    <d v="2023-10-30T00:00:00"/>
    <d v="1899-12-30T18:59:00"/>
    <n v="2023"/>
    <x v="9"/>
  </r>
  <r>
    <n v="622"/>
    <x v="7"/>
    <x v="1"/>
    <x v="1"/>
    <x v="5"/>
    <x v="0"/>
    <x v="0"/>
    <d v="2023-10-30T00:00:00"/>
    <d v="1899-12-30T19:00:00"/>
    <n v="2023"/>
    <x v="9"/>
  </r>
  <r>
    <n v="623"/>
    <x v="77"/>
    <x v="0"/>
    <x v="0"/>
    <x v="27"/>
    <x v="5"/>
    <x v="0"/>
    <d v="2023-10-30T00:00:00"/>
    <d v="1899-12-30T19:09:00"/>
    <n v="2023"/>
    <x v="9"/>
  </r>
  <r>
    <n v="624"/>
    <x v="0"/>
    <x v="1"/>
    <x v="0"/>
    <x v="7"/>
    <x v="0"/>
    <x v="0"/>
    <d v="2023-10-30T00:00:00"/>
    <d v="1899-12-30T19:21:00"/>
    <n v="2023"/>
    <x v="9"/>
  </r>
  <r>
    <n v="625"/>
    <x v="0"/>
    <x v="0"/>
    <x v="0"/>
    <x v="7"/>
    <x v="0"/>
    <x v="0"/>
    <d v="2023-10-30T00:00:00"/>
    <d v="1899-12-30T19:24:00"/>
    <n v="2023"/>
    <x v="9"/>
  </r>
  <r>
    <n v="626"/>
    <x v="0"/>
    <x v="0"/>
    <x v="2"/>
    <x v="16"/>
    <x v="3"/>
    <x v="0"/>
    <d v="2023-10-30T00:00:00"/>
    <d v="1899-12-30T20:04:00"/>
    <n v="2023"/>
    <x v="9"/>
  </r>
  <r>
    <n v="627"/>
    <x v="0"/>
    <x v="0"/>
    <x v="0"/>
    <x v="7"/>
    <x v="0"/>
    <x v="0"/>
    <d v="2023-10-30T00:00:00"/>
    <d v="1899-12-30T20:06:00"/>
    <n v="2023"/>
    <x v="9"/>
  </r>
  <r>
    <n v="628"/>
    <x v="78"/>
    <x v="1"/>
    <x v="0"/>
    <x v="4"/>
    <x v="0"/>
    <x v="0"/>
    <d v="2023-10-30T00:00:00"/>
    <d v="1899-12-30T20:08:00"/>
    <n v="2023"/>
    <x v="9"/>
  </r>
  <r>
    <n v="629"/>
    <x v="27"/>
    <x v="1"/>
    <x v="0"/>
    <x v="7"/>
    <x v="0"/>
    <x v="0"/>
    <d v="2023-10-30T00:00:00"/>
    <d v="1899-12-30T20:20:00"/>
    <n v="2023"/>
    <x v="9"/>
  </r>
  <r>
    <n v="630"/>
    <x v="1"/>
    <x v="1"/>
    <x v="0"/>
    <x v="10"/>
    <x v="1"/>
    <x v="0"/>
    <d v="2023-10-30T00:00:00"/>
    <d v="1899-12-30T20:44:00"/>
    <n v="2023"/>
    <x v="9"/>
  </r>
  <r>
    <n v="631"/>
    <x v="7"/>
    <x v="0"/>
    <x v="0"/>
    <x v="12"/>
    <x v="4"/>
    <x v="0"/>
    <d v="2023-10-30T00:00:00"/>
    <d v="1899-12-30T20:47:00"/>
    <n v="2023"/>
    <x v="9"/>
  </r>
  <r>
    <n v="632"/>
    <x v="10"/>
    <x v="0"/>
    <x v="1"/>
    <x v="0"/>
    <x v="0"/>
    <x v="0"/>
    <d v="2023-10-30T00:00:00"/>
    <d v="1899-12-30T21:01:00"/>
    <n v="2023"/>
    <x v="9"/>
  </r>
  <r>
    <n v="633"/>
    <x v="3"/>
    <x v="1"/>
    <x v="0"/>
    <x v="1"/>
    <x v="1"/>
    <x v="0"/>
    <d v="2023-10-30T00:00:00"/>
    <d v="1899-12-30T21:05:00"/>
    <n v="2023"/>
    <x v="9"/>
  </r>
  <r>
    <n v="634"/>
    <x v="0"/>
    <x v="1"/>
    <x v="0"/>
    <x v="5"/>
    <x v="0"/>
    <x v="0"/>
    <d v="2023-10-30T00:00:00"/>
    <d v="1899-12-30T21:28:00"/>
    <n v="2023"/>
    <x v="9"/>
  </r>
  <r>
    <n v="635"/>
    <x v="1"/>
    <x v="1"/>
    <x v="1"/>
    <x v="3"/>
    <x v="2"/>
    <x v="0"/>
    <d v="2023-10-30T00:00:00"/>
    <d v="1899-12-30T22:05:00"/>
    <n v="2023"/>
    <x v="9"/>
  </r>
  <r>
    <n v="636"/>
    <x v="9"/>
    <x v="0"/>
    <x v="2"/>
    <x v="0"/>
    <x v="0"/>
    <x v="0"/>
    <d v="2023-10-30T00:00:00"/>
    <d v="1899-12-30T22:06:00"/>
    <n v="2023"/>
    <x v="9"/>
  </r>
  <r>
    <n v="637"/>
    <x v="0"/>
    <x v="0"/>
    <x v="0"/>
    <x v="4"/>
    <x v="0"/>
    <x v="0"/>
    <d v="2023-10-30T00:00:00"/>
    <d v="1899-12-30T22:40:00"/>
    <n v="2023"/>
    <x v="9"/>
  </r>
  <r>
    <n v="638"/>
    <x v="0"/>
    <x v="0"/>
    <x v="0"/>
    <x v="0"/>
    <x v="0"/>
    <x v="0"/>
    <d v="2023-10-30T00:00:00"/>
    <d v="1899-12-30T23:31:00"/>
    <n v="2023"/>
    <x v="9"/>
  </r>
  <r>
    <n v="639"/>
    <x v="0"/>
    <x v="0"/>
    <x v="0"/>
    <x v="0"/>
    <x v="0"/>
    <x v="0"/>
    <d v="2023-10-31T00:00:00"/>
    <d v="1899-12-30T04:19:00"/>
    <n v="2023"/>
    <x v="9"/>
  </r>
  <r>
    <n v="640"/>
    <x v="79"/>
    <x v="0"/>
    <x v="0"/>
    <x v="5"/>
    <x v="0"/>
    <x v="0"/>
    <d v="2023-10-31T00:00:00"/>
    <d v="1899-12-30T04:48:00"/>
    <n v="2023"/>
    <x v="9"/>
  </r>
  <r>
    <n v="641"/>
    <x v="0"/>
    <x v="0"/>
    <x v="0"/>
    <x v="4"/>
    <x v="0"/>
    <x v="0"/>
    <d v="2023-10-31T00:00:00"/>
    <d v="1899-12-30T05:04:00"/>
    <n v="2023"/>
    <x v="9"/>
  </r>
  <r>
    <n v="642"/>
    <x v="0"/>
    <x v="0"/>
    <x v="0"/>
    <x v="7"/>
    <x v="0"/>
    <x v="0"/>
    <d v="2023-10-31T00:00:00"/>
    <d v="1899-12-30T06:12:00"/>
    <n v="2023"/>
    <x v="9"/>
  </r>
  <r>
    <n v="643"/>
    <x v="0"/>
    <x v="0"/>
    <x v="0"/>
    <x v="7"/>
    <x v="0"/>
    <x v="0"/>
    <d v="2023-10-31T00:00:00"/>
    <d v="1899-12-30T07:46:00"/>
    <n v="2023"/>
    <x v="9"/>
  </r>
  <r>
    <n v="644"/>
    <x v="21"/>
    <x v="0"/>
    <x v="0"/>
    <x v="4"/>
    <x v="0"/>
    <x v="0"/>
    <d v="2023-10-31T00:00:00"/>
    <d v="1899-12-30T07:50:00"/>
    <n v="2023"/>
    <x v="9"/>
  </r>
  <r>
    <n v="645"/>
    <x v="0"/>
    <x v="0"/>
    <x v="0"/>
    <x v="5"/>
    <x v="0"/>
    <x v="0"/>
    <d v="2023-10-31T00:00:00"/>
    <d v="1899-12-30T08:15:00"/>
    <n v="2023"/>
    <x v="9"/>
  </r>
  <r>
    <n v="646"/>
    <x v="0"/>
    <x v="0"/>
    <x v="0"/>
    <x v="0"/>
    <x v="0"/>
    <x v="0"/>
    <d v="2023-10-31T00:00:00"/>
    <d v="1899-12-30T08:25:00"/>
    <n v="2023"/>
    <x v="9"/>
  </r>
  <r>
    <n v="647"/>
    <x v="1"/>
    <x v="1"/>
    <x v="2"/>
    <x v="13"/>
    <x v="4"/>
    <x v="0"/>
    <d v="2023-10-31T00:00:00"/>
    <d v="1899-12-30T08:57:00"/>
    <n v="2023"/>
    <x v="9"/>
  </r>
  <r>
    <n v="648"/>
    <x v="80"/>
    <x v="1"/>
    <x v="0"/>
    <x v="0"/>
    <x v="0"/>
    <x v="0"/>
    <d v="2023-10-31T00:00:00"/>
    <d v="1899-12-30T09:05:00"/>
    <n v="2023"/>
    <x v="9"/>
  </r>
  <r>
    <n v="649"/>
    <x v="0"/>
    <x v="0"/>
    <x v="0"/>
    <x v="0"/>
    <x v="0"/>
    <x v="0"/>
    <d v="2023-10-31T00:00:00"/>
    <d v="1899-12-30T09:11:00"/>
    <n v="2023"/>
    <x v="9"/>
  </r>
  <r>
    <n v="650"/>
    <x v="0"/>
    <x v="0"/>
    <x v="0"/>
    <x v="14"/>
    <x v="3"/>
    <x v="0"/>
    <d v="2023-10-31T00:00:00"/>
    <d v="1899-12-30T09:22:00"/>
    <n v="2023"/>
    <x v="9"/>
  </r>
  <r>
    <n v="651"/>
    <x v="9"/>
    <x v="0"/>
    <x v="0"/>
    <x v="0"/>
    <x v="0"/>
    <x v="0"/>
    <d v="2023-10-31T00:00:00"/>
    <d v="1899-12-30T09:23:00"/>
    <n v="2023"/>
    <x v="9"/>
  </r>
  <r>
    <n v="652"/>
    <x v="0"/>
    <x v="0"/>
    <x v="2"/>
    <x v="0"/>
    <x v="0"/>
    <x v="0"/>
    <d v="2023-10-31T00:00:00"/>
    <d v="1899-12-30T09:26:00"/>
    <n v="2023"/>
    <x v="9"/>
  </r>
  <r>
    <n v="653"/>
    <x v="0"/>
    <x v="0"/>
    <x v="0"/>
    <x v="0"/>
    <x v="0"/>
    <x v="0"/>
    <d v="2023-10-31T00:00:00"/>
    <d v="1899-12-30T09:27:00"/>
    <n v="2023"/>
    <x v="9"/>
  </r>
  <r>
    <n v="654"/>
    <x v="7"/>
    <x v="0"/>
    <x v="0"/>
    <x v="1"/>
    <x v="1"/>
    <x v="0"/>
    <d v="2023-10-31T00:00:00"/>
    <d v="1899-12-30T09:28:00"/>
    <n v="2023"/>
    <x v="9"/>
  </r>
  <r>
    <n v="655"/>
    <x v="3"/>
    <x v="0"/>
    <x v="0"/>
    <x v="11"/>
    <x v="3"/>
    <x v="0"/>
    <d v="2023-10-31T00:00:00"/>
    <d v="1899-12-30T09:39:00"/>
    <n v="2023"/>
    <x v="9"/>
  </r>
  <r>
    <n v="656"/>
    <x v="81"/>
    <x v="0"/>
    <x v="1"/>
    <x v="0"/>
    <x v="0"/>
    <x v="0"/>
    <d v="2023-10-31T00:00:00"/>
    <d v="1899-12-30T10:19:00"/>
    <n v="2023"/>
    <x v="9"/>
  </r>
  <r>
    <n v="657"/>
    <x v="54"/>
    <x v="0"/>
    <x v="1"/>
    <x v="3"/>
    <x v="2"/>
    <x v="0"/>
    <d v="2023-10-31T00:00:00"/>
    <d v="1899-12-30T10:22:00"/>
    <n v="2023"/>
    <x v="9"/>
  </r>
  <r>
    <n v="658"/>
    <x v="0"/>
    <x v="0"/>
    <x v="0"/>
    <x v="13"/>
    <x v="4"/>
    <x v="0"/>
    <d v="2023-10-31T00:00:00"/>
    <d v="1899-12-30T10:52:00"/>
    <n v="2023"/>
    <x v="9"/>
  </r>
  <r>
    <n v="659"/>
    <x v="7"/>
    <x v="0"/>
    <x v="0"/>
    <x v="2"/>
    <x v="0"/>
    <x v="0"/>
    <d v="2023-10-31T00:00:00"/>
    <d v="1899-12-30T11:38:00"/>
    <n v="2023"/>
    <x v="9"/>
  </r>
  <r>
    <n v="660"/>
    <x v="0"/>
    <x v="0"/>
    <x v="0"/>
    <x v="7"/>
    <x v="0"/>
    <x v="0"/>
    <d v="2023-10-31T00:00:00"/>
    <d v="1899-12-30T11:55:00"/>
    <n v="2023"/>
    <x v="9"/>
  </r>
  <r>
    <n v="661"/>
    <x v="0"/>
    <x v="0"/>
    <x v="0"/>
    <x v="14"/>
    <x v="3"/>
    <x v="0"/>
    <d v="2023-10-31T00:00:00"/>
    <d v="1899-12-30T12:31:00"/>
    <n v="2023"/>
    <x v="9"/>
  </r>
  <r>
    <n v="662"/>
    <x v="3"/>
    <x v="0"/>
    <x v="0"/>
    <x v="2"/>
    <x v="0"/>
    <x v="0"/>
    <d v="2023-10-31T00:00:00"/>
    <d v="1899-12-30T12:56:00"/>
    <n v="2023"/>
    <x v="9"/>
  </r>
  <r>
    <n v="663"/>
    <x v="0"/>
    <x v="1"/>
    <x v="0"/>
    <x v="0"/>
    <x v="0"/>
    <x v="0"/>
    <d v="2023-10-31T00:00:00"/>
    <d v="1899-12-30T13:29:00"/>
    <n v="2023"/>
    <x v="9"/>
  </r>
  <r>
    <n v="664"/>
    <x v="0"/>
    <x v="1"/>
    <x v="0"/>
    <x v="28"/>
    <x v="1"/>
    <x v="0"/>
    <d v="2023-10-31T00:00:00"/>
    <d v="1899-12-30T13:31:00"/>
    <n v="2023"/>
    <x v="9"/>
  </r>
  <r>
    <n v="665"/>
    <x v="27"/>
    <x v="0"/>
    <x v="3"/>
    <x v="7"/>
    <x v="0"/>
    <x v="0"/>
    <d v="2023-10-31T00:00:00"/>
    <d v="1899-12-30T13:41:00"/>
    <n v="2023"/>
    <x v="9"/>
  </r>
  <r>
    <n v="666"/>
    <x v="7"/>
    <x v="0"/>
    <x v="0"/>
    <x v="16"/>
    <x v="3"/>
    <x v="0"/>
    <d v="2023-10-31T00:00:00"/>
    <d v="1899-12-30T13:45:00"/>
    <n v="2023"/>
    <x v="9"/>
  </r>
  <r>
    <n v="667"/>
    <x v="0"/>
    <x v="0"/>
    <x v="0"/>
    <x v="5"/>
    <x v="0"/>
    <x v="0"/>
    <d v="2023-10-31T00:00:00"/>
    <d v="1899-12-30T13:58:00"/>
    <n v="2023"/>
    <x v="9"/>
  </r>
  <r>
    <n v="668"/>
    <x v="0"/>
    <x v="0"/>
    <x v="0"/>
    <x v="0"/>
    <x v="0"/>
    <x v="0"/>
    <d v="2023-10-31T00:00:00"/>
    <d v="1899-12-30T14:43:00"/>
    <n v="2023"/>
    <x v="9"/>
  </r>
  <r>
    <n v="669"/>
    <x v="0"/>
    <x v="0"/>
    <x v="0"/>
    <x v="0"/>
    <x v="0"/>
    <x v="0"/>
    <d v="2023-10-31T00:00:00"/>
    <d v="1899-12-30T14:43:00"/>
    <n v="2023"/>
    <x v="9"/>
  </r>
  <r>
    <n v="670"/>
    <x v="7"/>
    <x v="0"/>
    <x v="2"/>
    <x v="0"/>
    <x v="0"/>
    <x v="0"/>
    <d v="2023-10-31T00:00:00"/>
    <d v="1899-12-30T16:00:00"/>
    <n v="2023"/>
    <x v="9"/>
  </r>
  <r>
    <n v="671"/>
    <x v="0"/>
    <x v="0"/>
    <x v="0"/>
    <x v="10"/>
    <x v="1"/>
    <x v="0"/>
    <d v="2023-10-31T00:00:00"/>
    <d v="1899-12-30T16:08:00"/>
    <n v="2023"/>
    <x v="9"/>
  </r>
  <r>
    <n v="672"/>
    <x v="10"/>
    <x v="0"/>
    <x v="0"/>
    <x v="7"/>
    <x v="0"/>
    <x v="0"/>
    <d v="2023-10-31T00:00:00"/>
    <d v="1899-12-30T16:29:00"/>
    <n v="2023"/>
    <x v="9"/>
  </r>
  <r>
    <n v="673"/>
    <x v="82"/>
    <x v="2"/>
    <x v="0"/>
    <x v="12"/>
    <x v="4"/>
    <x v="0"/>
    <d v="2023-10-31T00:00:00"/>
    <d v="1899-12-30T16:38:00"/>
    <n v="2023"/>
    <x v="9"/>
  </r>
  <r>
    <n v="674"/>
    <x v="0"/>
    <x v="0"/>
    <x v="0"/>
    <x v="0"/>
    <x v="0"/>
    <x v="0"/>
    <d v="2023-10-31T00:00:00"/>
    <d v="1899-12-30T16:45:00"/>
    <n v="2023"/>
    <x v="9"/>
  </r>
  <r>
    <n v="675"/>
    <x v="0"/>
    <x v="0"/>
    <x v="3"/>
    <x v="7"/>
    <x v="0"/>
    <x v="0"/>
    <d v="2023-10-31T00:00:00"/>
    <d v="1899-12-30T16:56:00"/>
    <n v="2023"/>
    <x v="9"/>
  </r>
  <r>
    <n v="676"/>
    <x v="3"/>
    <x v="1"/>
    <x v="0"/>
    <x v="25"/>
    <x v="1"/>
    <x v="0"/>
    <d v="2023-10-31T00:00:00"/>
    <d v="1899-12-30T17:17:00"/>
    <n v="2023"/>
    <x v="9"/>
  </r>
  <r>
    <n v="677"/>
    <x v="0"/>
    <x v="0"/>
    <x v="0"/>
    <x v="16"/>
    <x v="3"/>
    <x v="0"/>
    <d v="2023-10-31T00:00:00"/>
    <d v="1899-12-30T17:27:00"/>
    <n v="2023"/>
    <x v="9"/>
  </r>
  <r>
    <n v="678"/>
    <x v="7"/>
    <x v="0"/>
    <x v="0"/>
    <x v="13"/>
    <x v="4"/>
    <x v="0"/>
    <d v="2023-10-31T00:00:00"/>
    <d v="1899-12-30T17:36:00"/>
    <n v="2023"/>
    <x v="9"/>
  </r>
  <r>
    <n v="679"/>
    <x v="7"/>
    <x v="1"/>
    <x v="1"/>
    <x v="5"/>
    <x v="0"/>
    <x v="0"/>
    <d v="2023-10-31T00:00:00"/>
    <d v="1899-12-30T17:43:00"/>
    <n v="2023"/>
    <x v="9"/>
  </r>
  <r>
    <n v="680"/>
    <x v="0"/>
    <x v="1"/>
    <x v="0"/>
    <x v="2"/>
    <x v="0"/>
    <x v="0"/>
    <d v="2023-10-31T00:00:00"/>
    <d v="1899-12-30T20:54:00"/>
    <n v="2023"/>
    <x v="9"/>
  </r>
  <r>
    <n v="681"/>
    <x v="10"/>
    <x v="0"/>
    <x v="0"/>
    <x v="0"/>
    <x v="0"/>
    <x v="0"/>
    <d v="2023-01-11T00:00:00"/>
    <d v="1899-12-30T13:03:00"/>
    <n v="2023"/>
    <x v="1"/>
  </r>
  <r>
    <n v="682"/>
    <x v="7"/>
    <x v="1"/>
    <x v="0"/>
    <x v="0"/>
    <x v="0"/>
    <x v="0"/>
    <d v="2023-02-11T00:00:00"/>
    <d v="1899-12-30T09:37:00"/>
    <n v="2023"/>
    <x v="2"/>
  </r>
  <r>
    <n v="683"/>
    <x v="55"/>
    <x v="0"/>
    <x v="0"/>
    <x v="2"/>
    <x v="0"/>
    <x v="0"/>
    <d v="2023-02-11T00:00:00"/>
    <d v="1899-12-30T10:51:00"/>
    <n v="2023"/>
    <x v="2"/>
  </r>
  <r>
    <n v="684"/>
    <x v="11"/>
    <x v="0"/>
    <x v="0"/>
    <x v="0"/>
    <x v="0"/>
    <x v="0"/>
    <d v="2023-02-11T00:00:00"/>
    <d v="1899-12-30T11:01:00"/>
    <n v="2023"/>
    <x v="2"/>
  </r>
  <r>
    <n v="685"/>
    <x v="0"/>
    <x v="0"/>
    <x v="0"/>
    <x v="4"/>
    <x v="0"/>
    <x v="0"/>
    <d v="2023-02-11T00:00:00"/>
    <d v="1899-12-30T12:57:00"/>
    <n v="2023"/>
    <x v="2"/>
  </r>
  <r>
    <n v="686"/>
    <x v="62"/>
    <x v="0"/>
    <x v="0"/>
    <x v="0"/>
    <x v="0"/>
    <x v="0"/>
    <d v="2023-02-11T00:00:00"/>
    <d v="1899-12-30T13:04:00"/>
    <n v="2023"/>
    <x v="2"/>
  </r>
  <r>
    <n v="687"/>
    <x v="12"/>
    <x v="1"/>
    <x v="0"/>
    <x v="4"/>
    <x v="0"/>
    <x v="0"/>
    <d v="2023-02-11T00:00:00"/>
    <d v="1899-12-30T13:06:00"/>
    <n v="2023"/>
    <x v="2"/>
  </r>
  <r>
    <n v="688"/>
    <x v="83"/>
    <x v="0"/>
    <x v="0"/>
    <x v="0"/>
    <x v="0"/>
    <x v="0"/>
    <d v="2023-02-11T00:00:00"/>
    <d v="1899-12-30T15:00:00"/>
    <n v="2023"/>
    <x v="2"/>
  </r>
  <r>
    <n v="689"/>
    <x v="3"/>
    <x v="0"/>
    <x v="0"/>
    <x v="0"/>
    <x v="0"/>
    <x v="0"/>
    <d v="2023-02-11T00:00:00"/>
    <d v="1899-12-30T15:11:00"/>
    <n v="2023"/>
    <x v="2"/>
  </r>
  <r>
    <n v="690"/>
    <x v="15"/>
    <x v="0"/>
    <x v="1"/>
    <x v="0"/>
    <x v="0"/>
    <x v="0"/>
    <d v="2023-02-11T00:00:00"/>
    <d v="1899-12-30T15:41:00"/>
    <n v="2023"/>
    <x v="2"/>
  </r>
  <r>
    <n v="691"/>
    <x v="10"/>
    <x v="0"/>
    <x v="0"/>
    <x v="2"/>
    <x v="0"/>
    <x v="0"/>
    <d v="2023-02-11T00:00:00"/>
    <d v="1899-12-30T16:37:00"/>
    <n v="2023"/>
    <x v="2"/>
  </r>
  <r>
    <n v="692"/>
    <x v="0"/>
    <x v="0"/>
    <x v="0"/>
    <x v="0"/>
    <x v="0"/>
    <x v="0"/>
    <d v="2023-02-11T00:00:00"/>
    <d v="1899-12-30T17:04:00"/>
    <n v="2023"/>
    <x v="2"/>
  </r>
  <r>
    <n v="693"/>
    <x v="0"/>
    <x v="0"/>
    <x v="0"/>
    <x v="10"/>
    <x v="1"/>
    <x v="0"/>
    <d v="2023-03-11T00:00:00"/>
    <d v="1899-12-30T21:29:00"/>
    <n v="2023"/>
    <x v="3"/>
  </r>
  <r>
    <n v="694"/>
    <x v="7"/>
    <x v="0"/>
    <x v="0"/>
    <x v="4"/>
    <x v="0"/>
    <x v="0"/>
    <d v="2023-03-11T00:00:00"/>
    <d v="1899-12-30T21:59:00"/>
    <n v="2023"/>
    <x v="3"/>
  </r>
  <r>
    <n v="695"/>
    <x v="3"/>
    <x v="0"/>
    <x v="0"/>
    <x v="8"/>
    <x v="0"/>
    <x v="0"/>
    <d v="2023-04-11T00:00:00"/>
    <d v="1899-12-30T16:29:00"/>
    <n v="2023"/>
    <x v="4"/>
  </r>
  <r>
    <n v="696"/>
    <x v="2"/>
    <x v="0"/>
    <x v="0"/>
    <x v="4"/>
    <x v="0"/>
    <x v="0"/>
    <d v="2023-06-11T00:00:00"/>
    <d v="1899-12-30T09:38:00"/>
    <n v="2023"/>
    <x v="6"/>
  </r>
  <r>
    <n v="697"/>
    <x v="3"/>
    <x v="1"/>
    <x v="0"/>
    <x v="13"/>
    <x v="4"/>
    <x v="0"/>
    <d v="2023-06-11T00:00:00"/>
    <d v="1899-12-30T09:41:00"/>
    <n v="2023"/>
    <x v="6"/>
  </r>
  <r>
    <n v="698"/>
    <x v="3"/>
    <x v="1"/>
    <x v="0"/>
    <x v="3"/>
    <x v="2"/>
    <x v="0"/>
    <d v="2023-06-11T00:00:00"/>
    <d v="1899-12-30T09:49:00"/>
    <n v="2023"/>
    <x v="6"/>
  </r>
  <r>
    <n v="699"/>
    <x v="3"/>
    <x v="0"/>
    <x v="0"/>
    <x v="2"/>
    <x v="0"/>
    <x v="0"/>
    <d v="2023-06-11T00:00:00"/>
    <d v="1899-12-30T10:23:00"/>
    <n v="2023"/>
    <x v="6"/>
  </r>
  <r>
    <n v="700"/>
    <x v="84"/>
    <x v="0"/>
    <x v="0"/>
    <x v="14"/>
    <x v="3"/>
    <x v="0"/>
    <d v="2023-06-11T00:00:00"/>
    <d v="1899-12-30T10:41:00"/>
    <n v="2023"/>
    <x v="6"/>
  </r>
  <r>
    <n v="701"/>
    <x v="12"/>
    <x v="1"/>
    <x v="0"/>
    <x v="7"/>
    <x v="0"/>
    <x v="0"/>
    <d v="2023-06-11T00:00:00"/>
    <d v="1899-12-30T10:42:00"/>
    <n v="2023"/>
    <x v="6"/>
  </r>
  <r>
    <n v="702"/>
    <x v="10"/>
    <x v="0"/>
    <x v="0"/>
    <x v="4"/>
    <x v="0"/>
    <x v="0"/>
    <d v="2023-06-11T00:00:00"/>
    <d v="1899-12-30T10:45:00"/>
    <n v="2023"/>
    <x v="6"/>
  </r>
  <r>
    <n v="703"/>
    <x v="3"/>
    <x v="0"/>
    <x v="0"/>
    <x v="16"/>
    <x v="3"/>
    <x v="0"/>
    <d v="2023-06-11T00:00:00"/>
    <d v="1899-12-30T11:45:00"/>
    <n v="2023"/>
    <x v="6"/>
  </r>
  <r>
    <n v="704"/>
    <x v="10"/>
    <x v="0"/>
    <x v="0"/>
    <x v="7"/>
    <x v="0"/>
    <x v="0"/>
    <d v="2023-06-11T00:00:00"/>
    <d v="1899-12-30T12:14:00"/>
    <n v="2023"/>
    <x v="6"/>
  </r>
  <r>
    <n v="705"/>
    <x v="3"/>
    <x v="0"/>
    <x v="0"/>
    <x v="0"/>
    <x v="0"/>
    <x v="0"/>
    <d v="2023-06-11T00:00:00"/>
    <d v="1899-12-30T13:59:00"/>
    <n v="2023"/>
    <x v="6"/>
  </r>
  <r>
    <n v="706"/>
    <x v="85"/>
    <x v="0"/>
    <x v="0"/>
    <x v="4"/>
    <x v="0"/>
    <x v="0"/>
    <d v="2023-06-11T00:00:00"/>
    <d v="1899-12-30T14:22:00"/>
    <n v="2023"/>
    <x v="6"/>
  </r>
  <r>
    <n v="707"/>
    <x v="3"/>
    <x v="0"/>
    <x v="3"/>
    <x v="3"/>
    <x v="2"/>
    <x v="0"/>
    <d v="2023-06-11T00:00:00"/>
    <d v="1899-12-30T14:33:00"/>
    <n v="2023"/>
    <x v="6"/>
  </r>
  <r>
    <n v="708"/>
    <x v="7"/>
    <x v="0"/>
    <x v="0"/>
    <x v="0"/>
    <x v="0"/>
    <x v="0"/>
    <d v="2023-06-11T00:00:00"/>
    <d v="1899-12-30T15:15:00"/>
    <n v="2023"/>
    <x v="6"/>
  </r>
  <r>
    <n v="709"/>
    <x v="7"/>
    <x v="0"/>
    <x v="0"/>
    <x v="7"/>
    <x v="0"/>
    <x v="0"/>
    <d v="2023-06-11T00:00:00"/>
    <d v="1899-12-30T15:31:00"/>
    <n v="2023"/>
    <x v="6"/>
  </r>
  <r>
    <n v="710"/>
    <x v="7"/>
    <x v="0"/>
    <x v="0"/>
    <x v="4"/>
    <x v="0"/>
    <x v="0"/>
    <d v="2023-06-11T00:00:00"/>
    <d v="1899-12-30T16:58:00"/>
    <n v="2023"/>
    <x v="6"/>
  </r>
  <r>
    <n v="711"/>
    <x v="0"/>
    <x v="0"/>
    <x v="0"/>
    <x v="6"/>
    <x v="2"/>
    <x v="2"/>
    <d v="2023-07-11T00:00:00"/>
    <d v="1899-12-30T04:07:00"/>
    <n v="2023"/>
    <x v="0"/>
  </r>
  <r>
    <n v="712"/>
    <x v="55"/>
    <x v="0"/>
    <x v="1"/>
    <x v="8"/>
    <x v="0"/>
    <x v="0"/>
    <d v="2023-07-11T00:00:00"/>
    <d v="1899-12-30T08:54:00"/>
    <n v="2023"/>
    <x v="0"/>
  </r>
  <r>
    <n v="713"/>
    <x v="3"/>
    <x v="1"/>
    <x v="0"/>
    <x v="0"/>
    <x v="0"/>
    <x v="0"/>
    <d v="2023-07-11T00:00:00"/>
    <d v="1899-12-30T08:57:00"/>
    <n v="2023"/>
    <x v="0"/>
  </r>
  <r>
    <n v="714"/>
    <x v="86"/>
    <x v="0"/>
    <x v="2"/>
    <x v="0"/>
    <x v="0"/>
    <x v="0"/>
    <d v="2023-07-11T00:00:00"/>
    <d v="1899-12-30T10:26:00"/>
    <n v="2023"/>
    <x v="0"/>
  </r>
  <r>
    <n v="715"/>
    <x v="10"/>
    <x v="1"/>
    <x v="0"/>
    <x v="0"/>
    <x v="0"/>
    <x v="0"/>
    <d v="2023-08-11T00:00:00"/>
    <d v="1899-12-30T09:43:00"/>
    <n v="2023"/>
    <x v="7"/>
  </r>
  <r>
    <n v="716"/>
    <x v="3"/>
    <x v="0"/>
    <x v="0"/>
    <x v="17"/>
    <x v="4"/>
    <x v="0"/>
    <d v="2023-08-11T00:00:00"/>
    <d v="1899-12-30T14:54:00"/>
    <n v="2023"/>
    <x v="7"/>
  </r>
  <r>
    <n v="717"/>
    <x v="3"/>
    <x v="1"/>
    <x v="0"/>
    <x v="4"/>
    <x v="0"/>
    <x v="0"/>
    <d v="2023-08-11T00:00:00"/>
    <d v="1899-12-30T19:32:00"/>
    <n v="2023"/>
    <x v="7"/>
  </r>
  <r>
    <n v="718"/>
    <x v="2"/>
    <x v="0"/>
    <x v="2"/>
    <x v="0"/>
    <x v="0"/>
    <x v="0"/>
    <d v="2023-08-11T00:00:00"/>
    <d v="1899-12-30T23:12:00"/>
    <n v="2023"/>
    <x v="7"/>
  </r>
  <r>
    <n v="719"/>
    <x v="83"/>
    <x v="0"/>
    <x v="0"/>
    <x v="4"/>
    <x v="0"/>
    <x v="0"/>
    <d v="2023-08-11T00:00:00"/>
    <d v="1899-12-30T23:44:00"/>
    <n v="2023"/>
    <x v="7"/>
  </r>
  <r>
    <n v="720"/>
    <x v="0"/>
    <x v="0"/>
    <x v="0"/>
    <x v="0"/>
    <x v="0"/>
    <x v="0"/>
    <d v="2023-09-11T00:00:00"/>
    <d v="1899-12-30T00:06:00"/>
    <n v="2023"/>
    <x v="8"/>
  </r>
  <r>
    <n v="721"/>
    <x v="3"/>
    <x v="1"/>
    <x v="0"/>
    <x v="0"/>
    <x v="0"/>
    <x v="0"/>
    <d v="2023-09-11T00:00:00"/>
    <d v="1899-12-30T07:09:00"/>
    <n v="2023"/>
    <x v="8"/>
  </r>
  <r>
    <n v="722"/>
    <x v="3"/>
    <x v="0"/>
    <x v="0"/>
    <x v="1"/>
    <x v="1"/>
    <x v="0"/>
    <d v="2023-09-11T00:00:00"/>
    <d v="1899-12-30T10:27:00"/>
    <n v="2023"/>
    <x v="8"/>
  </r>
  <r>
    <n v="723"/>
    <x v="87"/>
    <x v="0"/>
    <x v="0"/>
    <x v="0"/>
    <x v="0"/>
    <x v="0"/>
    <d v="2023-09-11T00:00:00"/>
    <d v="1899-12-30T10:37:00"/>
    <n v="2023"/>
    <x v="8"/>
  </r>
  <r>
    <n v="724"/>
    <x v="7"/>
    <x v="1"/>
    <x v="1"/>
    <x v="6"/>
    <x v="2"/>
    <x v="2"/>
    <d v="2023-09-11T00:00:00"/>
    <d v="1899-12-30T10:39:00"/>
    <n v="2023"/>
    <x v="8"/>
  </r>
  <r>
    <n v="725"/>
    <x v="0"/>
    <x v="1"/>
    <x v="0"/>
    <x v="0"/>
    <x v="0"/>
    <x v="0"/>
    <d v="2023-09-11T00:00:00"/>
    <d v="1899-12-30T11:13:00"/>
    <n v="2023"/>
    <x v="8"/>
  </r>
  <r>
    <n v="726"/>
    <x v="1"/>
    <x v="0"/>
    <x v="0"/>
    <x v="15"/>
    <x v="1"/>
    <x v="0"/>
    <d v="2023-09-11T00:00:00"/>
    <d v="1899-12-30T11:25:00"/>
    <n v="2023"/>
    <x v="8"/>
  </r>
  <r>
    <n v="727"/>
    <x v="15"/>
    <x v="0"/>
    <x v="0"/>
    <x v="10"/>
    <x v="1"/>
    <x v="0"/>
    <d v="2023-09-11T00:00:00"/>
    <d v="1899-12-30T12:13:00"/>
    <n v="2023"/>
    <x v="8"/>
  </r>
  <r>
    <n v="728"/>
    <x v="0"/>
    <x v="0"/>
    <x v="0"/>
    <x v="0"/>
    <x v="0"/>
    <x v="0"/>
    <d v="2023-09-11T00:00:00"/>
    <d v="1899-12-30T14:09:00"/>
    <n v="2023"/>
    <x v="8"/>
  </r>
  <r>
    <n v="729"/>
    <x v="10"/>
    <x v="1"/>
    <x v="0"/>
    <x v="0"/>
    <x v="0"/>
    <x v="0"/>
    <d v="2023-10-11T00:00:00"/>
    <d v="1899-12-30T11:33:00"/>
    <n v="2023"/>
    <x v="9"/>
  </r>
  <r>
    <n v="730"/>
    <x v="10"/>
    <x v="1"/>
    <x v="0"/>
    <x v="0"/>
    <x v="0"/>
    <x v="0"/>
    <d v="2023-10-11T00:00:00"/>
    <d v="1899-12-30T11:38:00"/>
    <n v="2023"/>
    <x v="9"/>
  </r>
  <r>
    <n v="731"/>
    <x v="16"/>
    <x v="0"/>
    <x v="0"/>
    <x v="0"/>
    <x v="0"/>
    <x v="0"/>
    <d v="2023-10-11T00:00:00"/>
    <d v="1899-12-30T11:53:00"/>
    <n v="2023"/>
    <x v="9"/>
  </r>
  <r>
    <n v="732"/>
    <x v="16"/>
    <x v="0"/>
    <x v="0"/>
    <x v="0"/>
    <x v="0"/>
    <x v="0"/>
    <d v="2023-10-11T00:00:00"/>
    <d v="1899-12-30T11:53:00"/>
    <n v="2023"/>
    <x v="9"/>
  </r>
  <r>
    <n v="733"/>
    <x v="2"/>
    <x v="0"/>
    <x v="0"/>
    <x v="0"/>
    <x v="0"/>
    <x v="0"/>
    <d v="2023-10-11T00:00:00"/>
    <d v="1899-12-30T13:03:00"/>
    <n v="2023"/>
    <x v="9"/>
  </r>
  <r>
    <n v="734"/>
    <x v="9"/>
    <x v="0"/>
    <x v="2"/>
    <x v="7"/>
    <x v="0"/>
    <x v="0"/>
    <d v="2023-10-11T00:00:00"/>
    <d v="1899-12-30T13:25:00"/>
    <n v="2023"/>
    <x v="9"/>
  </r>
  <r>
    <n v="735"/>
    <x v="1"/>
    <x v="1"/>
    <x v="1"/>
    <x v="0"/>
    <x v="0"/>
    <x v="0"/>
    <d v="2023-10-11T00:00:00"/>
    <d v="1899-12-30T13:43:00"/>
    <n v="2023"/>
    <x v="9"/>
  </r>
  <r>
    <n v="736"/>
    <x v="88"/>
    <x v="0"/>
    <x v="0"/>
    <x v="0"/>
    <x v="0"/>
    <x v="0"/>
    <d v="2023-10-11T00:00:00"/>
    <d v="1899-12-30T18:31:00"/>
    <n v="2023"/>
    <x v="9"/>
  </r>
  <r>
    <n v="737"/>
    <x v="3"/>
    <x v="1"/>
    <x v="0"/>
    <x v="0"/>
    <x v="0"/>
    <x v="0"/>
    <d v="2023-11-11T00:00:00"/>
    <d v="1899-12-30T13:12:00"/>
    <n v="2023"/>
    <x v="10"/>
  </r>
  <r>
    <n v="738"/>
    <x v="3"/>
    <x v="1"/>
    <x v="0"/>
    <x v="4"/>
    <x v="0"/>
    <x v="0"/>
    <d v="2023-11-11T00:00:00"/>
    <d v="1899-12-30T13:16:00"/>
    <n v="2023"/>
    <x v="10"/>
  </r>
  <r>
    <n v="739"/>
    <x v="9"/>
    <x v="0"/>
    <x v="0"/>
    <x v="0"/>
    <x v="0"/>
    <x v="0"/>
    <d v="2023-11-11T00:00:00"/>
    <d v="1899-12-30T18:21:00"/>
    <n v="2023"/>
    <x v="10"/>
  </r>
  <r>
    <n v="740"/>
    <x v="9"/>
    <x v="0"/>
    <x v="0"/>
    <x v="6"/>
    <x v="2"/>
    <x v="2"/>
    <d v="2023-11-11T00:00:00"/>
    <d v="1899-12-30T21:28:00"/>
    <n v="2023"/>
    <x v="10"/>
  </r>
  <r>
    <n v="741"/>
    <x v="18"/>
    <x v="1"/>
    <x v="0"/>
    <x v="0"/>
    <x v="0"/>
    <x v="0"/>
    <d v="2023-11-11T00:00:00"/>
    <d v="1899-12-30T21:47:00"/>
    <n v="2023"/>
    <x v="10"/>
  </r>
  <r>
    <n v="742"/>
    <x v="7"/>
    <x v="0"/>
    <x v="0"/>
    <x v="8"/>
    <x v="0"/>
    <x v="0"/>
    <d v="2023-11-13T00:00:00"/>
    <d v="1899-12-30T08:26:00"/>
    <n v="2023"/>
    <x v="10"/>
  </r>
  <r>
    <n v="743"/>
    <x v="10"/>
    <x v="0"/>
    <x v="0"/>
    <x v="7"/>
    <x v="0"/>
    <x v="0"/>
    <d v="2023-11-13T00:00:00"/>
    <d v="1899-12-30T08:46:00"/>
    <n v="2023"/>
    <x v="10"/>
  </r>
  <r>
    <n v="744"/>
    <x v="9"/>
    <x v="1"/>
    <x v="0"/>
    <x v="7"/>
    <x v="0"/>
    <x v="0"/>
    <d v="2023-11-13T00:00:00"/>
    <d v="1899-12-30T09:09:00"/>
    <n v="2023"/>
    <x v="10"/>
  </r>
  <r>
    <n v="745"/>
    <x v="3"/>
    <x v="1"/>
    <x v="0"/>
    <x v="4"/>
    <x v="0"/>
    <x v="0"/>
    <d v="2023-11-13T00:00:00"/>
    <d v="1899-12-30T09:38:00"/>
    <n v="2023"/>
    <x v="10"/>
  </r>
  <r>
    <n v="746"/>
    <x v="2"/>
    <x v="0"/>
    <x v="0"/>
    <x v="5"/>
    <x v="0"/>
    <x v="0"/>
    <d v="2023-11-13T00:00:00"/>
    <d v="1899-12-30T12:12:00"/>
    <n v="2023"/>
    <x v="10"/>
  </r>
  <r>
    <n v="747"/>
    <x v="3"/>
    <x v="0"/>
    <x v="0"/>
    <x v="0"/>
    <x v="0"/>
    <x v="0"/>
    <d v="2023-11-13T00:00:00"/>
    <d v="1899-12-30T13:08:00"/>
    <n v="2023"/>
    <x v="10"/>
  </r>
  <r>
    <n v="748"/>
    <x v="0"/>
    <x v="0"/>
    <x v="1"/>
    <x v="0"/>
    <x v="0"/>
    <x v="0"/>
    <d v="2023-11-14T00:00:00"/>
    <d v="1899-12-30T01:05:00"/>
    <n v="2023"/>
    <x v="10"/>
  </r>
  <r>
    <n v="749"/>
    <x v="0"/>
    <x v="1"/>
    <x v="0"/>
    <x v="0"/>
    <x v="0"/>
    <x v="0"/>
    <d v="2023-11-14T00:00:00"/>
    <d v="1899-12-30T05:43:00"/>
    <n v="2023"/>
    <x v="10"/>
  </r>
  <r>
    <n v="750"/>
    <x v="12"/>
    <x v="0"/>
    <x v="0"/>
    <x v="7"/>
    <x v="0"/>
    <x v="0"/>
    <d v="2023-11-14T00:00:00"/>
    <d v="1899-12-30T15:51:00"/>
    <n v="2023"/>
    <x v="10"/>
  </r>
  <r>
    <n v="751"/>
    <x v="3"/>
    <x v="0"/>
    <x v="0"/>
    <x v="0"/>
    <x v="0"/>
    <x v="0"/>
    <d v="2023-11-15T00:00:00"/>
    <d v="1899-12-30T08:49:00"/>
    <n v="2023"/>
    <x v="10"/>
  </r>
  <r>
    <n v="752"/>
    <x v="7"/>
    <x v="0"/>
    <x v="0"/>
    <x v="8"/>
    <x v="0"/>
    <x v="0"/>
    <d v="2023-11-15T00:00:00"/>
    <d v="1899-12-30T09:25:00"/>
    <n v="2023"/>
    <x v="10"/>
  </r>
  <r>
    <n v="753"/>
    <x v="9"/>
    <x v="0"/>
    <x v="0"/>
    <x v="4"/>
    <x v="0"/>
    <x v="0"/>
    <d v="2023-11-15T00:00:00"/>
    <d v="1899-12-30T10:52:00"/>
    <n v="2023"/>
    <x v="10"/>
  </r>
  <r>
    <n v="754"/>
    <x v="7"/>
    <x v="0"/>
    <x v="0"/>
    <x v="6"/>
    <x v="2"/>
    <x v="2"/>
    <d v="2023-11-15T00:00:00"/>
    <d v="1899-12-30T17:02:00"/>
    <n v="2023"/>
    <x v="10"/>
  </r>
  <r>
    <n v="755"/>
    <x v="3"/>
    <x v="1"/>
    <x v="0"/>
    <x v="4"/>
    <x v="0"/>
    <x v="0"/>
    <d v="2023-11-16T00:00:00"/>
    <d v="1899-12-30T07:59:00"/>
    <n v="2023"/>
    <x v="10"/>
  </r>
  <r>
    <n v="756"/>
    <x v="0"/>
    <x v="1"/>
    <x v="0"/>
    <x v="4"/>
    <x v="0"/>
    <x v="0"/>
    <d v="2023-11-16T00:00:00"/>
    <d v="1899-12-30T08:07:00"/>
    <n v="2023"/>
    <x v="10"/>
  </r>
  <r>
    <n v="757"/>
    <x v="0"/>
    <x v="0"/>
    <x v="0"/>
    <x v="4"/>
    <x v="0"/>
    <x v="0"/>
    <d v="2023-11-16T00:00:00"/>
    <d v="1899-12-30T10:08:00"/>
    <n v="2023"/>
    <x v="10"/>
  </r>
  <r>
    <n v="758"/>
    <x v="7"/>
    <x v="0"/>
    <x v="0"/>
    <x v="7"/>
    <x v="0"/>
    <x v="0"/>
    <d v="2023-11-16T00:00:00"/>
    <d v="1899-12-30T12:00:00"/>
    <n v="2023"/>
    <x v="10"/>
  </r>
  <r>
    <n v="759"/>
    <x v="0"/>
    <x v="0"/>
    <x v="0"/>
    <x v="0"/>
    <x v="0"/>
    <x v="0"/>
    <d v="2023-11-16T00:00:00"/>
    <d v="1899-12-30T21:56:00"/>
    <n v="2023"/>
    <x v="10"/>
  </r>
  <r>
    <n v="760"/>
    <x v="7"/>
    <x v="0"/>
    <x v="3"/>
    <x v="0"/>
    <x v="0"/>
    <x v="0"/>
    <d v="2023-11-17T00:00:00"/>
    <d v="1899-12-30T12:19:00"/>
    <n v="2023"/>
    <x v="10"/>
  </r>
  <r>
    <n v="761"/>
    <x v="12"/>
    <x v="0"/>
    <x v="0"/>
    <x v="0"/>
    <x v="0"/>
    <x v="0"/>
    <d v="2023-11-19T00:00:00"/>
    <d v="1899-12-30T12:38:00"/>
    <n v="2023"/>
    <x v="10"/>
  </r>
  <r>
    <n v="762"/>
    <x v="12"/>
    <x v="0"/>
    <x v="1"/>
    <x v="5"/>
    <x v="0"/>
    <x v="0"/>
    <d v="2023-11-20T00:00:00"/>
    <d v="1899-12-30T11:13:00"/>
    <n v="2023"/>
    <x v="10"/>
  </r>
  <r>
    <n v="763"/>
    <x v="0"/>
    <x v="0"/>
    <x v="0"/>
    <x v="12"/>
    <x v="4"/>
    <x v="0"/>
    <d v="2023-11-20T00:00:00"/>
    <d v="1899-12-30T14:50:00"/>
    <n v="2023"/>
    <x v="10"/>
  </r>
  <r>
    <n v="764"/>
    <x v="89"/>
    <x v="0"/>
    <x v="0"/>
    <x v="1"/>
    <x v="1"/>
    <x v="0"/>
    <d v="2023-11-21T00:00:00"/>
    <d v="1899-12-30T03:50:00"/>
    <n v="2023"/>
    <x v="10"/>
  </r>
  <r>
    <n v="765"/>
    <x v="0"/>
    <x v="0"/>
    <x v="0"/>
    <x v="0"/>
    <x v="0"/>
    <x v="0"/>
    <d v="2023-11-21T00:00:00"/>
    <d v="1899-12-30T10:50:00"/>
    <n v="2023"/>
    <x v="10"/>
  </r>
  <r>
    <n v="766"/>
    <x v="3"/>
    <x v="0"/>
    <x v="0"/>
    <x v="0"/>
    <x v="0"/>
    <x v="0"/>
    <d v="2023-11-21T00:00:00"/>
    <d v="1899-12-30T10:59:00"/>
    <n v="2023"/>
    <x v="10"/>
  </r>
  <r>
    <n v="767"/>
    <x v="90"/>
    <x v="0"/>
    <x v="0"/>
    <x v="0"/>
    <x v="0"/>
    <x v="0"/>
    <d v="2023-11-21T00:00:00"/>
    <d v="1899-12-30T12:14:00"/>
    <n v="2023"/>
    <x v="10"/>
  </r>
  <r>
    <n v="768"/>
    <x v="0"/>
    <x v="1"/>
    <x v="0"/>
    <x v="5"/>
    <x v="0"/>
    <x v="0"/>
    <d v="2023-11-21T00:00:00"/>
    <d v="1899-12-30T13:27:00"/>
    <n v="2023"/>
    <x v="10"/>
  </r>
  <r>
    <n v="769"/>
    <x v="7"/>
    <x v="1"/>
    <x v="0"/>
    <x v="7"/>
    <x v="0"/>
    <x v="0"/>
    <d v="2023-11-22T00:00:00"/>
    <d v="1899-12-30T10:39:00"/>
    <n v="2023"/>
    <x v="10"/>
  </r>
  <r>
    <n v="770"/>
    <x v="91"/>
    <x v="0"/>
    <x v="0"/>
    <x v="0"/>
    <x v="0"/>
    <x v="0"/>
    <d v="2023-11-23T00:00:00"/>
    <d v="1899-12-30T09:38:00"/>
    <n v="2023"/>
    <x v="10"/>
  </r>
  <r>
    <n v="771"/>
    <x v="10"/>
    <x v="0"/>
    <x v="2"/>
    <x v="6"/>
    <x v="2"/>
    <x v="2"/>
    <d v="2023-11-23T00:00:00"/>
    <d v="1899-12-30T18:15:00"/>
    <n v="2023"/>
    <x v="10"/>
  </r>
  <r>
    <n v="772"/>
    <x v="3"/>
    <x v="0"/>
    <x v="0"/>
    <x v="0"/>
    <x v="0"/>
    <x v="0"/>
    <d v="2023-11-24T00:00:00"/>
    <d v="1899-12-30T08:48:00"/>
    <n v="2023"/>
    <x v="10"/>
  </r>
  <r>
    <n v="773"/>
    <x v="0"/>
    <x v="0"/>
    <x v="0"/>
    <x v="0"/>
    <x v="0"/>
    <x v="0"/>
    <d v="2023-11-24T00:00:00"/>
    <d v="1899-12-30T09:51:00"/>
    <n v="2023"/>
    <x v="10"/>
  </r>
  <r>
    <n v="774"/>
    <x v="92"/>
    <x v="0"/>
    <x v="0"/>
    <x v="0"/>
    <x v="0"/>
    <x v="0"/>
    <d v="2023-11-24T00:00:00"/>
    <d v="1899-12-30T10:15:00"/>
    <n v="2023"/>
    <x v="10"/>
  </r>
  <r>
    <n v="775"/>
    <x v="7"/>
    <x v="0"/>
    <x v="0"/>
    <x v="0"/>
    <x v="0"/>
    <x v="0"/>
    <d v="2023-11-24T00:00:00"/>
    <d v="1899-12-30T11:11:00"/>
    <n v="2023"/>
    <x v="10"/>
  </r>
  <r>
    <n v="776"/>
    <x v="3"/>
    <x v="0"/>
    <x v="0"/>
    <x v="4"/>
    <x v="0"/>
    <x v="0"/>
    <d v="2023-11-24T00:00:00"/>
    <d v="1899-12-30T12:17:00"/>
    <n v="2023"/>
    <x v="10"/>
  </r>
  <r>
    <n v="777"/>
    <x v="0"/>
    <x v="0"/>
    <x v="0"/>
    <x v="0"/>
    <x v="0"/>
    <x v="0"/>
    <d v="2023-11-25T00:00:00"/>
    <d v="1899-12-30T04:13:00"/>
    <n v="2023"/>
    <x v="10"/>
  </r>
  <r>
    <n v="778"/>
    <x v="7"/>
    <x v="0"/>
    <x v="0"/>
    <x v="0"/>
    <x v="0"/>
    <x v="0"/>
    <d v="2023-11-25T00:00:00"/>
    <d v="1899-12-30T05:27:00"/>
    <n v="2023"/>
    <x v="10"/>
  </r>
  <r>
    <n v="779"/>
    <x v="7"/>
    <x v="0"/>
    <x v="1"/>
    <x v="0"/>
    <x v="0"/>
    <x v="0"/>
    <d v="2023-11-25T00:00:00"/>
    <d v="1899-12-30T05:43:00"/>
    <n v="2023"/>
    <x v="10"/>
  </r>
  <r>
    <n v="780"/>
    <x v="7"/>
    <x v="0"/>
    <x v="0"/>
    <x v="0"/>
    <x v="0"/>
    <x v="0"/>
    <d v="2023-11-25T00:00:00"/>
    <d v="1899-12-30T05:52:00"/>
    <n v="2023"/>
    <x v="10"/>
  </r>
  <r>
    <n v="781"/>
    <x v="0"/>
    <x v="1"/>
    <x v="0"/>
    <x v="0"/>
    <x v="0"/>
    <x v="0"/>
    <d v="2023-11-25T00:00:00"/>
    <d v="1899-12-30T07:51:00"/>
    <n v="2023"/>
    <x v="10"/>
  </r>
  <r>
    <n v="782"/>
    <x v="21"/>
    <x v="1"/>
    <x v="0"/>
    <x v="3"/>
    <x v="2"/>
    <x v="0"/>
    <d v="2023-11-25T00:00:00"/>
    <d v="1899-12-30T10:54:00"/>
    <n v="2023"/>
    <x v="10"/>
  </r>
  <r>
    <n v="783"/>
    <x v="0"/>
    <x v="0"/>
    <x v="0"/>
    <x v="0"/>
    <x v="0"/>
    <x v="0"/>
    <d v="2023-11-25T00:00:00"/>
    <d v="1899-12-30T12:55:00"/>
    <n v="2023"/>
    <x v="10"/>
  </r>
  <r>
    <n v="784"/>
    <x v="7"/>
    <x v="1"/>
    <x v="0"/>
    <x v="2"/>
    <x v="0"/>
    <x v="0"/>
    <d v="2023-11-25T00:00:00"/>
    <d v="1899-12-30T17:47:00"/>
    <n v="2023"/>
    <x v="10"/>
  </r>
  <r>
    <n v="785"/>
    <x v="7"/>
    <x v="1"/>
    <x v="2"/>
    <x v="2"/>
    <x v="0"/>
    <x v="0"/>
    <d v="2023-11-25T00:00:00"/>
    <d v="1899-12-30T17:53:00"/>
    <n v="2023"/>
    <x v="10"/>
  </r>
  <r>
    <n v="786"/>
    <x v="7"/>
    <x v="0"/>
    <x v="3"/>
    <x v="3"/>
    <x v="2"/>
    <x v="0"/>
    <d v="2023-11-26T00:00:00"/>
    <d v="1899-12-30T03:44:00"/>
    <n v="2023"/>
    <x v="10"/>
  </r>
  <r>
    <n v="787"/>
    <x v="7"/>
    <x v="0"/>
    <x v="0"/>
    <x v="4"/>
    <x v="0"/>
    <x v="0"/>
    <d v="2023-11-26T00:00:00"/>
    <d v="1899-12-30T15:47:00"/>
    <n v="2023"/>
    <x v="10"/>
  </r>
  <r>
    <n v="788"/>
    <x v="33"/>
    <x v="0"/>
    <x v="0"/>
    <x v="0"/>
    <x v="0"/>
    <x v="0"/>
    <d v="2023-11-27T00:00:00"/>
    <d v="1899-12-30T08:00:00"/>
    <n v="2023"/>
    <x v="10"/>
  </r>
  <r>
    <n v="789"/>
    <x v="3"/>
    <x v="0"/>
    <x v="0"/>
    <x v="0"/>
    <x v="0"/>
    <x v="0"/>
    <d v="2023-11-28T00:00:00"/>
    <d v="1899-12-30T17:36:00"/>
    <n v="2023"/>
    <x v="10"/>
  </r>
  <r>
    <n v="790"/>
    <x v="0"/>
    <x v="0"/>
    <x v="0"/>
    <x v="0"/>
    <x v="0"/>
    <x v="0"/>
    <d v="2023-01-12T00:00:00"/>
    <d v="1899-12-30T13:13:00"/>
    <n v="2023"/>
    <x v="1"/>
  </r>
  <r>
    <n v="791"/>
    <x v="3"/>
    <x v="1"/>
    <x v="0"/>
    <x v="6"/>
    <x v="2"/>
    <x v="2"/>
    <d v="2023-02-12T00:00:00"/>
    <d v="1899-12-30T06:17:00"/>
    <n v="2023"/>
    <x v="2"/>
  </r>
  <r>
    <n v="792"/>
    <x v="3"/>
    <x v="0"/>
    <x v="0"/>
    <x v="2"/>
    <x v="0"/>
    <x v="0"/>
    <d v="2023-03-12T00:00:00"/>
    <d v="1899-12-30T05:59:00"/>
    <n v="2023"/>
    <x v="3"/>
  </r>
  <r>
    <n v="793"/>
    <x v="9"/>
    <x v="1"/>
    <x v="3"/>
    <x v="4"/>
    <x v="0"/>
    <x v="0"/>
    <d v="2023-04-12T00:00:00"/>
    <d v="1899-12-30T14:34:00"/>
    <n v="2023"/>
    <x v="4"/>
  </r>
  <r>
    <n v="794"/>
    <x v="3"/>
    <x v="1"/>
    <x v="0"/>
    <x v="0"/>
    <x v="0"/>
    <x v="0"/>
    <d v="2023-05-12T00:00:00"/>
    <d v="1899-12-30T23:14:00"/>
    <n v="2023"/>
    <x v="5"/>
  </r>
  <r>
    <n v="795"/>
    <x v="3"/>
    <x v="1"/>
    <x v="0"/>
    <x v="0"/>
    <x v="0"/>
    <x v="0"/>
    <d v="2023-07-12T00:00:00"/>
    <d v="1899-12-30T07:54:00"/>
    <n v="2023"/>
    <x v="0"/>
  </r>
  <r>
    <n v="796"/>
    <x v="21"/>
    <x v="0"/>
    <x v="2"/>
    <x v="0"/>
    <x v="0"/>
    <x v="0"/>
    <d v="2023-07-12T00:00:00"/>
    <d v="1899-12-30T13:53:00"/>
    <n v="2023"/>
    <x v="0"/>
  </r>
  <r>
    <n v="797"/>
    <x v="10"/>
    <x v="1"/>
    <x v="1"/>
    <x v="0"/>
    <x v="0"/>
    <x v="0"/>
    <d v="2023-07-12T00:00:00"/>
    <d v="1899-12-30T16:07:00"/>
    <n v="2023"/>
    <x v="0"/>
  </r>
  <r>
    <n v="798"/>
    <x v="3"/>
    <x v="0"/>
    <x v="0"/>
    <x v="6"/>
    <x v="2"/>
    <x v="2"/>
    <d v="2023-08-12T00:00:00"/>
    <d v="1899-12-30T09:00:00"/>
    <n v="2023"/>
    <x v="7"/>
  </r>
  <r>
    <n v="799"/>
    <x v="0"/>
    <x v="0"/>
    <x v="0"/>
    <x v="8"/>
    <x v="0"/>
    <x v="0"/>
    <d v="2023-08-12T00:00:00"/>
    <d v="1899-12-30T23:12:00"/>
    <n v="2023"/>
    <x v="7"/>
  </r>
  <r>
    <n v="800"/>
    <x v="0"/>
    <x v="0"/>
    <x v="1"/>
    <x v="0"/>
    <x v="0"/>
    <x v="0"/>
    <d v="2023-12-12T00:00:00"/>
    <d v="1899-12-30T09:15:00"/>
    <n v="2023"/>
    <x v="11"/>
  </r>
  <r>
    <n v="801"/>
    <x v="0"/>
    <x v="0"/>
    <x v="0"/>
    <x v="4"/>
    <x v="0"/>
    <x v="0"/>
    <d v="2023-12-17T00:00:00"/>
    <d v="1899-12-30T21:03:00"/>
    <n v="2023"/>
    <x v="11"/>
  </r>
  <r>
    <n v="802"/>
    <x v="0"/>
    <x v="0"/>
    <x v="0"/>
    <x v="0"/>
    <x v="0"/>
    <x v="0"/>
    <d v="2023-12-20T00:00:00"/>
    <d v="1899-12-30T14:42:00"/>
    <n v="2023"/>
    <x v="11"/>
  </r>
  <r>
    <n v="803"/>
    <x v="3"/>
    <x v="0"/>
    <x v="1"/>
    <x v="0"/>
    <x v="0"/>
    <x v="0"/>
    <d v="2023-12-20T00:00:00"/>
    <d v="1899-12-30T22:21:00"/>
    <n v="2023"/>
    <x v="11"/>
  </r>
  <r>
    <n v="804"/>
    <x v="21"/>
    <x v="0"/>
    <x v="0"/>
    <x v="8"/>
    <x v="0"/>
    <x v="0"/>
    <d v="2023-12-21T00:00:00"/>
    <d v="1899-12-30T09:36:00"/>
    <n v="2023"/>
    <x v="11"/>
  </r>
  <r>
    <n v="805"/>
    <x v="93"/>
    <x v="1"/>
    <x v="0"/>
    <x v="0"/>
    <x v="0"/>
    <x v="0"/>
    <d v="2023-12-21T00:00:00"/>
    <d v="1899-12-30T16:56:00"/>
    <n v="2023"/>
    <x v="11"/>
  </r>
  <r>
    <n v="806"/>
    <x v="3"/>
    <x v="0"/>
    <x v="0"/>
    <x v="0"/>
    <x v="0"/>
    <x v="0"/>
    <d v="2023-12-21T00:00:00"/>
    <d v="1899-12-30T17:06:00"/>
    <n v="2023"/>
    <x v="11"/>
  </r>
  <r>
    <n v="807"/>
    <x v="1"/>
    <x v="0"/>
    <x v="0"/>
    <x v="4"/>
    <x v="0"/>
    <x v="0"/>
    <d v="2023-12-21T00:00:00"/>
    <d v="1899-12-30T17:08:00"/>
    <n v="2023"/>
    <x v="11"/>
  </r>
  <r>
    <n v="808"/>
    <x v="14"/>
    <x v="0"/>
    <x v="0"/>
    <x v="0"/>
    <x v="0"/>
    <x v="0"/>
    <d v="2023-12-21T00:00:00"/>
    <d v="1899-12-30T17:15:00"/>
    <n v="2023"/>
    <x v="11"/>
  </r>
  <r>
    <n v="809"/>
    <x v="3"/>
    <x v="0"/>
    <x v="1"/>
    <x v="0"/>
    <x v="0"/>
    <x v="0"/>
    <d v="2023-12-21T00:00:00"/>
    <d v="1899-12-30T17:39:00"/>
    <n v="2023"/>
    <x v="11"/>
  </r>
  <r>
    <n v="810"/>
    <x v="21"/>
    <x v="1"/>
    <x v="0"/>
    <x v="0"/>
    <x v="0"/>
    <x v="0"/>
    <d v="2023-12-21T00:00:00"/>
    <d v="1899-12-30T19:23:00"/>
    <n v="2023"/>
    <x v="11"/>
  </r>
  <r>
    <n v="811"/>
    <x v="15"/>
    <x v="0"/>
    <x v="0"/>
    <x v="0"/>
    <x v="0"/>
    <x v="0"/>
    <d v="2023-12-22T00:00:00"/>
    <d v="1899-12-30T00:05:00"/>
    <n v="2023"/>
    <x v="11"/>
  </r>
  <r>
    <n v="812"/>
    <x v="3"/>
    <x v="1"/>
    <x v="0"/>
    <x v="0"/>
    <x v="0"/>
    <x v="0"/>
    <d v="2023-12-22T00:00:00"/>
    <d v="1899-12-30T01:24:00"/>
    <n v="2023"/>
    <x v="11"/>
  </r>
  <r>
    <n v="813"/>
    <x v="0"/>
    <x v="0"/>
    <x v="0"/>
    <x v="6"/>
    <x v="2"/>
    <x v="2"/>
    <d v="2023-12-22T00:00:00"/>
    <d v="1899-12-30T03:41:00"/>
    <n v="2023"/>
    <x v="11"/>
  </r>
  <r>
    <n v="814"/>
    <x v="0"/>
    <x v="1"/>
    <x v="0"/>
    <x v="0"/>
    <x v="0"/>
    <x v="0"/>
    <d v="2023-12-22T00:00:00"/>
    <d v="1899-12-30T10:10:00"/>
    <n v="2023"/>
    <x v="11"/>
  </r>
  <r>
    <n v="815"/>
    <x v="7"/>
    <x v="0"/>
    <x v="2"/>
    <x v="0"/>
    <x v="0"/>
    <x v="0"/>
    <d v="2023-12-22T00:00:00"/>
    <d v="1899-12-30T11:37:00"/>
    <n v="2023"/>
    <x v="11"/>
  </r>
  <r>
    <n v="816"/>
    <x v="0"/>
    <x v="0"/>
    <x v="0"/>
    <x v="6"/>
    <x v="2"/>
    <x v="2"/>
    <d v="2023-12-22T00:00:00"/>
    <d v="1899-12-30T12:44:00"/>
    <n v="2023"/>
    <x v="11"/>
  </r>
  <r>
    <n v="817"/>
    <x v="7"/>
    <x v="0"/>
    <x v="0"/>
    <x v="3"/>
    <x v="2"/>
    <x v="0"/>
    <d v="2023-12-22T00:00:00"/>
    <d v="1899-12-30T15:37:00"/>
    <n v="2023"/>
    <x v="11"/>
  </r>
  <r>
    <n v="818"/>
    <x v="16"/>
    <x v="0"/>
    <x v="0"/>
    <x v="4"/>
    <x v="0"/>
    <x v="0"/>
    <d v="2023-12-22T00:00:00"/>
    <d v="1899-12-30T20:02:00"/>
    <n v="2023"/>
    <x v="11"/>
  </r>
  <r>
    <n v="819"/>
    <x v="15"/>
    <x v="0"/>
    <x v="0"/>
    <x v="7"/>
    <x v="0"/>
    <x v="0"/>
    <d v="2023-12-23T00:00:00"/>
    <d v="1899-12-30T00:38:00"/>
    <n v="2023"/>
    <x v="11"/>
  </r>
  <r>
    <n v="820"/>
    <x v="10"/>
    <x v="0"/>
    <x v="0"/>
    <x v="0"/>
    <x v="0"/>
    <x v="0"/>
    <d v="2023-12-23T00:00:00"/>
    <d v="1899-12-30T03:45:00"/>
    <n v="2023"/>
    <x v="11"/>
  </r>
  <r>
    <n v="821"/>
    <x v="18"/>
    <x v="0"/>
    <x v="0"/>
    <x v="3"/>
    <x v="2"/>
    <x v="0"/>
    <d v="2023-12-23T00:00:00"/>
    <d v="1899-12-30T09:01:00"/>
    <n v="2023"/>
    <x v="11"/>
  </r>
  <r>
    <n v="822"/>
    <x v="94"/>
    <x v="0"/>
    <x v="0"/>
    <x v="7"/>
    <x v="0"/>
    <x v="0"/>
    <d v="2023-12-23T00:00:00"/>
    <d v="1899-12-30T10:13:00"/>
    <n v="2023"/>
    <x v="11"/>
  </r>
  <r>
    <n v="823"/>
    <x v="10"/>
    <x v="0"/>
    <x v="0"/>
    <x v="1"/>
    <x v="1"/>
    <x v="0"/>
    <d v="2023-12-24T00:00:00"/>
    <d v="1899-12-30T00:07:00"/>
    <n v="202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3462B-8362-4D66-98D8-290F6EDE3C22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3:AD20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CB0BC-43EE-4219-8BD1-ACA942C8D89E}" name="PivotTable14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Q6:R14" firstHeaderRow="1" firstDataRow="1" firstDataCol="1"/>
  <pivotFields count="11">
    <pivotField showAll="0"/>
    <pivotField showAll="0">
      <items count="96">
        <item x="55"/>
        <item x="17"/>
        <item x="22"/>
        <item x="23"/>
        <item x="48"/>
        <item x="44"/>
        <item x="29"/>
        <item x="85"/>
        <item x="76"/>
        <item x="7"/>
        <item x="87"/>
        <item x="75"/>
        <item x="47"/>
        <item x="83"/>
        <item x="4"/>
        <item x="27"/>
        <item x="38"/>
        <item x="14"/>
        <item x="36"/>
        <item x="92"/>
        <item x="0"/>
        <item x="30"/>
        <item x="69"/>
        <item x="88"/>
        <item x="78"/>
        <item x="21"/>
        <item x="25"/>
        <item x="26"/>
        <item x="70"/>
        <item x="90"/>
        <item x="24"/>
        <item x="9"/>
        <item x="91"/>
        <item x="51"/>
        <item x="5"/>
        <item x="13"/>
        <item x="58"/>
        <item x="43"/>
        <item x="81"/>
        <item x="37"/>
        <item x="49"/>
        <item x="1"/>
        <item x="35"/>
        <item x="82"/>
        <item x="42"/>
        <item x="56"/>
        <item x="66"/>
        <item x="34"/>
        <item x="60"/>
        <item x="62"/>
        <item x="77"/>
        <item x="74"/>
        <item x="64"/>
        <item x="33"/>
        <item x="72"/>
        <item x="68"/>
        <item x="8"/>
        <item x="20"/>
        <item x="2"/>
        <item x="67"/>
        <item x="52"/>
        <item x="16"/>
        <item x="12"/>
        <item x="39"/>
        <item x="79"/>
        <item x="80"/>
        <item x="31"/>
        <item x="11"/>
        <item x="93"/>
        <item x="46"/>
        <item x="45"/>
        <item x="86"/>
        <item x="84"/>
        <item x="57"/>
        <item x="65"/>
        <item x="73"/>
        <item x="19"/>
        <item x="28"/>
        <item x="6"/>
        <item x="18"/>
        <item x="40"/>
        <item x="94"/>
        <item x="53"/>
        <item x="10"/>
        <item x="59"/>
        <item x="54"/>
        <item x="50"/>
        <item x="71"/>
        <item x="15"/>
        <item x="63"/>
        <item x="89"/>
        <item x="41"/>
        <item x="61"/>
        <item x="3"/>
        <item x="3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Row" dataField="1" showAll="0" sortType="descending">
      <items count="8">
        <item x="1"/>
        <item x="5"/>
        <item x="6"/>
        <item x="2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</pivotFields>
  <rowFields count="1">
    <field x="5"/>
  </rowFields>
  <rowItems count="8">
    <i>
      <x v="6"/>
    </i>
    <i>
      <x v="3"/>
    </i>
    <i>
      <x/>
    </i>
    <i>
      <x v="4"/>
    </i>
    <i>
      <x v="5"/>
    </i>
    <i>
      <x v="1"/>
    </i>
    <i>
      <x v="2"/>
    </i>
    <i t="grand">
      <x/>
    </i>
  </rowItems>
  <colItems count="1">
    <i/>
  </colItems>
  <dataFields count="1">
    <dataField name="Count of Region" fld="5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BD4DE-F695-489D-96B6-D5925CB8ECC8}" name="PivotTable1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L3:M9" firstHeaderRow="1" firstDataRow="1" firstDataCol="1"/>
  <pivotFields count="11">
    <pivotField dataField="1" showAll="0"/>
    <pivotField axis="axisRow" showAll="0" measureFilter="1" sortType="descending">
      <items count="96">
        <item x="55"/>
        <item x="17"/>
        <item x="22"/>
        <item x="23"/>
        <item x="48"/>
        <item x="44"/>
        <item x="29"/>
        <item x="85"/>
        <item x="76"/>
        <item x="7"/>
        <item x="87"/>
        <item x="75"/>
        <item x="47"/>
        <item x="83"/>
        <item x="4"/>
        <item x="27"/>
        <item x="38"/>
        <item x="14"/>
        <item x="36"/>
        <item x="92"/>
        <item x="0"/>
        <item x="30"/>
        <item x="69"/>
        <item x="88"/>
        <item x="78"/>
        <item x="21"/>
        <item x="25"/>
        <item x="26"/>
        <item x="70"/>
        <item x="90"/>
        <item x="24"/>
        <item x="9"/>
        <item x="91"/>
        <item x="51"/>
        <item x="5"/>
        <item x="13"/>
        <item x="58"/>
        <item x="43"/>
        <item x="81"/>
        <item x="37"/>
        <item x="49"/>
        <item x="1"/>
        <item x="35"/>
        <item x="82"/>
        <item x="42"/>
        <item x="56"/>
        <item x="66"/>
        <item x="34"/>
        <item x="60"/>
        <item x="62"/>
        <item x="77"/>
        <item x="74"/>
        <item x="64"/>
        <item x="33"/>
        <item x="72"/>
        <item x="68"/>
        <item x="8"/>
        <item x="20"/>
        <item x="2"/>
        <item x="67"/>
        <item x="52"/>
        <item x="16"/>
        <item x="12"/>
        <item x="39"/>
        <item x="79"/>
        <item x="80"/>
        <item x="31"/>
        <item x="11"/>
        <item x="93"/>
        <item x="46"/>
        <item x="45"/>
        <item x="86"/>
        <item x="84"/>
        <item x="57"/>
        <item x="65"/>
        <item x="73"/>
        <item x="19"/>
        <item x="28"/>
        <item x="6"/>
        <item x="18"/>
        <item x="40"/>
        <item x="94"/>
        <item x="53"/>
        <item x="10"/>
        <item x="59"/>
        <item x="54"/>
        <item x="50"/>
        <item x="71"/>
        <item x="15"/>
        <item x="63"/>
        <item x="89"/>
        <item x="41"/>
        <item x="61"/>
        <item x="3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1"/>
  </rowFields>
  <rowItems count="6">
    <i>
      <x v="93"/>
    </i>
    <i>
      <x v="20"/>
    </i>
    <i>
      <x v="83"/>
    </i>
    <i>
      <x v="41"/>
    </i>
    <i>
      <x v="9"/>
    </i>
    <i t="grand">
      <x/>
    </i>
  </rowItems>
  <colItems count="1">
    <i/>
  </colItems>
  <dataFields count="1">
    <dataField name="Count of SN" fld="0" subtotal="count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402AB-226D-43A3-91C4-FB7AB239B5DF}" name="PivotTable1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H7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numFmtId="14"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ntr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6120D-DCBA-4C08-AA2E-8515F3C12A8A}" name="PivotTable10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1"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0CEF5-EB13-4D66-8873-EA8EEA64FED5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9" firstHeaderRow="1" firstDataRow="1" firstDataCol="1"/>
  <pivotFields count="9">
    <pivotField showAll="0"/>
    <pivotField showAll="0"/>
    <pivotField axis="axisRow" showAll="0">
      <items count="6">
        <item x="0"/>
        <item x="1"/>
        <item m="1" x="3"/>
        <item m="1" x="4"/>
        <item x="2"/>
        <item t="default"/>
      </items>
    </pivotField>
    <pivotField showAll="0"/>
    <pivotField showAll="0"/>
    <pivotField dataField="1" showAll="0"/>
    <pivotField numFmtId="14" showAll="0"/>
    <pivotField showAll="0"/>
    <pivotField showAll="0"/>
  </pivotFields>
  <rowFields count="1">
    <field x="2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Gender Count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E19C9-C55C-4491-82CE-448503AA4944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p States">
  <location ref="A50:B61" firstHeaderRow="1" firstDataRow="1" firstDataCol="1"/>
  <pivotFields count="11">
    <pivotField dataField="1" showAll="0"/>
    <pivotField showAll="0"/>
    <pivotField showAll="0"/>
    <pivotField showAll="0"/>
    <pivotField axis="axisRow" showAll="0" measureFilter="1" sortType="descending">
      <items count="31">
        <item x="18"/>
        <item x="23"/>
        <item x="16"/>
        <item x="27"/>
        <item x="28"/>
        <item m="1" x="29"/>
        <item x="17"/>
        <item x="11"/>
        <item x="12"/>
        <item x="8"/>
        <item x="14"/>
        <item x="10"/>
        <item x="24"/>
        <item x="6"/>
        <item x="15"/>
        <item x="19"/>
        <item x="26"/>
        <item x="20"/>
        <item x="1"/>
        <item x="0"/>
        <item x="21"/>
        <item x="22"/>
        <item x="25"/>
        <item x="4"/>
        <item x="5"/>
        <item x="2"/>
        <item x="3"/>
        <item x="7"/>
        <item x="9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/>
    <pivotField showAll="0"/>
    <pivotField showAll="0"/>
  </pivotFields>
  <rowFields count="1">
    <field x="4"/>
  </rowFields>
  <rowItems count="11">
    <i>
      <x v="19"/>
    </i>
    <i>
      <x v="26"/>
    </i>
    <i>
      <x v="27"/>
    </i>
    <i>
      <x v="23"/>
    </i>
    <i>
      <x v="25"/>
    </i>
    <i>
      <x v="24"/>
    </i>
    <i>
      <x v="13"/>
    </i>
    <i>
      <x v="29"/>
    </i>
    <i>
      <x v="18"/>
    </i>
    <i>
      <x v="9"/>
    </i>
    <i t="grand">
      <x/>
    </i>
  </rowItems>
  <colItems count="1">
    <i/>
  </colItems>
  <dataFields count="1">
    <dataField name="Count of States" fld="0" subtotal="count" baseField="4" baseItem="0"/>
  </dataField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79C28-3FA5-4F70-938E-8F3A7094764B}" name="PivotTable7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B46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By Months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B3453-73DC-4745-9F56-6A7C629C6BFF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B29" firstHeaderRow="1" firstDataRow="1" firstDataCol="1"/>
  <pivotFields count="9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numFmtId="14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evel Count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B75E7-8129-403A-AA77-D718EE5255FD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3:Z7" firstHeaderRow="1" firstDataRow="1" firstDataCol="1"/>
  <pivotFields count="9">
    <pivotField showAll="0"/>
    <pivotField showAll="0"/>
    <pivotField dataField="1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14"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nt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66536-3D23-4B1D-8A3A-FCC3F6BA24EE}" name="PivotTable17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M11:AN22" firstHeaderRow="1" firstDataRow="1" firstDataCol="1"/>
  <pivotFields count="11">
    <pivotField showAll="0"/>
    <pivotField showAll="0">
      <items count="96">
        <item x="55"/>
        <item x="17"/>
        <item x="22"/>
        <item x="23"/>
        <item x="48"/>
        <item x="44"/>
        <item x="29"/>
        <item x="85"/>
        <item x="76"/>
        <item x="7"/>
        <item x="87"/>
        <item x="75"/>
        <item x="47"/>
        <item x="83"/>
        <item x="4"/>
        <item x="27"/>
        <item x="38"/>
        <item x="14"/>
        <item x="36"/>
        <item x="92"/>
        <item x="0"/>
        <item x="30"/>
        <item x="69"/>
        <item x="88"/>
        <item x="78"/>
        <item x="21"/>
        <item x="25"/>
        <item x="26"/>
        <item x="70"/>
        <item x="90"/>
        <item x="24"/>
        <item x="9"/>
        <item x="91"/>
        <item x="51"/>
        <item x="5"/>
        <item x="13"/>
        <item x="58"/>
        <item x="43"/>
        <item x="81"/>
        <item x="37"/>
        <item x="49"/>
        <item x="1"/>
        <item x="35"/>
        <item x="82"/>
        <item x="42"/>
        <item x="56"/>
        <item x="66"/>
        <item x="34"/>
        <item x="60"/>
        <item x="62"/>
        <item x="77"/>
        <item x="74"/>
        <item x="64"/>
        <item x="33"/>
        <item x="72"/>
        <item x="68"/>
        <item x="8"/>
        <item x="20"/>
        <item x="2"/>
        <item x="67"/>
        <item x="52"/>
        <item x="16"/>
        <item x="12"/>
        <item x="39"/>
        <item x="79"/>
        <item x="80"/>
        <item x="31"/>
        <item x="11"/>
        <item x="93"/>
        <item x="46"/>
        <item x="45"/>
        <item x="86"/>
        <item x="84"/>
        <item x="57"/>
        <item x="65"/>
        <item x="73"/>
        <item x="19"/>
        <item x="28"/>
        <item x="6"/>
        <item x="18"/>
        <item x="40"/>
        <item x="94"/>
        <item x="53"/>
        <item x="10"/>
        <item x="59"/>
        <item x="54"/>
        <item x="50"/>
        <item x="71"/>
        <item x="15"/>
        <item x="63"/>
        <item x="89"/>
        <item x="41"/>
        <item x="61"/>
        <item x="3"/>
        <item x="3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dataField="1" showAll="0" measureFilter="1" sortType="descending">
      <items count="31">
        <item x="18"/>
        <item x="23"/>
        <item x="16"/>
        <item x="27"/>
        <item x="28"/>
        <item m="1" x="29"/>
        <item x="17"/>
        <item x="11"/>
        <item x="12"/>
        <item x="8"/>
        <item x="14"/>
        <item x="10"/>
        <item x="24"/>
        <item x="6"/>
        <item x="15"/>
        <item x="19"/>
        <item x="26"/>
        <item x="20"/>
        <item x="1"/>
        <item x="0"/>
        <item x="21"/>
        <item x="22"/>
        <item x="25"/>
        <item x="4"/>
        <item x="5"/>
        <item x="2"/>
        <item x="3"/>
        <item x="7"/>
        <item x="9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1"/>
        <item x="5"/>
        <item x="6"/>
        <item x="2"/>
        <item x="3"/>
        <item x="4"/>
        <item x="0"/>
        <item t="default"/>
      </items>
    </pivotField>
    <pivotField showAll="0"/>
    <pivotField numFmtId="14" showAll="0"/>
    <pivotField showAll="0"/>
    <pivotField showAll="0"/>
    <pivotField showAll="0"/>
  </pivotFields>
  <rowFields count="1">
    <field x="4"/>
  </rowFields>
  <rowItems count="11">
    <i>
      <x v="19"/>
    </i>
    <i>
      <x v="26"/>
    </i>
    <i>
      <x v="27"/>
    </i>
    <i>
      <x v="23"/>
    </i>
    <i>
      <x v="25"/>
    </i>
    <i>
      <x v="24"/>
    </i>
    <i>
      <x v="13"/>
    </i>
    <i>
      <x v="29"/>
    </i>
    <i>
      <x v="18"/>
    </i>
    <i>
      <x v="9"/>
    </i>
    <i t="grand">
      <x/>
    </i>
  </rowItems>
  <colItems count="1">
    <i/>
  </colItems>
  <dataFields count="1">
    <dataField name="Count of States" fld="4" subtotal="count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E8AFB-164D-4691-B4F8-ACD441DD3DF8}" name="PivotTable1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F8:AG22" firstHeaderRow="1" firstDataRow="1" firstDataCol="1"/>
  <pivotFields count="11">
    <pivotField dataField="1" showAll="0"/>
    <pivotField showAll="0">
      <items count="96">
        <item x="55"/>
        <item x="17"/>
        <item x="22"/>
        <item x="23"/>
        <item x="48"/>
        <item x="44"/>
        <item x="29"/>
        <item x="85"/>
        <item x="76"/>
        <item x="7"/>
        <item x="87"/>
        <item x="75"/>
        <item x="47"/>
        <item x="83"/>
        <item x="4"/>
        <item x="27"/>
        <item x="38"/>
        <item x="14"/>
        <item x="36"/>
        <item x="92"/>
        <item x="0"/>
        <item x="30"/>
        <item x="69"/>
        <item x="88"/>
        <item x="78"/>
        <item x="21"/>
        <item x="25"/>
        <item x="26"/>
        <item x="70"/>
        <item x="90"/>
        <item x="24"/>
        <item x="9"/>
        <item x="91"/>
        <item x="51"/>
        <item x="5"/>
        <item x="13"/>
        <item x="58"/>
        <item x="43"/>
        <item x="81"/>
        <item x="37"/>
        <item x="49"/>
        <item x="1"/>
        <item x="35"/>
        <item x="82"/>
        <item x="42"/>
        <item x="56"/>
        <item x="66"/>
        <item x="34"/>
        <item x="60"/>
        <item x="62"/>
        <item x="77"/>
        <item x="74"/>
        <item x="64"/>
        <item x="33"/>
        <item x="72"/>
        <item x="68"/>
        <item x="8"/>
        <item x="20"/>
        <item x="2"/>
        <item x="67"/>
        <item x="52"/>
        <item x="16"/>
        <item x="12"/>
        <item x="39"/>
        <item x="79"/>
        <item x="80"/>
        <item x="31"/>
        <item x="11"/>
        <item x="93"/>
        <item x="46"/>
        <item x="45"/>
        <item x="86"/>
        <item x="84"/>
        <item x="57"/>
        <item x="65"/>
        <item x="73"/>
        <item x="19"/>
        <item x="28"/>
        <item x="6"/>
        <item x="18"/>
        <item x="40"/>
        <item x="94"/>
        <item x="53"/>
        <item x="10"/>
        <item x="59"/>
        <item x="54"/>
        <item x="50"/>
        <item x="71"/>
        <item x="15"/>
        <item x="63"/>
        <item x="89"/>
        <item x="41"/>
        <item x="61"/>
        <item x="3"/>
        <item x="3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8">
        <item x="1"/>
        <item x="5"/>
        <item x="6"/>
        <item x="2"/>
        <item x="3"/>
        <item x="4"/>
        <item x="0"/>
        <item t="default"/>
      </items>
    </pivotField>
    <pivotField showAll="0"/>
    <pivotField numFmtId="14" showAll="0"/>
    <pivotField showAll="0"/>
    <pivotField showAll="0"/>
    <pivotField showAll="0"/>
  </pivotFields>
  <rowFields count="2">
    <field x="3"/>
    <field x="2"/>
  </rowFields>
  <rowItems count="14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SN" fld="0" subtotal="count" baseField="3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C9066-E32F-4545-8A98-EC5105E5C213}" name="PivotTable1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Y7:Z12" firstHeaderRow="1" firstDataRow="1" firstDataCol="1"/>
  <pivotFields count="11">
    <pivotField showAll="0"/>
    <pivotField showAll="0">
      <items count="96">
        <item x="55"/>
        <item x="17"/>
        <item x="22"/>
        <item x="23"/>
        <item x="48"/>
        <item x="44"/>
        <item x="29"/>
        <item x="85"/>
        <item x="76"/>
        <item x="7"/>
        <item x="87"/>
        <item x="75"/>
        <item x="47"/>
        <item x="83"/>
        <item x="4"/>
        <item x="27"/>
        <item x="38"/>
        <item x="14"/>
        <item x="36"/>
        <item x="92"/>
        <item x="0"/>
        <item x="30"/>
        <item x="69"/>
        <item x="88"/>
        <item x="78"/>
        <item x="21"/>
        <item x="25"/>
        <item x="26"/>
        <item x="70"/>
        <item x="90"/>
        <item x="24"/>
        <item x="9"/>
        <item x="91"/>
        <item x="51"/>
        <item x="5"/>
        <item x="13"/>
        <item x="58"/>
        <item x="43"/>
        <item x="81"/>
        <item x="37"/>
        <item x="49"/>
        <item x="1"/>
        <item x="35"/>
        <item x="82"/>
        <item x="42"/>
        <item x="56"/>
        <item x="66"/>
        <item x="34"/>
        <item x="60"/>
        <item x="62"/>
        <item x="77"/>
        <item x="74"/>
        <item x="64"/>
        <item x="33"/>
        <item x="72"/>
        <item x="68"/>
        <item x="8"/>
        <item x="20"/>
        <item x="2"/>
        <item x="67"/>
        <item x="52"/>
        <item x="16"/>
        <item x="12"/>
        <item x="39"/>
        <item x="79"/>
        <item x="80"/>
        <item x="31"/>
        <item x="11"/>
        <item x="93"/>
        <item x="46"/>
        <item x="45"/>
        <item x="86"/>
        <item x="84"/>
        <item x="57"/>
        <item x="65"/>
        <item x="73"/>
        <item x="19"/>
        <item x="28"/>
        <item x="6"/>
        <item x="18"/>
        <item x="40"/>
        <item x="94"/>
        <item x="53"/>
        <item x="10"/>
        <item x="59"/>
        <item x="54"/>
        <item x="50"/>
        <item x="71"/>
        <item x="15"/>
        <item x="63"/>
        <item x="89"/>
        <item x="41"/>
        <item x="61"/>
        <item x="3"/>
        <item x="32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>
      <items count="8">
        <item x="1"/>
        <item x="5"/>
        <item x="6"/>
        <item x="2"/>
        <item x="3"/>
        <item x="4"/>
        <item x="0"/>
        <item t="default"/>
      </items>
    </pivotField>
    <pivotField showAll="0"/>
    <pivotField numFmtId="14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evel" fld="3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CF8-E97C-47AC-8C77-A18D0B88BD32}">
  <dimension ref="A3:AD61"/>
  <sheetViews>
    <sheetView topLeftCell="C1" workbookViewId="0">
      <selection activeCell="Y6" sqref="Y4:Y6"/>
      <pivotSelection pane="bottomRight" showHeader="1" axis="axisRow" activeRow="5" activeCol="24" previousRow="5" previousCol="24" click="1" r:id="rId6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4.5" x14ac:dyDescent="0.35"/>
  <cols>
    <col min="1" max="1" width="12.453125" bestFit="1" customWidth="1"/>
    <col min="2" max="2" width="14.90625" bestFit="1" customWidth="1"/>
    <col min="3" max="3" width="16.1796875" bestFit="1" customWidth="1"/>
    <col min="4" max="10" width="2" bestFit="1" customWidth="1"/>
    <col min="11" max="20" width="3" bestFit="1" customWidth="1"/>
    <col min="21" max="24" width="3" hidden="1" customWidth="1"/>
    <col min="25" max="25" width="13.26953125" customWidth="1"/>
    <col min="26" max="27" width="16.26953125" customWidth="1"/>
    <col min="28" max="28" width="11.08984375" customWidth="1"/>
    <col min="29" max="98" width="3" bestFit="1" customWidth="1"/>
    <col min="99" max="822" width="4" bestFit="1" customWidth="1"/>
    <col min="823" max="823" width="11.26953125" bestFit="1" customWidth="1"/>
  </cols>
  <sheetData>
    <row r="3" spans="1:30" x14ac:dyDescent="0.35">
      <c r="Y3" s="2" t="s">
        <v>84</v>
      </c>
      <c r="Z3" t="s">
        <v>86</v>
      </c>
      <c r="AB3" s="6"/>
      <c r="AC3" s="7"/>
      <c r="AD3" s="8"/>
    </row>
    <row r="4" spans="1:30" x14ac:dyDescent="0.35">
      <c r="Y4" s="1" t="s">
        <v>79</v>
      </c>
      <c r="Z4">
        <v>34</v>
      </c>
      <c r="AB4" s="9"/>
      <c r="AC4" s="10"/>
      <c r="AD4" s="11"/>
    </row>
    <row r="5" spans="1:30" x14ac:dyDescent="0.35">
      <c r="A5" s="2" t="s">
        <v>84</v>
      </c>
      <c r="B5" t="s">
        <v>87</v>
      </c>
      <c r="Y5" s="1" t="s">
        <v>15</v>
      </c>
      <c r="Z5">
        <v>769</v>
      </c>
      <c r="AB5" s="9"/>
      <c r="AC5" s="10"/>
      <c r="AD5" s="11"/>
    </row>
    <row r="6" spans="1:30" x14ac:dyDescent="0.35">
      <c r="A6" s="1" t="s">
        <v>2</v>
      </c>
      <c r="B6">
        <v>508</v>
      </c>
      <c r="Y6" s="1" t="s">
        <v>66</v>
      </c>
      <c r="Z6">
        <v>18</v>
      </c>
      <c r="AB6" s="9"/>
      <c r="AC6" s="10"/>
      <c r="AD6" s="11"/>
    </row>
    <row r="7" spans="1:30" x14ac:dyDescent="0.35">
      <c r="A7" s="1" t="s">
        <v>5</v>
      </c>
      <c r="B7">
        <v>309</v>
      </c>
      <c r="Y7" s="1" t="s">
        <v>85</v>
      </c>
      <c r="Z7">
        <v>821</v>
      </c>
      <c r="AB7" s="9"/>
      <c r="AC7" s="10"/>
      <c r="AD7" s="11"/>
    </row>
    <row r="8" spans="1:30" x14ac:dyDescent="0.35">
      <c r="A8" s="1" t="s">
        <v>11</v>
      </c>
      <c r="B8">
        <v>4</v>
      </c>
      <c r="AB8" s="9"/>
      <c r="AC8" s="10"/>
      <c r="AD8" s="11"/>
    </row>
    <row r="9" spans="1:30" x14ac:dyDescent="0.35">
      <c r="A9" s="1" t="s">
        <v>85</v>
      </c>
      <c r="B9">
        <v>821</v>
      </c>
      <c r="AB9" s="9"/>
      <c r="AC9" s="10"/>
      <c r="AD9" s="11"/>
    </row>
    <row r="10" spans="1:30" x14ac:dyDescent="0.35">
      <c r="AB10" s="9"/>
      <c r="AC10" s="10"/>
      <c r="AD10" s="11"/>
    </row>
    <row r="11" spans="1:30" x14ac:dyDescent="0.35">
      <c r="AB11" s="9"/>
      <c r="AC11" s="10"/>
      <c r="AD11" s="11"/>
    </row>
    <row r="12" spans="1:30" x14ac:dyDescent="0.35">
      <c r="AB12" s="9"/>
      <c r="AC12" s="10"/>
      <c r="AD12" s="11"/>
    </row>
    <row r="13" spans="1:30" x14ac:dyDescent="0.35">
      <c r="AB13" s="9"/>
      <c r="AC13" s="10"/>
      <c r="AD13" s="11"/>
    </row>
    <row r="14" spans="1:30" x14ac:dyDescent="0.35">
      <c r="AB14" s="9"/>
      <c r="AC14" s="10"/>
      <c r="AD14" s="11"/>
    </row>
    <row r="15" spans="1:30" x14ac:dyDescent="0.35">
      <c r="AB15" s="9"/>
      <c r="AC15" s="10"/>
      <c r="AD15" s="11"/>
    </row>
    <row r="16" spans="1:30" x14ac:dyDescent="0.35">
      <c r="AB16" s="9"/>
      <c r="AC16" s="10"/>
      <c r="AD16" s="11"/>
    </row>
    <row r="17" spans="1:30" x14ac:dyDescent="0.35">
      <c r="AB17" s="9"/>
      <c r="AC17" s="10"/>
      <c r="AD17" s="11"/>
    </row>
    <row r="18" spans="1:30" x14ac:dyDescent="0.35">
      <c r="AB18" s="9"/>
      <c r="AC18" s="10"/>
      <c r="AD18" s="11"/>
    </row>
    <row r="19" spans="1:30" x14ac:dyDescent="0.35">
      <c r="AB19" s="9"/>
      <c r="AC19" s="10"/>
      <c r="AD19" s="11"/>
    </row>
    <row r="20" spans="1:30" x14ac:dyDescent="0.35">
      <c r="AB20" s="12"/>
      <c r="AC20" s="13"/>
      <c r="AD20" s="14"/>
    </row>
    <row r="24" spans="1:30" x14ac:dyDescent="0.35">
      <c r="A24" s="2" t="s">
        <v>84</v>
      </c>
      <c r="B24" t="s">
        <v>88</v>
      </c>
    </row>
    <row r="25" spans="1:30" x14ac:dyDescent="0.35">
      <c r="A25" s="1" t="s">
        <v>3</v>
      </c>
      <c r="B25">
        <v>616</v>
      </c>
    </row>
    <row r="26" spans="1:30" x14ac:dyDescent="0.35">
      <c r="A26" s="1" t="s">
        <v>6</v>
      </c>
      <c r="B26">
        <v>104</v>
      </c>
    </row>
    <row r="27" spans="1:30" x14ac:dyDescent="0.35">
      <c r="A27" s="1" t="s">
        <v>66</v>
      </c>
      <c r="B27">
        <v>81</v>
      </c>
    </row>
    <row r="28" spans="1:30" x14ac:dyDescent="0.35">
      <c r="A28" s="1" t="s">
        <v>7</v>
      </c>
      <c r="B28">
        <v>20</v>
      </c>
    </row>
    <row r="29" spans="1:30" x14ac:dyDescent="0.35">
      <c r="A29" s="1" t="s">
        <v>85</v>
      </c>
      <c r="B29">
        <v>821</v>
      </c>
    </row>
    <row r="30" spans="1:30" x14ac:dyDescent="0.35">
      <c r="A30" s="1"/>
    </row>
    <row r="33" spans="1:2" x14ac:dyDescent="0.35">
      <c r="A33" s="2" t="s">
        <v>84</v>
      </c>
      <c r="B33" t="s">
        <v>101</v>
      </c>
    </row>
    <row r="34" spans="1:2" x14ac:dyDescent="0.35">
      <c r="A34" s="1" t="s">
        <v>89</v>
      </c>
      <c r="B34" s="15">
        <v>13</v>
      </c>
    </row>
    <row r="35" spans="1:2" x14ac:dyDescent="0.35">
      <c r="A35" s="1" t="s">
        <v>90</v>
      </c>
      <c r="B35" s="15">
        <v>40</v>
      </c>
    </row>
    <row r="36" spans="1:2" x14ac:dyDescent="0.35">
      <c r="A36" s="1" t="s">
        <v>91</v>
      </c>
      <c r="B36" s="15">
        <v>11</v>
      </c>
    </row>
    <row r="37" spans="1:2" x14ac:dyDescent="0.35">
      <c r="A37" s="1" t="s">
        <v>92</v>
      </c>
      <c r="B37" s="15">
        <v>62</v>
      </c>
    </row>
    <row r="38" spans="1:2" x14ac:dyDescent="0.35">
      <c r="A38" s="1" t="s">
        <v>93</v>
      </c>
      <c r="B38" s="15">
        <v>33</v>
      </c>
    </row>
    <row r="39" spans="1:2" x14ac:dyDescent="0.35">
      <c r="A39" s="1" t="s">
        <v>94</v>
      </c>
      <c r="B39" s="15">
        <v>21</v>
      </c>
    </row>
    <row r="40" spans="1:2" x14ac:dyDescent="0.35">
      <c r="A40" s="1" t="s">
        <v>95</v>
      </c>
      <c r="B40" s="15">
        <v>120</v>
      </c>
    </row>
    <row r="41" spans="1:2" x14ac:dyDescent="0.35">
      <c r="A41" s="1" t="s">
        <v>96</v>
      </c>
      <c r="B41" s="15">
        <v>133</v>
      </c>
    </row>
    <row r="42" spans="1:2" x14ac:dyDescent="0.35">
      <c r="A42" s="1" t="s">
        <v>97</v>
      </c>
      <c r="B42" s="15">
        <v>93</v>
      </c>
    </row>
    <row r="43" spans="1:2" x14ac:dyDescent="0.35">
      <c r="A43" s="1" t="s">
        <v>98</v>
      </c>
      <c r="B43" s="15">
        <v>130</v>
      </c>
    </row>
    <row r="44" spans="1:2" x14ac:dyDescent="0.35">
      <c r="A44" s="1" t="s">
        <v>99</v>
      </c>
      <c r="B44" s="15">
        <v>121</v>
      </c>
    </row>
    <row r="45" spans="1:2" x14ac:dyDescent="0.35">
      <c r="A45" s="1" t="s">
        <v>100</v>
      </c>
      <c r="B45" s="15">
        <v>44</v>
      </c>
    </row>
    <row r="46" spans="1:2" x14ac:dyDescent="0.35">
      <c r="A46" s="1" t="s">
        <v>85</v>
      </c>
      <c r="B46" s="15">
        <v>821</v>
      </c>
    </row>
    <row r="50" spans="1:2" x14ac:dyDescent="0.35">
      <c r="A50" s="2" t="s">
        <v>103</v>
      </c>
      <c r="B50" t="s">
        <v>102</v>
      </c>
    </row>
    <row r="51" spans="1:2" x14ac:dyDescent="0.35">
      <c r="A51" s="1" t="s">
        <v>4</v>
      </c>
      <c r="B51" s="15">
        <v>290</v>
      </c>
    </row>
    <row r="52" spans="1:2" x14ac:dyDescent="0.35">
      <c r="A52" s="1" t="s">
        <v>66</v>
      </c>
      <c r="B52" s="15">
        <v>76</v>
      </c>
    </row>
    <row r="53" spans="1:2" x14ac:dyDescent="0.35">
      <c r="A53" s="1" t="s">
        <v>8</v>
      </c>
      <c r="B53" s="15">
        <v>71</v>
      </c>
    </row>
    <row r="54" spans="1:2" x14ac:dyDescent="0.35">
      <c r="A54" s="1" t="s">
        <v>13</v>
      </c>
      <c r="B54" s="15">
        <v>66</v>
      </c>
    </row>
    <row r="55" spans="1:2" x14ac:dyDescent="0.35">
      <c r="A55" s="1" t="s">
        <v>19</v>
      </c>
      <c r="B55" s="15">
        <v>47</v>
      </c>
    </row>
    <row r="56" spans="1:2" x14ac:dyDescent="0.35">
      <c r="A56" s="1" t="s">
        <v>36</v>
      </c>
      <c r="B56" s="15">
        <v>43</v>
      </c>
    </row>
    <row r="57" spans="1:2" x14ac:dyDescent="0.35">
      <c r="A57" s="1" t="s">
        <v>79</v>
      </c>
      <c r="B57" s="15">
        <v>34</v>
      </c>
    </row>
    <row r="58" spans="1:2" x14ac:dyDescent="0.35">
      <c r="A58" s="1" t="s">
        <v>73</v>
      </c>
      <c r="B58" s="15">
        <v>26</v>
      </c>
    </row>
    <row r="59" spans="1:2" x14ac:dyDescent="0.35">
      <c r="A59" s="1" t="s">
        <v>72</v>
      </c>
      <c r="B59" s="15">
        <v>22</v>
      </c>
    </row>
    <row r="60" spans="1:2" x14ac:dyDescent="0.35">
      <c r="A60" s="1" t="s">
        <v>22</v>
      </c>
      <c r="B60" s="15">
        <v>18</v>
      </c>
    </row>
    <row r="61" spans="1:2" x14ac:dyDescent="0.35">
      <c r="A61" s="1" t="s">
        <v>85</v>
      </c>
      <c r="B61" s="15">
        <v>693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8346-9B59-42A7-BC29-A4224019A72A}">
  <dimension ref="A1:B822"/>
  <sheetViews>
    <sheetView workbookViewId="0">
      <selection activeCell="D5" sqref="D5"/>
    </sheetView>
  </sheetViews>
  <sheetFormatPr defaultRowHeight="14.5" x14ac:dyDescent="0.35"/>
  <cols>
    <col min="1" max="1" width="17.26953125" customWidth="1"/>
    <col min="2" max="2" width="14.90625" customWidth="1"/>
  </cols>
  <sheetData>
    <row r="1" spans="1:2" x14ac:dyDescent="0.35">
      <c r="A1" t="s">
        <v>67</v>
      </c>
      <c r="B1" t="s">
        <v>160</v>
      </c>
    </row>
    <row r="2" spans="1:2" x14ac:dyDescent="0.35">
      <c r="A2" t="s">
        <v>4</v>
      </c>
      <c r="B2" t="str">
        <f>IF(A2="Lagos","South West")</f>
        <v>South West</v>
      </c>
    </row>
    <row r="3" spans="1:2" x14ac:dyDescent="0.35">
      <c r="A3" t="s">
        <v>72</v>
      </c>
      <c r="B3" t="str">
        <f>IF(A3="Lagos","South West",IF(A3="Kwara","North Central",IF(A3="Osun","South West")))</f>
        <v>North Central</v>
      </c>
    </row>
    <row r="4" spans="1:2" x14ac:dyDescent="0.35">
      <c r="A4" t="s">
        <v>72</v>
      </c>
      <c r="B4" t="str">
        <f>IF(A4="Lagos","South West",IF(A4="Kwara","North Central"))</f>
        <v>North Central</v>
      </c>
    </row>
    <row r="5" spans="1:2" x14ac:dyDescent="0.35">
      <c r="A5" t="s">
        <v>72</v>
      </c>
      <c r="B5" t="str">
        <f>IF(A5="Lagos","South West",IF(A5="Kwara","North Central"))</f>
        <v>North Central</v>
      </c>
    </row>
    <row r="6" spans="1:2" x14ac:dyDescent="0.35">
      <c r="A6" t="s">
        <v>19</v>
      </c>
      <c r="B6" t="str">
        <f>IF(A6="Osun","South West")</f>
        <v>South West</v>
      </c>
    </row>
    <row r="7" spans="1:2" x14ac:dyDescent="0.35">
      <c r="A7" t="s">
        <v>4</v>
      </c>
      <c r="B7" t="str">
        <f>IF(A7="Lagos","South West",IF(A7="Kwara","North Central"))</f>
        <v>South West</v>
      </c>
    </row>
    <row r="8" spans="1:2" x14ac:dyDescent="0.35">
      <c r="A8" t="s">
        <v>4</v>
      </c>
      <c r="B8" t="str">
        <f>IF(A8="Lagos","South West",IF(A8="Kwara","North Central"))</f>
        <v>South West</v>
      </c>
    </row>
    <row r="9" spans="1:2" x14ac:dyDescent="0.35">
      <c r="A9" t="s">
        <v>4</v>
      </c>
      <c r="B9" t="str">
        <f>IF(A9="Lagos","South West",IF(A9="Kwara","North Central"))</f>
        <v>South West</v>
      </c>
    </row>
    <row r="10" spans="1:2" x14ac:dyDescent="0.35">
      <c r="A10" t="s">
        <v>4</v>
      </c>
      <c r="B10" t="str">
        <f>IF(A10="Lagos","South West",IF(A10="Kwara","North Central"))</f>
        <v>South West</v>
      </c>
    </row>
    <row r="11" spans="1:2" x14ac:dyDescent="0.35">
      <c r="A11" t="s">
        <v>66</v>
      </c>
      <c r="B11" t="str">
        <f>IF(A11="Others", "Others")</f>
        <v>Others</v>
      </c>
    </row>
    <row r="12" spans="1:2" x14ac:dyDescent="0.35">
      <c r="A12" t="s">
        <v>4</v>
      </c>
      <c r="B12" t="str">
        <f>IF(A12="Lagos","South West",IF(A12="Kwara","North Central"))</f>
        <v>South West</v>
      </c>
    </row>
    <row r="13" spans="1:2" x14ac:dyDescent="0.35">
      <c r="A13" t="s">
        <v>13</v>
      </c>
      <c r="B13" t="str">
        <f>IF(A13="Ogun", "South West")</f>
        <v>South West</v>
      </c>
    </row>
    <row r="14" spans="1:2" x14ac:dyDescent="0.35">
      <c r="A14" t="s">
        <v>4</v>
      </c>
      <c r="B14" t="str">
        <f>IF(A14="Lagos","South West",IF(A14="Kwara","North Central"))</f>
        <v>South West</v>
      </c>
    </row>
    <row r="15" spans="1:2" x14ac:dyDescent="0.35">
      <c r="A15" t="s">
        <v>36</v>
      </c>
      <c r="B15" t="str">
        <f>IF(A15="Ondo", "South West")</f>
        <v>South West</v>
      </c>
    </row>
    <row r="16" spans="1:2" x14ac:dyDescent="0.35">
      <c r="A16" t="s">
        <v>19</v>
      </c>
      <c r="B16" t="str">
        <f>IF(A16="Osun","South West")</f>
        <v>South West</v>
      </c>
    </row>
    <row r="17" spans="1:2" x14ac:dyDescent="0.35">
      <c r="A17" s="1" t="s">
        <v>79</v>
      </c>
      <c r="B17" t="str">
        <f>IF(A17="International", "Others")</f>
        <v>Others</v>
      </c>
    </row>
    <row r="18" spans="1:2" x14ac:dyDescent="0.35">
      <c r="A18" t="s">
        <v>4</v>
      </c>
      <c r="B18" t="str">
        <f>IF(A18="Lagos","South West",IF(A18="Kwara","North Central"))</f>
        <v>South West</v>
      </c>
    </row>
    <row r="19" spans="1:2" x14ac:dyDescent="0.35">
      <c r="A19" t="s">
        <v>8</v>
      </c>
      <c r="B19" t="str">
        <f>IF(A19="Oyo", "South West")</f>
        <v>South West</v>
      </c>
    </row>
    <row r="20" spans="1:2" x14ac:dyDescent="0.35">
      <c r="A20" t="s">
        <v>22</v>
      </c>
      <c r="B20" t="str">
        <f>IF(A20="Ekiti", "South West")</f>
        <v>South West</v>
      </c>
    </row>
    <row r="21" spans="1:2" x14ac:dyDescent="0.35">
      <c r="A21" t="s">
        <v>13</v>
      </c>
      <c r="B21" t="str">
        <f>IF(A21="Ogun", "South West")</f>
        <v>South West</v>
      </c>
    </row>
    <row r="22" spans="1:2" x14ac:dyDescent="0.35">
      <c r="A22" t="s">
        <v>4</v>
      </c>
      <c r="B22" t="str">
        <f>IF(A22="Lagos","South West",IF(A22="Kwara","North Central"))</f>
        <v>South West</v>
      </c>
    </row>
    <row r="23" spans="1:2" x14ac:dyDescent="0.35">
      <c r="A23" t="s">
        <v>13</v>
      </c>
      <c r="B23" t="str">
        <f>IF(A23="Ogun", "South West")</f>
        <v>South West</v>
      </c>
    </row>
    <row r="24" spans="1:2" x14ac:dyDescent="0.35">
      <c r="A24" t="s">
        <v>4</v>
      </c>
      <c r="B24" t="str">
        <f>IF(A24="Lagos","South West",IF(A24="Kwara","North Central"))</f>
        <v>South West</v>
      </c>
    </row>
    <row r="25" spans="1:2" x14ac:dyDescent="0.35">
      <c r="A25" t="s">
        <v>4</v>
      </c>
      <c r="B25" t="str">
        <f>IF(A25="Lagos","South West",IF(A25="Kwara","North Central"))</f>
        <v>South West</v>
      </c>
    </row>
    <row r="26" spans="1:2" x14ac:dyDescent="0.35">
      <c r="A26" t="s">
        <v>13</v>
      </c>
      <c r="B26" t="str">
        <f>IF(A26="Ogun", "South West")</f>
        <v>South West</v>
      </c>
    </row>
    <row r="27" spans="1:2" x14ac:dyDescent="0.35">
      <c r="A27" t="s">
        <v>77</v>
      </c>
      <c r="B27" t="str">
        <f>IF(A27="Plateau", "North Central")</f>
        <v>North Central</v>
      </c>
    </row>
    <row r="28" spans="1:2" x14ac:dyDescent="0.35">
      <c r="A28" t="s">
        <v>77</v>
      </c>
      <c r="B28" t="str">
        <f t="shared" ref="B28:B31" si="0">IF(A28="Plateau", "North Central")</f>
        <v>North Central</v>
      </c>
    </row>
    <row r="29" spans="1:2" x14ac:dyDescent="0.35">
      <c r="A29" t="s">
        <v>77</v>
      </c>
      <c r="B29" t="str">
        <f t="shared" si="0"/>
        <v>North Central</v>
      </c>
    </row>
    <row r="30" spans="1:2" x14ac:dyDescent="0.35">
      <c r="A30" t="s">
        <v>77</v>
      </c>
      <c r="B30" t="str">
        <f t="shared" si="0"/>
        <v>North Central</v>
      </c>
    </row>
    <row r="31" spans="1:2" x14ac:dyDescent="0.35">
      <c r="A31" t="s">
        <v>77</v>
      </c>
      <c r="B31" t="str">
        <f t="shared" si="0"/>
        <v>North Central</v>
      </c>
    </row>
    <row r="32" spans="1:2" x14ac:dyDescent="0.35">
      <c r="A32" t="s">
        <v>4</v>
      </c>
      <c r="B32" t="str">
        <f>IF(A32="Lagos","South West",IF(A32="Kwara","North Central"))</f>
        <v>South West</v>
      </c>
    </row>
    <row r="33" spans="1:2" x14ac:dyDescent="0.35">
      <c r="A33" t="s">
        <v>79</v>
      </c>
      <c r="B33" t="str">
        <f>IF(A33="International", "Others")</f>
        <v>Others</v>
      </c>
    </row>
    <row r="34" spans="1:2" x14ac:dyDescent="0.35">
      <c r="A34" t="s">
        <v>70</v>
      </c>
      <c r="B34" t="str">
        <f>IF(A34="FCT", "North Central")</f>
        <v>North Central</v>
      </c>
    </row>
    <row r="35" spans="1:2" x14ac:dyDescent="0.35">
      <c r="A35" t="s">
        <v>4</v>
      </c>
      <c r="B35" t="str">
        <f>IF(A35="Lagos","South West",IF(A35="Kwara","North Central"))</f>
        <v>South West</v>
      </c>
    </row>
    <row r="36" spans="1:2" x14ac:dyDescent="0.35">
      <c r="A36" t="s">
        <v>4</v>
      </c>
      <c r="B36" t="str">
        <f>IF(A36="Lagos","South West",IF(A36="Kwara","North Central"))</f>
        <v>South West</v>
      </c>
    </row>
    <row r="37" spans="1:2" x14ac:dyDescent="0.35">
      <c r="A37" t="s">
        <v>13</v>
      </c>
      <c r="B37" t="str">
        <f>IF(A37="Ogun", "South West")</f>
        <v>South West</v>
      </c>
    </row>
    <row r="38" spans="1:2" x14ac:dyDescent="0.35">
      <c r="A38" t="s">
        <v>4</v>
      </c>
      <c r="B38" t="str">
        <f>IF(A38="Lagos","South West",IF(A38="Kwara","North Central"))</f>
        <v>South West</v>
      </c>
    </row>
    <row r="39" spans="1:2" x14ac:dyDescent="0.35">
      <c r="A39" t="s">
        <v>4</v>
      </c>
      <c r="B39" t="str">
        <f>IF(A39="Lagos","South West",IF(A39="Kwara","North Central"))</f>
        <v>South West</v>
      </c>
    </row>
    <row r="40" spans="1:2" x14ac:dyDescent="0.35">
      <c r="A40" t="s">
        <v>4</v>
      </c>
      <c r="B40" t="str">
        <f>IF(A40="Lagos","South West",IF(A40="Kwara","North Central"))</f>
        <v>South West</v>
      </c>
    </row>
    <row r="41" spans="1:2" x14ac:dyDescent="0.35">
      <c r="A41" t="s">
        <v>4</v>
      </c>
      <c r="B41" t="str">
        <f>IF(A41="Lagos","South West",IF(A41="Kwara","North Central"))</f>
        <v>South West</v>
      </c>
    </row>
    <row r="42" spans="1:2" x14ac:dyDescent="0.35">
      <c r="A42" t="s">
        <v>4</v>
      </c>
      <c r="B42" t="str">
        <f>IF(A42="Lagos","South West",IF(A42="Kwara","North Central"))</f>
        <v>South West</v>
      </c>
    </row>
    <row r="43" spans="1:2" x14ac:dyDescent="0.35">
      <c r="A43" s="1" t="s">
        <v>79</v>
      </c>
      <c r="B43" t="str">
        <f>IF(A43="International", "Others")</f>
        <v>Others</v>
      </c>
    </row>
    <row r="44" spans="1:2" x14ac:dyDescent="0.35">
      <c r="A44" t="s">
        <v>4</v>
      </c>
      <c r="B44" t="str">
        <f>IF(A44="Lagos","South West",IF(A44="Kwara","North Central"))</f>
        <v>South West</v>
      </c>
    </row>
    <row r="45" spans="1:2" x14ac:dyDescent="0.35">
      <c r="A45" t="s">
        <v>13</v>
      </c>
      <c r="B45" t="str">
        <f>IF(A45="Ogun", "South West")</f>
        <v>South West</v>
      </c>
    </row>
    <row r="46" spans="1:2" x14ac:dyDescent="0.35">
      <c r="A46" t="s">
        <v>19</v>
      </c>
      <c r="B46" t="str">
        <f>IF(A46="Osun","South West")</f>
        <v>South West</v>
      </c>
    </row>
    <row r="47" spans="1:2" x14ac:dyDescent="0.35">
      <c r="A47" t="s">
        <v>14</v>
      </c>
      <c r="B47" t="str">
        <f>IF(A47="Ebonyi", "South East")</f>
        <v>South East</v>
      </c>
    </row>
    <row r="48" spans="1:2" x14ac:dyDescent="0.35">
      <c r="A48" t="s">
        <v>66</v>
      </c>
      <c r="B48" t="str">
        <f>IF(A48="Others", "Others")</f>
        <v>Others</v>
      </c>
    </row>
    <row r="49" spans="1:2" x14ac:dyDescent="0.35">
      <c r="A49" t="s">
        <v>4</v>
      </c>
      <c r="B49" t="str">
        <f>IF(A49="Lagos","South West",IF(A49="Kwara","North Central"))</f>
        <v>South West</v>
      </c>
    </row>
    <row r="50" spans="1:2" x14ac:dyDescent="0.35">
      <c r="A50" s="1" t="s">
        <v>79</v>
      </c>
      <c r="B50" t="str">
        <f t="shared" ref="B50:B51" si="1">IF(A50="International", "Others")</f>
        <v>Others</v>
      </c>
    </row>
    <row r="51" spans="1:2" x14ac:dyDescent="0.35">
      <c r="A51" s="1" t="s">
        <v>79</v>
      </c>
      <c r="B51" t="str">
        <f t="shared" si="1"/>
        <v>Others</v>
      </c>
    </row>
    <row r="52" spans="1:2" x14ac:dyDescent="0.35">
      <c r="A52" t="s">
        <v>4</v>
      </c>
      <c r="B52" t="str">
        <f>IF(A52="Lagos","South West",IF(A52="Kwara","North Central"))</f>
        <v>South West</v>
      </c>
    </row>
    <row r="53" spans="1:2" x14ac:dyDescent="0.35">
      <c r="A53" t="s">
        <v>13</v>
      </c>
      <c r="B53" t="str">
        <f>IF(A53="Ogun", "South West")</f>
        <v>South West</v>
      </c>
    </row>
    <row r="54" spans="1:2" x14ac:dyDescent="0.35">
      <c r="A54" t="s">
        <v>4</v>
      </c>
      <c r="B54" t="str">
        <f>IF(A54="Lagos","South West",IF(A54="Kwara","North Central"))</f>
        <v>South West</v>
      </c>
    </row>
    <row r="55" spans="1:2" x14ac:dyDescent="0.35">
      <c r="A55" t="s">
        <v>70</v>
      </c>
      <c r="B55" t="str">
        <f>IF(A55="FCT", "North Central")</f>
        <v>North Central</v>
      </c>
    </row>
    <row r="56" spans="1:2" x14ac:dyDescent="0.35">
      <c r="A56" t="s">
        <v>4</v>
      </c>
      <c r="B56" t="str">
        <f>IF(A56="Lagos","South West",IF(A56="Kwara","North Central"))</f>
        <v>South West</v>
      </c>
    </row>
    <row r="57" spans="1:2" x14ac:dyDescent="0.35">
      <c r="A57" t="s">
        <v>4</v>
      </c>
      <c r="B57" t="str">
        <f>IF(A57="Lagos","South West",IF(A57="Kwara","North Central"))</f>
        <v>South West</v>
      </c>
    </row>
    <row r="58" spans="1:2" x14ac:dyDescent="0.35">
      <c r="A58" t="s">
        <v>36</v>
      </c>
      <c r="B58" t="str">
        <f>IF(A58="Ondo", "South West")</f>
        <v>South West</v>
      </c>
    </row>
    <row r="59" spans="1:2" x14ac:dyDescent="0.35">
      <c r="A59" t="s">
        <v>36</v>
      </c>
      <c r="B59" t="str">
        <f>IF(A59="Ondo", "South West")</f>
        <v>South West</v>
      </c>
    </row>
    <row r="60" spans="1:2" x14ac:dyDescent="0.35">
      <c r="A60" t="s">
        <v>71</v>
      </c>
      <c r="B60" t="str">
        <f>IF(A60="Edo", "South South")</f>
        <v>South South</v>
      </c>
    </row>
    <row r="61" spans="1:2" x14ac:dyDescent="0.35">
      <c r="A61" t="s">
        <v>4</v>
      </c>
      <c r="B61" t="str">
        <f>IF(A61="Lagos","South West",IF(A61="Kwara","North Central"))</f>
        <v>South West</v>
      </c>
    </row>
    <row r="62" spans="1:2" x14ac:dyDescent="0.35">
      <c r="A62" s="1" t="s">
        <v>79</v>
      </c>
      <c r="B62" t="str">
        <f>IF(A62="International", "Others")</f>
        <v>Others</v>
      </c>
    </row>
    <row r="63" spans="1:2" x14ac:dyDescent="0.35">
      <c r="A63" t="s">
        <v>13</v>
      </c>
      <c r="B63" t="str">
        <f>IF(A63="Ogun", "South West")</f>
        <v>South West</v>
      </c>
    </row>
    <row r="64" spans="1:2" x14ac:dyDescent="0.35">
      <c r="A64" t="s">
        <v>4</v>
      </c>
      <c r="B64" t="str">
        <f>IF(A64="Lagos","South West",IF(A64="Kwara","North Central"))</f>
        <v>South West</v>
      </c>
    </row>
    <row r="65" spans="1:2" x14ac:dyDescent="0.35">
      <c r="A65" t="s">
        <v>71</v>
      </c>
      <c r="B65" t="str">
        <f>IF(A65="Edo", "South South")</f>
        <v>South South</v>
      </c>
    </row>
    <row r="66" spans="1:2" x14ac:dyDescent="0.35">
      <c r="A66" t="s">
        <v>4</v>
      </c>
      <c r="B66" t="str">
        <f>IF(A66="Lagos","South West",IF(A66="Kwara","North Central"))</f>
        <v>South West</v>
      </c>
    </row>
    <row r="67" spans="1:2" x14ac:dyDescent="0.35">
      <c r="A67" t="s">
        <v>4</v>
      </c>
      <c r="B67" t="str">
        <f>IF(A67="Lagos","South West",IF(A67="Kwara","North Central"))</f>
        <v>South West</v>
      </c>
    </row>
    <row r="68" spans="1:2" x14ac:dyDescent="0.35">
      <c r="A68" t="s">
        <v>66</v>
      </c>
      <c r="B68" t="str">
        <f>IF(A68="Others", "Others")</f>
        <v>Others</v>
      </c>
    </row>
    <row r="69" spans="1:2" x14ac:dyDescent="0.35">
      <c r="A69" t="s">
        <v>8</v>
      </c>
      <c r="B69" t="str">
        <f>IF(A69="Oyo", "South West")</f>
        <v>South West</v>
      </c>
    </row>
    <row r="70" spans="1:2" x14ac:dyDescent="0.35">
      <c r="A70" t="s">
        <v>66</v>
      </c>
      <c r="B70" t="str">
        <f t="shared" ref="B70:B72" si="2">IF(A70="Others", "Others")</f>
        <v>Others</v>
      </c>
    </row>
    <row r="71" spans="1:2" x14ac:dyDescent="0.35">
      <c r="A71" t="s">
        <v>66</v>
      </c>
      <c r="B71" t="str">
        <f t="shared" si="2"/>
        <v>Others</v>
      </c>
    </row>
    <row r="72" spans="1:2" x14ac:dyDescent="0.35">
      <c r="A72" t="s">
        <v>66</v>
      </c>
      <c r="B72" t="str">
        <f t="shared" si="2"/>
        <v>Others</v>
      </c>
    </row>
    <row r="73" spans="1:2" x14ac:dyDescent="0.35">
      <c r="A73" t="s">
        <v>4</v>
      </c>
      <c r="B73" t="str">
        <f>IF(A73="Lagos","South West",IF(A73="Kwara","North Central"))</f>
        <v>South West</v>
      </c>
    </row>
    <row r="74" spans="1:2" x14ac:dyDescent="0.35">
      <c r="A74" t="s">
        <v>73</v>
      </c>
      <c r="B74" t="str">
        <f>IF(A74="Rivers", "South South")</f>
        <v>South South</v>
      </c>
    </row>
    <row r="75" spans="1:2" x14ac:dyDescent="0.35">
      <c r="A75" t="s">
        <v>4</v>
      </c>
      <c r="B75" t="str">
        <f>IF(A75="Lagos","South West",IF(A75="Kwara","North Central"))</f>
        <v>South West</v>
      </c>
    </row>
    <row r="76" spans="1:2" x14ac:dyDescent="0.35">
      <c r="A76" t="s">
        <v>4</v>
      </c>
      <c r="B76" t="str">
        <f>IF(A76="Lagos","South West",IF(A76="Kwara","North Central"))</f>
        <v>South West</v>
      </c>
    </row>
    <row r="77" spans="1:2" x14ac:dyDescent="0.35">
      <c r="A77" t="s">
        <v>4</v>
      </c>
      <c r="B77" t="str">
        <f>IF(A77="Lagos","South West",IF(A77="Kwara","North Central"))</f>
        <v>South West</v>
      </c>
    </row>
    <row r="78" spans="1:2" x14ac:dyDescent="0.35">
      <c r="A78" t="s">
        <v>72</v>
      </c>
      <c r="B78" t="str">
        <f>IF(A78="Lagos","South West",IF(A78="Kwara","North Central"))</f>
        <v>North Central</v>
      </c>
    </row>
    <row r="79" spans="1:2" x14ac:dyDescent="0.35">
      <c r="A79" t="s">
        <v>73</v>
      </c>
      <c r="B79" t="str">
        <f>IF(A79="Rivers", "South South")</f>
        <v>South South</v>
      </c>
    </row>
    <row r="80" spans="1:2" x14ac:dyDescent="0.35">
      <c r="A80" t="s">
        <v>4</v>
      </c>
      <c r="B80" t="str">
        <f>IF(A80="Lagos","South West",IF(A80="Kwara","North Central"))</f>
        <v>South West</v>
      </c>
    </row>
    <row r="81" spans="1:2" x14ac:dyDescent="0.35">
      <c r="A81" t="s">
        <v>4</v>
      </c>
      <c r="B81" t="str">
        <f>IF(A81="Lagos","South West",IF(A81="Kwara","North Central"))</f>
        <v>South West</v>
      </c>
    </row>
    <row r="82" spans="1:2" x14ac:dyDescent="0.35">
      <c r="A82" s="1" t="s">
        <v>18</v>
      </c>
      <c r="B82" t="str">
        <f>IF(A82="Enugu", "South East")</f>
        <v>South East</v>
      </c>
    </row>
    <row r="83" spans="1:2" x14ac:dyDescent="0.35">
      <c r="A83" t="s">
        <v>73</v>
      </c>
      <c r="B83" t="str">
        <f>IF(A83="Rivers", "South South")</f>
        <v>South South</v>
      </c>
    </row>
    <row r="84" spans="1:2" x14ac:dyDescent="0.35">
      <c r="A84" t="s">
        <v>4</v>
      </c>
      <c r="B84" t="str">
        <f>IF(A84="Lagos","South West",IF(A84="Kwara","North Central"))</f>
        <v>South West</v>
      </c>
    </row>
    <row r="85" spans="1:2" x14ac:dyDescent="0.35">
      <c r="A85" t="s">
        <v>19</v>
      </c>
      <c r="B85" t="str">
        <f>IF(A85="Osun","South West")</f>
        <v>South West</v>
      </c>
    </row>
    <row r="86" spans="1:2" x14ac:dyDescent="0.35">
      <c r="A86" t="s">
        <v>4</v>
      </c>
      <c r="B86" t="str">
        <f>IF(A86="Lagos","South West",IF(A86="Kwara","North Central"))</f>
        <v>South West</v>
      </c>
    </row>
    <row r="87" spans="1:2" x14ac:dyDescent="0.35">
      <c r="A87" t="s">
        <v>66</v>
      </c>
      <c r="B87" t="str">
        <f>IF(A87="Others", "Others")</f>
        <v>Others</v>
      </c>
    </row>
    <row r="88" spans="1:2" x14ac:dyDescent="0.35">
      <c r="A88" t="s">
        <v>73</v>
      </c>
      <c r="B88" t="str">
        <f>IF(A88="Rivers", "South South")</f>
        <v>South South</v>
      </c>
    </row>
    <row r="89" spans="1:2" x14ac:dyDescent="0.35">
      <c r="A89" t="s">
        <v>73</v>
      </c>
      <c r="B89" t="str">
        <f>IF(A89="Rivers", "South South")</f>
        <v>South South</v>
      </c>
    </row>
    <row r="90" spans="1:2" x14ac:dyDescent="0.35">
      <c r="A90" t="s">
        <v>73</v>
      </c>
      <c r="B90" t="str">
        <f>IF(A90="Rivers", "South South")</f>
        <v>South South</v>
      </c>
    </row>
    <row r="91" spans="1:2" x14ac:dyDescent="0.35">
      <c r="A91" t="s">
        <v>56</v>
      </c>
      <c r="B91" t="str">
        <f>IF(A91="Kaduna", "North Central")</f>
        <v>North Central</v>
      </c>
    </row>
    <row r="92" spans="1:2" x14ac:dyDescent="0.35">
      <c r="A92" t="s">
        <v>4</v>
      </c>
      <c r="B92" t="str">
        <f>IF(A92="Lagos","South West",IF(A92="Kwara","North Central"))</f>
        <v>South West</v>
      </c>
    </row>
    <row r="93" spans="1:2" x14ac:dyDescent="0.35">
      <c r="A93" s="1" t="s">
        <v>20</v>
      </c>
      <c r="B93" t="str">
        <f>IF(A93="Anambra", "South East")</f>
        <v>South East</v>
      </c>
    </row>
    <row r="94" spans="1:2" x14ac:dyDescent="0.35">
      <c r="A94" t="s">
        <v>77</v>
      </c>
      <c r="B94" t="str">
        <f>IF(A94="Plateau", "North Central")</f>
        <v>North Central</v>
      </c>
    </row>
    <row r="95" spans="1:2" x14ac:dyDescent="0.35">
      <c r="A95" t="s">
        <v>79</v>
      </c>
      <c r="B95" t="str">
        <f>IF(A95="International", "Others")</f>
        <v>Others</v>
      </c>
    </row>
    <row r="96" spans="1:2" x14ac:dyDescent="0.35">
      <c r="A96" t="s">
        <v>66</v>
      </c>
      <c r="B96" t="str">
        <f>IF(A96="Others", "Others")</f>
        <v>Others</v>
      </c>
    </row>
    <row r="97" spans="1:2" x14ac:dyDescent="0.35">
      <c r="A97" t="s">
        <v>77</v>
      </c>
      <c r="B97" t="str">
        <f>IF(A97="Plateau", "North Central")</f>
        <v>North Central</v>
      </c>
    </row>
    <row r="98" spans="1:2" x14ac:dyDescent="0.35">
      <c r="A98" t="s">
        <v>36</v>
      </c>
      <c r="B98" t="str">
        <f>IF(A98="Ondo", "South West")</f>
        <v>South West</v>
      </c>
    </row>
    <row r="99" spans="1:2" x14ac:dyDescent="0.35">
      <c r="A99" t="s">
        <v>79</v>
      </c>
      <c r="B99" t="str">
        <f>IF(A99="International", "Others")</f>
        <v>Others</v>
      </c>
    </row>
    <row r="100" spans="1:2" x14ac:dyDescent="0.35">
      <c r="A100" t="s">
        <v>41</v>
      </c>
      <c r="B100" t="str">
        <f>IF(A100="Delta", "South South")</f>
        <v>South South</v>
      </c>
    </row>
    <row r="101" spans="1:2" x14ac:dyDescent="0.35">
      <c r="A101" t="s">
        <v>36</v>
      </c>
      <c r="B101" t="str">
        <f>IF(A101="Ondo", "South West")</f>
        <v>South West</v>
      </c>
    </row>
    <row r="102" spans="1:2" x14ac:dyDescent="0.35">
      <c r="A102" t="s">
        <v>77</v>
      </c>
      <c r="B102" t="str">
        <f>IF(A102="Plateau", "North Central")</f>
        <v>North Central</v>
      </c>
    </row>
    <row r="103" spans="1:2" x14ac:dyDescent="0.35">
      <c r="A103" t="s">
        <v>4</v>
      </c>
      <c r="B103" t="str">
        <f>IF(A103="Lagos","South West",IF(A103="Kwara","North Central"))</f>
        <v>South West</v>
      </c>
    </row>
    <row r="104" spans="1:2" x14ac:dyDescent="0.35">
      <c r="A104" t="s">
        <v>4</v>
      </c>
      <c r="B104" t="str">
        <f>IF(A104="Lagos","South West",IF(A104="Kwara","North Central"))</f>
        <v>South West</v>
      </c>
    </row>
    <row r="105" spans="1:2" x14ac:dyDescent="0.35">
      <c r="A105" t="s">
        <v>71</v>
      </c>
      <c r="B105" t="str">
        <f>IF(A105="Edo", "South South")</f>
        <v>South South</v>
      </c>
    </row>
    <row r="106" spans="1:2" x14ac:dyDescent="0.35">
      <c r="A106" t="s">
        <v>4</v>
      </c>
      <c r="B106" t="str">
        <f>IF(A106="Lagos","South West",IF(A106="Kwara","North Central"))</f>
        <v>South West</v>
      </c>
    </row>
    <row r="107" spans="1:2" x14ac:dyDescent="0.35">
      <c r="A107" t="s">
        <v>13</v>
      </c>
      <c r="B107" t="str">
        <f>IF(A107="Ogun", "South West")</f>
        <v>South West</v>
      </c>
    </row>
    <row r="108" spans="1:2" x14ac:dyDescent="0.35">
      <c r="A108" t="s">
        <v>8</v>
      </c>
      <c r="B108" t="str">
        <f>IF(A108="Oyo", "South West")</f>
        <v>South West</v>
      </c>
    </row>
    <row r="109" spans="1:2" x14ac:dyDescent="0.35">
      <c r="A109" t="s">
        <v>13</v>
      </c>
      <c r="B109" t="str">
        <f>IF(A109="Ogun", "South West")</f>
        <v>South West</v>
      </c>
    </row>
    <row r="110" spans="1:2" x14ac:dyDescent="0.35">
      <c r="A110" t="s">
        <v>4</v>
      </c>
      <c r="B110" t="str">
        <f>IF(A110="Lagos","South West",IF(A110="Kwara","North Central"))</f>
        <v>South West</v>
      </c>
    </row>
    <row r="111" spans="1:2" x14ac:dyDescent="0.35">
      <c r="A111" t="s">
        <v>51</v>
      </c>
      <c r="B111" t="str">
        <f>IF(A111="Abia", "South East")</f>
        <v>South East</v>
      </c>
    </row>
    <row r="112" spans="1:2" x14ac:dyDescent="0.35">
      <c r="A112" t="s">
        <v>4</v>
      </c>
      <c r="B112" t="str">
        <f>IF(A112="Lagos","South West",IF(A112="Kwara","North Central"))</f>
        <v>South West</v>
      </c>
    </row>
    <row r="113" spans="1:2" x14ac:dyDescent="0.35">
      <c r="A113" t="s">
        <v>19</v>
      </c>
      <c r="B113" t="str">
        <f t="shared" ref="B113:B114" si="3">IF(A113="Osun","South West")</f>
        <v>South West</v>
      </c>
    </row>
    <row r="114" spans="1:2" x14ac:dyDescent="0.35">
      <c r="A114" t="s">
        <v>19</v>
      </c>
      <c r="B114" t="str">
        <f t="shared" si="3"/>
        <v>South West</v>
      </c>
    </row>
    <row r="115" spans="1:2" x14ac:dyDescent="0.35">
      <c r="A115" t="s">
        <v>70</v>
      </c>
      <c r="B115" t="str">
        <f>IF(A115="FCT", "North Central")</f>
        <v>North Central</v>
      </c>
    </row>
    <row r="116" spans="1:2" x14ac:dyDescent="0.35">
      <c r="A116" t="s">
        <v>70</v>
      </c>
      <c r="B116" t="str">
        <f>IF(A116="FCT", "North Central")</f>
        <v>North Central</v>
      </c>
    </row>
    <row r="117" spans="1:2" x14ac:dyDescent="0.35">
      <c r="A117" t="s">
        <v>21</v>
      </c>
      <c r="B117" t="str">
        <f>IF(A117="Kano", "North Central")</f>
        <v>North Central</v>
      </c>
    </row>
    <row r="118" spans="1:2" x14ac:dyDescent="0.35">
      <c r="A118" t="s">
        <v>22</v>
      </c>
      <c r="B118" t="str">
        <f>IF(A118="Ekiti", "South West")</f>
        <v>South West</v>
      </c>
    </row>
    <row r="119" spans="1:2" x14ac:dyDescent="0.35">
      <c r="A119" t="s">
        <v>4</v>
      </c>
      <c r="B119" t="str">
        <f>IF(A119="Lagos","South West",IF(A119="Kwara","North Central"))</f>
        <v>South West</v>
      </c>
    </row>
    <row r="120" spans="1:2" x14ac:dyDescent="0.35">
      <c r="A120" t="s">
        <v>4</v>
      </c>
      <c r="B120" t="str">
        <f>IF(A120="Lagos","South West",IF(A120="Kwara","North Central"))</f>
        <v>South West</v>
      </c>
    </row>
    <row r="121" spans="1:2" x14ac:dyDescent="0.35">
      <c r="A121" t="s">
        <v>8</v>
      </c>
      <c r="B121" t="str">
        <f>IF(A121="Oyo", "South West")</f>
        <v>South West</v>
      </c>
    </row>
    <row r="122" spans="1:2" x14ac:dyDescent="0.35">
      <c r="A122" t="s">
        <v>73</v>
      </c>
      <c r="B122" t="str">
        <f>IF(A122="Rivers", "South South")</f>
        <v>South South</v>
      </c>
    </row>
    <row r="123" spans="1:2" x14ac:dyDescent="0.35">
      <c r="A123" t="s">
        <v>66</v>
      </c>
      <c r="B123" t="str">
        <f>IF(A123="Others", "Others")</f>
        <v>Others</v>
      </c>
    </row>
    <row r="124" spans="1:2" x14ac:dyDescent="0.35">
      <c r="A124" t="s">
        <v>13</v>
      </c>
      <c r="B124" t="str">
        <f>IF(A124="Ogun", "South West")</f>
        <v>South West</v>
      </c>
    </row>
    <row r="125" spans="1:2" x14ac:dyDescent="0.35">
      <c r="A125" t="s">
        <v>66</v>
      </c>
      <c r="B125" t="str">
        <f>IF(A125="Others", "Others")</f>
        <v>Others</v>
      </c>
    </row>
    <row r="126" spans="1:2" x14ac:dyDescent="0.35">
      <c r="A126" t="s">
        <v>71</v>
      </c>
      <c r="B126" t="str">
        <f>IF(A126="Edo", "South South")</f>
        <v>South South</v>
      </c>
    </row>
    <row r="127" spans="1:2" x14ac:dyDescent="0.35">
      <c r="A127" t="s">
        <v>4</v>
      </c>
      <c r="B127" t="str">
        <f>IF(A127="Lagos","South West",IF(A127="Kwara","North Central"))</f>
        <v>South West</v>
      </c>
    </row>
    <row r="128" spans="1:2" x14ac:dyDescent="0.35">
      <c r="A128" t="s">
        <v>8</v>
      </c>
      <c r="B128" t="str">
        <f>IF(A128="Oyo", "South West")</f>
        <v>South West</v>
      </c>
    </row>
    <row r="129" spans="1:2" x14ac:dyDescent="0.35">
      <c r="A129" t="s">
        <v>4</v>
      </c>
      <c r="B129" t="str">
        <f>IF(A129="Lagos","South West",IF(A129="Kwara","North Central"))</f>
        <v>South West</v>
      </c>
    </row>
    <row r="130" spans="1:2" x14ac:dyDescent="0.35">
      <c r="A130" t="s">
        <v>4</v>
      </c>
      <c r="B130" t="str">
        <f>IF(A130="Lagos","South West",IF(A130="Kwara","North Central"))</f>
        <v>South West</v>
      </c>
    </row>
    <row r="131" spans="1:2" x14ac:dyDescent="0.35">
      <c r="A131" t="s">
        <v>4</v>
      </c>
      <c r="B131" t="str">
        <f>IF(A131="Lagos","South West",IF(A131="Kwara","North Central"))</f>
        <v>South West</v>
      </c>
    </row>
    <row r="132" spans="1:2" x14ac:dyDescent="0.35">
      <c r="A132" t="s">
        <v>71</v>
      </c>
      <c r="B132" t="str">
        <f>IF(A132="Edo", "South South")</f>
        <v>South South</v>
      </c>
    </row>
    <row r="133" spans="1:2" x14ac:dyDescent="0.35">
      <c r="A133" t="s">
        <v>4</v>
      </c>
      <c r="B133" t="str">
        <f>IF(A133="Lagos","South West",IF(A133="Kwara","North Central"))</f>
        <v>South West</v>
      </c>
    </row>
    <row r="134" spans="1:2" x14ac:dyDescent="0.35">
      <c r="A134" t="s">
        <v>51</v>
      </c>
      <c r="B134" t="str">
        <f>IF(A134="Abia", "South East")</f>
        <v>South East</v>
      </c>
    </row>
    <row r="135" spans="1:2" x14ac:dyDescent="0.35">
      <c r="A135" t="s">
        <v>14</v>
      </c>
      <c r="B135" t="str">
        <f t="shared" ref="B135:B136" si="4">IF(A135="Ebonyi", "South East")</f>
        <v>South East</v>
      </c>
    </row>
    <row r="136" spans="1:2" x14ac:dyDescent="0.35">
      <c r="A136" t="s">
        <v>14</v>
      </c>
      <c r="B136" t="str">
        <f t="shared" si="4"/>
        <v>South East</v>
      </c>
    </row>
    <row r="137" spans="1:2" x14ac:dyDescent="0.35">
      <c r="A137" t="s">
        <v>4</v>
      </c>
      <c r="B137" t="str">
        <f>IF(A137="Lagos","South West",IF(A137="Kwara","North Central"))</f>
        <v>South West</v>
      </c>
    </row>
    <row r="138" spans="1:2" x14ac:dyDescent="0.35">
      <c r="A138" t="s">
        <v>79</v>
      </c>
      <c r="B138" t="str">
        <f>IF(A138="International", "Others")</f>
        <v>Others</v>
      </c>
    </row>
    <row r="139" spans="1:2" x14ac:dyDescent="0.35">
      <c r="A139" t="s">
        <v>66</v>
      </c>
      <c r="B139" t="str">
        <f t="shared" ref="B139:B140" si="5">IF(A139="Others", "Others")</f>
        <v>Others</v>
      </c>
    </row>
    <row r="140" spans="1:2" x14ac:dyDescent="0.35">
      <c r="A140" t="s">
        <v>66</v>
      </c>
      <c r="B140" t="str">
        <f t="shared" si="5"/>
        <v>Others</v>
      </c>
    </row>
    <row r="141" spans="1:2" x14ac:dyDescent="0.35">
      <c r="A141" s="1" t="s">
        <v>18</v>
      </c>
      <c r="B141" t="str">
        <f>IF(A141="Enugu", "South East")</f>
        <v>South East</v>
      </c>
    </row>
    <row r="142" spans="1:2" x14ac:dyDescent="0.35">
      <c r="A142" t="s">
        <v>13</v>
      </c>
      <c r="B142" t="str">
        <f>IF(A142="Ogun", "South West")</f>
        <v>South West</v>
      </c>
    </row>
    <row r="143" spans="1:2" x14ac:dyDescent="0.35">
      <c r="A143" t="s">
        <v>41</v>
      </c>
      <c r="B143" t="str">
        <f>IF(A143="Delta", "South South")</f>
        <v>South South</v>
      </c>
    </row>
    <row r="144" spans="1:2" x14ac:dyDescent="0.35">
      <c r="A144" t="s">
        <v>36</v>
      </c>
      <c r="B144" t="str">
        <f>IF(A144="Ondo", "South West")</f>
        <v>South West</v>
      </c>
    </row>
    <row r="145" spans="1:2" x14ac:dyDescent="0.35">
      <c r="A145" t="s">
        <v>36</v>
      </c>
      <c r="B145" t="str">
        <f>IF(A145="Ondo", "South West")</f>
        <v>South West</v>
      </c>
    </row>
    <row r="146" spans="1:2" x14ac:dyDescent="0.35">
      <c r="A146" t="s">
        <v>4</v>
      </c>
      <c r="B146" t="str">
        <f>IF(A146="Lagos","South West",IF(A146="Kwara","North Central"))</f>
        <v>South West</v>
      </c>
    </row>
    <row r="147" spans="1:2" x14ac:dyDescent="0.35">
      <c r="A147" t="s">
        <v>4</v>
      </c>
      <c r="B147" t="str">
        <f>IF(A147="Lagos","South West",IF(A147="Kwara","North Central"))</f>
        <v>South West</v>
      </c>
    </row>
    <row r="148" spans="1:2" x14ac:dyDescent="0.35">
      <c r="A148" s="1" t="s">
        <v>18</v>
      </c>
      <c r="B148" t="str">
        <f>IF(A148="Enugu", "South East")</f>
        <v>South East</v>
      </c>
    </row>
    <row r="149" spans="1:2" x14ac:dyDescent="0.35">
      <c r="A149" t="s">
        <v>56</v>
      </c>
      <c r="B149" t="str">
        <f>IF(A149="Kaduna", "North Central")</f>
        <v>North Central</v>
      </c>
    </row>
    <row r="150" spans="1:2" x14ac:dyDescent="0.35">
      <c r="A150" t="s">
        <v>4</v>
      </c>
      <c r="B150" t="str">
        <f>IF(A150="Lagos","South West",IF(A150="Kwara","North Central"))</f>
        <v>South West</v>
      </c>
    </row>
    <row r="151" spans="1:2" x14ac:dyDescent="0.35">
      <c r="A151" t="s">
        <v>66</v>
      </c>
      <c r="B151" t="str">
        <f t="shared" ref="B151:B153" si="6">IF(A151="Others", "Others")</f>
        <v>Others</v>
      </c>
    </row>
    <row r="152" spans="1:2" x14ac:dyDescent="0.35">
      <c r="A152" t="s">
        <v>66</v>
      </c>
      <c r="B152" t="str">
        <f t="shared" si="6"/>
        <v>Others</v>
      </c>
    </row>
    <row r="153" spans="1:2" x14ac:dyDescent="0.35">
      <c r="A153" t="s">
        <v>66</v>
      </c>
      <c r="B153" t="str">
        <f t="shared" si="6"/>
        <v>Others</v>
      </c>
    </row>
    <row r="154" spans="1:2" x14ac:dyDescent="0.35">
      <c r="A154" t="s">
        <v>4</v>
      </c>
      <c r="B154" t="str">
        <f>IF(A154="Lagos","South West",IF(A154="Kwara","North Central"))</f>
        <v>South West</v>
      </c>
    </row>
    <row r="155" spans="1:2" x14ac:dyDescent="0.35">
      <c r="A155" t="s">
        <v>76</v>
      </c>
      <c r="B155" t="str">
        <f>IF(A155="Kogi", "North Central")</f>
        <v>North Central</v>
      </c>
    </row>
    <row r="156" spans="1:2" x14ac:dyDescent="0.35">
      <c r="A156" t="s">
        <v>4</v>
      </c>
      <c r="B156" t="str">
        <f>IF(A156="Lagos","South West",IF(A156="Kwara","North Central"))</f>
        <v>South West</v>
      </c>
    </row>
    <row r="157" spans="1:2" x14ac:dyDescent="0.35">
      <c r="A157" t="s">
        <v>8</v>
      </c>
      <c r="B157" t="str">
        <f>IF(A157="Oyo", "South West")</f>
        <v>South West</v>
      </c>
    </row>
    <row r="158" spans="1:2" x14ac:dyDescent="0.35">
      <c r="A158" s="1" t="s">
        <v>20</v>
      </c>
      <c r="B158" t="str">
        <f>IF(A158="Anambra", "South East")</f>
        <v>South East</v>
      </c>
    </row>
    <row r="159" spans="1:2" x14ac:dyDescent="0.35">
      <c r="A159" t="s">
        <v>66</v>
      </c>
      <c r="B159" t="str">
        <f>IF(A159="Others", "Others")</f>
        <v>Others</v>
      </c>
    </row>
    <row r="160" spans="1:2" x14ac:dyDescent="0.35">
      <c r="A160" t="s">
        <v>36</v>
      </c>
      <c r="B160" t="str">
        <f>IF(A160="Ondo", "South West")</f>
        <v>South West</v>
      </c>
    </row>
    <row r="161" spans="1:2" x14ac:dyDescent="0.35">
      <c r="A161" t="s">
        <v>4</v>
      </c>
      <c r="B161" t="str">
        <f>IF(A161="Lagos","South West",IF(A161="Kwara","North Central"))</f>
        <v>South West</v>
      </c>
    </row>
    <row r="162" spans="1:2" x14ac:dyDescent="0.35">
      <c r="A162" t="s">
        <v>72</v>
      </c>
      <c r="B162" t="str">
        <f>IF(A162="Lagos","South West",IF(A162="Kwara","North Central"))</f>
        <v>North Central</v>
      </c>
    </row>
    <row r="163" spans="1:2" x14ac:dyDescent="0.35">
      <c r="A163" t="s">
        <v>8</v>
      </c>
      <c r="B163" t="str">
        <f>IF(A163="Oyo", "South West")</f>
        <v>South West</v>
      </c>
    </row>
    <row r="164" spans="1:2" x14ac:dyDescent="0.35">
      <c r="A164" t="s">
        <v>13</v>
      </c>
      <c r="B164" t="str">
        <f>IF(A164="Ogun", "South West")</f>
        <v>South West</v>
      </c>
    </row>
    <row r="165" spans="1:2" x14ac:dyDescent="0.35">
      <c r="A165" t="s">
        <v>70</v>
      </c>
      <c r="B165" t="str">
        <f>IF(A165="FCT", "North Central")</f>
        <v>North Central</v>
      </c>
    </row>
    <row r="166" spans="1:2" x14ac:dyDescent="0.35">
      <c r="A166" t="s">
        <v>19</v>
      </c>
      <c r="B166" t="str">
        <f t="shared" ref="B166:B167" si="7">IF(A166="Osun","South West")</f>
        <v>South West</v>
      </c>
    </row>
    <row r="167" spans="1:2" x14ac:dyDescent="0.35">
      <c r="A167" t="s">
        <v>19</v>
      </c>
      <c r="B167" t="str">
        <f t="shared" si="7"/>
        <v>South West</v>
      </c>
    </row>
    <row r="168" spans="1:2" x14ac:dyDescent="0.35">
      <c r="A168" t="s">
        <v>4</v>
      </c>
      <c r="B168" t="str">
        <f>IF(A168="Lagos","South West",IF(A168="Kwara","North Central"))</f>
        <v>South West</v>
      </c>
    </row>
    <row r="169" spans="1:2" x14ac:dyDescent="0.35">
      <c r="A169" t="s">
        <v>4</v>
      </c>
      <c r="B169" t="str">
        <f>IF(A169="Lagos","South West",IF(A169="Kwara","North Central"))</f>
        <v>South West</v>
      </c>
    </row>
    <row r="170" spans="1:2" x14ac:dyDescent="0.35">
      <c r="A170" t="s">
        <v>4</v>
      </c>
      <c r="B170" t="str">
        <f>IF(A170="Lagos","South West",IF(A170="Kwara","North Central"))</f>
        <v>South West</v>
      </c>
    </row>
    <row r="171" spans="1:2" x14ac:dyDescent="0.35">
      <c r="A171" t="s">
        <v>8</v>
      </c>
      <c r="B171" t="str">
        <f>IF(A171="Oyo", "South West")</f>
        <v>South West</v>
      </c>
    </row>
    <row r="172" spans="1:2" x14ac:dyDescent="0.35">
      <c r="A172" t="s">
        <v>8</v>
      </c>
      <c r="B172" t="str">
        <f>IF(A172="Oyo", "South West")</f>
        <v>South West</v>
      </c>
    </row>
    <row r="173" spans="1:2" x14ac:dyDescent="0.35">
      <c r="A173" t="s">
        <v>66</v>
      </c>
      <c r="B173" t="str">
        <f>IF(A173="Others", "Others")</f>
        <v>Others</v>
      </c>
    </row>
    <row r="174" spans="1:2" x14ac:dyDescent="0.35">
      <c r="A174" t="s">
        <v>4</v>
      </c>
      <c r="B174" t="str">
        <f>IF(A174="Lagos","South West",IF(A174="Kwara","North Central"))</f>
        <v>South West</v>
      </c>
    </row>
    <row r="175" spans="1:2" x14ac:dyDescent="0.35">
      <c r="A175" t="s">
        <v>79</v>
      </c>
      <c r="B175" t="str">
        <f t="shared" ref="B175:B176" si="8">IF(A175="International", "Others")</f>
        <v>Others</v>
      </c>
    </row>
    <row r="176" spans="1:2" x14ac:dyDescent="0.35">
      <c r="A176" t="s">
        <v>79</v>
      </c>
      <c r="B176" t="str">
        <f t="shared" si="8"/>
        <v>Others</v>
      </c>
    </row>
    <row r="177" spans="1:2" x14ac:dyDescent="0.35">
      <c r="A177" t="s">
        <v>4</v>
      </c>
      <c r="B177" t="str">
        <f>IF(A177="Lagos","South West",IF(A177="Kwara","North Central"))</f>
        <v>South West</v>
      </c>
    </row>
    <row r="178" spans="1:2" x14ac:dyDescent="0.35">
      <c r="A178" t="s">
        <v>20</v>
      </c>
      <c r="B178" t="str">
        <f>IF(A178="Anambra", "South East")</f>
        <v>South East</v>
      </c>
    </row>
    <row r="179" spans="1:2" x14ac:dyDescent="0.35">
      <c r="A179" t="s">
        <v>4</v>
      </c>
      <c r="B179" t="str">
        <f>IF(A179="Lagos","South West",IF(A179="Kwara","North Central"))</f>
        <v>South West</v>
      </c>
    </row>
    <row r="180" spans="1:2" x14ac:dyDescent="0.35">
      <c r="A180" t="s">
        <v>79</v>
      </c>
      <c r="B180" t="str">
        <f>IF(A180="International", "Others")</f>
        <v>Others</v>
      </c>
    </row>
    <row r="181" spans="1:2" x14ac:dyDescent="0.35">
      <c r="A181" t="s">
        <v>66</v>
      </c>
      <c r="B181" t="str">
        <f>IF(A181="Others", "Others")</f>
        <v>Others</v>
      </c>
    </row>
    <row r="182" spans="1:2" x14ac:dyDescent="0.35">
      <c r="A182" t="s">
        <v>8</v>
      </c>
      <c r="B182" t="str">
        <f>IF(A182="Oyo", "South West")</f>
        <v>South West</v>
      </c>
    </row>
    <row r="183" spans="1:2" x14ac:dyDescent="0.35">
      <c r="A183" t="s">
        <v>4</v>
      </c>
      <c r="B183" t="str">
        <f>IF(A183="Lagos","South West",IF(A183="Kwara","North Central"))</f>
        <v>South West</v>
      </c>
    </row>
    <row r="184" spans="1:2" x14ac:dyDescent="0.35">
      <c r="A184" t="s">
        <v>8</v>
      </c>
      <c r="B184" t="str">
        <f t="shared" ref="B184:B185" si="9">IF(A184="Oyo", "South West")</f>
        <v>South West</v>
      </c>
    </row>
    <row r="185" spans="1:2" x14ac:dyDescent="0.35">
      <c r="A185" t="s">
        <v>8</v>
      </c>
      <c r="B185" t="str">
        <f t="shared" si="9"/>
        <v>South West</v>
      </c>
    </row>
    <row r="186" spans="1:2" x14ac:dyDescent="0.35">
      <c r="A186" t="s">
        <v>4</v>
      </c>
      <c r="B186" t="str">
        <f>IF(A186="Lagos","South West",IF(A186="Kwara","North Central"))</f>
        <v>South West</v>
      </c>
    </row>
    <row r="187" spans="1:2" x14ac:dyDescent="0.35">
      <c r="A187" t="s">
        <v>4</v>
      </c>
      <c r="B187" t="str">
        <f>IF(A187="Lagos","South West",IF(A187="Kwara","North Central"))</f>
        <v>South West</v>
      </c>
    </row>
    <row r="188" spans="1:2" x14ac:dyDescent="0.35">
      <c r="A188" t="s">
        <v>56</v>
      </c>
      <c r="B188" t="str">
        <f>IF(A188="Kaduna", "North West")</f>
        <v>North West</v>
      </c>
    </row>
    <row r="189" spans="1:2" x14ac:dyDescent="0.35">
      <c r="A189" t="s">
        <v>56</v>
      </c>
      <c r="B189" t="str">
        <f>IF(A189="Kaduna", "North West")</f>
        <v>North West</v>
      </c>
    </row>
    <row r="190" spans="1:2" x14ac:dyDescent="0.35">
      <c r="A190" t="s">
        <v>72</v>
      </c>
      <c r="B190" t="str">
        <f>IF(A190="Lagos","South West",IF(A190="Kwara","North Central"))</f>
        <v>North Central</v>
      </c>
    </row>
    <row r="191" spans="1:2" x14ac:dyDescent="0.35">
      <c r="A191" t="s">
        <v>4</v>
      </c>
      <c r="B191" t="str">
        <f>IF(A191="Lagos","South West",IF(A191="Kwara","North Central"))</f>
        <v>South West</v>
      </c>
    </row>
    <row r="192" spans="1:2" x14ac:dyDescent="0.35">
      <c r="A192" t="s">
        <v>79</v>
      </c>
      <c r="B192" t="str">
        <f t="shared" ref="B192:B193" si="10">IF(A192="International", "Others")</f>
        <v>Others</v>
      </c>
    </row>
    <row r="193" spans="1:2" x14ac:dyDescent="0.35">
      <c r="A193" t="s">
        <v>79</v>
      </c>
      <c r="B193" t="str">
        <f t="shared" si="10"/>
        <v>Others</v>
      </c>
    </row>
    <row r="194" spans="1:2" x14ac:dyDescent="0.35">
      <c r="A194" t="s">
        <v>19</v>
      </c>
      <c r="B194" t="str">
        <f t="shared" ref="B194:B195" si="11">IF(A194="Osun","South West")</f>
        <v>South West</v>
      </c>
    </row>
    <row r="195" spans="1:2" x14ac:dyDescent="0.35">
      <c r="A195" t="s">
        <v>19</v>
      </c>
      <c r="B195" t="str">
        <f t="shared" si="11"/>
        <v>South West</v>
      </c>
    </row>
    <row r="196" spans="1:2" x14ac:dyDescent="0.35">
      <c r="A196" s="1" t="s">
        <v>18</v>
      </c>
      <c r="B196" t="str">
        <f>IF(A196="Enugu", "South East")</f>
        <v>South East</v>
      </c>
    </row>
    <row r="197" spans="1:2" x14ac:dyDescent="0.35">
      <c r="A197" t="s">
        <v>13</v>
      </c>
      <c r="B197" t="str">
        <f>IF(A197="Ogun", "South West")</f>
        <v>South West</v>
      </c>
    </row>
    <row r="198" spans="1:2" x14ac:dyDescent="0.35">
      <c r="A198" t="s">
        <v>4</v>
      </c>
      <c r="B198" t="str">
        <f>IF(A198="Lagos","South West",IF(A198="Kwara","North Central"))</f>
        <v>South West</v>
      </c>
    </row>
    <row r="199" spans="1:2" x14ac:dyDescent="0.35">
      <c r="A199" t="s">
        <v>4</v>
      </c>
      <c r="B199" t="str">
        <f>IF(A199="Lagos","South West",IF(A199="Kwara","North Central"))</f>
        <v>South West</v>
      </c>
    </row>
    <row r="200" spans="1:2" x14ac:dyDescent="0.35">
      <c r="A200" t="s">
        <v>8</v>
      </c>
      <c r="B200" t="str">
        <f>IF(A200="Oyo", "South West")</f>
        <v>South West</v>
      </c>
    </row>
    <row r="201" spans="1:2" x14ac:dyDescent="0.35">
      <c r="A201" t="s">
        <v>19</v>
      </c>
      <c r="B201" t="str">
        <f>IF(A201="Osun","South West")</f>
        <v>South West</v>
      </c>
    </row>
    <row r="202" spans="1:2" x14ac:dyDescent="0.35">
      <c r="A202" t="s">
        <v>36</v>
      </c>
      <c r="B202" t="str">
        <f>IF(A202="Ondo", "South West")</f>
        <v>South West</v>
      </c>
    </row>
    <row r="203" spans="1:2" x14ac:dyDescent="0.35">
      <c r="A203" t="s">
        <v>4</v>
      </c>
      <c r="B203" t="str">
        <f>IF(A203="Lagos","South West",IF(A203="Kwara","North Central"))</f>
        <v>South West</v>
      </c>
    </row>
    <row r="204" spans="1:2" x14ac:dyDescent="0.35">
      <c r="A204" t="s">
        <v>4</v>
      </c>
      <c r="B204" t="str">
        <f>IF(A204="Lagos","South West",IF(A204="Kwara","North Central"))</f>
        <v>South West</v>
      </c>
    </row>
    <row r="205" spans="1:2" x14ac:dyDescent="0.35">
      <c r="A205" t="s">
        <v>4</v>
      </c>
      <c r="B205" t="str">
        <f>IF(A205="Lagos","South West",IF(A205="Kwara","North Central"))</f>
        <v>South West</v>
      </c>
    </row>
    <row r="206" spans="1:2" x14ac:dyDescent="0.35">
      <c r="A206" t="s">
        <v>66</v>
      </c>
      <c r="B206" t="str">
        <f>IF(A206="Others", "Others")</f>
        <v>Others</v>
      </c>
    </row>
    <row r="207" spans="1:2" x14ac:dyDescent="0.35">
      <c r="A207" t="s">
        <v>13</v>
      </c>
      <c r="B207" t="str">
        <f>IF(A207="Ogun", "South West")</f>
        <v>South West</v>
      </c>
    </row>
    <row r="208" spans="1:2" x14ac:dyDescent="0.35">
      <c r="A208" t="s">
        <v>4</v>
      </c>
      <c r="B208" t="str">
        <f>IF(A208="Lagos","South West",IF(A208="Kwara","North Central"))</f>
        <v>South West</v>
      </c>
    </row>
    <row r="209" spans="1:2" x14ac:dyDescent="0.35">
      <c r="A209" t="s">
        <v>4</v>
      </c>
      <c r="B209" t="str">
        <f>IF(A209="Lagos","South West",IF(A209="Kwara","North Central"))</f>
        <v>South West</v>
      </c>
    </row>
    <row r="210" spans="1:2" x14ac:dyDescent="0.35">
      <c r="A210" t="s">
        <v>66</v>
      </c>
      <c r="B210" t="str">
        <f t="shared" ref="B210:B211" si="12">IF(A210="Others", "Others")</f>
        <v>Others</v>
      </c>
    </row>
    <row r="211" spans="1:2" x14ac:dyDescent="0.35">
      <c r="A211" t="s">
        <v>66</v>
      </c>
      <c r="B211" t="str">
        <f t="shared" si="12"/>
        <v>Others</v>
      </c>
    </row>
    <row r="212" spans="1:2" x14ac:dyDescent="0.35">
      <c r="A212" t="s">
        <v>71</v>
      </c>
      <c r="B212" t="str">
        <f>IF(A212="Edo", "South South")</f>
        <v>South South</v>
      </c>
    </row>
    <row r="213" spans="1:2" x14ac:dyDescent="0.35">
      <c r="A213" t="s">
        <v>71</v>
      </c>
      <c r="B213" t="str">
        <f>IF(A213="Edo", "South South")</f>
        <v>South South</v>
      </c>
    </row>
    <row r="214" spans="1:2" x14ac:dyDescent="0.35">
      <c r="A214" t="s">
        <v>4</v>
      </c>
      <c r="B214" t="str">
        <f>IF(A214="Lagos","South West",IF(A214="Kwara","North Central"))</f>
        <v>South West</v>
      </c>
    </row>
    <row r="215" spans="1:2" x14ac:dyDescent="0.35">
      <c r="A215" t="s">
        <v>22</v>
      </c>
      <c r="B215" t="str">
        <f>IF(A215="Ekiti", "South West")</f>
        <v>South West</v>
      </c>
    </row>
    <row r="216" spans="1:2" x14ac:dyDescent="0.35">
      <c r="A216" t="s">
        <v>4</v>
      </c>
      <c r="B216" t="str">
        <f>IF(A216="Lagos","South West",IF(A216="Kwara","North Central"))</f>
        <v>South West</v>
      </c>
    </row>
    <row r="217" spans="1:2" x14ac:dyDescent="0.35">
      <c r="A217" t="s">
        <v>4</v>
      </c>
      <c r="B217" t="str">
        <f>IF(A217="Lagos","South West",IF(A217="Kwara","North Central"))</f>
        <v>South West</v>
      </c>
    </row>
    <row r="218" spans="1:2" x14ac:dyDescent="0.35">
      <c r="A218" t="s">
        <v>13</v>
      </c>
      <c r="B218" t="str">
        <f t="shared" ref="B218:B219" si="13">IF(A218="Ogun", "South West")</f>
        <v>South West</v>
      </c>
    </row>
    <row r="219" spans="1:2" x14ac:dyDescent="0.35">
      <c r="A219" t="s">
        <v>13</v>
      </c>
      <c r="B219" t="str">
        <f t="shared" si="13"/>
        <v>South West</v>
      </c>
    </row>
    <row r="220" spans="1:2" x14ac:dyDescent="0.35">
      <c r="A220" t="s">
        <v>19</v>
      </c>
      <c r="B220" t="str">
        <f>IF(A220="Osun","South West")</f>
        <v>South West</v>
      </c>
    </row>
    <row r="221" spans="1:2" x14ac:dyDescent="0.35">
      <c r="A221" t="s">
        <v>4</v>
      </c>
      <c r="B221" t="str">
        <f>IF(A221="Lagos","South West",IF(A221="Kwara","North Central"))</f>
        <v>South West</v>
      </c>
    </row>
    <row r="222" spans="1:2" x14ac:dyDescent="0.35">
      <c r="A222" t="s">
        <v>66</v>
      </c>
      <c r="B222" t="str">
        <f>IF(A222="Others", "Others")</f>
        <v>Others</v>
      </c>
    </row>
    <row r="223" spans="1:2" x14ac:dyDescent="0.35">
      <c r="A223" t="s">
        <v>4</v>
      </c>
      <c r="B223" t="str">
        <f>IF(A223="Lagos","South West",IF(A223="Kwara","North Central"))</f>
        <v>South West</v>
      </c>
    </row>
    <row r="224" spans="1:2" x14ac:dyDescent="0.35">
      <c r="A224" t="s">
        <v>19</v>
      </c>
      <c r="B224" t="str">
        <f t="shared" ref="B224:B225" si="14">IF(A224="Osun","South West")</f>
        <v>South West</v>
      </c>
    </row>
    <row r="225" spans="1:2" x14ac:dyDescent="0.35">
      <c r="A225" t="s">
        <v>19</v>
      </c>
      <c r="B225" t="str">
        <f t="shared" si="14"/>
        <v>South West</v>
      </c>
    </row>
    <row r="226" spans="1:2" x14ac:dyDescent="0.35">
      <c r="A226" t="s">
        <v>13</v>
      </c>
      <c r="B226" t="str">
        <f>IF(A226="Ogun", "South West")</f>
        <v>South West</v>
      </c>
    </row>
    <row r="227" spans="1:2" x14ac:dyDescent="0.35">
      <c r="A227" t="s">
        <v>66</v>
      </c>
      <c r="B227" t="str">
        <f t="shared" ref="B227:B229" si="15">IF(A227="Others", "Others")</f>
        <v>Others</v>
      </c>
    </row>
    <row r="228" spans="1:2" x14ac:dyDescent="0.35">
      <c r="A228" t="s">
        <v>66</v>
      </c>
      <c r="B228" t="str">
        <f t="shared" si="15"/>
        <v>Others</v>
      </c>
    </row>
    <row r="229" spans="1:2" x14ac:dyDescent="0.35">
      <c r="A229" t="s">
        <v>66</v>
      </c>
      <c r="B229" t="str">
        <f t="shared" si="15"/>
        <v>Others</v>
      </c>
    </row>
    <row r="230" spans="1:2" x14ac:dyDescent="0.35">
      <c r="A230" t="s">
        <v>19</v>
      </c>
      <c r="B230" t="str">
        <f>IF(A230="Osun","South West")</f>
        <v>South West</v>
      </c>
    </row>
    <row r="231" spans="1:2" x14ac:dyDescent="0.35">
      <c r="A231" t="s">
        <v>66</v>
      </c>
      <c r="B231" t="str">
        <f>IF(A231="Others", "Others")</f>
        <v>Others</v>
      </c>
    </row>
    <row r="232" spans="1:2" x14ac:dyDescent="0.35">
      <c r="A232" t="s">
        <v>72</v>
      </c>
      <c r="B232" t="str">
        <f>IF(A232="Lagos","South West",IF(A232="Kwara","North Central"))</f>
        <v>North Central</v>
      </c>
    </row>
    <row r="233" spans="1:2" x14ac:dyDescent="0.35">
      <c r="A233" t="s">
        <v>72</v>
      </c>
      <c r="B233" t="str">
        <f>IF(A233="Lagos","South West",IF(A233="Kwara","North Central"))</f>
        <v>North Central</v>
      </c>
    </row>
    <row r="234" spans="1:2" x14ac:dyDescent="0.35">
      <c r="A234" t="s">
        <v>4</v>
      </c>
      <c r="B234" t="str">
        <f>IF(A234="Lagos","South West",IF(A234="Kwara","North Central"))</f>
        <v>South West</v>
      </c>
    </row>
    <row r="235" spans="1:2" x14ac:dyDescent="0.35">
      <c r="A235" t="s">
        <v>4</v>
      </c>
      <c r="B235" t="str">
        <f>IF(A235="Lagos","South West",IF(A235="Kwara","North Central"))</f>
        <v>South West</v>
      </c>
    </row>
    <row r="236" spans="1:2" x14ac:dyDescent="0.35">
      <c r="A236" t="s">
        <v>4</v>
      </c>
      <c r="B236" t="str">
        <f>IF(A236="Lagos","South West",IF(A236="Kwara","North Central"))</f>
        <v>South West</v>
      </c>
    </row>
    <row r="237" spans="1:2" x14ac:dyDescent="0.35">
      <c r="A237" t="s">
        <v>66</v>
      </c>
      <c r="B237" t="str">
        <f>IF(A237="Others", "Others")</f>
        <v>Others</v>
      </c>
    </row>
    <row r="238" spans="1:2" x14ac:dyDescent="0.35">
      <c r="A238" t="s">
        <v>72</v>
      </c>
      <c r="B238" t="str">
        <f>IF(A238="Lagos","South West",IF(A238="Kwara","North Central"))</f>
        <v>North Central</v>
      </c>
    </row>
    <row r="239" spans="1:2" x14ac:dyDescent="0.35">
      <c r="A239" t="s">
        <v>4</v>
      </c>
      <c r="B239" t="str">
        <f>IF(A239="Lagos","South West",IF(A239="Kwara","North Central"))</f>
        <v>South West</v>
      </c>
    </row>
    <row r="240" spans="1:2" x14ac:dyDescent="0.35">
      <c r="A240" t="s">
        <v>4</v>
      </c>
      <c r="B240" t="str">
        <f>IF(A240="Lagos","South West",IF(A240="Kwara","North Central"))</f>
        <v>South West</v>
      </c>
    </row>
    <row r="241" spans="1:2" x14ac:dyDescent="0.35">
      <c r="A241" t="s">
        <v>29</v>
      </c>
      <c r="B241" t="str">
        <f>IF(A241="Maiduguri", "North East")</f>
        <v>North East</v>
      </c>
    </row>
    <row r="242" spans="1:2" x14ac:dyDescent="0.35">
      <c r="A242" t="s">
        <v>19</v>
      </c>
      <c r="B242" t="str">
        <f>IF(A242="Osun","South West")</f>
        <v>South West</v>
      </c>
    </row>
    <row r="243" spans="1:2" x14ac:dyDescent="0.35">
      <c r="A243" t="s">
        <v>66</v>
      </c>
      <c r="B243" t="str">
        <f>IF(A243="Others", "Others")</f>
        <v>Others</v>
      </c>
    </row>
    <row r="244" spans="1:2" x14ac:dyDescent="0.35">
      <c r="A244" t="s">
        <v>4</v>
      </c>
      <c r="B244" t="str">
        <f>IF(A244="Lagos","South West",IF(A244="Kwara","North Central"))</f>
        <v>South West</v>
      </c>
    </row>
    <row r="245" spans="1:2" x14ac:dyDescent="0.35">
      <c r="A245" t="s">
        <v>4</v>
      </c>
      <c r="B245" t="str">
        <f>IF(A245="Lagos","South West",IF(A245="Kwara","North Central"))</f>
        <v>South West</v>
      </c>
    </row>
    <row r="246" spans="1:2" x14ac:dyDescent="0.35">
      <c r="A246" s="1" t="s">
        <v>18</v>
      </c>
      <c r="B246" t="str">
        <f>IF(A246="Enugu", "South East")</f>
        <v>South East</v>
      </c>
    </row>
    <row r="247" spans="1:2" x14ac:dyDescent="0.35">
      <c r="A247" t="s">
        <v>36</v>
      </c>
      <c r="B247" t="str">
        <f>IF(A247="Ondo", "South West")</f>
        <v>South West</v>
      </c>
    </row>
    <row r="248" spans="1:2" x14ac:dyDescent="0.35">
      <c r="A248" t="s">
        <v>8</v>
      </c>
      <c r="B248" t="str">
        <f>IF(A248="Oyo", "South West")</f>
        <v>South West</v>
      </c>
    </row>
    <row r="249" spans="1:2" x14ac:dyDescent="0.35">
      <c r="A249" t="s">
        <v>19</v>
      </c>
      <c r="B249" t="str">
        <f>IF(A249="Osun","South West")</f>
        <v>South West</v>
      </c>
    </row>
    <row r="250" spans="1:2" x14ac:dyDescent="0.35">
      <c r="A250" t="s">
        <v>8</v>
      </c>
      <c r="B250" t="str">
        <f>IF(A250="Oyo", "South West")</f>
        <v>South West</v>
      </c>
    </row>
    <row r="251" spans="1:2" x14ac:dyDescent="0.35">
      <c r="A251" t="s">
        <v>19</v>
      </c>
      <c r="B251" t="str">
        <f>IF(A251="Osun","South West")</f>
        <v>South West</v>
      </c>
    </row>
    <row r="252" spans="1:2" x14ac:dyDescent="0.35">
      <c r="A252" t="s">
        <v>4</v>
      </c>
      <c r="B252" t="str">
        <f>IF(A252="Lagos","South West",IF(A252="Kwara","North Central"))</f>
        <v>South West</v>
      </c>
    </row>
    <row r="253" spans="1:2" x14ac:dyDescent="0.35">
      <c r="A253" t="s">
        <v>8</v>
      </c>
      <c r="B253" t="str">
        <f>IF(A253="Oyo", "South West")</f>
        <v>South West</v>
      </c>
    </row>
    <row r="254" spans="1:2" x14ac:dyDescent="0.35">
      <c r="A254" t="s">
        <v>4</v>
      </c>
      <c r="B254" t="str">
        <f>IF(A254="Lagos","South West",IF(A254="Kwara","North Central"))</f>
        <v>South West</v>
      </c>
    </row>
    <row r="255" spans="1:2" x14ac:dyDescent="0.35">
      <c r="A255" t="s">
        <v>30</v>
      </c>
      <c r="B255" t="str">
        <f>IF(A255="Nasarawa", "North Central")</f>
        <v>North Central</v>
      </c>
    </row>
    <row r="256" spans="1:2" x14ac:dyDescent="0.35">
      <c r="A256" t="s">
        <v>4</v>
      </c>
      <c r="B256" t="str">
        <f>IF(A256="Lagos","South West",IF(A256="Kwara","North Central"))</f>
        <v>South West</v>
      </c>
    </row>
    <row r="257" spans="1:2" x14ac:dyDescent="0.35">
      <c r="A257" t="s">
        <v>4</v>
      </c>
      <c r="B257" t="str">
        <f>IF(A257="Lagos","South West",IF(A257="Kwara","North Central"))</f>
        <v>South West</v>
      </c>
    </row>
    <row r="258" spans="1:2" x14ac:dyDescent="0.35">
      <c r="A258" t="s">
        <v>73</v>
      </c>
      <c r="B258" t="str">
        <f>IF(A258="Rivers", "South South")</f>
        <v>South South</v>
      </c>
    </row>
    <row r="259" spans="1:2" x14ac:dyDescent="0.35">
      <c r="A259" t="s">
        <v>4</v>
      </c>
      <c r="B259" t="str">
        <f>IF(A259="Lagos","South West",IF(A259="Kwara","North Central"))</f>
        <v>South West</v>
      </c>
    </row>
    <row r="260" spans="1:2" x14ac:dyDescent="0.35">
      <c r="A260" t="s">
        <v>19</v>
      </c>
      <c r="B260" t="str">
        <f>IF(A260="Osun","South West")</f>
        <v>South West</v>
      </c>
    </row>
    <row r="261" spans="1:2" x14ac:dyDescent="0.35">
      <c r="A261" t="s">
        <v>36</v>
      </c>
      <c r="B261" t="str">
        <f>IF(A261="Ondo", "South West")</f>
        <v>South West</v>
      </c>
    </row>
    <row r="262" spans="1:2" x14ac:dyDescent="0.35">
      <c r="A262" t="s">
        <v>72</v>
      </c>
      <c r="B262" t="str">
        <f>IF(A262="Lagos","South West",IF(A262="Kwara","North Central"))</f>
        <v>North Central</v>
      </c>
    </row>
    <row r="263" spans="1:2" x14ac:dyDescent="0.35">
      <c r="A263" t="s">
        <v>13</v>
      </c>
      <c r="B263" t="str">
        <f>IF(A263="Ogun", "South West")</f>
        <v>South West</v>
      </c>
    </row>
    <row r="264" spans="1:2" x14ac:dyDescent="0.35">
      <c r="A264" t="s">
        <v>41</v>
      </c>
      <c r="B264" t="str">
        <f>IF(A264="Delta", "South South")</f>
        <v>South South</v>
      </c>
    </row>
    <row r="265" spans="1:2" x14ac:dyDescent="0.35">
      <c r="A265" t="s">
        <v>4</v>
      </c>
      <c r="B265" t="str">
        <f>IF(A265="Lagos","South West",IF(A265="Kwara","North Central"))</f>
        <v>South West</v>
      </c>
    </row>
    <row r="266" spans="1:2" x14ac:dyDescent="0.35">
      <c r="A266" t="s">
        <v>22</v>
      </c>
      <c r="B266" t="str">
        <f>IF(A266="Ekiti", "South West")</f>
        <v>South West</v>
      </c>
    </row>
    <row r="267" spans="1:2" x14ac:dyDescent="0.35">
      <c r="A267" s="1" t="s">
        <v>79</v>
      </c>
      <c r="B267" t="str">
        <f>IF(A267="International", "Others")</f>
        <v>Others</v>
      </c>
    </row>
    <row r="268" spans="1:2" x14ac:dyDescent="0.35">
      <c r="A268" t="s">
        <v>66</v>
      </c>
      <c r="B268" t="str">
        <f t="shared" ref="B268:B270" si="16">IF(A268="Others", "Others")</f>
        <v>Others</v>
      </c>
    </row>
    <row r="269" spans="1:2" x14ac:dyDescent="0.35">
      <c r="A269" t="s">
        <v>66</v>
      </c>
      <c r="B269" t="str">
        <f t="shared" si="16"/>
        <v>Others</v>
      </c>
    </row>
    <row r="270" spans="1:2" x14ac:dyDescent="0.35">
      <c r="A270" t="s">
        <v>66</v>
      </c>
      <c r="B270" t="str">
        <f t="shared" si="16"/>
        <v>Others</v>
      </c>
    </row>
    <row r="271" spans="1:2" x14ac:dyDescent="0.35">
      <c r="A271" t="s">
        <v>51</v>
      </c>
      <c r="B271" t="str">
        <f>IF(A271="Abia", "South East")</f>
        <v>South East</v>
      </c>
    </row>
    <row r="272" spans="1:2" x14ac:dyDescent="0.35">
      <c r="A272" t="s">
        <v>36</v>
      </c>
      <c r="B272" t="str">
        <f>IF(A272="Ondo", "South West")</f>
        <v>South West</v>
      </c>
    </row>
    <row r="273" spans="1:2" x14ac:dyDescent="0.35">
      <c r="A273" t="s">
        <v>4</v>
      </c>
      <c r="B273" t="str">
        <f>IF(A273="Lagos","South West",IF(A273="Kwara","North Central"))</f>
        <v>South West</v>
      </c>
    </row>
    <row r="274" spans="1:2" x14ac:dyDescent="0.35">
      <c r="A274" t="s">
        <v>8</v>
      </c>
      <c r="B274" t="str">
        <f>IF(A274="Oyo", "South West")</f>
        <v>South West</v>
      </c>
    </row>
    <row r="275" spans="1:2" x14ac:dyDescent="0.35">
      <c r="A275" t="s">
        <v>13</v>
      </c>
      <c r="B275" t="str">
        <f>IF(A275="Ogun", "South West")</f>
        <v>South West</v>
      </c>
    </row>
    <row r="276" spans="1:2" x14ac:dyDescent="0.35">
      <c r="A276" t="s">
        <v>4</v>
      </c>
      <c r="B276" t="str">
        <f>IF(A276="Lagos","South West",IF(A276="Kwara","North Central"))</f>
        <v>South West</v>
      </c>
    </row>
    <row r="277" spans="1:2" x14ac:dyDescent="0.35">
      <c r="A277" t="s">
        <v>4</v>
      </c>
      <c r="B277" t="str">
        <f>IF(A277="Lagos","South West",IF(A277="Kwara","North Central"))</f>
        <v>South West</v>
      </c>
    </row>
    <row r="278" spans="1:2" x14ac:dyDescent="0.35">
      <c r="A278" t="s">
        <v>8</v>
      </c>
      <c r="B278" t="str">
        <f t="shared" ref="B278:B279" si="17">IF(A278="Oyo", "South West")</f>
        <v>South West</v>
      </c>
    </row>
    <row r="279" spans="1:2" x14ac:dyDescent="0.35">
      <c r="A279" t="s">
        <v>8</v>
      </c>
      <c r="B279" t="str">
        <f t="shared" si="17"/>
        <v>South West</v>
      </c>
    </row>
    <row r="280" spans="1:2" x14ac:dyDescent="0.35">
      <c r="A280" t="s">
        <v>4</v>
      </c>
      <c r="B280" t="str">
        <f>IF(A280="Lagos","South West",IF(A280="Kwara","North Central"))</f>
        <v>South West</v>
      </c>
    </row>
    <row r="281" spans="1:2" x14ac:dyDescent="0.35">
      <c r="A281" t="s">
        <v>4</v>
      </c>
      <c r="B281" t="str">
        <f>IF(A281="Lagos","South West",IF(A281="Kwara","North Central"))</f>
        <v>South West</v>
      </c>
    </row>
    <row r="282" spans="1:2" x14ac:dyDescent="0.35">
      <c r="A282" t="s">
        <v>73</v>
      </c>
      <c r="B282" t="str">
        <f>IF(A282="Rivers", "South South")</f>
        <v>South South</v>
      </c>
    </row>
    <row r="283" spans="1:2" x14ac:dyDescent="0.35">
      <c r="A283" t="s">
        <v>36</v>
      </c>
      <c r="B283" t="str">
        <f>IF(A283="Ondo", "South West")</f>
        <v>South West</v>
      </c>
    </row>
    <row r="284" spans="1:2" x14ac:dyDescent="0.35">
      <c r="A284" t="s">
        <v>41</v>
      </c>
      <c r="B284" t="str">
        <f>IF(A284="Delta", "South South")</f>
        <v>South South</v>
      </c>
    </row>
    <row r="285" spans="1:2" x14ac:dyDescent="0.35">
      <c r="A285" t="s">
        <v>8</v>
      </c>
      <c r="B285" t="str">
        <f>IF(A285="Oyo", "South West")</f>
        <v>South West</v>
      </c>
    </row>
    <row r="286" spans="1:2" x14ac:dyDescent="0.35">
      <c r="A286" t="s">
        <v>19</v>
      </c>
      <c r="B286" t="str">
        <f>IF(A286="Osun","South West")</f>
        <v>South West</v>
      </c>
    </row>
    <row r="287" spans="1:2" x14ac:dyDescent="0.35">
      <c r="A287" t="s">
        <v>8</v>
      </c>
      <c r="B287" t="str">
        <f>IF(A287="Oyo", "South West")</f>
        <v>South West</v>
      </c>
    </row>
    <row r="288" spans="1:2" x14ac:dyDescent="0.35">
      <c r="A288" t="s">
        <v>77</v>
      </c>
      <c r="B288" t="str">
        <f>IF(A288="Plateau", "North Central")</f>
        <v>North Central</v>
      </c>
    </row>
    <row r="289" spans="1:2" x14ac:dyDescent="0.35">
      <c r="A289" t="s">
        <v>36</v>
      </c>
      <c r="B289" t="str">
        <f>IF(A289="Ondo", "South West")</f>
        <v>South West</v>
      </c>
    </row>
    <row r="290" spans="1:2" x14ac:dyDescent="0.35">
      <c r="A290" t="s">
        <v>30</v>
      </c>
      <c r="B290" t="str">
        <f>IF(A290="Nasarawa", "North Central")</f>
        <v>North Central</v>
      </c>
    </row>
    <row r="291" spans="1:2" x14ac:dyDescent="0.35">
      <c r="A291" t="s">
        <v>8</v>
      </c>
      <c r="B291" t="str">
        <f>IF(A291="Oyo", "South West")</f>
        <v>South West</v>
      </c>
    </row>
    <row r="292" spans="1:2" x14ac:dyDescent="0.35">
      <c r="A292" t="s">
        <v>36</v>
      </c>
      <c r="B292" t="str">
        <f>IF(A292="Ondo", "South West")</f>
        <v>South West</v>
      </c>
    </row>
    <row r="293" spans="1:2" x14ac:dyDescent="0.35">
      <c r="A293" t="s">
        <v>69</v>
      </c>
      <c r="B293" t="str">
        <f>IF(A293="Akwa-Ibom", "South East")</f>
        <v>South East</v>
      </c>
    </row>
    <row r="294" spans="1:2" x14ac:dyDescent="0.35">
      <c r="A294" t="s">
        <v>4</v>
      </c>
      <c r="B294" t="str">
        <f>IF(A294="Lagos","South West",IF(A294="Kwara","North Central"))</f>
        <v>South West</v>
      </c>
    </row>
    <row r="295" spans="1:2" x14ac:dyDescent="0.35">
      <c r="A295" t="s">
        <v>19</v>
      </c>
      <c r="B295" t="str">
        <f>IF(A295="Osun","South West")</f>
        <v>South West</v>
      </c>
    </row>
    <row r="296" spans="1:2" x14ac:dyDescent="0.35">
      <c r="A296" t="s">
        <v>8</v>
      </c>
      <c r="B296" t="str">
        <f>IF(A296="Oyo", "South West")</f>
        <v>South West</v>
      </c>
    </row>
    <row r="297" spans="1:2" x14ac:dyDescent="0.35">
      <c r="A297" t="s">
        <v>79</v>
      </c>
      <c r="B297" t="str">
        <f>IF(A297="International", "Others")</f>
        <v>Others</v>
      </c>
    </row>
    <row r="298" spans="1:2" x14ac:dyDescent="0.35">
      <c r="A298" t="s">
        <v>4</v>
      </c>
      <c r="B298" t="str">
        <f>IF(A298="Lagos","South West",IF(A298="Kwara","North Central"))</f>
        <v>South West</v>
      </c>
    </row>
    <row r="299" spans="1:2" x14ac:dyDescent="0.35">
      <c r="A299" t="s">
        <v>42</v>
      </c>
      <c r="B299" t="str">
        <f>IF(A299="Imo", "South East")</f>
        <v>South East</v>
      </c>
    </row>
    <row r="300" spans="1:2" x14ac:dyDescent="0.35">
      <c r="A300" t="s">
        <v>36</v>
      </c>
      <c r="B300" t="str">
        <f>IF(A300="Ondo", "South West")</f>
        <v>South West</v>
      </c>
    </row>
    <row r="301" spans="1:2" x14ac:dyDescent="0.35">
      <c r="A301" t="s">
        <v>19</v>
      </c>
      <c r="B301" t="str">
        <f t="shared" ref="B301:B302" si="18">IF(A301="Osun","South West")</f>
        <v>South West</v>
      </c>
    </row>
    <row r="302" spans="1:2" x14ac:dyDescent="0.35">
      <c r="A302" t="s">
        <v>19</v>
      </c>
      <c r="B302" t="str">
        <f t="shared" si="18"/>
        <v>South West</v>
      </c>
    </row>
    <row r="303" spans="1:2" x14ac:dyDescent="0.35">
      <c r="A303" t="s">
        <v>13</v>
      </c>
      <c r="B303" t="str">
        <f>IF(A303="Ogun", "South West")</f>
        <v>South West</v>
      </c>
    </row>
    <row r="304" spans="1:2" x14ac:dyDescent="0.35">
      <c r="A304" t="s">
        <v>73</v>
      </c>
      <c r="B304" t="str">
        <f>IF(A304="Rivers", "South South")</f>
        <v>South South</v>
      </c>
    </row>
    <row r="305" spans="1:2" x14ac:dyDescent="0.35">
      <c r="A305" t="s">
        <v>8</v>
      </c>
      <c r="B305" t="str">
        <f>IF(A305="Oyo", "South West")</f>
        <v>South West</v>
      </c>
    </row>
    <row r="306" spans="1:2" x14ac:dyDescent="0.35">
      <c r="A306" t="s">
        <v>66</v>
      </c>
      <c r="B306" t="str">
        <f>IF(A306="Others", "Others")</f>
        <v>Others</v>
      </c>
    </row>
    <row r="307" spans="1:2" x14ac:dyDescent="0.35">
      <c r="A307" t="s">
        <v>4</v>
      </c>
      <c r="B307" t="str">
        <f>IF(A307="Lagos","South West",IF(A307="Kwara","North Central"))</f>
        <v>South West</v>
      </c>
    </row>
    <row r="308" spans="1:2" x14ac:dyDescent="0.35">
      <c r="A308" t="s">
        <v>14</v>
      </c>
      <c r="B308" t="str">
        <f>IF(A308="Ebonyi", "South East")</f>
        <v>South East</v>
      </c>
    </row>
    <row r="309" spans="1:2" x14ac:dyDescent="0.35">
      <c r="A309" t="s">
        <v>36</v>
      </c>
      <c r="B309" t="str">
        <f>IF(A309="Ondo", "South West")</f>
        <v>South West</v>
      </c>
    </row>
    <row r="310" spans="1:2" x14ac:dyDescent="0.35">
      <c r="A310" t="s">
        <v>66</v>
      </c>
      <c r="B310" t="str">
        <f>IF(A310="Others", "Others")</f>
        <v>Others</v>
      </c>
    </row>
    <row r="311" spans="1:2" x14ac:dyDescent="0.35">
      <c r="A311" t="s">
        <v>13</v>
      </c>
      <c r="B311" t="str">
        <f>IF(A311="Ogun", "South West")</f>
        <v>South West</v>
      </c>
    </row>
    <row r="312" spans="1:2" x14ac:dyDescent="0.35">
      <c r="A312" t="s">
        <v>19</v>
      </c>
      <c r="B312" t="str">
        <f>IF(A312="Osun","South West")</f>
        <v>South West</v>
      </c>
    </row>
    <row r="313" spans="1:2" x14ac:dyDescent="0.35">
      <c r="A313" t="s">
        <v>4</v>
      </c>
      <c r="B313" t="str">
        <f>IF(A313="Lagos","South West",IF(A313="Kwara","North Central"))</f>
        <v>South West</v>
      </c>
    </row>
    <row r="314" spans="1:2" x14ac:dyDescent="0.35">
      <c r="A314" t="s">
        <v>66</v>
      </c>
      <c r="B314" t="str">
        <f>IF(A314="Others", "Others")</f>
        <v>Others</v>
      </c>
    </row>
    <row r="315" spans="1:2" x14ac:dyDescent="0.35">
      <c r="A315" t="s">
        <v>73</v>
      </c>
      <c r="B315" t="str">
        <f>IF(A315="Rivers", "South South")</f>
        <v>South South</v>
      </c>
    </row>
    <row r="316" spans="1:2" x14ac:dyDescent="0.35">
      <c r="A316" t="s">
        <v>70</v>
      </c>
      <c r="B316" t="str">
        <f>IF(A316="FCT", "North Central")</f>
        <v>North Central</v>
      </c>
    </row>
    <row r="317" spans="1:2" x14ac:dyDescent="0.35">
      <c r="A317" t="s">
        <v>70</v>
      </c>
      <c r="B317" t="str">
        <f>IF(A317="FCT", "North Central")</f>
        <v>North Central</v>
      </c>
    </row>
    <row r="318" spans="1:2" x14ac:dyDescent="0.35">
      <c r="A318" t="s">
        <v>70</v>
      </c>
      <c r="B318" t="str">
        <f>IF(A318="FCT", "North Central")</f>
        <v>North Central</v>
      </c>
    </row>
    <row r="319" spans="1:2" x14ac:dyDescent="0.35">
      <c r="A319" t="s">
        <v>4</v>
      </c>
      <c r="B319" t="str">
        <f>IF(A319="Lagos","South West",IF(A319="Kwara","North Central"))</f>
        <v>South West</v>
      </c>
    </row>
    <row r="320" spans="1:2" x14ac:dyDescent="0.35">
      <c r="A320" t="s">
        <v>70</v>
      </c>
      <c r="B320" t="str">
        <f>IF(A320="FCT", "North Central")</f>
        <v>North Central</v>
      </c>
    </row>
    <row r="321" spans="1:2" x14ac:dyDescent="0.35">
      <c r="A321" t="s">
        <v>8</v>
      </c>
      <c r="B321" t="str">
        <f t="shared" ref="B321:B322" si="19">IF(A321="Oyo", "South West")</f>
        <v>South West</v>
      </c>
    </row>
    <row r="322" spans="1:2" x14ac:dyDescent="0.35">
      <c r="A322" t="s">
        <v>8</v>
      </c>
      <c r="B322" t="str">
        <f t="shared" si="19"/>
        <v>South West</v>
      </c>
    </row>
    <row r="323" spans="1:2" x14ac:dyDescent="0.35">
      <c r="A323" t="s">
        <v>19</v>
      </c>
      <c r="B323" t="str">
        <f>IF(A323="Osun","South West")</f>
        <v>South West</v>
      </c>
    </row>
    <row r="324" spans="1:2" x14ac:dyDescent="0.35">
      <c r="A324" t="s">
        <v>51</v>
      </c>
      <c r="B324" t="str">
        <f>IF(A324="Abia", "South East")</f>
        <v>South East</v>
      </c>
    </row>
    <row r="325" spans="1:2" x14ac:dyDescent="0.35">
      <c r="A325" t="s">
        <v>13</v>
      </c>
      <c r="B325" t="str">
        <f>IF(A325="Ogun", "South West")</f>
        <v>South West</v>
      </c>
    </row>
    <row r="326" spans="1:2" x14ac:dyDescent="0.35">
      <c r="A326" t="s">
        <v>73</v>
      </c>
      <c r="B326" t="str">
        <f>IF(A326="Rivers", "South South")</f>
        <v>South South</v>
      </c>
    </row>
    <row r="327" spans="1:2" x14ac:dyDescent="0.35">
      <c r="A327" t="s">
        <v>8</v>
      </c>
      <c r="B327" t="str">
        <f>IF(A327="Oyo", "South West")</f>
        <v>South West</v>
      </c>
    </row>
    <row r="328" spans="1:2" x14ac:dyDescent="0.35">
      <c r="A328" t="s">
        <v>13</v>
      </c>
      <c r="B328" t="str">
        <f>IF(A328="Ogun", "South West")</f>
        <v>South West</v>
      </c>
    </row>
    <row r="329" spans="1:2" x14ac:dyDescent="0.35">
      <c r="A329" t="s">
        <v>73</v>
      </c>
      <c r="B329" t="str">
        <f>IF(A329="Rivers", "South South")</f>
        <v>South South</v>
      </c>
    </row>
    <row r="330" spans="1:2" x14ac:dyDescent="0.35">
      <c r="A330" t="s">
        <v>79</v>
      </c>
      <c r="B330" t="str">
        <f>IF(A330="International", "Others")</f>
        <v>Others</v>
      </c>
    </row>
    <row r="331" spans="1:2" x14ac:dyDescent="0.35">
      <c r="A331" t="s">
        <v>4</v>
      </c>
      <c r="B331" t="str">
        <f>IF(A331="Lagos","South West",IF(A331="Kwara","North Central"))</f>
        <v>South West</v>
      </c>
    </row>
    <row r="332" spans="1:2" x14ac:dyDescent="0.35">
      <c r="A332" t="s">
        <v>19</v>
      </c>
      <c r="B332" t="str">
        <f>IF(A332="Osun","South West")</f>
        <v>South West</v>
      </c>
    </row>
    <row r="333" spans="1:2" x14ac:dyDescent="0.35">
      <c r="A333" t="s">
        <v>8</v>
      </c>
      <c r="B333" t="str">
        <f>IF(A333="Oyo", "South West")</f>
        <v>South West</v>
      </c>
    </row>
    <row r="334" spans="1:2" x14ac:dyDescent="0.35">
      <c r="A334" t="s">
        <v>36</v>
      </c>
      <c r="B334" t="str">
        <f>IF(A334="Ondo", "South West")</f>
        <v>South West</v>
      </c>
    </row>
    <row r="335" spans="1:2" x14ac:dyDescent="0.35">
      <c r="A335" t="s">
        <v>66</v>
      </c>
      <c r="B335" t="str">
        <f t="shared" ref="B335:B336" si="20">IF(A335="Others", "Others")</f>
        <v>Others</v>
      </c>
    </row>
    <row r="336" spans="1:2" x14ac:dyDescent="0.35">
      <c r="A336" t="s">
        <v>66</v>
      </c>
      <c r="B336" t="str">
        <f t="shared" si="20"/>
        <v>Others</v>
      </c>
    </row>
    <row r="337" spans="1:2" x14ac:dyDescent="0.35">
      <c r="A337" t="s">
        <v>4</v>
      </c>
      <c r="B337" t="str">
        <f>IF(A337="Lagos","South West",IF(A337="Kwara","North Central"))</f>
        <v>South West</v>
      </c>
    </row>
    <row r="338" spans="1:2" x14ac:dyDescent="0.35">
      <c r="A338" t="s">
        <v>4</v>
      </c>
      <c r="B338" t="str">
        <f>IF(A338="Lagos","South West",IF(A338="Kwara","North Central"))</f>
        <v>South West</v>
      </c>
    </row>
    <row r="339" spans="1:2" x14ac:dyDescent="0.35">
      <c r="A339" t="s">
        <v>70</v>
      </c>
      <c r="B339" t="str">
        <f>IF(A339="FCT", "North Central")</f>
        <v>North Central</v>
      </c>
    </row>
    <row r="340" spans="1:2" x14ac:dyDescent="0.35">
      <c r="A340" t="s">
        <v>36</v>
      </c>
      <c r="B340" t="str">
        <f>IF(A340="Ondo", "South West")</f>
        <v>South West</v>
      </c>
    </row>
    <row r="341" spans="1:2" x14ac:dyDescent="0.35">
      <c r="A341" t="s">
        <v>72</v>
      </c>
      <c r="B341" t="str">
        <f>IF(A341="Lagos","South West",IF(A341="Kwara","North Central"))</f>
        <v>North Central</v>
      </c>
    </row>
    <row r="342" spans="1:2" x14ac:dyDescent="0.35">
      <c r="A342" s="1" t="s">
        <v>69</v>
      </c>
      <c r="B342" t="str">
        <f t="shared" ref="B342:B343" si="21">IF(A342="Akwa-Ibom", "South East")</f>
        <v>South East</v>
      </c>
    </row>
    <row r="343" spans="1:2" x14ac:dyDescent="0.35">
      <c r="A343" s="1" t="s">
        <v>69</v>
      </c>
      <c r="B343" t="str">
        <f t="shared" si="21"/>
        <v>South East</v>
      </c>
    </row>
    <row r="344" spans="1:2" x14ac:dyDescent="0.35">
      <c r="A344" t="s">
        <v>73</v>
      </c>
      <c r="B344" t="str">
        <f>IF(A344="Rivers", "South South")</f>
        <v>South South</v>
      </c>
    </row>
    <row r="345" spans="1:2" x14ac:dyDescent="0.35">
      <c r="A345" t="s">
        <v>4</v>
      </c>
      <c r="B345" t="str">
        <f>IF(A345="Lagos","South West",IF(A345="Kwara","North Central"))</f>
        <v>South West</v>
      </c>
    </row>
    <row r="346" spans="1:2" x14ac:dyDescent="0.35">
      <c r="A346" t="s">
        <v>73</v>
      </c>
      <c r="B346" t="str">
        <f>IF(A346="Rivers", "South South")</f>
        <v>South South</v>
      </c>
    </row>
    <row r="347" spans="1:2" x14ac:dyDescent="0.35">
      <c r="A347" t="s">
        <v>4</v>
      </c>
      <c r="B347" t="str">
        <f>IF(A347="Lagos","South West",IF(A347="Kwara","North Central"))</f>
        <v>South West</v>
      </c>
    </row>
    <row r="348" spans="1:2" x14ac:dyDescent="0.35">
      <c r="A348" t="s">
        <v>72</v>
      </c>
      <c r="B348" t="str">
        <f>IF(A348="Lagos","South West",IF(A348="Kwara","North Central"))</f>
        <v>North Central</v>
      </c>
    </row>
    <row r="349" spans="1:2" x14ac:dyDescent="0.35">
      <c r="A349" s="1" t="s">
        <v>69</v>
      </c>
      <c r="B349" t="str">
        <f>IF(A349="Akwa-Ibom", "South East")</f>
        <v>South East</v>
      </c>
    </row>
    <row r="350" spans="1:2" x14ac:dyDescent="0.35">
      <c r="A350" t="s">
        <v>4</v>
      </c>
      <c r="B350" t="str">
        <f>IF(A350="Lagos","South West",IF(A350="Kwara","North Central"))</f>
        <v>South West</v>
      </c>
    </row>
    <row r="351" spans="1:2" x14ac:dyDescent="0.35">
      <c r="A351" t="s">
        <v>4</v>
      </c>
      <c r="B351" t="str">
        <f>IF(A351="Lagos","South West",IF(A351="Kwara","North Central"))</f>
        <v>South West</v>
      </c>
    </row>
    <row r="352" spans="1:2" x14ac:dyDescent="0.35">
      <c r="A352" t="s">
        <v>66</v>
      </c>
      <c r="B352" t="str">
        <f t="shared" ref="B352:B353" si="22">IF(A352="Others", "Others")</f>
        <v>Others</v>
      </c>
    </row>
    <row r="353" spans="1:2" x14ac:dyDescent="0.35">
      <c r="A353" t="s">
        <v>66</v>
      </c>
      <c r="B353" t="str">
        <f t="shared" si="22"/>
        <v>Others</v>
      </c>
    </row>
    <row r="354" spans="1:2" x14ac:dyDescent="0.35">
      <c r="A354" t="s">
        <v>4</v>
      </c>
      <c r="B354" t="str">
        <f>IF(A354="Lagos","South West",IF(A354="Kwara","North Central"))</f>
        <v>South West</v>
      </c>
    </row>
    <row r="355" spans="1:2" x14ac:dyDescent="0.35">
      <c r="A355" t="s">
        <v>4</v>
      </c>
      <c r="B355" t="str">
        <f>IF(A355="Lagos","South West",IF(A355="Kwara","North Central"))</f>
        <v>South West</v>
      </c>
    </row>
    <row r="356" spans="1:2" x14ac:dyDescent="0.35">
      <c r="A356" t="s">
        <v>79</v>
      </c>
      <c r="B356" t="str">
        <f>IF(A356="International", "Others")</f>
        <v>Others</v>
      </c>
    </row>
    <row r="357" spans="1:2" x14ac:dyDescent="0.35">
      <c r="A357" t="s">
        <v>13</v>
      </c>
      <c r="B357" t="str">
        <f>IF(A357="Ogun", "South West")</f>
        <v>South West</v>
      </c>
    </row>
    <row r="358" spans="1:2" x14ac:dyDescent="0.35">
      <c r="A358" t="s">
        <v>70</v>
      </c>
      <c r="B358" t="str">
        <f>IF(A358="FCT", "North Central")</f>
        <v>North Central</v>
      </c>
    </row>
    <row r="359" spans="1:2" x14ac:dyDescent="0.35">
      <c r="A359" t="s">
        <v>70</v>
      </c>
      <c r="B359" t="str">
        <f>IF(A359="FCT", "North Central")</f>
        <v>North Central</v>
      </c>
    </row>
    <row r="360" spans="1:2" x14ac:dyDescent="0.35">
      <c r="A360" t="s">
        <v>4</v>
      </c>
      <c r="B360" t="str">
        <f>IF(A360="Lagos","South West",IF(A360="Kwara","North Central"))</f>
        <v>South West</v>
      </c>
    </row>
    <row r="361" spans="1:2" x14ac:dyDescent="0.35">
      <c r="A361" t="s">
        <v>77</v>
      </c>
      <c r="B361" t="str">
        <f>IF(A361="Plateau", "North Central")</f>
        <v>North Central</v>
      </c>
    </row>
    <row r="362" spans="1:2" x14ac:dyDescent="0.35">
      <c r="A362" t="s">
        <v>13</v>
      </c>
      <c r="B362" t="str">
        <f>IF(A362="Ogun", "South West")</f>
        <v>South West</v>
      </c>
    </row>
    <row r="363" spans="1:2" x14ac:dyDescent="0.35">
      <c r="A363" t="s">
        <v>73</v>
      </c>
      <c r="B363" t="str">
        <f>IF(A363="Rivers", "South South")</f>
        <v>South South</v>
      </c>
    </row>
    <row r="364" spans="1:2" x14ac:dyDescent="0.35">
      <c r="A364" t="s">
        <v>8</v>
      </c>
      <c r="B364" t="str">
        <f>IF(A364="Oyo", "South West")</f>
        <v>South West</v>
      </c>
    </row>
    <row r="365" spans="1:2" x14ac:dyDescent="0.35">
      <c r="A365" t="s">
        <v>4</v>
      </c>
      <c r="B365" t="str">
        <f>IF(A365="Lagos","South West",IF(A365="Kwara","North Central"))</f>
        <v>South West</v>
      </c>
    </row>
    <row r="366" spans="1:2" x14ac:dyDescent="0.35">
      <c r="A366" t="s">
        <v>4</v>
      </c>
      <c r="B366" t="str">
        <f>IF(A366="Lagos","South West",IF(A366="Kwara","North Central"))</f>
        <v>South West</v>
      </c>
    </row>
    <row r="367" spans="1:2" x14ac:dyDescent="0.35">
      <c r="A367" t="s">
        <v>66</v>
      </c>
      <c r="B367" t="str">
        <f>IF(A367="Others", "Others")</f>
        <v>Others</v>
      </c>
    </row>
    <row r="368" spans="1:2" x14ac:dyDescent="0.35">
      <c r="A368" t="s">
        <v>22</v>
      </c>
      <c r="B368" t="str">
        <f>IF(A368="Ekiti", "South West")</f>
        <v>South West</v>
      </c>
    </row>
    <row r="369" spans="1:2" x14ac:dyDescent="0.35">
      <c r="A369" t="s">
        <v>21</v>
      </c>
      <c r="B369" t="str">
        <f>IF(A369="Kano", "North Central")</f>
        <v>North Central</v>
      </c>
    </row>
    <row r="370" spans="1:2" x14ac:dyDescent="0.35">
      <c r="A370" t="s">
        <v>73</v>
      </c>
      <c r="B370" t="str">
        <f>IF(A370="Rivers", "South South")</f>
        <v>South South</v>
      </c>
    </row>
    <row r="371" spans="1:2" x14ac:dyDescent="0.35">
      <c r="A371" t="s">
        <v>66</v>
      </c>
      <c r="B371" t="str">
        <f>IF(A371="Others", "Others")</f>
        <v>Others</v>
      </c>
    </row>
    <row r="372" spans="1:2" x14ac:dyDescent="0.35">
      <c r="A372" t="s">
        <v>22</v>
      </c>
      <c r="B372" t="str">
        <f>IF(A372="Ekiti", "South West")</f>
        <v>South West</v>
      </c>
    </row>
    <row r="373" spans="1:2" x14ac:dyDescent="0.35">
      <c r="A373" t="s">
        <v>4</v>
      </c>
      <c r="B373" t="str">
        <f>IF(A373="Lagos","South West",IF(A373="Kwara","North Central"))</f>
        <v>South West</v>
      </c>
    </row>
    <row r="374" spans="1:2" x14ac:dyDescent="0.35">
      <c r="A374" t="s">
        <v>66</v>
      </c>
      <c r="B374" t="str">
        <f>IF(A374="Others", "Others")</f>
        <v>Others</v>
      </c>
    </row>
    <row r="375" spans="1:2" x14ac:dyDescent="0.35">
      <c r="A375" t="s">
        <v>4</v>
      </c>
      <c r="B375" t="str">
        <f>IF(A375="Lagos","South West",IF(A375="Kwara","North Central"))</f>
        <v>South West</v>
      </c>
    </row>
    <row r="376" spans="1:2" x14ac:dyDescent="0.35">
      <c r="A376" t="s">
        <v>13</v>
      </c>
      <c r="B376" t="str">
        <f>IF(A376="Ogun", "South West")</f>
        <v>South West</v>
      </c>
    </row>
    <row r="377" spans="1:2" x14ac:dyDescent="0.35">
      <c r="A377" t="s">
        <v>8</v>
      </c>
      <c r="B377" t="str">
        <f>IF(A377="Oyo", "South West")</f>
        <v>South West</v>
      </c>
    </row>
    <row r="378" spans="1:2" x14ac:dyDescent="0.35">
      <c r="A378" t="s">
        <v>36</v>
      </c>
      <c r="B378" t="str">
        <f>IF(A378="Ondo", "South West")</f>
        <v>South West</v>
      </c>
    </row>
    <row r="379" spans="1:2" x14ac:dyDescent="0.35">
      <c r="A379" t="s">
        <v>19</v>
      </c>
      <c r="B379" t="str">
        <f>IF(A379="Osun","South West")</f>
        <v>South West</v>
      </c>
    </row>
    <row r="380" spans="1:2" x14ac:dyDescent="0.35">
      <c r="A380" t="s">
        <v>4</v>
      </c>
      <c r="B380" t="str">
        <f>IF(A380="Lagos","South West",IF(A380="Kwara","North Central"))</f>
        <v>South West</v>
      </c>
    </row>
    <row r="381" spans="1:2" x14ac:dyDescent="0.35">
      <c r="A381" t="s">
        <v>36</v>
      </c>
      <c r="B381" t="str">
        <f>IF(A381="Ondo", "South West")</f>
        <v>South West</v>
      </c>
    </row>
    <row r="382" spans="1:2" x14ac:dyDescent="0.35">
      <c r="A382" t="s">
        <v>8</v>
      </c>
      <c r="B382" t="str">
        <f>IF(A382="Oyo", "South West")</f>
        <v>South West</v>
      </c>
    </row>
    <row r="383" spans="1:2" x14ac:dyDescent="0.35">
      <c r="A383" t="s">
        <v>36</v>
      </c>
      <c r="B383" t="str">
        <f>IF(A383="Ondo", "South West")</f>
        <v>South West</v>
      </c>
    </row>
    <row r="384" spans="1:2" x14ac:dyDescent="0.35">
      <c r="A384" t="s">
        <v>79</v>
      </c>
      <c r="B384" t="str">
        <f>IF(A384="International", "Others")</f>
        <v>Others</v>
      </c>
    </row>
    <row r="385" spans="1:2" x14ac:dyDescent="0.35">
      <c r="A385" t="s">
        <v>8</v>
      </c>
      <c r="B385" t="str">
        <f>IF(A385="Oyo", "South West")</f>
        <v>South West</v>
      </c>
    </row>
    <row r="386" spans="1:2" x14ac:dyDescent="0.35">
      <c r="A386" t="s">
        <v>20</v>
      </c>
      <c r="B386" t="str">
        <f>IF(A386="Anambra", "South East")</f>
        <v>South East</v>
      </c>
    </row>
    <row r="387" spans="1:2" x14ac:dyDescent="0.35">
      <c r="A387" t="s">
        <v>19</v>
      </c>
      <c r="B387" t="str">
        <f>IF(A387="Osun","South West")</f>
        <v>South West</v>
      </c>
    </row>
    <row r="388" spans="1:2" x14ac:dyDescent="0.35">
      <c r="A388" t="s">
        <v>36</v>
      </c>
      <c r="B388" t="str">
        <f>IF(A388="Ondo", "South West")</f>
        <v>South West</v>
      </c>
    </row>
    <row r="389" spans="1:2" x14ac:dyDescent="0.35">
      <c r="A389" t="s">
        <v>36</v>
      </c>
      <c r="B389" t="str">
        <f>IF(A389="Ondo", "South West")</f>
        <v>South West</v>
      </c>
    </row>
    <row r="390" spans="1:2" x14ac:dyDescent="0.35">
      <c r="A390" t="s">
        <v>66</v>
      </c>
      <c r="B390" t="str">
        <f>IF(A390="Others", "Others")</f>
        <v>Others</v>
      </c>
    </row>
    <row r="391" spans="1:2" x14ac:dyDescent="0.35">
      <c r="A391" t="s">
        <v>77</v>
      </c>
      <c r="B391" t="str">
        <f>IF(A391="Plateau", "North Central")</f>
        <v>North Central</v>
      </c>
    </row>
    <row r="392" spans="1:2" x14ac:dyDescent="0.35">
      <c r="A392" t="s">
        <v>8</v>
      </c>
      <c r="B392" t="str">
        <f>IF(A392="Oyo", "South West")</f>
        <v>South West</v>
      </c>
    </row>
    <row r="393" spans="1:2" x14ac:dyDescent="0.35">
      <c r="A393" t="s">
        <v>4</v>
      </c>
      <c r="B393" t="str">
        <f>IF(A393="Lagos","South West",IF(A393="Kwara","North Central"))</f>
        <v>South West</v>
      </c>
    </row>
    <row r="394" spans="1:2" x14ac:dyDescent="0.35">
      <c r="A394" t="s">
        <v>75</v>
      </c>
      <c r="B394" t="str">
        <f>IF(A394="Niger", "North Central")</f>
        <v>North Central</v>
      </c>
    </row>
    <row r="395" spans="1:2" x14ac:dyDescent="0.35">
      <c r="A395" t="s">
        <v>66</v>
      </c>
      <c r="B395" t="str">
        <f>IF(A395="Others", "Others")</f>
        <v>Others</v>
      </c>
    </row>
    <row r="396" spans="1:2" x14ac:dyDescent="0.35">
      <c r="A396" t="s">
        <v>4</v>
      </c>
      <c r="B396" t="str">
        <f>IF(A396="Lagos","South West",IF(A396="Kwara","North Central"))</f>
        <v>South West</v>
      </c>
    </row>
    <row r="397" spans="1:2" x14ac:dyDescent="0.35">
      <c r="A397" t="s">
        <v>13</v>
      </c>
      <c r="B397" t="str">
        <f>IF(A397="Ogun", "South West")</f>
        <v>South West</v>
      </c>
    </row>
    <row r="398" spans="1:2" x14ac:dyDescent="0.35">
      <c r="A398" t="s">
        <v>4</v>
      </c>
      <c r="B398" t="str">
        <f>IF(A398="Lagos","South West",IF(A398="Kwara","North Central"))</f>
        <v>South West</v>
      </c>
    </row>
    <row r="399" spans="1:2" x14ac:dyDescent="0.35">
      <c r="A399" t="s">
        <v>4</v>
      </c>
      <c r="B399" t="str">
        <f>IF(A399="Lagos","South West",IF(A399="Kwara","North Central"))</f>
        <v>South West</v>
      </c>
    </row>
    <row r="400" spans="1:2" x14ac:dyDescent="0.35">
      <c r="A400" t="s">
        <v>19</v>
      </c>
      <c r="B400" t="str">
        <f>IF(A400="Osun","South West")</f>
        <v>South West</v>
      </c>
    </row>
    <row r="401" spans="1:2" x14ac:dyDescent="0.35">
      <c r="A401" t="s">
        <v>41</v>
      </c>
      <c r="B401" t="str">
        <f>IF(A401="Delta", "South South")</f>
        <v>South South</v>
      </c>
    </row>
    <row r="402" spans="1:2" x14ac:dyDescent="0.35">
      <c r="A402" t="s">
        <v>13</v>
      </c>
      <c r="B402" t="str">
        <f>IF(A402="Ogun", "South West")</f>
        <v>South West</v>
      </c>
    </row>
    <row r="403" spans="1:2" x14ac:dyDescent="0.35">
      <c r="A403" t="s">
        <v>4</v>
      </c>
      <c r="B403" t="str">
        <f>IF(A403="Lagos","South West",IF(A403="Kwara","North Central"))</f>
        <v>South West</v>
      </c>
    </row>
    <row r="404" spans="1:2" x14ac:dyDescent="0.35">
      <c r="A404" t="s">
        <v>51</v>
      </c>
      <c r="B404" t="str">
        <f>IF(A404="Abia", "South East")</f>
        <v>South East</v>
      </c>
    </row>
    <row r="405" spans="1:2" x14ac:dyDescent="0.35">
      <c r="A405" t="s">
        <v>4</v>
      </c>
      <c r="B405" t="str">
        <f>IF(A405="Lagos","South West",IF(A405="Kwara","North Central"))</f>
        <v>South West</v>
      </c>
    </row>
    <row r="406" spans="1:2" x14ac:dyDescent="0.35">
      <c r="A406" t="s">
        <v>42</v>
      </c>
      <c r="B406" t="str">
        <f>IF(A406="Imo", "South East")</f>
        <v>South East</v>
      </c>
    </row>
    <row r="407" spans="1:2" x14ac:dyDescent="0.35">
      <c r="A407" t="s">
        <v>73</v>
      </c>
      <c r="B407" t="str">
        <f>IF(A407="Rivers", "South South")</f>
        <v>South South</v>
      </c>
    </row>
    <row r="408" spans="1:2" x14ac:dyDescent="0.35">
      <c r="A408" t="s">
        <v>36</v>
      </c>
      <c r="B408" t="str">
        <f>IF(A408="Ondo", "South West")</f>
        <v>South West</v>
      </c>
    </row>
    <row r="409" spans="1:2" x14ac:dyDescent="0.35">
      <c r="A409" t="s">
        <v>66</v>
      </c>
      <c r="B409" t="str">
        <f>IF(A409="Others", "Others")</f>
        <v>Others</v>
      </c>
    </row>
    <row r="410" spans="1:2" x14ac:dyDescent="0.35">
      <c r="A410" t="s">
        <v>4</v>
      </c>
      <c r="B410" t="str">
        <f>IF(A410="Lagos","South West",IF(A410="Kwara","North Central"))</f>
        <v>South West</v>
      </c>
    </row>
    <row r="411" spans="1:2" x14ac:dyDescent="0.35">
      <c r="A411" t="s">
        <v>66</v>
      </c>
      <c r="B411" t="str">
        <f>IF(A411="Others", "Others")</f>
        <v>Others</v>
      </c>
    </row>
    <row r="412" spans="1:2" x14ac:dyDescent="0.35">
      <c r="A412" t="s">
        <v>66</v>
      </c>
      <c r="B412" t="str">
        <f>IF(A412="Others", "Others")</f>
        <v>Others</v>
      </c>
    </row>
    <row r="413" spans="1:2" x14ac:dyDescent="0.35">
      <c r="A413" t="s">
        <v>22</v>
      </c>
      <c r="B413" t="str">
        <f>IF(A413="Ekiti", "South West")</f>
        <v>South West</v>
      </c>
    </row>
    <row r="414" spans="1:2" x14ac:dyDescent="0.35">
      <c r="A414" t="s">
        <v>66</v>
      </c>
      <c r="B414" t="str">
        <f>IF(A414="Others", "Others")</f>
        <v>Others</v>
      </c>
    </row>
    <row r="415" spans="1:2" x14ac:dyDescent="0.35">
      <c r="A415" t="s">
        <v>4</v>
      </c>
      <c r="B415" t="str">
        <f>IF(A415="Lagos","South West",IF(A415="Kwara","North Central"))</f>
        <v>South West</v>
      </c>
    </row>
    <row r="416" spans="1:2" x14ac:dyDescent="0.35">
      <c r="A416" t="s">
        <v>69</v>
      </c>
      <c r="B416" t="str">
        <f>IF(A416="Akwa-Ibom", "South East")</f>
        <v>South East</v>
      </c>
    </row>
    <row r="417" spans="1:2" x14ac:dyDescent="0.35">
      <c r="A417" t="s">
        <v>76</v>
      </c>
      <c r="B417" t="str">
        <f>IF(A417="Kogi", "North Central")</f>
        <v>North Central</v>
      </c>
    </row>
    <row r="418" spans="1:2" x14ac:dyDescent="0.35">
      <c r="A418" t="s">
        <v>4</v>
      </c>
      <c r="B418" t="str">
        <f>IF(A418="Lagos","South West",IF(A418="Kwara","North Central"))</f>
        <v>South West</v>
      </c>
    </row>
    <row r="419" spans="1:2" x14ac:dyDescent="0.35">
      <c r="A419" t="s">
        <v>66</v>
      </c>
      <c r="B419" t="str">
        <f>IF(A419="Others", "Others")</f>
        <v>Others</v>
      </c>
    </row>
    <row r="420" spans="1:2" x14ac:dyDescent="0.35">
      <c r="A420" t="s">
        <v>4</v>
      </c>
      <c r="B420" t="str">
        <f>IF(A420="Lagos","South West",IF(A420="Kwara","North Central"))</f>
        <v>South West</v>
      </c>
    </row>
    <row r="421" spans="1:2" x14ac:dyDescent="0.35">
      <c r="A421" t="s">
        <v>76</v>
      </c>
      <c r="B421" t="str">
        <f>IF(A421="Kogi", "North Central")</f>
        <v>North Central</v>
      </c>
    </row>
    <row r="422" spans="1:2" x14ac:dyDescent="0.35">
      <c r="A422" t="s">
        <v>22</v>
      </c>
      <c r="B422" t="str">
        <f>IF(A422="Ekiti", "South West")</f>
        <v>South West</v>
      </c>
    </row>
    <row r="423" spans="1:2" x14ac:dyDescent="0.35">
      <c r="A423" t="s">
        <v>4</v>
      </c>
      <c r="B423" t="str">
        <f>IF(A423="Lagos","South West",IF(A423="Kwara","North Central"))</f>
        <v>South West</v>
      </c>
    </row>
    <row r="424" spans="1:2" x14ac:dyDescent="0.35">
      <c r="A424" t="s">
        <v>51</v>
      </c>
      <c r="B424" t="str">
        <f>IF(A424="Abia", "South East")</f>
        <v>South East</v>
      </c>
    </row>
    <row r="425" spans="1:2" x14ac:dyDescent="0.35">
      <c r="A425" t="s">
        <v>22</v>
      </c>
      <c r="B425" t="str">
        <f>IF(A425="Ekiti", "South West")</f>
        <v>South West</v>
      </c>
    </row>
    <row r="426" spans="1:2" x14ac:dyDescent="0.35">
      <c r="A426" t="s">
        <v>4</v>
      </c>
      <c r="B426" t="str">
        <f>IF(A426="Lagos","South West",IF(A426="Kwara","North Central"))</f>
        <v>South West</v>
      </c>
    </row>
    <row r="427" spans="1:2" x14ac:dyDescent="0.35">
      <c r="A427" t="s">
        <v>8</v>
      </c>
      <c r="B427" t="str">
        <f>IF(A427="Oyo", "South West")</f>
        <v>South West</v>
      </c>
    </row>
    <row r="428" spans="1:2" x14ac:dyDescent="0.35">
      <c r="A428" t="s">
        <v>4</v>
      </c>
      <c r="B428" t="str">
        <f>IF(A428="Lagos","South West",IF(A428="Kwara","North Central"))</f>
        <v>South West</v>
      </c>
    </row>
    <row r="429" spans="1:2" x14ac:dyDescent="0.35">
      <c r="A429" t="s">
        <v>42</v>
      </c>
      <c r="B429" t="str">
        <f>IF(A429="Imo", "South East")</f>
        <v>South East</v>
      </c>
    </row>
    <row r="430" spans="1:2" x14ac:dyDescent="0.35">
      <c r="A430" s="1" t="s">
        <v>18</v>
      </c>
      <c r="B430" t="str">
        <f>IF(A430="Enugu", "South East")</f>
        <v>South East</v>
      </c>
    </row>
    <row r="431" spans="1:2" x14ac:dyDescent="0.35">
      <c r="A431" t="s">
        <v>66</v>
      </c>
      <c r="B431" t="str">
        <f>IF(A431="Others", "Others")</f>
        <v>Others</v>
      </c>
    </row>
    <row r="432" spans="1:2" x14ac:dyDescent="0.35">
      <c r="A432" t="s">
        <v>79</v>
      </c>
      <c r="B432" t="str">
        <f>IF(A432="International", "Others")</f>
        <v>Others</v>
      </c>
    </row>
    <row r="433" spans="1:2" x14ac:dyDescent="0.35">
      <c r="A433" t="s">
        <v>8</v>
      </c>
      <c r="B433" t="str">
        <f>IF(A433="Oyo", "South West")</f>
        <v>South West</v>
      </c>
    </row>
    <row r="434" spans="1:2" x14ac:dyDescent="0.35">
      <c r="A434" t="s">
        <v>66</v>
      </c>
      <c r="B434" t="str">
        <f>IF(A434="Others", "Others")</f>
        <v>Others</v>
      </c>
    </row>
    <row r="435" spans="1:2" x14ac:dyDescent="0.35">
      <c r="A435" t="s">
        <v>22</v>
      </c>
      <c r="B435" t="str">
        <f>IF(A435="Ekiti", "South West")</f>
        <v>South West</v>
      </c>
    </row>
    <row r="436" spans="1:2" x14ac:dyDescent="0.35">
      <c r="A436" t="s">
        <v>8</v>
      </c>
      <c r="B436" t="str">
        <f>IF(A436="Oyo", "South West")</f>
        <v>South West</v>
      </c>
    </row>
    <row r="437" spans="1:2" x14ac:dyDescent="0.35">
      <c r="A437" t="s">
        <v>4</v>
      </c>
      <c r="B437" t="str">
        <f>IF(A437="Lagos","South West",IF(A437="Kwara","North Central"))</f>
        <v>South West</v>
      </c>
    </row>
    <row r="438" spans="1:2" x14ac:dyDescent="0.35">
      <c r="A438" t="s">
        <v>69</v>
      </c>
      <c r="B438" t="str">
        <f>IF(A438="Akwa-Ibom", "South East")</f>
        <v>South East</v>
      </c>
    </row>
    <row r="439" spans="1:2" x14ac:dyDescent="0.35">
      <c r="A439" t="s">
        <v>21</v>
      </c>
      <c r="B439" t="str">
        <f>IF(A439="Kano", "North Central")</f>
        <v>North Central</v>
      </c>
    </row>
    <row r="440" spans="1:2" x14ac:dyDescent="0.35">
      <c r="A440" t="s">
        <v>19</v>
      </c>
      <c r="B440" t="str">
        <f>IF(A440="Osun","South West")</f>
        <v>South West</v>
      </c>
    </row>
    <row r="441" spans="1:2" x14ac:dyDescent="0.35">
      <c r="A441" t="s">
        <v>4</v>
      </c>
      <c r="B441" t="str">
        <f>IF(A441="Lagos","South West",IF(A441="Kwara","North Central"))</f>
        <v>South West</v>
      </c>
    </row>
    <row r="442" spans="1:2" x14ac:dyDescent="0.35">
      <c r="A442" t="s">
        <v>66</v>
      </c>
      <c r="B442" t="str">
        <f>IF(A442="Others", "Others")</f>
        <v>Others</v>
      </c>
    </row>
    <row r="443" spans="1:2" x14ac:dyDescent="0.35">
      <c r="A443" t="s">
        <v>4</v>
      </c>
      <c r="B443" t="str">
        <f>IF(A443="Lagos","South West",IF(A443="Kwara","North Central"))</f>
        <v>South West</v>
      </c>
    </row>
    <row r="444" spans="1:2" x14ac:dyDescent="0.35">
      <c r="A444" t="s">
        <v>4</v>
      </c>
      <c r="B444" t="str">
        <f>IF(A444="Lagos","South West",IF(A444="Kwara","North Central"))</f>
        <v>South West</v>
      </c>
    </row>
    <row r="445" spans="1:2" x14ac:dyDescent="0.35">
      <c r="A445" t="s">
        <v>19</v>
      </c>
      <c r="B445" t="str">
        <f>IF(A445="Osun","South West")</f>
        <v>South West</v>
      </c>
    </row>
    <row r="446" spans="1:2" x14ac:dyDescent="0.35">
      <c r="A446" t="s">
        <v>4</v>
      </c>
      <c r="B446" t="str">
        <f>IF(A446="Lagos","South West",IF(A446="Kwara","North Central"))</f>
        <v>South West</v>
      </c>
    </row>
    <row r="447" spans="1:2" x14ac:dyDescent="0.35">
      <c r="A447" t="s">
        <v>22</v>
      </c>
      <c r="B447" t="str">
        <f>IF(A447="Ekiti", "South West")</f>
        <v>South West</v>
      </c>
    </row>
    <row r="448" spans="1:2" x14ac:dyDescent="0.35">
      <c r="A448" t="s">
        <v>19</v>
      </c>
      <c r="B448" t="str">
        <f>IF(A448="Osun","South West")</f>
        <v>South West</v>
      </c>
    </row>
    <row r="449" spans="1:2" x14ac:dyDescent="0.35">
      <c r="A449" t="s">
        <v>8</v>
      </c>
      <c r="B449" t="str">
        <f>IF(A449="Oyo", "South West")</f>
        <v>South West</v>
      </c>
    </row>
    <row r="450" spans="1:2" x14ac:dyDescent="0.35">
      <c r="A450" t="s">
        <v>4</v>
      </c>
      <c r="B450" t="str">
        <f>IF(A450="Lagos","South West",IF(A450="Kwara","North Central"))</f>
        <v>South West</v>
      </c>
    </row>
    <row r="451" spans="1:2" x14ac:dyDescent="0.35">
      <c r="A451" t="s">
        <v>66</v>
      </c>
      <c r="B451" t="str">
        <f>IF(A451="Others", "Others")</f>
        <v>Others</v>
      </c>
    </row>
    <row r="452" spans="1:2" x14ac:dyDescent="0.35">
      <c r="A452" t="s">
        <v>78</v>
      </c>
      <c r="B452" t="str">
        <f>IF(A452="Kastina", "North West")</f>
        <v>North West</v>
      </c>
    </row>
    <row r="453" spans="1:2" x14ac:dyDescent="0.35">
      <c r="A453" t="s">
        <v>4</v>
      </c>
      <c r="B453" t="str">
        <f>IF(A453="Lagos","South West",IF(A453="Kwara","North Central"))</f>
        <v>South West</v>
      </c>
    </row>
    <row r="454" spans="1:2" x14ac:dyDescent="0.35">
      <c r="A454" s="1" t="s">
        <v>79</v>
      </c>
      <c r="B454" t="str">
        <f>IF(A454="International", "Others")</f>
        <v>Others</v>
      </c>
    </row>
    <row r="455" spans="1:2" x14ac:dyDescent="0.35">
      <c r="A455" t="s">
        <v>19</v>
      </c>
      <c r="B455" t="str">
        <f>IF(A455="Osun","South West")</f>
        <v>South West</v>
      </c>
    </row>
    <row r="456" spans="1:2" x14ac:dyDescent="0.35">
      <c r="A456" t="s">
        <v>66</v>
      </c>
      <c r="B456" t="str">
        <f>IF(A456="Others", "Others")</f>
        <v>Others</v>
      </c>
    </row>
    <row r="457" spans="1:2" x14ac:dyDescent="0.35">
      <c r="A457" t="s">
        <v>79</v>
      </c>
      <c r="B457" t="str">
        <f>IF(A457="International", "Others")</f>
        <v>Others</v>
      </c>
    </row>
    <row r="458" spans="1:2" x14ac:dyDescent="0.35">
      <c r="A458" t="s">
        <v>66</v>
      </c>
      <c r="B458" t="str">
        <f>IF(A458="Others", "Others")</f>
        <v>Others</v>
      </c>
    </row>
    <row r="459" spans="1:2" x14ac:dyDescent="0.35">
      <c r="A459" t="s">
        <v>21</v>
      </c>
      <c r="B459" t="str">
        <f>IF(A459="Kano", "North Central")</f>
        <v>North Central</v>
      </c>
    </row>
    <row r="460" spans="1:2" x14ac:dyDescent="0.35">
      <c r="A460" t="s">
        <v>66</v>
      </c>
      <c r="B460" t="str">
        <f>IF(A460="Others", "Others")</f>
        <v>Others</v>
      </c>
    </row>
    <row r="461" spans="1:2" x14ac:dyDescent="0.35">
      <c r="A461" t="s">
        <v>42</v>
      </c>
      <c r="B461" t="str">
        <f>IF(A461="Imo", "South East")</f>
        <v>South East</v>
      </c>
    </row>
    <row r="462" spans="1:2" x14ac:dyDescent="0.35">
      <c r="A462" t="s">
        <v>72</v>
      </c>
      <c r="B462" t="str">
        <f>IF(A462="Lagos","South West",IF(A462="Kwara","North Central"))</f>
        <v>North Central</v>
      </c>
    </row>
    <row r="463" spans="1:2" x14ac:dyDescent="0.35">
      <c r="A463" t="s">
        <v>42</v>
      </c>
      <c r="B463" t="str">
        <f>IF(A463="Imo", "South East")</f>
        <v>South East</v>
      </c>
    </row>
    <row r="464" spans="1:2" x14ac:dyDescent="0.35">
      <c r="A464" t="s">
        <v>13</v>
      </c>
      <c r="B464" t="str">
        <f>IF(A464="Ogun", "South West")</f>
        <v>South West</v>
      </c>
    </row>
    <row r="465" spans="1:2" x14ac:dyDescent="0.35">
      <c r="A465" t="s">
        <v>36</v>
      </c>
      <c r="B465" t="str">
        <f>IF(A465="Ondo", "South West")</f>
        <v>South West</v>
      </c>
    </row>
    <row r="466" spans="1:2" x14ac:dyDescent="0.35">
      <c r="A466" t="s">
        <v>4</v>
      </c>
      <c r="B466" t="str">
        <f>IF(A466="Lagos","South West",IF(A466="Kwara","North Central"))</f>
        <v>South West</v>
      </c>
    </row>
    <row r="467" spans="1:2" x14ac:dyDescent="0.35">
      <c r="A467" t="s">
        <v>4</v>
      </c>
      <c r="B467" t="str">
        <f>IF(A467="Lagos","South West",IF(A467="Kwara","North Central"))</f>
        <v>South West</v>
      </c>
    </row>
    <row r="468" spans="1:2" x14ac:dyDescent="0.35">
      <c r="A468" t="s">
        <v>4</v>
      </c>
      <c r="B468" t="str">
        <f>IF(A468="Lagos","South West",IF(A468="Kwara","North Central"))</f>
        <v>South West</v>
      </c>
    </row>
    <row r="469" spans="1:2" x14ac:dyDescent="0.35">
      <c r="A469" t="s">
        <v>4</v>
      </c>
      <c r="B469" t="str">
        <f>IF(A469="Lagos","South West",IF(A469="Kwara","North Central"))</f>
        <v>South West</v>
      </c>
    </row>
    <row r="470" spans="1:2" x14ac:dyDescent="0.35">
      <c r="A470" t="s">
        <v>4</v>
      </c>
      <c r="B470" t="str">
        <f>IF(A470="Lagos","South West",IF(A470="Kwara","North Central"))</f>
        <v>South West</v>
      </c>
    </row>
    <row r="471" spans="1:2" x14ac:dyDescent="0.35">
      <c r="A471" t="s">
        <v>8</v>
      </c>
      <c r="B471" t="str">
        <f>IF(A471="Oyo", "South West")</f>
        <v>South West</v>
      </c>
    </row>
    <row r="472" spans="1:2" x14ac:dyDescent="0.35">
      <c r="A472" t="s">
        <v>8</v>
      </c>
      <c r="B472" t="str">
        <f>IF(A472="Oyo", "South West")</f>
        <v>South West</v>
      </c>
    </row>
    <row r="473" spans="1:2" x14ac:dyDescent="0.35">
      <c r="A473" t="s">
        <v>14</v>
      </c>
      <c r="B473" t="str">
        <f>IF(A473="Ebonyi", "South East")</f>
        <v>South East</v>
      </c>
    </row>
    <row r="474" spans="1:2" x14ac:dyDescent="0.35">
      <c r="A474" t="s">
        <v>13</v>
      </c>
      <c r="B474" t="str">
        <f>IF(A474="Ogun", "South West")</f>
        <v>South West</v>
      </c>
    </row>
    <row r="475" spans="1:2" x14ac:dyDescent="0.35">
      <c r="A475" t="s">
        <v>4</v>
      </c>
      <c r="B475" t="str">
        <f>IF(A475="Lagos","South West",IF(A475="Kwara","North Central"))</f>
        <v>South West</v>
      </c>
    </row>
    <row r="476" spans="1:2" x14ac:dyDescent="0.35">
      <c r="A476" t="s">
        <v>20</v>
      </c>
      <c r="B476" t="str">
        <f>IF(A476="Anambra", "South East")</f>
        <v>South East</v>
      </c>
    </row>
    <row r="477" spans="1:2" x14ac:dyDescent="0.35">
      <c r="A477" t="s">
        <v>4</v>
      </c>
      <c r="B477" t="str">
        <f>IF(A477="Lagos","South West",IF(A477="Kwara","North Central"))</f>
        <v>South West</v>
      </c>
    </row>
    <row r="478" spans="1:2" x14ac:dyDescent="0.35">
      <c r="A478" t="s">
        <v>4</v>
      </c>
      <c r="B478" t="str">
        <f>IF(A478="Lagos","South West",IF(A478="Kwara","North Central"))</f>
        <v>South West</v>
      </c>
    </row>
    <row r="479" spans="1:2" x14ac:dyDescent="0.35">
      <c r="A479" t="s">
        <v>4</v>
      </c>
      <c r="B479" t="str">
        <f>IF(A479="Lagos","South West",IF(A479="Kwara","North Central"))</f>
        <v>South West</v>
      </c>
    </row>
    <row r="480" spans="1:2" x14ac:dyDescent="0.35">
      <c r="A480" t="s">
        <v>41</v>
      </c>
      <c r="B480" t="str">
        <f>IF(A480="Delta", "South South")</f>
        <v>South South</v>
      </c>
    </row>
    <row r="481" spans="1:2" x14ac:dyDescent="0.35">
      <c r="A481" t="s">
        <v>66</v>
      </c>
      <c r="B481" t="str">
        <f>IF(A481="Others", "Others")</f>
        <v>Others</v>
      </c>
    </row>
    <row r="482" spans="1:2" x14ac:dyDescent="0.35">
      <c r="A482" t="s">
        <v>66</v>
      </c>
      <c r="B482" t="str">
        <f>IF(A482="Others", "Others")</f>
        <v>Others</v>
      </c>
    </row>
    <row r="483" spans="1:2" x14ac:dyDescent="0.35">
      <c r="A483" t="s">
        <v>8</v>
      </c>
      <c r="B483" t="str">
        <f>IF(A483="Oyo", "South West")</f>
        <v>South West</v>
      </c>
    </row>
    <row r="484" spans="1:2" x14ac:dyDescent="0.35">
      <c r="A484" t="s">
        <v>4</v>
      </c>
      <c r="B484" t="str">
        <f>IF(A484="Lagos","South West",IF(A484="Kwara","North Central"))</f>
        <v>South West</v>
      </c>
    </row>
    <row r="485" spans="1:2" x14ac:dyDescent="0.35">
      <c r="A485" t="s">
        <v>71</v>
      </c>
      <c r="B485" t="str">
        <f>IF(A485="Edo", "South South")</f>
        <v>South South</v>
      </c>
    </row>
    <row r="486" spans="1:2" x14ac:dyDescent="0.35">
      <c r="A486" t="s">
        <v>41</v>
      </c>
      <c r="B486" t="str">
        <f>IF(A486="Delta", "South South")</f>
        <v>South South</v>
      </c>
    </row>
    <row r="487" spans="1:2" x14ac:dyDescent="0.35">
      <c r="A487" t="s">
        <v>36</v>
      </c>
      <c r="B487" t="str">
        <f>IF(A487="Ondo", "South West")</f>
        <v>South West</v>
      </c>
    </row>
    <row r="488" spans="1:2" x14ac:dyDescent="0.35">
      <c r="A488" t="s">
        <v>30</v>
      </c>
      <c r="B488" t="str">
        <f>IF(A488="Nasarawa", "North Central")</f>
        <v>North Central</v>
      </c>
    </row>
    <row r="489" spans="1:2" x14ac:dyDescent="0.35">
      <c r="A489" t="s">
        <v>4</v>
      </c>
      <c r="B489" t="str">
        <f>IF(A489="Lagos","South West",IF(A489="Kwara","North Central"))</f>
        <v>South West</v>
      </c>
    </row>
    <row r="490" spans="1:2" x14ac:dyDescent="0.35">
      <c r="A490" t="s">
        <v>13</v>
      </c>
      <c r="B490" t="str">
        <f>IF(A490="Ogun", "South West")</f>
        <v>South West</v>
      </c>
    </row>
    <row r="491" spans="1:2" x14ac:dyDescent="0.35">
      <c r="A491" t="s">
        <v>42</v>
      </c>
      <c r="B491" t="str">
        <f>IF(A491="Imo", "South East")</f>
        <v>South East</v>
      </c>
    </row>
    <row r="492" spans="1:2" x14ac:dyDescent="0.35">
      <c r="A492" t="s">
        <v>4</v>
      </c>
      <c r="B492" t="str">
        <f>IF(A492="Lagos","South West",IF(A492="Kwara","North Central"))</f>
        <v>South West</v>
      </c>
    </row>
    <row r="493" spans="1:2" x14ac:dyDescent="0.35">
      <c r="A493" t="s">
        <v>4</v>
      </c>
      <c r="B493" t="str">
        <f>IF(A493="Lagos","South West",IF(A493="Kwara","North Central"))</f>
        <v>South West</v>
      </c>
    </row>
    <row r="494" spans="1:2" x14ac:dyDescent="0.35">
      <c r="A494" s="1" t="s">
        <v>20</v>
      </c>
      <c r="B494" t="str">
        <f>IF(A494="Anambra", "South East")</f>
        <v>South East</v>
      </c>
    </row>
    <row r="495" spans="1:2" x14ac:dyDescent="0.35">
      <c r="A495" t="s">
        <v>4</v>
      </c>
      <c r="B495" t="str">
        <f>IF(A495="Lagos","South West",IF(A495="Kwara","North Central"))</f>
        <v>South West</v>
      </c>
    </row>
    <row r="496" spans="1:2" x14ac:dyDescent="0.35">
      <c r="A496" t="s">
        <v>71</v>
      </c>
      <c r="B496" t="str">
        <f>IF(A496="Edo", "South South")</f>
        <v>South South</v>
      </c>
    </row>
    <row r="497" spans="1:2" x14ac:dyDescent="0.35">
      <c r="A497" t="s">
        <v>71</v>
      </c>
      <c r="B497" t="str">
        <f>IF(A497="Edo", "South South")</f>
        <v>South South</v>
      </c>
    </row>
    <row r="498" spans="1:2" x14ac:dyDescent="0.35">
      <c r="A498" t="s">
        <v>8</v>
      </c>
      <c r="B498" t="str">
        <f>IF(A498="Oyo", "South West")</f>
        <v>South West</v>
      </c>
    </row>
    <row r="499" spans="1:2" x14ac:dyDescent="0.35">
      <c r="A499" s="1" t="s">
        <v>20</v>
      </c>
      <c r="B499" t="str">
        <f>IF(A499="Anambra", "South East")</f>
        <v>South East</v>
      </c>
    </row>
    <row r="500" spans="1:2" x14ac:dyDescent="0.35">
      <c r="A500" t="s">
        <v>66</v>
      </c>
      <c r="B500" t="str">
        <f>IF(A500="Others", "Others")</f>
        <v>Others</v>
      </c>
    </row>
    <row r="501" spans="1:2" x14ac:dyDescent="0.35">
      <c r="A501" t="s">
        <v>73</v>
      </c>
      <c r="B501" t="str">
        <f>IF(A501="Rivers", "South South")</f>
        <v>South South</v>
      </c>
    </row>
    <row r="502" spans="1:2" x14ac:dyDescent="0.35">
      <c r="A502" t="s">
        <v>13</v>
      </c>
      <c r="B502" t="str">
        <f>IF(A502="Ogun", "South West")</f>
        <v>South West</v>
      </c>
    </row>
    <row r="503" spans="1:2" x14ac:dyDescent="0.35">
      <c r="A503" t="s">
        <v>4</v>
      </c>
      <c r="B503" t="str">
        <f>IF(A503="Lagos","South West",IF(A503="Kwara","North Central"))</f>
        <v>South West</v>
      </c>
    </row>
    <row r="504" spans="1:2" x14ac:dyDescent="0.35">
      <c r="A504" t="s">
        <v>4</v>
      </c>
      <c r="B504" t="str">
        <f>IF(A504="Lagos","South West",IF(A504="Kwara","North Central"))</f>
        <v>South West</v>
      </c>
    </row>
    <row r="505" spans="1:2" x14ac:dyDescent="0.35">
      <c r="A505" t="s">
        <v>66</v>
      </c>
      <c r="B505" t="str">
        <f>IF(A505="Others", "Others")</f>
        <v>Others</v>
      </c>
    </row>
    <row r="506" spans="1:2" x14ac:dyDescent="0.35">
      <c r="A506" t="s">
        <v>51</v>
      </c>
      <c r="B506" t="str">
        <f>IF(A506="Abia", "South East")</f>
        <v>South East</v>
      </c>
    </row>
    <row r="507" spans="1:2" x14ac:dyDescent="0.35">
      <c r="A507" t="s">
        <v>4</v>
      </c>
      <c r="B507" t="str">
        <f>IF(A507="Lagos","South West",IF(A507="Kwara","North Central"))</f>
        <v>South West</v>
      </c>
    </row>
    <row r="508" spans="1:2" x14ac:dyDescent="0.35">
      <c r="A508" t="s">
        <v>73</v>
      </c>
      <c r="B508" t="str">
        <f>IF(A508="Rivers", "South South")</f>
        <v>South South</v>
      </c>
    </row>
    <row r="509" spans="1:2" x14ac:dyDescent="0.35">
      <c r="A509" t="s">
        <v>13</v>
      </c>
      <c r="B509" t="str">
        <f t="shared" ref="B509:B510" si="23">IF(A509="Ogun", "South West")</f>
        <v>South West</v>
      </c>
    </row>
    <row r="510" spans="1:2" x14ac:dyDescent="0.35">
      <c r="A510" t="s">
        <v>13</v>
      </c>
      <c r="B510" t="str">
        <f t="shared" si="23"/>
        <v>South West</v>
      </c>
    </row>
    <row r="511" spans="1:2" x14ac:dyDescent="0.35">
      <c r="A511" t="s">
        <v>19</v>
      </c>
      <c r="B511" t="str">
        <f>IF(A511="Osun","South West")</f>
        <v>South West</v>
      </c>
    </row>
    <row r="512" spans="1:2" x14ac:dyDescent="0.35">
      <c r="A512" t="s">
        <v>13</v>
      </c>
      <c r="B512" t="str">
        <f>IF(A512="Ogun", "South West")</f>
        <v>South West</v>
      </c>
    </row>
    <row r="513" spans="1:2" x14ac:dyDescent="0.35">
      <c r="A513" t="s">
        <v>8</v>
      </c>
      <c r="B513" t="str">
        <f>IF(A513="Oyo", "South West")</f>
        <v>South West</v>
      </c>
    </row>
    <row r="514" spans="1:2" x14ac:dyDescent="0.35">
      <c r="A514" t="s">
        <v>19</v>
      </c>
      <c r="B514" t="str">
        <f>IF(A514="Osun","South West")</f>
        <v>South West</v>
      </c>
    </row>
    <row r="515" spans="1:2" x14ac:dyDescent="0.35">
      <c r="A515" t="s">
        <v>41</v>
      </c>
      <c r="B515" t="str">
        <f>IF(A515="Delta", "South South")</f>
        <v>South South</v>
      </c>
    </row>
    <row r="516" spans="1:2" x14ac:dyDescent="0.35">
      <c r="A516" t="s">
        <v>71</v>
      </c>
      <c r="B516" t="str">
        <f>IF(A516="Edo", "South South")</f>
        <v>South South</v>
      </c>
    </row>
    <row r="517" spans="1:2" x14ac:dyDescent="0.35">
      <c r="A517" t="s">
        <v>72</v>
      </c>
      <c r="B517" t="str">
        <f>IF(A517="Lagos","South West",IF(A517="Kwara","North Central"))</f>
        <v>North Central</v>
      </c>
    </row>
    <row r="518" spans="1:2" x14ac:dyDescent="0.35">
      <c r="A518" t="s">
        <v>4</v>
      </c>
      <c r="B518" t="str">
        <f>IF(A518="Lagos","South West",IF(A518="Kwara","North Central"))</f>
        <v>South West</v>
      </c>
    </row>
    <row r="519" spans="1:2" x14ac:dyDescent="0.35">
      <c r="A519" t="s">
        <v>73</v>
      </c>
      <c r="B519" t="str">
        <f>IF(A519="Rivers", "South South")</f>
        <v>South South</v>
      </c>
    </row>
    <row r="520" spans="1:2" x14ac:dyDescent="0.35">
      <c r="A520" t="s">
        <v>4</v>
      </c>
      <c r="B520" t="str">
        <f>IF(A520="Lagos","South West",IF(A520="Kwara","North Central"))</f>
        <v>South West</v>
      </c>
    </row>
    <row r="521" spans="1:2" x14ac:dyDescent="0.35">
      <c r="A521" t="s">
        <v>51</v>
      </c>
      <c r="B521" t="str">
        <f>IF(A521="Abia", "South East")</f>
        <v>South East</v>
      </c>
    </row>
    <row r="522" spans="1:2" x14ac:dyDescent="0.35">
      <c r="A522" t="s">
        <v>42</v>
      </c>
      <c r="B522" t="str">
        <f>IF(A522="Imo", "South East")</f>
        <v>South East</v>
      </c>
    </row>
    <row r="523" spans="1:2" x14ac:dyDescent="0.35">
      <c r="A523" s="1" t="s">
        <v>69</v>
      </c>
      <c r="B523" t="str">
        <f>IF(A523="Akwa-Ibom", "South East")</f>
        <v>South East</v>
      </c>
    </row>
    <row r="524" spans="1:2" x14ac:dyDescent="0.35">
      <c r="A524" t="s">
        <v>4</v>
      </c>
      <c r="B524" t="str">
        <f>IF(A524="Lagos","South West",IF(A524="Kwara","North Central"))</f>
        <v>South West</v>
      </c>
    </row>
    <row r="525" spans="1:2" x14ac:dyDescent="0.35">
      <c r="A525" t="s">
        <v>71</v>
      </c>
      <c r="B525" t="str">
        <f>IF(A525="Edo", "South South")</f>
        <v>South South</v>
      </c>
    </row>
    <row r="526" spans="1:2" x14ac:dyDescent="0.35">
      <c r="A526" s="1" t="s">
        <v>69</v>
      </c>
      <c r="B526" t="str">
        <f>IF(A526="Akwa-Ibom", "South East")</f>
        <v>South East</v>
      </c>
    </row>
    <row r="527" spans="1:2" x14ac:dyDescent="0.35">
      <c r="A527" t="s">
        <v>13</v>
      </c>
      <c r="B527" t="str">
        <f>IF(A527="Ogun", "South West")</f>
        <v>South West</v>
      </c>
    </row>
    <row r="528" spans="1:2" x14ac:dyDescent="0.35">
      <c r="A528" t="s">
        <v>79</v>
      </c>
      <c r="B528" t="str">
        <f>IF(A528="International", "Others")</f>
        <v>Others</v>
      </c>
    </row>
    <row r="529" spans="1:2" x14ac:dyDescent="0.35">
      <c r="A529" t="s">
        <v>4</v>
      </c>
      <c r="B529" t="str">
        <f>IF(A529="Lagos","South West",IF(A529="Kwara","North Central"))</f>
        <v>South West</v>
      </c>
    </row>
    <row r="530" spans="1:2" x14ac:dyDescent="0.35">
      <c r="A530" t="s">
        <v>19</v>
      </c>
      <c r="B530" t="str">
        <f>IF(A530="Osun","South West")</f>
        <v>South West</v>
      </c>
    </row>
    <row r="531" spans="1:2" x14ac:dyDescent="0.35">
      <c r="A531" t="s">
        <v>4</v>
      </c>
      <c r="B531" t="str">
        <f>IF(A531="Lagos","South West",IF(A531="Kwara","North Central"))</f>
        <v>South West</v>
      </c>
    </row>
    <row r="532" spans="1:2" x14ac:dyDescent="0.35">
      <c r="A532" t="s">
        <v>22</v>
      </c>
      <c r="B532" t="str">
        <f>IF(A532="Ekiti", "South West")</f>
        <v>South West</v>
      </c>
    </row>
    <row r="533" spans="1:2" x14ac:dyDescent="0.35">
      <c r="A533" t="s">
        <v>4</v>
      </c>
      <c r="B533" t="str">
        <f>IF(A533="Lagos","South West",IF(A533="Kwara","North Central"))</f>
        <v>South West</v>
      </c>
    </row>
    <row r="534" spans="1:2" x14ac:dyDescent="0.35">
      <c r="A534" t="s">
        <v>36</v>
      </c>
      <c r="B534" t="str">
        <f>IF(A534="Ondo", "South West")</f>
        <v>South West</v>
      </c>
    </row>
    <row r="535" spans="1:2" x14ac:dyDescent="0.35">
      <c r="A535" t="s">
        <v>13</v>
      </c>
      <c r="B535" t="str">
        <f>IF(A535="Ogun", "South West")</f>
        <v>South West</v>
      </c>
    </row>
    <row r="536" spans="1:2" x14ac:dyDescent="0.35">
      <c r="A536" t="s">
        <v>8</v>
      </c>
      <c r="B536" t="str">
        <f>IF(A536="Oyo", "South West")</f>
        <v>South West</v>
      </c>
    </row>
    <row r="537" spans="1:2" x14ac:dyDescent="0.35">
      <c r="A537" t="s">
        <v>4</v>
      </c>
      <c r="B537" t="str">
        <f>IF(A537="Lagos","South West",IF(A537="Kwara","North Central"))</f>
        <v>South West</v>
      </c>
    </row>
    <row r="538" spans="1:2" x14ac:dyDescent="0.35">
      <c r="A538" t="s">
        <v>4</v>
      </c>
      <c r="B538" t="str">
        <f>IF(A538="Lagos","South West",IF(A538="Kwara","North Central"))</f>
        <v>South West</v>
      </c>
    </row>
    <row r="539" spans="1:2" x14ac:dyDescent="0.35">
      <c r="A539" t="s">
        <v>4</v>
      </c>
      <c r="B539" t="str">
        <f>IF(A539="Lagos","South West",IF(A539="Kwara","North Central"))</f>
        <v>South West</v>
      </c>
    </row>
    <row r="540" spans="1:2" x14ac:dyDescent="0.35">
      <c r="A540" t="s">
        <v>4</v>
      </c>
      <c r="B540" t="str">
        <f>IF(A540="Lagos","South West",IF(A540="Kwara","North Central"))</f>
        <v>South West</v>
      </c>
    </row>
    <row r="541" spans="1:2" x14ac:dyDescent="0.35">
      <c r="A541" t="s">
        <v>8</v>
      </c>
      <c r="B541" t="str">
        <f>IF(A541="Oyo", "South West")</f>
        <v>South West</v>
      </c>
    </row>
    <row r="542" spans="1:2" x14ac:dyDescent="0.35">
      <c r="A542" t="s">
        <v>70</v>
      </c>
      <c r="B542" t="str">
        <f>IF(A542="FCT", "North Central")</f>
        <v>North Central</v>
      </c>
    </row>
    <row r="543" spans="1:2" x14ac:dyDescent="0.35">
      <c r="A543" t="s">
        <v>4</v>
      </c>
      <c r="B543" t="str">
        <f>IF(A543="Lagos","South West",IF(A543="Kwara","North Central"))</f>
        <v>South West</v>
      </c>
    </row>
    <row r="544" spans="1:2" x14ac:dyDescent="0.35">
      <c r="A544" t="s">
        <v>4</v>
      </c>
      <c r="B544" t="str">
        <f>IF(A544="Lagos","South West",IF(A544="Kwara","North Central"))</f>
        <v>South West</v>
      </c>
    </row>
    <row r="545" spans="1:2" x14ac:dyDescent="0.35">
      <c r="A545" t="s">
        <v>8</v>
      </c>
      <c r="B545" t="str">
        <f>IF(A545="Oyo", "South West")</f>
        <v>South West</v>
      </c>
    </row>
    <row r="546" spans="1:2" x14ac:dyDescent="0.35">
      <c r="A546" t="s">
        <v>4</v>
      </c>
      <c r="B546" t="str">
        <f>IF(A546="Lagos","South West",IF(A546="Kwara","North Central"))</f>
        <v>South West</v>
      </c>
    </row>
    <row r="547" spans="1:2" x14ac:dyDescent="0.35">
      <c r="A547" t="s">
        <v>4</v>
      </c>
      <c r="B547" t="str">
        <f>IF(A547="Lagos","South West",IF(A547="Kwara","North Central"))</f>
        <v>South West</v>
      </c>
    </row>
    <row r="548" spans="1:2" x14ac:dyDescent="0.35">
      <c r="A548" t="s">
        <v>4</v>
      </c>
      <c r="B548" t="str">
        <f>IF(A548="Lagos","South West",IF(A548="Kwara","North Central"))</f>
        <v>South West</v>
      </c>
    </row>
    <row r="549" spans="1:2" x14ac:dyDescent="0.35">
      <c r="A549" t="s">
        <v>4</v>
      </c>
      <c r="B549" t="str">
        <f>IF(A549="Lagos","South West",IF(A549="Kwara","North Central"))</f>
        <v>South West</v>
      </c>
    </row>
    <row r="550" spans="1:2" x14ac:dyDescent="0.35">
      <c r="A550" t="s">
        <v>4</v>
      </c>
      <c r="B550" t="str">
        <f>IF(A550="Lagos","South West",IF(A550="Kwara","North Central"))</f>
        <v>South West</v>
      </c>
    </row>
    <row r="551" spans="1:2" x14ac:dyDescent="0.35">
      <c r="A551" t="s">
        <v>4</v>
      </c>
      <c r="B551" t="str">
        <f>IF(A551="Lagos","South West",IF(A551="Kwara","North Central"))</f>
        <v>South West</v>
      </c>
    </row>
    <row r="552" spans="1:2" x14ac:dyDescent="0.35">
      <c r="A552" t="s">
        <v>8</v>
      </c>
      <c r="B552" t="str">
        <f t="shared" ref="B552:B553" si="24">IF(A552="Oyo", "South West")</f>
        <v>South West</v>
      </c>
    </row>
    <row r="553" spans="1:2" x14ac:dyDescent="0.35">
      <c r="A553" t="s">
        <v>8</v>
      </c>
      <c r="B553" t="str">
        <f t="shared" si="24"/>
        <v>South West</v>
      </c>
    </row>
    <row r="554" spans="1:2" x14ac:dyDescent="0.35">
      <c r="A554" t="s">
        <v>4</v>
      </c>
      <c r="B554" t="str">
        <f>IF(A554="Lagos","South West",IF(A554="Kwara","North Central"))</f>
        <v>South West</v>
      </c>
    </row>
    <row r="555" spans="1:2" x14ac:dyDescent="0.35">
      <c r="A555" t="s">
        <v>66</v>
      </c>
      <c r="B555" t="str">
        <f t="shared" ref="B555:B556" si="25">IF(A555="Others", "Others")</f>
        <v>Others</v>
      </c>
    </row>
    <row r="556" spans="1:2" x14ac:dyDescent="0.35">
      <c r="A556" t="s">
        <v>66</v>
      </c>
      <c r="B556" t="str">
        <f t="shared" si="25"/>
        <v>Others</v>
      </c>
    </row>
    <row r="557" spans="1:2" x14ac:dyDescent="0.35">
      <c r="A557" t="s">
        <v>79</v>
      </c>
      <c r="B557" t="str">
        <f>IF(A557="International", "Others")</f>
        <v>Others</v>
      </c>
    </row>
    <row r="558" spans="1:2" x14ac:dyDescent="0.35">
      <c r="A558" t="s">
        <v>4</v>
      </c>
      <c r="B558" t="str">
        <f>IF(A558="Lagos","South West",IF(A558="Kwara","North Central"))</f>
        <v>South West</v>
      </c>
    </row>
    <row r="559" spans="1:2" x14ac:dyDescent="0.35">
      <c r="A559" t="s">
        <v>8</v>
      </c>
      <c r="B559" t="str">
        <f>IF(A559="Oyo", "South West")</f>
        <v>South West</v>
      </c>
    </row>
    <row r="560" spans="1:2" x14ac:dyDescent="0.35">
      <c r="A560" t="s">
        <v>4</v>
      </c>
      <c r="B560" t="str">
        <f>IF(A560="Lagos","South West",IF(A560="Kwara","North Central"))</f>
        <v>South West</v>
      </c>
    </row>
    <row r="561" spans="1:2" x14ac:dyDescent="0.35">
      <c r="A561" t="s">
        <v>4</v>
      </c>
      <c r="B561" t="str">
        <f>IF(A561="Lagos","South West",IF(A561="Kwara","North Central"))</f>
        <v>South West</v>
      </c>
    </row>
    <row r="562" spans="1:2" x14ac:dyDescent="0.35">
      <c r="A562" t="s">
        <v>4</v>
      </c>
      <c r="B562" t="str">
        <f>IF(A562="Lagos","South West",IF(A562="Kwara","North Central"))</f>
        <v>South West</v>
      </c>
    </row>
    <row r="563" spans="1:2" x14ac:dyDescent="0.35">
      <c r="A563" t="s">
        <v>4</v>
      </c>
      <c r="B563" t="str">
        <f>IF(A563="Lagos","South West",IF(A563="Kwara","North Central"))</f>
        <v>South West</v>
      </c>
    </row>
    <row r="564" spans="1:2" x14ac:dyDescent="0.35">
      <c r="A564" t="s">
        <v>4</v>
      </c>
      <c r="B564" t="str">
        <f>IF(A564="Lagos","South West",IF(A564="Kwara","North Central"))</f>
        <v>South West</v>
      </c>
    </row>
    <row r="565" spans="1:2" x14ac:dyDescent="0.35">
      <c r="A565" t="s">
        <v>13</v>
      </c>
      <c r="B565" t="str">
        <f>IF(A565="Ogun", "South West")</f>
        <v>South West</v>
      </c>
    </row>
    <row r="566" spans="1:2" x14ac:dyDescent="0.35">
      <c r="A566" t="s">
        <v>4</v>
      </c>
      <c r="B566" t="str">
        <f>IF(A566="Lagos","South West",IF(A566="Kwara","North Central"))</f>
        <v>South West</v>
      </c>
    </row>
    <row r="567" spans="1:2" x14ac:dyDescent="0.35">
      <c r="A567" t="s">
        <v>4</v>
      </c>
      <c r="B567" t="str">
        <f>IF(A567="Lagos","South West",IF(A567="Kwara","North Central"))</f>
        <v>South West</v>
      </c>
    </row>
    <row r="568" spans="1:2" x14ac:dyDescent="0.35">
      <c r="A568" t="s">
        <v>4</v>
      </c>
      <c r="B568" t="str">
        <f>IF(A568="Lagos","South West",IF(A568="Kwara","North Central"))</f>
        <v>South West</v>
      </c>
    </row>
    <row r="569" spans="1:2" x14ac:dyDescent="0.35">
      <c r="A569" t="s">
        <v>13</v>
      </c>
      <c r="B569" t="str">
        <f>IF(A569="Ogun", "South West")</f>
        <v>South West</v>
      </c>
    </row>
    <row r="570" spans="1:2" x14ac:dyDescent="0.35">
      <c r="A570" t="s">
        <v>73</v>
      </c>
      <c r="B570" t="str">
        <f>IF(A570="Rivers", "South South")</f>
        <v>South South</v>
      </c>
    </row>
    <row r="571" spans="1:2" x14ac:dyDescent="0.35">
      <c r="A571" t="s">
        <v>71</v>
      </c>
      <c r="B571" t="str">
        <f>IF(A571="Edo", "South South")</f>
        <v>South South</v>
      </c>
    </row>
    <row r="572" spans="1:2" x14ac:dyDescent="0.35">
      <c r="A572" t="s">
        <v>51</v>
      </c>
      <c r="B572" t="str">
        <f>IF(A572="Abia", "South East")</f>
        <v>South East</v>
      </c>
    </row>
    <row r="573" spans="1:2" x14ac:dyDescent="0.35">
      <c r="A573" t="s">
        <v>4</v>
      </c>
      <c r="B573" t="str">
        <f>IF(A573="Lagos","South West",IF(A573="Kwara","North Central"))</f>
        <v>South West</v>
      </c>
    </row>
    <row r="574" spans="1:2" x14ac:dyDescent="0.35">
      <c r="A574" s="1" t="s">
        <v>20</v>
      </c>
      <c r="B574" t="str">
        <f>IF(A574="Anambra", "South East")</f>
        <v>South East</v>
      </c>
    </row>
    <row r="575" spans="1:2" x14ac:dyDescent="0.35">
      <c r="A575" s="1" t="s">
        <v>79</v>
      </c>
      <c r="B575" t="str">
        <f>IF(A575="International", "Others")</f>
        <v>Others</v>
      </c>
    </row>
    <row r="576" spans="1:2" x14ac:dyDescent="0.35">
      <c r="A576" t="s">
        <v>4</v>
      </c>
      <c r="B576" t="str">
        <f>IF(A576="Lagos","South West",IF(A576="Kwara","North Central"))</f>
        <v>South West</v>
      </c>
    </row>
    <row r="577" spans="1:2" x14ac:dyDescent="0.35">
      <c r="A577" t="s">
        <v>66</v>
      </c>
      <c r="B577" t="str">
        <f t="shared" ref="B577:B578" si="26">IF(A577="Others", "Others")</f>
        <v>Others</v>
      </c>
    </row>
    <row r="578" spans="1:2" x14ac:dyDescent="0.35">
      <c r="A578" t="s">
        <v>66</v>
      </c>
      <c r="B578" t="str">
        <f t="shared" si="26"/>
        <v>Others</v>
      </c>
    </row>
    <row r="579" spans="1:2" x14ac:dyDescent="0.35">
      <c r="A579" t="s">
        <v>8</v>
      </c>
      <c r="B579" t="str">
        <f>IF(A579="Oyo", "South West")</f>
        <v>South West</v>
      </c>
    </row>
    <row r="580" spans="1:2" x14ac:dyDescent="0.35">
      <c r="A580" t="s">
        <v>4</v>
      </c>
      <c r="B580" t="str">
        <f>IF(A580="Lagos","South West",IF(A580="Kwara","North Central"))</f>
        <v>South West</v>
      </c>
    </row>
    <row r="581" spans="1:2" x14ac:dyDescent="0.35">
      <c r="A581" t="s">
        <v>4</v>
      </c>
      <c r="B581" t="str">
        <f>IF(A581="Lagos","South West",IF(A581="Kwara","North Central"))</f>
        <v>South West</v>
      </c>
    </row>
    <row r="582" spans="1:2" x14ac:dyDescent="0.35">
      <c r="A582" t="s">
        <v>4</v>
      </c>
      <c r="B582" t="str">
        <f>IF(A582="Lagos","South West",IF(A582="Kwara","North Central"))</f>
        <v>South West</v>
      </c>
    </row>
    <row r="583" spans="1:2" x14ac:dyDescent="0.35">
      <c r="A583" t="s">
        <v>4</v>
      </c>
      <c r="B583" t="str">
        <f>IF(A583="Lagos","South West",IF(A583="Kwara","North Central"))</f>
        <v>South West</v>
      </c>
    </row>
    <row r="584" spans="1:2" x14ac:dyDescent="0.35">
      <c r="A584" t="s">
        <v>4</v>
      </c>
      <c r="B584" t="str">
        <f>IF(A584="Lagos","South West",IF(A584="Kwara","North Central"))</f>
        <v>South West</v>
      </c>
    </row>
    <row r="585" spans="1:2" x14ac:dyDescent="0.35">
      <c r="A585" t="s">
        <v>4</v>
      </c>
      <c r="B585" t="str">
        <f>IF(A585="Lagos","South West",IF(A585="Kwara","North Central"))</f>
        <v>South West</v>
      </c>
    </row>
    <row r="586" spans="1:2" x14ac:dyDescent="0.35">
      <c r="A586" t="s">
        <v>4</v>
      </c>
      <c r="B586" t="str">
        <f>IF(A586="Lagos","South West",IF(A586="Kwara","North Central"))</f>
        <v>South West</v>
      </c>
    </row>
    <row r="587" spans="1:2" x14ac:dyDescent="0.35">
      <c r="A587" t="s">
        <v>51</v>
      </c>
      <c r="B587" t="str">
        <f>IF(A587="Abia", "South East")</f>
        <v>South East</v>
      </c>
    </row>
    <row r="588" spans="1:2" x14ac:dyDescent="0.35">
      <c r="A588" t="s">
        <v>4</v>
      </c>
      <c r="B588" t="str">
        <f>IF(A588="Lagos","South West",IF(A588="Kwara","North Central"))</f>
        <v>South West</v>
      </c>
    </row>
    <row r="589" spans="1:2" x14ac:dyDescent="0.35">
      <c r="A589" t="s">
        <v>66</v>
      </c>
      <c r="B589" t="str">
        <f>IF(A589="Others", "Others")</f>
        <v>Others</v>
      </c>
    </row>
    <row r="590" spans="1:2" x14ac:dyDescent="0.35">
      <c r="A590" t="s">
        <v>4</v>
      </c>
      <c r="B590" t="str">
        <f>IF(A590="Lagos","South West",IF(A590="Kwara","North Central"))</f>
        <v>South West</v>
      </c>
    </row>
    <row r="591" spans="1:2" x14ac:dyDescent="0.35">
      <c r="A591" t="s">
        <v>72</v>
      </c>
      <c r="B591" t="str">
        <f>IF(A591="Lagos","South West",IF(A591="Kwara","North Central"))</f>
        <v>North Central</v>
      </c>
    </row>
    <row r="592" spans="1:2" x14ac:dyDescent="0.35">
      <c r="A592" t="s">
        <v>8</v>
      </c>
      <c r="B592" t="str">
        <f>IF(A592="Oyo", "South West")</f>
        <v>South West</v>
      </c>
    </row>
    <row r="593" spans="1:2" x14ac:dyDescent="0.35">
      <c r="A593" t="s">
        <v>66</v>
      </c>
      <c r="B593" t="str">
        <f>IF(A593="Others", "Others")</f>
        <v>Others</v>
      </c>
    </row>
    <row r="594" spans="1:2" x14ac:dyDescent="0.35">
      <c r="A594" t="s">
        <v>13</v>
      </c>
      <c r="B594" t="str">
        <f>IF(A594="Ogun", "South West")</f>
        <v>South West</v>
      </c>
    </row>
    <row r="595" spans="1:2" x14ac:dyDescent="0.35">
      <c r="A595" t="s">
        <v>36</v>
      </c>
      <c r="B595" t="str">
        <f>IF(A595="Ondo", "South West")</f>
        <v>South West</v>
      </c>
    </row>
    <row r="596" spans="1:2" x14ac:dyDescent="0.35">
      <c r="A596" t="s">
        <v>4</v>
      </c>
      <c r="B596" t="str">
        <f>IF(A596="Lagos","South West",IF(A596="Kwara","North Central"))</f>
        <v>South West</v>
      </c>
    </row>
    <row r="597" spans="1:2" x14ac:dyDescent="0.35">
      <c r="A597" t="s">
        <v>19</v>
      </c>
      <c r="B597" t="str">
        <f>IF(A597="Osun","South West")</f>
        <v>South West</v>
      </c>
    </row>
    <row r="598" spans="1:2" x14ac:dyDescent="0.35">
      <c r="A598" t="s">
        <v>4</v>
      </c>
      <c r="B598" t="str">
        <f>IF(A598="Lagos","South West",IF(A598="Kwara","North Central"))</f>
        <v>South West</v>
      </c>
    </row>
    <row r="599" spans="1:2" x14ac:dyDescent="0.35">
      <c r="A599" s="1" t="s">
        <v>20</v>
      </c>
      <c r="B599" t="str">
        <f>IF(A599="Anambra", "South East")</f>
        <v>South East</v>
      </c>
    </row>
    <row r="600" spans="1:2" x14ac:dyDescent="0.35">
      <c r="A600" t="s">
        <v>36</v>
      </c>
      <c r="B600" t="str">
        <f>IF(A600="Ondo", "South West")</f>
        <v>South West</v>
      </c>
    </row>
    <row r="601" spans="1:2" x14ac:dyDescent="0.35">
      <c r="A601" t="s">
        <v>4</v>
      </c>
      <c r="B601" t="str">
        <f>IF(A601="Lagos","South West",IF(A601="Kwara","North Central"))</f>
        <v>South West</v>
      </c>
    </row>
    <row r="602" spans="1:2" x14ac:dyDescent="0.35">
      <c r="A602" t="s">
        <v>4</v>
      </c>
      <c r="B602" t="str">
        <f>IF(A602="Lagos","South West",IF(A602="Kwara","North Central"))</f>
        <v>South West</v>
      </c>
    </row>
    <row r="603" spans="1:2" x14ac:dyDescent="0.35">
      <c r="A603" t="s">
        <v>4</v>
      </c>
      <c r="B603" t="str">
        <f>IF(A603="Lagos","South West",IF(A603="Kwara","North Central"))</f>
        <v>South West</v>
      </c>
    </row>
    <row r="604" spans="1:2" x14ac:dyDescent="0.35">
      <c r="A604" t="s">
        <v>4</v>
      </c>
      <c r="B604" t="str">
        <f>IF(A604="Lagos","South West",IF(A604="Kwara","North Central"))</f>
        <v>South West</v>
      </c>
    </row>
    <row r="605" spans="1:2" x14ac:dyDescent="0.35">
      <c r="A605" t="s">
        <v>72</v>
      </c>
      <c r="B605" t="str">
        <f>IF(A605="Lagos","South West",IF(A605="Kwara","North Central"))</f>
        <v>North Central</v>
      </c>
    </row>
    <row r="606" spans="1:2" x14ac:dyDescent="0.35">
      <c r="A606" t="s">
        <v>36</v>
      </c>
      <c r="B606" t="str">
        <f t="shared" ref="B606:B607" si="27">IF(A606="Ondo", "South West")</f>
        <v>South West</v>
      </c>
    </row>
    <row r="607" spans="1:2" x14ac:dyDescent="0.35">
      <c r="A607" t="s">
        <v>36</v>
      </c>
      <c r="B607" t="str">
        <f t="shared" si="27"/>
        <v>South West</v>
      </c>
    </row>
    <row r="608" spans="1:2" x14ac:dyDescent="0.35">
      <c r="A608" t="s">
        <v>4</v>
      </c>
      <c r="B608" t="str">
        <f>IF(A608="Lagos","South West",IF(A608="Kwara","North Central"))</f>
        <v>South West</v>
      </c>
    </row>
    <row r="609" spans="1:2" x14ac:dyDescent="0.35">
      <c r="A609" t="s">
        <v>66</v>
      </c>
      <c r="B609" t="str">
        <f>IF(A609="Others", "Others")</f>
        <v>Others</v>
      </c>
    </row>
    <row r="610" spans="1:2" x14ac:dyDescent="0.35">
      <c r="A610" t="s">
        <v>4</v>
      </c>
      <c r="B610" t="str">
        <f>IF(A610="Lagos","South West",IF(A610="Kwara","North Central"))</f>
        <v>South West</v>
      </c>
    </row>
    <row r="611" spans="1:2" x14ac:dyDescent="0.35">
      <c r="A611" t="s">
        <v>36</v>
      </c>
      <c r="B611" t="str">
        <f t="shared" ref="B611:B612" si="28">IF(A611="Ondo", "South West")</f>
        <v>South West</v>
      </c>
    </row>
    <row r="612" spans="1:2" x14ac:dyDescent="0.35">
      <c r="A612" t="s">
        <v>36</v>
      </c>
      <c r="B612" t="str">
        <f t="shared" si="28"/>
        <v>South West</v>
      </c>
    </row>
    <row r="613" spans="1:2" x14ac:dyDescent="0.35">
      <c r="A613" t="s">
        <v>4</v>
      </c>
      <c r="B613" t="str">
        <f>IF(A613="Lagos","South West",IF(A613="Kwara","North Central"))</f>
        <v>South West</v>
      </c>
    </row>
    <row r="614" spans="1:2" x14ac:dyDescent="0.35">
      <c r="A614" t="s">
        <v>4</v>
      </c>
      <c r="B614" t="str">
        <f>IF(A614="Lagos","South West",IF(A614="Kwara","North Central"))</f>
        <v>South West</v>
      </c>
    </row>
    <row r="615" spans="1:2" x14ac:dyDescent="0.35">
      <c r="A615" t="s">
        <v>19</v>
      </c>
      <c r="B615" t="str">
        <f>IF(A615="Osun","South West")</f>
        <v>South West</v>
      </c>
    </row>
    <row r="616" spans="1:2" x14ac:dyDescent="0.35">
      <c r="A616" t="s">
        <v>72</v>
      </c>
      <c r="B616" t="str">
        <f>IF(A616="Lagos","South West",IF(A616="Kwara","North Central"))</f>
        <v>North Central</v>
      </c>
    </row>
    <row r="617" spans="1:2" x14ac:dyDescent="0.35">
      <c r="A617" t="s">
        <v>66</v>
      </c>
      <c r="B617" t="str">
        <f>IF(A617="Others", "Others")</f>
        <v>Others</v>
      </c>
    </row>
    <row r="618" spans="1:2" x14ac:dyDescent="0.35">
      <c r="A618" s="1" t="s">
        <v>20</v>
      </c>
      <c r="B618" t="str">
        <f>IF(A618="Anambra", "South East")</f>
        <v>South East</v>
      </c>
    </row>
    <row r="619" spans="1:2" x14ac:dyDescent="0.35">
      <c r="A619" t="s">
        <v>4</v>
      </c>
      <c r="B619" t="str">
        <f>IF(A619="Lagos","South West",IF(A619="Kwara","North Central"))</f>
        <v>South West</v>
      </c>
    </row>
    <row r="620" spans="1:2" x14ac:dyDescent="0.35">
      <c r="A620" t="s">
        <v>66</v>
      </c>
      <c r="B620" t="str">
        <f>IF(A620="Others", "Others")</f>
        <v>Others</v>
      </c>
    </row>
    <row r="621" spans="1:2" x14ac:dyDescent="0.35">
      <c r="A621" t="s">
        <v>36</v>
      </c>
      <c r="B621" t="str">
        <f>IF(A621="Ondo", "South West")</f>
        <v>South West</v>
      </c>
    </row>
    <row r="622" spans="1:2" x14ac:dyDescent="0.35">
      <c r="A622" t="s">
        <v>53</v>
      </c>
      <c r="B622" t="str">
        <f>IF(A622="Bauchi", "North East")</f>
        <v>North East</v>
      </c>
    </row>
    <row r="623" spans="1:2" x14ac:dyDescent="0.35">
      <c r="A623" t="s">
        <v>8</v>
      </c>
      <c r="B623" t="str">
        <f>IF(A623="Oyo", "South West")</f>
        <v>South West</v>
      </c>
    </row>
    <row r="624" spans="1:2" x14ac:dyDescent="0.35">
      <c r="A624" t="s">
        <v>8</v>
      </c>
      <c r="B624" t="str">
        <f>IF(A624="Oyo", "South West")</f>
        <v>South West</v>
      </c>
    </row>
    <row r="625" spans="1:2" x14ac:dyDescent="0.35">
      <c r="A625" s="1" t="s">
        <v>20</v>
      </c>
      <c r="B625" t="str">
        <f>IF(A625="Anambra", "South East")</f>
        <v>South East</v>
      </c>
    </row>
    <row r="626" spans="1:2" x14ac:dyDescent="0.35">
      <c r="A626" t="s">
        <v>8</v>
      </c>
      <c r="B626" t="str">
        <f>IF(A626="Oyo", "South West")</f>
        <v>South West</v>
      </c>
    </row>
    <row r="627" spans="1:2" x14ac:dyDescent="0.35">
      <c r="A627" t="s">
        <v>13</v>
      </c>
      <c r="B627" t="str">
        <f>IF(A627="Ogun", "South West")</f>
        <v>South West</v>
      </c>
    </row>
    <row r="628" spans="1:2" x14ac:dyDescent="0.35">
      <c r="A628" t="s">
        <v>8</v>
      </c>
      <c r="B628" t="str">
        <f>IF(A628="Oyo", "South West")</f>
        <v>South West</v>
      </c>
    </row>
    <row r="629" spans="1:2" x14ac:dyDescent="0.35">
      <c r="A629" t="s">
        <v>70</v>
      </c>
      <c r="B629" t="str">
        <f>IF(A629="FCT", "North Central")</f>
        <v>North Central</v>
      </c>
    </row>
    <row r="630" spans="1:2" x14ac:dyDescent="0.35">
      <c r="A630" t="s">
        <v>71</v>
      </c>
      <c r="B630" t="str">
        <f>IF(A630="Edo", "South South")</f>
        <v>South South</v>
      </c>
    </row>
    <row r="631" spans="1:2" x14ac:dyDescent="0.35">
      <c r="A631" t="s">
        <v>4</v>
      </c>
      <c r="B631" t="str">
        <f>IF(A631="Lagos","South West",IF(A631="Kwara","North Central"))</f>
        <v>South West</v>
      </c>
    </row>
    <row r="632" spans="1:2" x14ac:dyDescent="0.35">
      <c r="A632" t="s">
        <v>72</v>
      </c>
      <c r="B632" t="str">
        <f>IF(A632="Lagos","South West",IF(A632="Kwara","North Central"))</f>
        <v>North Central</v>
      </c>
    </row>
    <row r="633" spans="1:2" x14ac:dyDescent="0.35">
      <c r="A633" t="s">
        <v>36</v>
      </c>
      <c r="B633" t="str">
        <f>IF(A633="Ondo", "South West")</f>
        <v>South West</v>
      </c>
    </row>
    <row r="634" spans="1:2" x14ac:dyDescent="0.35">
      <c r="A634" t="s">
        <v>66</v>
      </c>
      <c r="B634" t="str">
        <f>IF(A634="Others", "Others")</f>
        <v>Others</v>
      </c>
    </row>
    <row r="635" spans="1:2" x14ac:dyDescent="0.35">
      <c r="A635" t="s">
        <v>4</v>
      </c>
      <c r="B635" t="str">
        <f>IF(A635="Lagos","South West",IF(A635="Kwara","North Central"))</f>
        <v>South West</v>
      </c>
    </row>
    <row r="636" spans="1:2" x14ac:dyDescent="0.35">
      <c r="A636" t="s">
        <v>13</v>
      </c>
      <c r="B636" t="str">
        <f>IF(A636="Ogun", "South West")</f>
        <v>South West</v>
      </c>
    </row>
    <row r="637" spans="1:2" x14ac:dyDescent="0.35">
      <c r="A637" t="s">
        <v>4</v>
      </c>
      <c r="B637" t="str">
        <f>IF(A637="Lagos","South West",IF(A637="Kwara","North Central"))</f>
        <v>South West</v>
      </c>
    </row>
    <row r="638" spans="1:2" x14ac:dyDescent="0.35">
      <c r="A638" t="s">
        <v>4</v>
      </c>
      <c r="B638" t="str">
        <f>IF(A638="Lagos","South West",IF(A638="Kwara","North Central"))</f>
        <v>South West</v>
      </c>
    </row>
    <row r="639" spans="1:2" x14ac:dyDescent="0.35">
      <c r="A639" t="s">
        <v>36</v>
      </c>
      <c r="B639" t="str">
        <f>IF(A639="Ondo", "South West")</f>
        <v>South West</v>
      </c>
    </row>
    <row r="640" spans="1:2" x14ac:dyDescent="0.35">
      <c r="A640" t="s">
        <v>13</v>
      </c>
      <c r="B640" t="str">
        <f>IF(A640="Ogun", "South West")</f>
        <v>South West</v>
      </c>
    </row>
    <row r="641" spans="1:2" x14ac:dyDescent="0.35">
      <c r="A641" t="s">
        <v>8</v>
      </c>
      <c r="B641" t="str">
        <f t="shared" ref="B641:B642" si="29">IF(A641="Oyo", "South West")</f>
        <v>South West</v>
      </c>
    </row>
    <row r="642" spans="1:2" x14ac:dyDescent="0.35">
      <c r="A642" t="s">
        <v>8</v>
      </c>
      <c r="B642" t="str">
        <f t="shared" si="29"/>
        <v>South West</v>
      </c>
    </row>
    <row r="643" spans="1:2" x14ac:dyDescent="0.35">
      <c r="A643" t="s">
        <v>13</v>
      </c>
      <c r="B643" t="str">
        <f>IF(A643="Ogun", "South West")</f>
        <v>South West</v>
      </c>
    </row>
    <row r="644" spans="1:2" x14ac:dyDescent="0.35">
      <c r="A644" t="s">
        <v>36</v>
      </c>
      <c r="B644" t="str">
        <f>IF(A644="Ondo", "South West")</f>
        <v>South West</v>
      </c>
    </row>
    <row r="645" spans="1:2" x14ac:dyDescent="0.35">
      <c r="A645" t="s">
        <v>4</v>
      </c>
      <c r="B645" t="str">
        <f>IF(A645="Lagos","South West",IF(A645="Kwara","North Central"))</f>
        <v>South West</v>
      </c>
    </row>
    <row r="646" spans="1:2" x14ac:dyDescent="0.35">
      <c r="A646" t="s">
        <v>73</v>
      </c>
      <c r="B646" t="str">
        <f>IF(A646="Rivers", "South South")</f>
        <v>South South</v>
      </c>
    </row>
    <row r="647" spans="1:2" x14ac:dyDescent="0.35">
      <c r="A647" t="s">
        <v>4</v>
      </c>
      <c r="B647" t="str">
        <f>IF(A647="Lagos","South West",IF(A647="Kwara","North Central"))</f>
        <v>South West</v>
      </c>
    </row>
    <row r="648" spans="1:2" x14ac:dyDescent="0.35">
      <c r="A648" t="s">
        <v>4</v>
      </c>
      <c r="B648" t="str">
        <f>IF(A648="Lagos","South West",IF(A648="Kwara","North Central"))</f>
        <v>South West</v>
      </c>
    </row>
    <row r="649" spans="1:2" x14ac:dyDescent="0.35">
      <c r="A649" s="1" t="s">
        <v>18</v>
      </c>
      <c r="B649" t="str">
        <f>IF(A649="Enugu", "South East")</f>
        <v>South East</v>
      </c>
    </row>
    <row r="650" spans="1:2" x14ac:dyDescent="0.35">
      <c r="A650" t="s">
        <v>4</v>
      </c>
      <c r="B650" t="str">
        <f>IF(A650="Lagos","South West",IF(A650="Kwara","North Central"))</f>
        <v>South West</v>
      </c>
    </row>
    <row r="651" spans="1:2" x14ac:dyDescent="0.35">
      <c r="A651" t="s">
        <v>4</v>
      </c>
      <c r="B651" t="str">
        <f>IF(A651="Lagos","South West",IF(A651="Kwara","North Central"))</f>
        <v>South West</v>
      </c>
    </row>
    <row r="652" spans="1:2" x14ac:dyDescent="0.35">
      <c r="A652" t="s">
        <v>4</v>
      </c>
      <c r="B652" t="str">
        <f>IF(A652="Lagos","South West",IF(A652="Kwara","North Central"))</f>
        <v>South West</v>
      </c>
    </row>
    <row r="653" spans="1:2" x14ac:dyDescent="0.35">
      <c r="A653" t="s">
        <v>72</v>
      </c>
      <c r="B653" t="str">
        <f>IF(A653="Lagos","South West",IF(A653="Kwara","North Central"))</f>
        <v>North Central</v>
      </c>
    </row>
    <row r="654" spans="1:2" x14ac:dyDescent="0.35">
      <c r="A654" t="s">
        <v>14</v>
      </c>
      <c r="B654" t="str">
        <f>IF(A654="Ebonyi", "South East")</f>
        <v>South East</v>
      </c>
    </row>
    <row r="655" spans="1:2" x14ac:dyDescent="0.35">
      <c r="A655" t="s">
        <v>4</v>
      </c>
      <c r="B655" t="str">
        <f>IF(A655="Lagos","South West",IF(A655="Kwara","North Central"))</f>
        <v>South West</v>
      </c>
    </row>
    <row r="656" spans="1:2" x14ac:dyDescent="0.35">
      <c r="A656" t="s">
        <v>66</v>
      </c>
      <c r="B656" t="str">
        <f>IF(A656="Others", "Others")</f>
        <v>Others</v>
      </c>
    </row>
    <row r="657" spans="1:2" x14ac:dyDescent="0.35">
      <c r="A657" t="s">
        <v>73</v>
      </c>
      <c r="B657" t="str">
        <f>IF(A657="Rivers", "South South")</f>
        <v>South South</v>
      </c>
    </row>
    <row r="658" spans="1:2" x14ac:dyDescent="0.35">
      <c r="A658" t="s">
        <v>19</v>
      </c>
      <c r="B658" t="str">
        <f>IF(A658="Osun","South West")</f>
        <v>South West</v>
      </c>
    </row>
    <row r="659" spans="1:2" x14ac:dyDescent="0.35">
      <c r="A659" t="s">
        <v>8</v>
      </c>
      <c r="B659" t="str">
        <f>IF(A659="Oyo", "South West")</f>
        <v>South West</v>
      </c>
    </row>
    <row r="660" spans="1:2" x14ac:dyDescent="0.35">
      <c r="A660" s="1" t="s">
        <v>18</v>
      </c>
      <c r="B660" t="str">
        <f>IF(A660="Enugu", "South East")</f>
        <v>South East</v>
      </c>
    </row>
    <row r="661" spans="1:2" x14ac:dyDescent="0.35">
      <c r="A661" t="s">
        <v>19</v>
      </c>
      <c r="B661" t="str">
        <f>IF(A661="Osun","South West")</f>
        <v>South West</v>
      </c>
    </row>
    <row r="662" spans="1:2" x14ac:dyDescent="0.35">
      <c r="A662" t="s">
        <v>4</v>
      </c>
      <c r="B662" t="str">
        <f>IF(A662="Lagos","South West",IF(A662="Kwara","North Central"))</f>
        <v>South West</v>
      </c>
    </row>
    <row r="663" spans="1:2" x14ac:dyDescent="0.35">
      <c r="A663" t="s">
        <v>74</v>
      </c>
      <c r="B663" t="str">
        <f>IF(A663="Benue", "North Central")</f>
        <v>North Central</v>
      </c>
    </row>
    <row r="664" spans="1:2" x14ac:dyDescent="0.35">
      <c r="A664" t="s">
        <v>8</v>
      </c>
      <c r="B664" t="str">
        <f>IF(A664="Oyo", "South West")</f>
        <v>South West</v>
      </c>
    </row>
    <row r="665" spans="1:2" x14ac:dyDescent="0.35">
      <c r="A665" s="1" t="s">
        <v>20</v>
      </c>
      <c r="B665" t="str">
        <f>IF(A665="Anambra", "South East")</f>
        <v>South East</v>
      </c>
    </row>
    <row r="666" spans="1:2" x14ac:dyDescent="0.35">
      <c r="A666" t="s">
        <v>36</v>
      </c>
      <c r="B666" t="str">
        <f>IF(A666="Ondo", "South West")</f>
        <v>South West</v>
      </c>
    </row>
    <row r="667" spans="1:2" x14ac:dyDescent="0.35">
      <c r="A667" t="s">
        <v>4</v>
      </c>
      <c r="B667" t="str">
        <f>IF(A667="Lagos","South West",IF(A667="Kwara","North Central"))</f>
        <v>South West</v>
      </c>
    </row>
    <row r="668" spans="1:2" x14ac:dyDescent="0.35">
      <c r="A668" t="s">
        <v>4</v>
      </c>
      <c r="B668" t="str">
        <f>IF(A668="Lagos","South West",IF(A668="Kwara","North Central"))</f>
        <v>South West</v>
      </c>
    </row>
    <row r="669" spans="1:2" x14ac:dyDescent="0.35">
      <c r="A669" t="s">
        <v>4</v>
      </c>
      <c r="B669" t="str">
        <f>IF(A669="Lagos","South West",IF(A669="Kwara","North Central"))</f>
        <v>South West</v>
      </c>
    </row>
    <row r="670" spans="1:2" x14ac:dyDescent="0.35">
      <c r="A670" t="s">
        <v>70</v>
      </c>
      <c r="B670" t="str">
        <f>IF(A670="FCT", "North Central")</f>
        <v>North Central</v>
      </c>
    </row>
    <row r="671" spans="1:2" x14ac:dyDescent="0.35">
      <c r="A671" t="s">
        <v>8</v>
      </c>
      <c r="B671" t="str">
        <f>IF(A671="Oyo", "South West")</f>
        <v>South West</v>
      </c>
    </row>
    <row r="672" spans="1:2" x14ac:dyDescent="0.35">
      <c r="A672" t="s">
        <v>71</v>
      </c>
      <c r="B672" t="str">
        <f>IF(A672="Edo", "South South")</f>
        <v>South South</v>
      </c>
    </row>
    <row r="673" spans="1:2" x14ac:dyDescent="0.35">
      <c r="A673" t="s">
        <v>4</v>
      </c>
      <c r="B673" t="str">
        <f>IF(A673="Lagos","South West",IF(A673="Kwara","North Central"))</f>
        <v>South West</v>
      </c>
    </row>
    <row r="674" spans="1:2" x14ac:dyDescent="0.35">
      <c r="A674" t="s">
        <v>8</v>
      </c>
      <c r="B674" t="str">
        <f>IF(A674="Oyo", "South West")</f>
        <v>South West</v>
      </c>
    </row>
    <row r="675" spans="1:2" x14ac:dyDescent="0.35">
      <c r="A675" t="s">
        <v>75</v>
      </c>
      <c r="B675" t="str">
        <f>IF(A675="Niger", "North Central")</f>
        <v>North Central</v>
      </c>
    </row>
    <row r="676" spans="1:2" x14ac:dyDescent="0.35">
      <c r="A676" s="1" t="s">
        <v>20</v>
      </c>
      <c r="B676" t="str">
        <f>IF(A676="Anambra", "South East")</f>
        <v>South East</v>
      </c>
    </row>
    <row r="677" spans="1:2" x14ac:dyDescent="0.35">
      <c r="A677" t="s">
        <v>73</v>
      </c>
      <c r="B677" t="str">
        <f>IF(A677="Rivers", "South South")</f>
        <v>South South</v>
      </c>
    </row>
    <row r="678" spans="1:2" x14ac:dyDescent="0.35">
      <c r="A678" t="s">
        <v>36</v>
      </c>
      <c r="B678" t="str">
        <f>IF(A678="Ondo", "South West")</f>
        <v>South West</v>
      </c>
    </row>
    <row r="679" spans="1:2" x14ac:dyDescent="0.35">
      <c r="A679" t="s">
        <v>19</v>
      </c>
      <c r="B679" t="str">
        <f>IF(A679="Osun","South West")</f>
        <v>South West</v>
      </c>
    </row>
    <row r="680" spans="1:2" x14ac:dyDescent="0.35">
      <c r="A680" t="s">
        <v>4</v>
      </c>
      <c r="B680" t="str">
        <f>IF(A680="Lagos","South West",IF(A680="Kwara","North Central"))</f>
        <v>South West</v>
      </c>
    </row>
    <row r="681" spans="1:2" x14ac:dyDescent="0.35">
      <c r="A681" t="s">
        <v>4</v>
      </c>
      <c r="B681" t="str">
        <f>IF(A681="Lagos","South West",IF(A681="Kwara","North Central"))</f>
        <v>South West</v>
      </c>
    </row>
    <row r="682" spans="1:2" x14ac:dyDescent="0.35">
      <c r="A682" t="s">
        <v>19</v>
      </c>
      <c r="B682" t="str">
        <f>IF(A682="Osun","South West")</f>
        <v>South West</v>
      </c>
    </row>
    <row r="683" spans="1:2" x14ac:dyDescent="0.35">
      <c r="A683" t="s">
        <v>4</v>
      </c>
      <c r="B683" t="str">
        <f>IF(A683="Lagos","South West",IF(A683="Kwara","North Central"))</f>
        <v>South West</v>
      </c>
    </row>
    <row r="684" spans="1:2" x14ac:dyDescent="0.35">
      <c r="A684" t="s">
        <v>13</v>
      </c>
      <c r="B684" t="str">
        <f>IF(A684="Ogun", "South West")</f>
        <v>South West</v>
      </c>
    </row>
    <row r="685" spans="1:2" x14ac:dyDescent="0.35">
      <c r="A685" t="s">
        <v>4</v>
      </c>
      <c r="B685" t="str">
        <f>IF(A685="Lagos","South West",IF(A685="Kwara","North Central"))</f>
        <v>South West</v>
      </c>
    </row>
    <row r="686" spans="1:2" x14ac:dyDescent="0.35">
      <c r="A686" t="s">
        <v>13</v>
      </c>
      <c r="B686" t="str">
        <f>IF(A686="Ogun", "South West")</f>
        <v>South West</v>
      </c>
    </row>
    <row r="687" spans="1:2" x14ac:dyDescent="0.35">
      <c r="A687" t="s">
        <v>4</v>
      </c>
      <c r="B687" t="str">
        <f>IF(A687="Lagos","South West",IF(A687="Kwara","North Central"))</f>
        <v>South West</v>
      </c>
    </row>
    <row r="688" spans="1:2" x14ac:dyDescent="0.35">
      <c r="A688" t="s">
        <v>4</v>
      </c>
      <c r="B688" t="str">
        <f>IF(A688="Lagos","South West",IF(A688="Kwara","North Central"))</f>
        <v>South West</v>
      </c>
    </row>
    <row r="689" spans="1:2" x14ac:dyDescent="0.35">
      <c r="A689" t="s">
        <v>4</v>
      </c>
      <c r="B689" t="str">
        <f>IF(A689="Lagos","South West",IF(A689="Kwara","North Central"))</f>
        <v>South West</v>
      </c>
    </row>
    <row r="690" spans="1:2" x14ac:dyDescent="0.35">
      <c r="A690" t="s">
        <v>19</v>
      </c>
      <c r="B690" t="str">
        <f>IF(A690="Osun","South West")</f>
        <v>South West</v>
      </c>
    </row>
    <row r="691" spans="1:2" x14ac:dyDescent="0.35">
      <c r="A691" t="s">
        <v>4</v>
      </c>
      <c r="B691" t="str">
        <f>IF(A691="Lagos","South West",IF(A691="Kwara","North Central"))</f>
        <v>South West</v>
      </c>
    </row>
    <row r="692" spans="1:2" x14ac:dyDescent="0.35">
      <c r="A692" t="s">
        <v>70</v>
      </c>
      <c r="B692" t="str">
        <f>IF(A692="FCT", "North Central")</f>
        <v>North Central</v>
      </c>
    </row>
    <row r="693" spans="1:2" x14ac:dyDescent="0.35">
      <c r="A693" t="s">
        <v>13</v>
      </c>
      <c r="B693" t="str">
        <f>IF(A693="Ogun", "South West")</f>
        <v>South West</v>
      </c>
    </row>
    <row r="694" spans="1:2" x14ac:dyDescent="0.35">
      <c r="A694" t="s">
        <v>22</v>
      </c>
      <c r="B694" t="str">
        <f>IF(A694="Ekiti", "South West")</f>
        <v>South West</v>
      </c>
    </row>
    <row r="695" spans="1:2" x14ac:dyDescent="0.35">
      <c r="A695" t="s">
        <v>13</v>
      </c>
      <c r="B695" t="str">
        <f>IF(A695="Ogun", "South West")</f>
        <v>South West</v>
      </c>
    </row>
    <row r="696" spans="1:2" x14ac:dyDescent="0.35">
      <c r="A696" t="s">
        <v>73</v>
      </c>
      <c r="B696" t="str">
        <f>IF(A696="Rivers", "South South")</f>
        <v>South South</v>
      </c>
    </row>
    <row r="697" spans="1:2" x14ac:dyDescent="0.35">
      <c r="A697" t="s">
        <v>66</v>
      </c>
      <c r="B697" t="str">
        <f>IF(A697="Others", "Others")</f>
        <v>Others</v>
      </c>
    </row>
    <row r="698" spans="1:2" x14ac:dyDescent="0.35">
      <c r="A698" t="s">
        <v>19</v>
      </c>
      <c r="B698" t="str">
        <f>IF(A698="Osun","South West")</f>
        <v>South West</v>
      </c>
    </row>
    <row r="699" spans="1:2" x14ac:dyDescent="0.35">
      <c r="A699" s="1" t="s">
        <v>18</v>
      </c>
      <c r="B699" t="str">
        <f>IF(A699="Enugu", "South East")</f>
        <v>South East</v>
      </c>
    </row>
    <row r="700" spans="1:2" x14ac:dyDescent="0.35">
      <c r="A700" t="s">
        <v>8</v>
      </c>
      <c r="B700" t="str">
        <f>IF(A700="Oyo", "South West")</f>
        <v>South West</v>
      </c>
    </row>
    <row r="701" spans="1:2" x14ac:dyDescent="0.35">
      <c r="A701" t="s">
        <v>13</v>
      </c>
      <c r="B701" t="str">
        <f>IF(A701="Ogun", "South West")</f>
        <v>South West</v>
      </c>
    </row>
    <row r="702" spans="1:2" x14ac:dyDescent="0.35">
      <c r="A702" s="1" t="s">
        <v>20</v>
      </c>
      <c r="B702" t="str">
        <f>IF(A702="Anambra", "South East")</f>
        <v>South East</v>
      </c>
    </row>
    <row r="703" spans="1:2" x14ac:dyDescent="0.35">
      <c r="A703" t="s">
        <v>8</v>
      </c>
      <c r="B703" t="str">
        <f>IF(A703="Oyo", "South West")</f>
        <v>South West</v>
      </c>
    </row>
    <row r="704" spans="1:2" x14ac:dyDescent="0.35">
      <c r="A704" t="s">
        <v>4</v>
      </c>
      <c r="B704" t="str">
        <f>IF(A704="Lagos","South West",IF(A704="Kwara","North Central"))</f>
        <v>South West</v>
      </c>
    </row>
    <row r="705" spans="1:2" x14ac:dyDescent="0.35">
      <c r="A705" t="s">
        <v>13</v>
      </c>
      <c r="B705" t="str">
        <f>IF(A705="Ogun", "South West")</f>
        <v>South West</v>
      </c>
    </row>
    <row r="706" spans="1:2" x14ac:dyDescent="0.35">
      <c r="A706" t="s">
        <v>66</v>
      </c>
      <c r="B706" t="str">
        <f>IF(A706="Others", "Others")</f>
        <v>Others</v>
      </c>
    </row>
    <row r="707" spans="1:2" x14ac:dyDescent="0.35">
      <c r="A707" t="s">
        <v>4</v>
      </c>
      <c r="B707" t="str">
        <f>IF(A707="Lagos","South West",IF(A707="Kwara","North Central"))</f>
        <v>South West</v>
      </c>
    </row>
    <row r="708" spans="1:2" x14ac:dyDescent="0.35">
      <c r="A708" t="s">
        <v>8</v>
      </c>
      <c r="B708" t="str">
        <f>IF(A708="Oyo", "South West")</f>
        <v>South West</v>
      </c>
    </row>
    <row r="709" spans="1:2" x14ac:dyDescent="0.35">
      <c r="A709" t="s">
        <v>13</v>
      </c>
      <c r="B709" t="str">
        <f>IF(A709="Ogun", "South West")</f>
        <v>South West</v>
      </c>
    </row>
    <row r="710" spans="1:2" x14ac:dyDescent="0.35">
      <c r="A710" t="s">
        <v>79</v>
      </c>
      <c r="B710" t="str">
        <f>IF(A710="International", "Others")</f>
        <v>Others</v>
      </c>
    </row>
    <row r="711" spans="1:2" x14ac:dyDescent="0.35">
      <c r="A711" t="s">
        <v>22</v>
      </c>
      <c r="B711" t="str">
        <f>IF(A711="Ekiti", "South West")</f>
        <v>South West</v>
      </c>
    </row>
    <row r="712" spans="1:2" x14ac:dyDescent="0.35">
      <c r="A712" t="s">
        <v>4</v>
      </c>
      <c r="B712" t="str">
        <f>IF(A712="Lagos","South West",IF(A712="Kwara","North Central"))</f>
        <v>South West</v>
      </c>
    </row>
    <row r="713" spans="1:2" x14ac:dyDescent="0.35">
      <c r="A713" t="s">
        <v>4</v>
      </c>
      <c r="B713" t="str">
        <f>IF(A713="Lagos","South West",IF(A713="Kwara","North Central"))</f>
        <v>South West</v>
      </c>
    </row>
    <row r="714" spans="1:2" x14ac:dyDescent="0.35">
      <c r="A714" t="s">
        <v>4</v>
      </c>
      <c r="B714" t="str">
        <f>IF(A714="Lagos","South West",IF(A714="Kwara","North Central"))</f>
        <v>South West</v>
      </c>
    </row>
    <row r="715" spans="1:2" x14ac:dyDescent="0.35">
      <c r="A715" t="s">
        <v>41</v>
      </c>
      <c r="B715" t="str">
        <f>IF(A715="Delta", "South South")</f>
        <v>South South</v>
      </c>
    </row>
    <row r="716" spans="1:2" x14ac:dyDescent="0.35">
      <c r="A716" t="s">
        <v>13</v>
      </c>
      <c r="B716" t="str">
        <f>IF(A716="Ogun", "South West")</f>
        <v>South West</v>
      </c>
    </row>
    <row r="717" spans="1:2" x14ac:dyDescent="0.35">
      <c r="A717" t="s">
        <v>4</v>
      </c>
      <c r="B717" t="str">
        <f>IF(A717="Lagos","South West",IF(A717="Kwara","North Central"))</f>
        <v>South West</v>
      </c>
    </row>
    <row r="718" spans="1:2" x14ac:dyDescent="0.35">
      <c r="A718" t="s">
        <v>13</v>
      </c>
      <c r="B718" t="str">
        <f>IF(A718="Ogun", "South West")</f>
        <v>South West</v>
      </c>
    </row>
    <row r="719" spans="1:2" x14ac:dyDescent="0.35">
      <c r="A719" t="s">
        <v>4</v>
      </c>
      <c r="B719" t="str">
        <f>IF(A719="Lagos","South West",IF(A719="Kwara","North Central"))</f>
        <v>South West</v>
      </c>
    </row>
    <row r="720" spans="1:2" x14ac:dyDescent="0.35">
      <c r="A720" t="s">
        <v>4</v>
      </c>
      <c r="B720" t="str">
        <f>IF(A720="Lagos","South West",IF(A720="Kwara","North Central"))</f>
        <v>South West</v>
      </c>
    </row>
    <row r="721" spans="1:2" x14ac:dyDescent="0.35">
      <c r="A721" t="s">
        <v>72</v>
      </c>
      <c r="B721" t="str">
        <f>IF(A721="Lagos","South West",IF(A721="Kwara","North Central"))</f>
        <v>North Central</v>
      </c>
    </row>
    <row r="722" spans="1:2" x14ac:dyDescent="0.35">
      <c r="A722" t="s">
        <v>4</v>
      </c>
      <c r="B722" t="str">
        <f>IF(A722="Lagos","South West",IF(A722="Kwara","North Central"))</f>
        <v>South West</v>
      </c>
    </row>
    <row r="723" spans="1:2" x14ac:dyDescent="0.35">
      <c r="A723" t="s">
        <v>79</v>
      </c>
      <c r="B723" t="str">
        <f>IF(A723="International", "Others")</f>
        <v>Others</v>
      </c>
    </row>
    <row r="724" spans="1:2" x14ac:dyDescent="0.35">
      <c r="A724" t="s">
        <v>4</v>
      </c>
      <c r="B724" t="str">
        <f>IF(A724="Lagos","South West",IF(A724="Kwara","North Central"))</f>
        <v>South West</v>
      </c>
    </row>
    <row r="725" spans="1:2" x14ac:dyDescent="0.35">
      <c r="A725" t="s">
        <v>56</v>
      </c>
      <c r="B725" t="str">
        <f>IF(A725="Kaduna", "North West")</f>
        <v>North West</v>
      </c>
    </row>
    <row r="726" spans="1:2" x14ac:dyDescent="0.35">
      <c r="A726" t="s">
        <v>70</v>
      </c>
      <c r="B726" t="str">
        <f>IF(A726="FCT", "North Central")</f>
        <v>North Central</v>
      </c>
    </row>
    <row r="727" spans="1:2" x14ac:dyDescent="0.35">
      <c r="A727" t="s">
        <v>4</v>
      </c>
      <c r="B727" t="str">
        <f>IF(A727="Lagos","South West",IF(A727="Kwara","North Central"))</f>
        <v>South West</v>
      </c>
    </row>
    <row r="728" spans="1:2" x14ac:dyDescent="0.35">
      <c r="A728" t="s">
        <v>4</v>
      </c>
      <c r="B728" t="str">
        <f>IF(A728="Lagos","South West",IF(A728="Kwara","North Central"))</f>
        <v>South West</v>
      </c>
    </row>
    <row r="729" spans="1:2" x14ac:dyDescent="0.35">
      <c r="A729" t="s">
        <v>4</v>
      </c>
      <c r="B729" t="str">
        <f>IF(A729="Lagos","South West",IF(A729="Kwara","North Central"))</f>
        <v>South West</v>
      </c>
    </row>
    <row r="730" spans="1:2" x14ac:dyDescent="0.35">
      <c r="A730" t="s">
        <v>4</v>
      </c>
      <c r="B730" t="str">
        <f>IF(A730="Lagos","South West",IF(A730="Kwara","North Central"))</f>
        <v>South West</v>
      </c>
    </row>
    <row r="731" spans="1:2" x14ac:dyDescent="0.35">
      <c r="A731" t="s">
        <v>4</v>
      </c>
      <c r="B731" t="str">
        <f>IF(A731="Lagos","South West",IF(A731="Kwara","North Central"))</f>
        <v>South West</v>
      </c>
    </row>
    <row r="732" spans="1:2" x14ac:dyDescent="0.35">
      <c r="A732" t="s">
        <v>4</v>
      </c>
      <c r="B732" t="str">
        <f>IF(A732="Lagos","South West",IF(A732="Kwara","North Central"))</f>
        <v>South West</v>
      </c>
    </row>
    <row r="733" spans="1:2" x14ac:dyDescent="0.35">
      <c r="A733" t="s">
        <v>8</v>
      </c>
      <c r="B733" t="str">
        <f>IF(A733="Oyo", "South West")</f>
        <v>South West</v>
      </c>
    </row>
    <row r="734" spans="1:2" x14ac:dyDescent="0.35">
      <c r="A734" t="s">
        <v>4</v>
      </c>
      <c r="B734" t="str">
        <f>IF(A734="Lagos","South West",IF(A734="Kwara","North Central"))</f>
        <v>South West</v>
      </c>
    </row>
    <row r="735" spans="1:2" x14ac:dyDescent="0.35">
      <c r="A735" t="s">
        <v>4</v>
      </c>
      <c r="B735" t="str">
        <f>IF(A735="Lagos","South West",IF(A735="Kwara","North Central"))</f>
        <v>South West</v>
      </c>
    </row>
    <row r="736" spans="1:2" x14ac:dyDescent="0.35">
      <c r="A736" t="s">
        <v>4</v>
      </c>
      <c r="B736" t="str">
        <f>IF(A736="Lagos","South West",IF(A736="Kwara","North Central"))</f>
        <v>South West</v>
      </c>
    </row>
    <row r="737" spans="1:2" x14ac:dyDescent="0.35">
      <c r="A737" t="s">
        <v>13</v>
      </c>
      <c r="B737" t="str">
        <f>IF(A737="Ogun", "South West")</f>
        <v>South West</v>
      </c>
    </row>
    <row r="738" spans="1:2" x14ac:dyDescent="0.35">
      <c r="A738" t="s">
        <v>4</v>
      </c>
      <c r="B738" t="str">
        <f>IF(A738="Lagos","South West",IF(A738="Kwara","North Central"))</f>
        <v>South West</v>
      </c>
    </row>
    <row r="739" spans="1:2" x14ac:dyDescent="0.35">
      <c r="A739" t="s">
        <v>79</v>
      </c>
      <c r="B739" t="str">
        <f>IF(A739="International", "Others")</f>
        <v>Others</v>
      </c>
    </row>
    <row r="740" spans="1:2" x14ac:dyDescent="0.35">
      <c r="A740" t="s">
        <v>4</v>
      </c>
      <c r="B740" t="str">
        <f>IF(A740="Lagos","South West",IF(A740="Kwara","North Central"))</f>
        <v>South West</v>
      </c>
    </row>
    <row r="741" spans="1:2" x14ac:dyDescent="0.35">
      <c r="A741" t="s">
        <v>22</v>
      </c>
      <c r="B741" t="str">
        <f>IF(A741="Ekiti", "South West")</f>
        <v>South West</v>
      </c>
    </row>
    <row r="742" spans="1:2" x14ac:dyDescent="0.35">
      <c r="A742" t="s">
        <v>8</v>
      </c>
      <c r="B742" t="str">
        <f>IF(A742="Oyo", "South West")</f>
        <v>South West</v>
      </c>
    </row>
    <row r="743" spans="1:2" x14ac:dyDescent="0.35">
      <c r="A743" t="s">
        <v>8</v>
      </c>
      <c r="B743" t="str">
        <f>IF(A743="Oyo", "South West")</f>
        <v>South West</v>
      </c>
    </row>
    <row r="744" spans="1:2" x14ac:dyDescent="0.35">
      <c r="A744" t="s">
        <v>13</v>
      </c>
      <c r="B744" t="str">
        <f>IF(A744="Ogun", "South West")</f>
        <v>South West</v>
      </c>
    </row>
    <row r="745" spans="1:2" x14ac:dyDescent="0.35">
      <c r="A745" t="s">
        <v>36</v>
      </c>
      <c r="B745" t="str">
        <f>IF(A745="Ondo", "South West")</f>
        <v>South West</v>
      </c>
    </row>
    <row r="746" spans="1:2" x14ac:dyDescent="0.35">
      <c r="A746" t="s">
        <v>4</v>
      </c>
      <c r="B746" t="str">
        <f>IF(A746="Lagos","South West",IF(A746="Kwara","North Central"))</f>
        <v>South West</v>
      </c>
    </row>
    <row r="747" spans="1:2" x14ac:dyDescent="0.35">
      <c r="A747" t="s">
        <v>4</v>
      </c>
      <c r="B747" t="str">
        <f>IF(A747="Lagos","South West",IF(A747="Kwara","North Central"))</f>
        <v>South West</v>
      </c>
    </row>
    <row r="748" spans="1:2" x14ac:dyDescent="0.35">
      <c r="A748" t="s">
        <v>4</v>
      </c>
      <c r="B748" t="str">
        <f>IF(A748="Lagos","South West",IF(A748="Kwara","North Central"))</f>
        <v>South West</v>
      </c>
    </row>
    <row r="749" spans="1:2" x14ac:dyDescent="0.35">
      <c r="A749" t="s">
        <v>8</v>
      </c>
      <c r="B749" t="str">
        <f>IF(A749="Oyo", "South West")</f>
        <v>South West</v>
      </c>
    </row>
    <row r="750" spans="1:2" x14ac:dyDescent="0.35">
      <c r="A750" t="s">
        <v>4</v>
      </c>
      <c r="B750" t="str">
        <f>IF(A750="Lagos","South West",IF(A750="Kwara","North Central"))</f>
        <v>South West</v>
      </c>
    </row>
    <row r="751" spans="1:2" x14ac:dyDescent="0.35">
      <c r="A751" t="s">
        <v>22</v>
      </c>
      <c r="B751" t="str">
        <f>IF(A751="Ekiti", "South West")</f>
        <v>South West</v>
      </c>
    </row>
    <row r="752" spans="1:2" x14ac:dyDescent="0.35">
      <c r="A752" t="s">
        <v>13</v>
      </c>
      <c r="B752" t="str">
        <f>IF(A752="Ogun", "South West")</f>
        <v>South West</v>
      </c>
    </row>
    <row r="753" spans="1:2" x14ac:dyDescent="0.35">
      <c r="A753" t="s">
        <v>79</v>
      </c>
      <c r="B753" t="str">
        <f>IF(A753="International", "Others")</f>
        <v>Others</v>
      </c>
    </row>
    <row r="754" spans="1:2" x14ac:dyDescent="0.35">
      <c r="A754" t="s">
        <v>13</v>
      </c>
      <c r="B754" t="str">
        <f t="shared" ref="B754:B756" si="30">IF(A754="Ogun", "South West")</f>
        <v>South West</v>
      </c>
    </row>
    <row r="755" spans="1:2" x14ac:dyDescent="0.35">
      <c r="A755" t="s">
        <v>13</v>
      </c>
      <c r="B755" t="str">
        <f t="shared" si="30"/>
        <v>South West</v>
      </c>
    </row>
    <row r="756" spans="1:2" x14ac:dyDescent="0.35">
      <c r="A756" t="s">
        <v>13</v>
      </c>
      <c r="B756" t="str">
        <f t="shared" si="30"/>
        <v>South West</v>
      </c>
    </row>
    <row r="757" spans="1:2" x14ac:dyDescent="0.35">
      <c r="A757" t="s">
        <v>8</v>
      </c>
      <c r="B757" t="str">
        <f>IF(A757="Oyo", "South West")</f>
        <v>South West</v>
      </c>
    </row>
    <row r="758" spans="1:2" x14ac:dyDescent="0.35">
      <c r="A758" t="s">
        <v>4</v>
      </c>
      <c r="B758" t="str">
        <f>IF(A758="Lagos","South West",IF(A758="Kwara","North Central"))</f>
        <v>South West</v>
      </c>
    </row>
    <row r="759" spans="1:2" x14ac:dyDescent="0.35">
      <c r="A759" t="s">
        <v>4</v>
      </c>
      <c r="B759" t="str">
        <f>IF(A759="Lagos","South West",IF(A759="Kwara","North Central"))</f>
        <v>South West</v>
      </c>
    </row>
    <row r="760" spans="1:2" x14ac:dyDescent="0.35">
      <c r="A760" t="s">
        <v>4</v>
      </c>
      <c r="B760" t="str">
        <f>IF(A760="Lagos","South West",IF(A760="Kwara","North Central"))</f>
        <v>South West</v>
      </c>
    </row>
    <row r="761" spans="1:2" x14ac:dyDescent="0.35">
      <c r="A761" t="s">
        <v>36</v>
      </c>
      <c r="B761" t="str">
        <f>IF(A761="Ondo", "South West")</f>
        <v>South West</v>
      </c>
    </row>
    <row r="762" spans="1:2" x14ac:dyDescent="0.35">
      <c r="A762" t="s">
        <v>71</v>
      </c>
      <c r="B762" t="str">
        <f>IF(A762="Edo", "South South")</f>
        <v>South South</v>
      </c>
    </row>
    <row r="763" spans="1:2" x14ac:dyDescent="0.35">
      <c r="A763" t="s">
        <v>72</v>
      </c>
      <c r="B763" t="str">
        <f>IF(A763="Lagos","South West",IF(A763="Kwara","North Central"))</f>
        <v>North Central</v>
      </c>
    </row>
    <row r="764" spans="1:2" x14ac:dyDescent="0.35">
      <c r="A764" t="s">
        <v>4</v>
      </c>
      <c r="B764" t="str">
        <f>IF(A764="Lagos","South West",IF(A764="Kwara","North Central"))</f>
        <v>South West</v>
      </c>
    </row>
    <row r="765" spans="1:2" x14ac:dyDescent="0.35">
      <c r="A765" t="s">
        <v>4</v>
      </c>
      <c r="B765" t="str">
        <f>IF(A765="Lagos","South West",IF(A765="Kwara","North Central"))</f>
        <v>South West</v>
      </c>
    </row>
    <row r="766" spans="1:2" x14ac:dyDescent="0.35">
      <c r="A766" t="s">
        <v>4</v>
      </c>
      <c r="B766" t="str">
        <f>IF(A766="Lagos","South West",IF(A766="Kwara","North Central"))</f>
        <v>South West</v>
      </c>
    </row>
    <row r="767" spans="1:2" x14ac:dyDescent="0.35">
      <c r="A767" t="s">
        <v>36</v>
      </c>
      <c r="B767" t="str">
        <f>IF(A767="Ondo", "South West")</f>
        <v>South West</v>
      </c>
    </row>
    <row r="768" spans="1:2" x14ac:dyDescent="0.35">
      <c r="A768" t="s">
        <v>8</v>
      </c>
      <c r="B768" t="str">
        <f>IF(A768="Oyo", "South West")</f>
        <v>South West</v>
      </c>
    </row>
    <row r="769" spans="1:2" x14ac:dyDescent="0.35">
      <c r="A769" t="s">
        <v>4</v>
      </c>
      <c r="B769" t="str">
        <f>IF(A769="Lagos","South West",IF(A769="Kwara","North Central"))</f>
        <v>South West</v>
      </c>
    </row>
    <row r="770" spans="1:2" x14ac:dyDescent="0.35">
      <c r="A770" t="s">
        <v>79</v>
      </c>
      <c r="B770" t="str">
        <f>IF(A770="International", "Others")</f>
        <v>Others</v>
      </c>
    </row>
    <row r="771" spans="1:2" x14ac:dyDescent="0.35">
      <c r="A771" t="s">
        <v>4</v>
      </c>
      <c r="B771" t="str">
        <f>IF(A771="Lagos","South West",IF(A771="Kwara","North Central"))</f>
        <v>South West</v>
      </c>
    </row>
    <row r="772" spans="1:2" x14ac:dyDescent="0.35">
      <c r="A772" t="s">
        <v>4</v>
      </c>
      <c r="B772" t="str">
        <f>IF(A772="Lagos","South West",IF(A772="Kwara","North Central"))</f>
        <v>South West</v>
      </c>
    </row>
    <row r="773" spans="1:2" x14ac:dyDescent="0.35">
      <c r="A773" t="s">
        <v>4</v>
      </c>
      <c r="B773" t="str">
        <f>IF(A773="Lagos","South West",IF(A773="Kwara","North Central"))</f>
        <v>South West</v>
      </c>
    </row>
    <row r="774" spans="1:2" x14ac:dyDescent="0.35">
      <c r="A774" t="s">
        <v>4</v>
      </c>
      <c r="B774" t="str">
        <f>IF(A774="Lagos","South West",IF(A774="Kwara","North Central"))</f>
        <v>South West</v>
      </c>
    </row>
    <row r="775" spans="1:2" x14ac:dyDescent="0.35">
      <c r="A775" t="s">
        <v>13</v>
      </c>
      <c r="B775" t="str">
        <f>IF(A775="Ogun", "South West")</f>
        <v>South West</v>
      </c>
    </row>
    <row r="776" spans="1:2" x14ac:dyDescent="0.35">
      <c r="A776" t="s">
        <v>4</v>
      </c>
      <c r="B776" t="str">
        <f>IF(A776="Lagos","South West",IF(A776="Kwara","North Central"))</f>
        <v>South West</v>
      </c>
    </row>
    <row r="777" spans="1:2" x14ac:dyDescent="0.35">
      <c r="A777" t="s">
        <v>4</v>
      </c>
      <c r="B777" t="str">
        <f>IF(A777="Lagos","South West",IF(A777="Kwara","North Central"))</f>
        <v>South West</v>
      </c>
    </row>
    <row r="778" spans="1:2" x14ac:dyDescent="0.35">
      <c r="A778" t="s">
        <v>4</v>
      </c>
      <c r="B778" t="str">
        <f>IF(A778="Lagos","South West",IF(A778="Kwara","North Central"))</f>
        <v>South West</v>
      </c>
    </row>
    <row r="779" spans="1:2" x14ac:dyDescent="0.35">
      <c r="A779" t="s">
        <v>4</v>
      </c>
      <c r="B779" t="str">
        <f>IF(A779="Lagos","South West",IF(A779="Kwara","North Central"))</f>
        <v>South West</v>
      </c>
    </row>
    <row r="780" spans="1:2" x14ac:dyDescent="0.35">
      <c r="A780" t="s">
        <v>4</v>
      </c>
      <c r="B780" t="str">
        <f>IF(A780="Lagos","South West",IF(A780="Kwara","North Central"))</f>
        <v>South West</v>
      </c>
    </row>
    <row r="781" spans="1:2" x14ac:dyDescent="0.35">
      <c r="A781" t="s">
        <v>66</v>
      </c>
      <c r="B781" t="str">
        <f>IF(A781="Others", "Others")</f>
        <v>Others</v>
      </c>
    </row>
    <row r="782" spans="1:2" x14ac:dyDescent="0.35">
      <c r="A782" t="s">
        <v>4</v>
      </c>
      <c r="B782" t="str">
        <f>IF(A782="Lagos","South West",IF(A782="Kwara","North Central"))</f>
        <v>South West</v>
      </c>
    </row>
    <row r="783" spans="1:2" x14ac:dyDescent="0.35">
      <c r="A783" t="s">
        <v>19</v>
      </c>
      <c r="B783" t="str">
        <f t="shared" ref="B783:B784" si="31">IF(A783="Osun","South West")</f>
        <v>South West</v>
      </c>
    </row>
    <row r="784" spans="1:2" x14ac:dyDescent="0.35">
      <c r="A784" t="s">
        <v>19</v>
      </c>
      <c r="B784" t="str">
        <f t="shared" si="31"/>
        <v>South West</v>
      </c>
    </row>
    <row r="785" spans="1:2" x14ac:dyDescent="0.35">
      <c r="A785" t="s">
        <v>66</v>
      </c>
      <c r="B785" t="str">
        <f>IF(A785="Others", "Others")</f>
        <v>Others</v>
      </c>
    </row>
    <row r="786" spans="1:2" x14ac:dyDescent="0.35">
      <c r="A786" t="s">
        <v>13</v>
      </c>
      <c r="B786" t="str">
        <f>IF(A786="Ogun", "South West")</f>
        <v>South West</v>
      </c>
    </row>
    <row r="787" spans="1:2" x14ac:dyDescent="0.35">
      <c r="A787" t="s">
        <v>4</v>
      </c>
      <c r="B787" t="str">
        <f>IF(A787="Lagos","South West",IF(A787="Kwara","North Central"))</f>
        <v>South West</v>
      </c>
    </row>
    <row r="788" spans="1:2" x14ac:dyDescent="0.35">
      <c r="A788" t="s">
        <v>4</v>
      </c>
      <c r="B788" t="str">
        <f>IF(A788="Lagos","South West",IF(A788="Kwara","North Central"))</f>
        <v>South West</v>
      </c>
    </row>
    <row r="789" spans="1:2" x14ac:dyDescent="0.35">
      <c r="A789" t="s">
        <v>4</v>
      </c>
      <c r="B789" t="str">
        <f>IF(A789="Lagos","South West",IF(A789="Kwara","North Central"))</f>
        <v>South West</v>
      </c>
    </row>
    <row r="790" spans="1:2" x14ac:dyDescent="0.35">
      <c r="A790" s="1" t="s">
        <v>79</v>
      </c>
      <c r="B790" t="str">
        <f>IF(A790="International", "Others")</f>
        <v>Others</v>
      </c>
    </row>
    <row r="791" spans="1:2" x14ac:dyDescent="0.35">
      <c r="A791" t="s">
        <v>19</v>
      </c>
      <c r="B791" t="str">
        <f>IF(A791="Osun","South West")</f>
        <v>South West</v>
      </c>
    </row>
    <row r="792" spans="1:2" x14ac:dyDescent="0.35">
      <c r="A792" t="s">
        <v>13</v>
      </c>
      <c r="B792" t="str">
        <f>IF(A792="Ogun", "South West")</f>
        <v>South West</v>
      </c>
    </row>
    <row r="793" spans="1:2" x14ac:dyDescent="0.35">
      <c r="A793" t="s">
        <v>4</v>
      </c>
      <c r="B793" t="str">
        <f>IF(A793="Lagos","South West",IF(A793="Kwara","North Central"))</f>
        <v>South West</v>
      </c>
    </row>
    <row r="794" spans="1:2" x14ac:dyDescent="0.35">
      <c r="A794" t="s">
        <v>4</v>
      </c>
      <c r="B794" t="str">
        <f>IF(A794="Lagos","South West",IF(A794="Kwara","North Central"))</f>
        <v>South West</v>
      </c>
    </row>
    <row r="795" spans="1:2" x14ac:dyDescent="0.35">
      <c r="A795" t="s">
        <v>4</v>
      </c>
      <c r="B795" t="str">
        <f>IF(A795="Lagos","South West",IF(A795="Kwara","North Central"))</f>
        <v>South West</v>
      </c>
    </row>
    <row r="796" spans="1:2" x14ac:dyDescent="0.35">
      <c r="A796" t="s">
        <v>4</v>
      </c>
      <c r="B796" t="str">
        <f>IF(A796="Lagos","South West",IF(A796="Kwara","North Central"))</f>
        <v>South West</v>
      </c>
    </row>
    <row r="797" spans="1:2" x14ac:dyDescent="0.35">
      <c r="A797" s="1" t="s">
        <v>79</v>
      </c>
      <c r="B797" t="str">
        <f>IF(A797="International", "Others")</f>
        <v>Others</v>
      </c>
    </row>
    <row r="798" spans="1:2" x14ac:dyDescent="0.35">
      <c r="A798" t="s">
        <v>22</v>
      </c>
      <c r="B798" t="str">
        <f>IF(A798="Ekiti", "South West")</f>
        <v>South West</v>
      </c>
    </row>
    <row r="799" spans="1:2" x14ac:dyDescent="0.35">
      <c r="A799" t="s">
        <v>4</v>
      </c>
      <c r="B799" t="str">
        <f>IF(A799="Lagos","South West",IF(A799="Kwara","North Central"))</f>
        <v>South West</v>
      </c>
    </row>
    <row r="800" spans="1:2" x14ac:dyDescent="0.35">
      <c r="A800" t="s">
        <v>13</v>
      </c>
      <c r="B800" t="str">
        <f>IF(A800="Ogun", "South West")</f>
        <v>South West</v>
      </c>
    </row>
    <row r="801" spans="1:2" x14ac:dyDescent="0.35">
      <c r="A801" t="s">
        <v>4</v>
      </c>
      <c r="B801" t="str">
        <f>IF(A801="Lagos","South West",IF(A801="Kwara","North Central"))</f>
        <v>South West</v>
      </c>
    </row>
    <row r="802" spans="1:2" x14ac:dyDescent="0.35">
      <c r="A802" t="s">
        <v>4</v>
      </c>
      <c r="B802" t="str">
        <f>IF(A802="Lagos","South West",IF(A802="Kwara","North Central"))</f>
        <v>South West</v>
      </c>
    </row>
    <row r="803" spans="1:2" x14ac:dyDescent="0.35">
      <c r="A803" t="s">
        <v>22</v>
      </c>
      <c r="B803" t="str">
        <f>IF(A803="Ekiti", "South West")</f>
        <v>South West</v>
      </c>
    </row>
    <row r="804" spans="1:2" x14ac:dyDescent="0.35">
      <c r="A804" t="s">
        <v>4</v>
      </c>
      <c r="B804" t="str">
        <f>IF(A804="Lagos","South West",IF(A804="Kwara","North Central"))</f>
        <v>South West</v>
      </c>
    </row>
    <row r="805" spans="1:2" x14ac:dyDescent="0.35">
      <c r="A805" t="s">
        <v>4</v>
      </c>
      <c r="B805" t="str">
        <f>IF(A805="Lagos","South West",IF(A805="Kwara","North Central"))</f>
        <v>South West</v>
      </c>
    </row>
    <row r="806" spans="1:2" x14ac:dyDescent="0.35">
      <c r="A806" t="s">
        <v>13</v>
      </c>
      <c r="B806" t="str">
        <f>IF(A806="Ogun", "South West")</f>
        <v>South West</v>
      </c>
    </row>
    <row r="807" spans="1:2" x14ac:dyDescent="0.35">
      <c r="A807" t="s">
        <v>4</v>
      </c>
      <c r="B807" t="str">
        <f>IF(A807="Lagos","South West",IF(A807="Kwara","North Central"))</f>
        <v>South West</v>
      </c>
    </row>
    <row r="808" spans="1:2" x14ac:dyDescent="0.35">
      <c r="A808" t="s">
        <v>4</v>
      </c>
      <c r="B808" t="str">
        <f>IF(A808="Lagos","South West",IF(A808="Kwara","North Central"))</f>
        <v>South West</v>
      </c>
    </row>
    <row r="809" spans="1:2" x14ac:dyDescent="0.35">
      <c r="A809" t="s">
        <v>4</v>
      </c>
      <c r="B809" t="str">
        <f>IF(A809="Lagos","South West",IF(A809="Kwara","North Central"))</f>
        <v>South West</v>
      </c>
    </row>
    <row r="810" spans="1:2" x14ac:dyDescent="0.35">
      <c r="A810" t="s">
        <v>4</v>
      </c>
      <c r="B810" t="str">
        <f>IF(A810="Lagos","South West",IF(A810="Kwara","North Central"))</f>
        <v>South West</v>
      </c>
    </row>
    <row r="811" spans="1:2" x14ac:dyDescent="0.35">
      <c r="A811" t="s">
        <v>4</v>
      </c>
      <c r="B811" t="str">
        <f>IF(A811="Lagos","South West",IF(A811="Kwara","North Central"))</f>
        <v>South West</v>
      </c>
    </row>
    <row r="812" spans="1:2" x14ac:dyDescent="0.35">
      <c r="A812" s="1" t="s">
        <v>79</v>
      </c>
      <c r="B812" t="str">
        <f>IF(A812="International", "Others")</f>
        <v>Others</v>
      </c>
    </row>
    <row r="813" spans="1:2" x14ac:dyDescent="0.35">
      <c r="A813" t="s">
        <v>4</v>
      </c>
      <c r="B813" t="str">
        <f>IF(A813="Lagos","South West",IF(A813="Kwara","North Central"))</f>
        <v>South West</v>
      </c>
    </row>
    <row r="814" spans="1:2" x14ac:dyDescent="0.35">
      <c r="A814" t="s">
        <v>4</v>
      </c>
      <c r="B814" t="str">
        <f>IF(A814="Lagos","South West",IF(A814="Kwara","North Central"))</f>
        <v>South West</v>
      </c>
    </row>
    <row r="815" spans="1:2" x14ac:dyDescent="0.35">
      <c r="A815" s="1" t="s">
        <v>79</v>
      </c>
      <c r="B815" t="str">
        <f>IF(A815="International", "Others")</f>
        <v>Others</v>
      </c>
    </row>
    <row r="816" spans="1:2" x14ac:dyDescent="0.35">
      <c r="A816" t="s">
        <v>66</v>
      </c>
      <c r="B816" t="str">
        <f>IF(A816="Others", "Others")</f>
        <v>Others</v>
      </c>
    </row>
    <row r="817" spans="1:2" x14ac:dyDescent="0.35">
      <c r="A817" t="s">
        <v>13</v>
      </c>
      <c r="B817" t="str">
        <f>IF(A817="Ogun", "South West")</f>
        <v>South West</v>
      </c>
    </row>
    <row r="818" spans="1:2" x14ac:dyDescent="0.35">
      <c r="A818" t="s">
        <v>8</v>
      </c>
      <c r="B818" t="str">
        <f>IF(A818="Oyo", "South West")</f>
        <v>South West</v>
      </c>
    </row>
    <row r="819" spans="1:2" x14ac:dyDescent="0.35">
      <c r="A819" t="s">
        <v>4</v>
      </c>
      <c r="B819" t="str">
        <f>IF(A819="Lagos","South West",IF(A819="Kwara","North Central"))</f>
        <v>South West</v>
      </c>
    </row>
    <row r="820" spans="1:2" x14ac:dyDescent="0.35">
      <c r="A820" t="s">
        <v>66</v>
      </c>
      <c r="B820" t="str">
        <f>IF(A820="Others", "Others")</f>
        <v>Others</v>
      </c>
    </row>
    <row r="821" spans="1:2" x14ac:dyDescent="0.35">
      <c r="A821" t="s">
        <v>8</v>
      </c>
      <c r="B821" t="str">
        <f>IF(A821="Oyo", "South West")</f>
        <v>South West</v>
      </c>
    </row>
    <row r="822" spans="1:2" x14ac:dyDescent="0.35">
      <c r="A822" t="s">
        <v>72</v>
      </c>
      <c r="B822" t="str">
        <f>IF(A822="Lagos","South West",IF(A822="Kwara","North Central"))</f>
        <v>North Central</v>
      </c>
    </row>
  </sheetData>
  <autoFilter ref="A1:B822" xr:uid="{FF798346-9B59-42A7-BC29-A4224019A7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8B21-C8CA-4941-AB75-168FF63E147C}">
  <dimension ref="A3:AN22"/>
  <sheetViews>
    <sheetView tabSelected="1" topLeftCell="Y1" workbookViewId="0">
      <selection activeCell="K11" sqref="K11"/>
    </sheetView>
  </sheetViews>
  <sheetFormatPr defaultRowHeight="14.5" x14ac:dyDescent="0.35"/>
  <cols>
    <col min="1" max="1" width="16.81640625" bestFit="1" customWidth="1"/>
    <col min="2" max="2" width="14.453125" bestFit="1" customWidth="1"/>
    <col min="7" max="7" width="12.453125" bestFit="1" customWidth="1"/>
    <col min="8" max="8" width="15" bestFit="1" customWidth="1"/>
    <col min="10" max="10" width="14.08984375" bestFit="1" customWidth="1"/>
    <col min="11" max="11" width="17.90625" customWidth="1"/>
    <col min="12" max="12" width="15.7265625" bestFit="1" customWidth="1"/>
    <col min="13" max="13" width="10.6328125" bestFit="1" customWidth="1"/>
    <col min="17" max="17" width="12.453125" bestFit="1" customWidth="1"/>
    <col min="18" max="18" width="14.08984375" bestFit="1" customWidth="1"/>
    <col min="25" max="25" width="12.453125" bestFit="1" customWidth="1"/>
    <col min="26" max="26" width="12.6328125" bestFit="1" customWidth="1"/>
    <col min="32" max="32" width="20.26953125" bestFit="1" customWidth="1"/>
    <col min="33" max="33" width="10.6328125" bestFit="1" customWidth="1"/>
    <col min="39" max="39" width="12.453125" bestFit="1" customWidth="1"/>
    <col min="40" max="40" width="13.6328125" bestFit="1" customWidth="1"/>
  </cols>
  <sheetData>
    <row r="3" spans="1:40" x14ac:dyDescent="0.35">
      <c r="A3" s="2" t="s">
        <v>84</v>
      </c>
      <c r="B3" t="s">
        <v>162</v>
      </c>
      <c r="G3" s="2" t="s">
        <v>84</v>
      </c>
      <c r="H3" t="s">
        <v>86</v>
      </c>
      <c r="L3" s="2" t="s">
        <v>84</v>
      </c>
      <c r="M3" t="s">
        <v>169</v>
      </c>
    </row>
    <row r="4" spans="1:40" x14ac:dyDescent="0.35">
      <c r="A4" s="1" t="s">
        <v>2</v>
      </c>
      <c r="B4" s="15">
        <v>508</v>
      </c>
      <c r="G4" s="1" t="s">
        <v>79</v>
      </c>
      <c r="H4" s="15">
        <v>34</v>
      </c>
      <c r="L4" s="1" t="s">
        <v>49</v>
      </c>
      <c r="M4" s="15">
        <v>195</v>
      </c>
    </row>
    <row r="5" spans="1:40" x14ac:dyDescent="0.35">
      <c r="A5" s="1" t="s">
        <v>5</v>
      </c>
      <c r="B5" s="15">
        <v>309</v>
      </c>
      <c r="G5" s="1" t="s">
        <v>15</v>
      </c>
      <c r="H5" s="15">
        <v>769</v>
      </c>
      <c r="L5" s="1" t="s">
        <v>1</v>
      </c>
      <c r="M5" s="15">
        <v>120</v>
      </c>
    </row>
    <row r="6" spans="1:40" x14ac:dyDescent="0.35">
      <c r="A6" s="1" t="s">
        <v>11</v>
      </c>
      <c r="B6" s="15">
        <v>4</v>
      </c>
      <c r="G6" s="1" t="s">
        <v>66</v>
      </c>
      <c r="H6" s="15">
        <v>18</v>
      </c>
      <c r="L6" s="1" t="s">
        <v>25</v>
      </c>
      <c r="M6" s="15">
        <v>88</v>
      </c>
      <c r="Q6" s="2" t="s">
        <v>84</v>
      </c>
      <c r="R6" t="s">
        <v>168</v>
      </c>
    </row>
    <row r="7" spans="1:40" x14ac:dyDescent="0.35">
      <c r="A7" s="1" t="s">
        <v>85</v>
      </c>
      <c r="B7" s="15">
        <v>821</v>
      </c>
      <c r="G7" s="1" t="s">
        <v>85</v>
      </c>
      <c r="H7" s="15">
        <v>821</v>
      </c>
      <c r="L7" s="1" t="s">
        <v>23</v>
      </c>
      <c r="M7" s="15">
        <v>45</v>
      </c>
      <c r="Q7" s="1" t="s">
        <v>167</v>
      </c>
      <c r="R7" s="15">
        <v>535</v>
      </c>
      <c r="Y7" s="2" t="s">
        <v>84</v>
      </c>
      <c r="Z7" t="s">
        <v>170</v>
      </c>
    </row>
    <row r="8" spans="1:40" x14ac:dyDescent="0.35">
      <c r="L8" s="1" t="s">
        <v>114</v>
      </c>
      <c r="M8" s="15">
        <v>42</v>
      </c>
      <c r="Q8" s="1" t="s">
        <v>66</v>
      </c>
      <c r="R8" s="15">
        <v>110</v>
      </c>
      <c r="Y8" s="1" t="s">
        <v>3</v>
      </c>
      <c r="Z8" s="15">
        <v>616</v>
      </c>
      <c r="AF8" s="2" t="s">
        <v>84</v>
      </c>
      <c r="AG8" t="s">
        <v>169</v>
      </c>
    </row>
    <row r="9" spans="1:40" x14ac:dyDescent="0.35">
      <c r="L9" s="1" t="s">
        <v>85</v>
      </c>
      <c r="M9" s="15">
        <v>490</v>
      </c>
      <c r="Q9" s="1" t="s">
        <v>163</v>
      </c>
      <c r="R9" s="15">
        <v>68</v>
      </c>
      <c r="Y9" s="1" t="s">
        <v>6</v>
      </c>
      <c r="Z9" s="15">
        <v>104</v>
      </c>
      <c r="AF9" s="1" t="s">
        <v>3</v>
      </c>
      <c r="AG9" s="15">
        <v>616</v>
      </c>
    </row>
    <row r="10" spans="1:40" x14ac:dyDescent="0.35">
      <c r="Q10" s="1" t="s">
        <v>165</v>
      </c>
      <c r="R10" s="15">
        <v>54</v>
      </c>
      <c r="Y10" s="1" t="s">
        <v>66</v>
      </c>
      <c r="Z10" s="15">
        <v>81</v>
      </c>
      <c r="AF10" s="16" t="s">
        <v>2</v>
      </c>
      <c r="AG10" s="15">
        <v>389</v>
      </c>
    </row>
    <row r="11" spans="1:40" x14ac:dyDescent="0.35">
      <c r="Q11" s="1" t="s">
        <v>166</v>
      </c>
      <c r="R11" s="15">
        <v>51</v>
      </c>
      <c r="Y11" s="1" t="s">
        <v>7</v>
      </c>
      <c r="Z11" s="15">
        <v>20</v>
      </c>
      <c r="AF11" s="16" t="s">
        <v>5</v>
      </c>
      <c r="AG11" s="15">
        <v>223</v>
      </c>
      <c r="AM11" s="2" t="s">
        <v>84</v>
      </c>
      <c r="AN11" t="s">
        <v>102</v>
      </c>
    </row>
    <row r="12" spans="1:40" x14ac:dyDescent="0.35">
      <c r="Q12" s="1" t="s">
        <v>164</v>
      </c>
      <c r="R12" s="15">
        <v>2</v>
      </c>
      <c r="Y12" s="1" t="s">
        <v>85</v>
      </c>
      <c r="Z12" s="15">
        <v>821</v>
      </c>
      <c r="AF12" s="16" t="s">
        <v>11</v>
      </c>
      <c r="AG12" s="15">
        <v>4</v>
      </c>
      <c r="AM12" s="1" t="s">
        <v>4</v>
      </c>
      <c r="AN12" s="15">
        <v>290</v>
      </c>
    </row>
    <row r="13" spans="1:40" x14ac:dyDescent="0.35">
      <c r="Q13" s="1" t="s">
        <v>161</v>
      </c>
      <c r="R13" s="15">
        <v>1</v>
      </c>
      <c r="AF13" s="1" t="s">
        <v>6</v>
      </c>
      <c r="AG13" s="15">
        <v>104</v>
      </c>
      <c r="AM13" s="1" t="s">
        <v>66</v>
      </c>
      <c r="AN13" s="15">
        <v>76</v>
      </c>
    </row>
    <row r="14" spans="1:40" x14ac:dyDescent="0.35">
      <c r="Q14" s="1" t="s">
        <v>85</v>
      </c>
      <c r="R14" s="15">
        <v>821</v>
      </c>
      <c r="AF14" s="16" t="s">
        <v>2</v>
      </c>
      <c r="AG14" s="15">
        <v>50</v>
      </c>
      <c r="AM14" s="1" t="s">
        <v>8</v>
      </c>
      <c r="AN14" s="15">
        <v>71</v>
      </c>
    </row>
    <row r="15" spans="1:40" x14ac:dyDescent="0.35">
      <c r="AF15" s="16" t="s">
        <v>5</v>
      </c>
      <c r="AG15" s="15">
        <v>54</v>
      </c>
      <c r="AM15" s="1" t="s">
        <v>13</v>
      </c>
      <c r="AN15" s="15">
        <v>66</v>
      </c>
    </row>
    <row r="16" spans="1:40" x14ac:dyDescent="0.35">
      <c r="AF16" s="1" t="s">
        <v>66</v>
      </c>
      <c r="AG16" s="15">
        <v>81</v>
      </c>
      <c r="AM16" s="1" t="s">
        <v>19</v>
      </c>
      <c r="AN16" s="15">
        <v>47</v>
      </c>
    </row>
    <row r="17" spans="32:40" x14ac:dyDescent="0.35">
      <c r="AF17" s="16" t="s">
        <v>2</v>
      </c>
      <c r="AG17" s="15">
        <v>57</v>
      </c>
      <c r="AM17" s="1" t="s">
        <v>36</v>
      </c>
      <c r="AN17" s="15">
        <v>43</v>
      </c>
    </row>
    <row r="18" spans="32:40" x14ac:dyDescent="0.35">
      <c r="AF18" s="16" t="s">
        <v>5</v>
      </c>
      <c r="AG18" s="15">
        <v>24</v>
      </c>
      <c r="AM18" s="1" t="s">
        <v>79</v>
      </c>
      <c r="AN18" s="15">
        <v>34</v>
      </c>
    </row>
    <row r="19" spans="32:40" x14ac:dyDescent="0.35">
      <c r="AF19" s="1" t="s">
        <v>7</v>
      </c>
      <c r="AG19" s="15">
        <v>20</v>
      </c>
      <c r="AM19" s="1" t="s">
        <v>73</v>
      </c>
      <c r="AN19" s="15">
        <v>26</v>
      </c>
    </row>
    <row r="20" spans="32:40" x14ac:dyDescent="0.35">
      <c r="AF20" s="16" t="s">
        <v>2</v>
      </c>
      <c r="AG20" s="15">
        <v>12</v>
      </c>
      <c r="AM20" s="1" t="s">
        <v>72</v>
      </c>
      <c r="AN20" s="15">
        <v>22</v>
      </c>
    </row>
    <row r="21" spans="32:40" x14ac:dyDescent="0.35">
      <c r="AF21" s="16" t="s">
        <v>5</v>
      </c>
      <c r="AG21" s="15">
        <v>8</v>
      </c>
      <c r="AM21" s="1" t="s">
        <v>22</v>
      </c>
      <c r="AN21" s="15">
        <v>18</v>
      </c>
    </row>
    <row r="22" spans="32:40" x14ac:dyDescent="0.35">
      <c r="AF22" s="1" t="s">
        <v>85</v>
      </c>
      <c r="AG22" s="15">
        <v>821</v>
      </c>
      <c r="AM22" s="1" t="s">
        <v>85</v>
      </c>
      <c r="AN22" s="15">
        <v>693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5953-6092-4956-BADB-BB0E953F0C60}">
  <dimension ref="A1:K822"/>
  <sheetViews>
    <sheetView topLeftCell="B1" workbookViewId="0">
      <selection activeCell="E10" sqref="E10"/>
    </sheetView>
  </sheetViews>
  <sheetFormatPr defaultRowHeight="14.5" x14ac:dyDescent="0.35"/>
  <cols>
    <col min="2" max="2" width="38.453125" customWidth="1"/>
    <col min="3" max="3" width="13.54296875" customWidth="1"/>
    <col min="4" max="4" width="16.81640625" customWidth="1"/>
    <col min="5" max="6" width="17.26953125" customWidth="1"/>
    <col min="7" max="7" width="12.7265625" style="1" customWidth="1"/>
    <col min="8" max="8" width="19.26953125" style="1" customWidth="1"/>
    <col min="9" max="10" width="8.7265625" style="1"/>
    <col min="11" max="11" width="13.7265625" customWidth="1"/>
  </cols>
  <sheetData>
    <row r="1" spans="1:11" x14ac:dyDescent="0.35">
      <c r="A1" t="s">
        <v>0</v>
      </c>
      <c r="B1" t="s">
        <v>63</v>
      </c>
      <c r="C1" t="s">
        <v>64</v>
      </c>
      <c r="D1" t="s">
        <v>65</v>
      </c>
      <c r="E1" t="s">
        <v>67</v>
      </c>
      <c r="F1" t="s">
        <v>160</v>
      </c>
      <c r="G1" s="1" t="s">
        <v>68</v>
      </c>
      <c r="H1" s="1" t="s">
        <v>80</v>
      </c>
      <c r="I1" s="1" t="s">
        <v>81</v>
      </c>
      <c r="J1" s="1" t="s">
        <v>83</v>
      </c>
      <c r="K1" t="s">
        <v>82</v>
      </c>
    </row>
    <row r="2" spans="1:11" x14ac:dyDescent="0.35">
      <c r="A2">
        <v>1</v>
      </c>
      <c r="B2" t="s">
        <v>1</v>
      </c>
      <c r="C2" t="s">
        <v>2</v>
      </c>
      <c r="D2" t="s">
        <v>3</v>
      </c>
      <c r="E2" t="s">
        <v>4</v>
      </c>
      <c r="F2" t="str">
        <f>VLOOKUP(E2,Sheet1!A:B,2,FALSE)</f>
        <v>South West</v>
      </c>
      <c r="G2" s="1" t="s">
        <v>15</v>
      </c>
      <c r="H2" s="3">
        <v>45131</v>
      </c>
      <c r="I2" s="4">
        <v>0.48819444444444443</v>
      </c>
      <c r="J2" s="1">
        <f>YEAR(H2)</f>
        <v>2023</v>
      </c>
      <c r="K2" t="str">
        <f>TEXT(H2,"mmm")</f>
        <v>Jul</v>
      </c>
    </row>
    <row r="3" spans="1:11" x14ac:dyDescent="0.35">
      <c r="A3">
        <v>2</v>
      </c>
      <c r="B3" t="s">
        <v>23</v>
      </c>
      <c r="C3" t="s">
        <v>5</v>
      </c>
      <c r="D3" t="s">
        <v>3</v>
      </c>
      <c r="E3" t="s">
        <v>72</v>
      </c>
      <c r="F3" t="str">
        <f>VLOOKUP(E3,Sheet1!A:B,2,FALSE)</f>
        <v>North Central</v>
      </c>
      <c r="G3" s="1" t="s">
        <v>15</v>
      </c>
      <c r="H3" s="3">
        <v>45132</v>
      </c>
      <c r="I3" s="4">
        <v>0.33888888888888891</v>
      </c>
      <c r="J3" s="1">
        <f t="shared" ref="J3:J66" si="0">YEAR(H3)</f>
        <v>2023</v>
      </c>
      <c r="K3" t="str">
        <f t="shared" ref="K3:K66" si="1">TEXT(H3,"mmm")</f>
        <v>Jul</v>
      </c>
    </row>
    <row r="4" spans="1:11" x14ac:dyDescent="0.35">
      <c r="A4">
        <v>3</v>
      </c>
      <c r="B4" t="s">
        <v>1</v>
      </c>
      <c r="C4" t="s">
        <v>5</v>
      </c>
      <c r="D4" t="s">
        <v>3</v>
      </c>
      <c r="E4" t="s">
        <v>72</v>
      </c>
      <c r="F4" t="str">
        <f>VLOOKUP(E4,Sheet1!A:B,2,FALSE)</f>
        <v>North Central</v>
      </c>
      <c r="G4" s="1" t="s">
        <v>15</v>
      </c>
      <c r="H4" s="3">
        <v>45132</v>
      </c>
      <c r="I4" s="4">
        <v>0.36527777777777776</v>
      </c>
      <c r="J4" s="1">
        <f t="shared" si="0"/>
        <v>2023</v>
      </c>
      <c r="K4" t="str">
        <f t="shared" si="1"/>
        <v>Jul</v>
      </c>
    </row>
    <row r="5" spans="1:11" x14ac:dyDescent="0.35">
      <c r="A5">
        <v>4</v>
      </c>
      <c r="B5" t="s">
        <v>66</v>
      </c>
      <c r="C5" t="s">
        <v>5</v>
      </c>
      <c r="D5" t="s">
        <v>3</v>
      </c>
      <c r="E5" t="s">
        <v>72</v>
      </c>
      <c r="F5" t="str">
        <f>VLOOKUP(E5,Sheet1!A:B,2,FALSE)</f>
        <v>North Central</v>
      </c>
      <c r="G5" s="1" t="s">
        <v>15</v>
      </c>
      <c r="H5" s="3">
        <v>45132</v>
      </c>
      <c r="I5" s="4">
        <v>0.37430555555555556</v>
      </c>
      <c r="J5" s="1">
        <f t="shared" si="0"/>
        <v>2023</v>
      </c>
      <c r="K5" t="str">
        <f t="shared" si="1"/>
        <v>Jul</v>
      </c>
    </row>
    <row r="6" spans="1:11" x14ac:dyDescent="0.35">
      <c r="A6">
        <v>5</v>
      </c>
      <c r="B6" t="s">
        <v>49</v>
      </c>
      <c r="C6" t="s">
        <v>2</v>
      </c>
      <c r="D6" t="s">
        <v>3</v>
      </c>
      <c r="E6" t="s">
        <v>19</v>
      </c>
      <c r="F6" t="str">
        <f>VLOOKUP(E6,Sheet1!A:B,2,FALSE)</f>
        <v>South West</v>
      </c>
      <c r="G6" s="1" t="s">
        <v>15</v>
      </c>
      <c r="H6" s="3">
        <v>45132</v>
      </c>
      <c r="I6" s="4">
        <v>0.4597222222222222</v>
      </c>
      <c r="J6" s="1">
        <f t="shared" si="0"/>
        <v>2023</v>
      </c>
      <c r="K6" t="str">
        <f t="shared" si="1"/>
        <v>Jul</v>
      </c>
    </row>
    <row r="7" spans="1:11" x14ac:dyDescent="0.35">
      <c r="A7">
        <v>6</v>
      </c>
      <c r="B7" t="s">
        <v>66</v>
      </c>
      <c r="C7" t="s">
        <v>5</v>
      </c>
      <c r="D7" t="s">
        <v>3</v>
      </c>
      <c r="E7" t="s">
        <v>4</v>
      </c>
      <c r="F7" t="str">
        <f>VLOOKUP(E7,Sheet1!A:B,2,FALSE)</f>
        <v>South West</v>
      </c>
      <c r="G7" s="1" t="s">
        <v>15</v>
      </c>
      <c r="H7" s="3">
        <v>45132</v>
      </c>
      <c r="I7" s="4">
        <v>0.47152777777777777</v>
      </c>
      <c r="J7" s="1">
        <f t="shared" si="0"/>
        <v>2023</v>
      </c>
      <c r="K7" t="str">
        <f t="shared" si="1"/>
        <v>Jul</v>
      </c>
    </row>
    <row r="8" spans="1:11" x14ac:dyDescent="0.35">
      <c r="A8">
        <v>7</v>
      </c>
      <c r="B8" t="s">
        <v>49</v>
      </c>
      <c r="C8" t="s">
        <v>5</v>
      </c>
      <c r="D8" t="s">
        <v>3</v>
      </c>
      <c r="E8" t="s">
        <v>4</v>
      </c>
      <c r="F8" t="str">
        <f>VLOOKUP(E8,Sheet1!A:B,2,FALSE)</f>
        <v>South West</v>
      </c>
      <c r="G8" s="1" t="s">
        <v>15</v>
      </c>
      <c r="H8" s="3">
        <v>45132</v>
      </c>
      <c r="I8" s="4">
        <v>0.49861111111111112</v>
      </c>
      <c r="J8" s="1">
        <f t="shared" si="0"/>
        <v>2023</v>
      </c>
      <c r="K8" t="str">
        <f t="shared" si="1"/>
        <v>Jul</v>
      </c>
    </row>
    <row r="9" spans="1:11" x14ac:dyDescent="0.35">
      <c r="A9">
        <v>8</v>
      </c>
      <c r="B9" t="s">
        <v>49</v>
      </c>
      <c r="C9" t="s">
        <v>5</v>
      </c>
      <c r="D9" t="s">
        <v>3</v>
      </c>
      <c r="E9" t="s">
        <v>4</v>
      </c>
      <c r="F9" t="str">
        <f>VLOOKUP(E9,Sheet1!A:B,2,FALSE)</f>
        <v>South West</v>
      </c>
      <c r="G9" s="1" t="s">
        <v>15</v>
      </c>
      <c r="H9" s="3">
        <v>45132</v>
      </c>
      <c r="I9" s="4">
        <v>0.49861111111111112</v>
      </c>
      <c r="J9" s="1">
        <f t="shared" si="0"/>
        <v>2023</v>
      </c>
      <c r="K9" t="str">
        <f t="shared" si="1"/>
        <v>Jul</v>
      </c>
    </row>
    <row r="10" spans="1:11" x14ac:dyDescent="0.35">
      <c r="A10">
        <v>9</v>
      </c>
      <c r="B10" t="s">
        <v>50</v>
      </c>
      <c r="C10" t="s">
        <v>5</v>
      </c>
      <c r="D10" t="s">
        <v>6</v>
      </c>
      <c r="E10" t="s">
        <v>4</v>
      </c>
      <c r="F10" t="str">
        <f>VLOOKUP(E10,Sheet1!A:B,2,FALSE)</f>
        <v>South West</v>
      </c>
      <c r="G10" s="1" t="s">
        <v>15</v>
      </c>
      <c r="H10" s="3">
        <v>45132</v>
      </c>
      <c r="I10" s="4">
        <v>0.51249999999999996</v>
      </c>
      <c r="J10" s="1">
        <f t="shared" si="0"/>
        <v>2023</v>
      </c>
      <c r="K10" t="str">
        <f t="shared" si="1"/>
        <v>Jul</v>
      </c>
    </row>
    <row r="11" spans="1:11" x14ac:dyDescent="0.35">
      <c r="A11">
        <v>10</v>
      </c>
      <c r="B11" t="s">
        <v>66</v>
      </c>
      <c r="C11" t="s">
        <v>5</v>
      </c>
      <c r="D11" t="s">
        <v>66</v>
      </c>
      <c r="E11" t="s">
        <v>66</v>
      </c>
      <c r="F11" t="str">
        <f>VLOOKUP(E11,Sheet1!A:B,2,FALSE)</f>
        <v>Others</v>
      </c>
      <c r="G11" s="1" t="s">
        <v>66</v>
      </c>
      <c r="H11" s="3">
        <v>45132</v>
      </c>
      <c r="I11" s="4">
        <v>0.51944444444444449</v>
      </c>
      <c r="J11" s="1">
        <f t="shared" si="0"/>
        <v>2023</v>
      </c>
      <c r="K11" t="str">
        <f t="shared" si="1"/>
        <v>Jul</v>
      </c>
    </row>
    <row r="12" spans="1:11" x14ac:dyDescent="0.35">
      <c r="A12">
        <v>11</v>
      </c>
      <c r="B12" t="s">
        <v>111</v>
      </c>
      <c r="C12" t="s">
        <v>5</v>
      </c>
      <c r="D12" t="s">
        <v>3</v>
      </c>
      <c r="E12" t="s">
        <v>4</v>
      </c>
      <c r="F12" t="str">
        <f>VLOOKUP(E12,Sheet1!A:B,2,FALSE)</f>
        <v>South West</v>
      </c>
      <c r="G12" s="1" t="s">
        <v>15</v>
      </c>
      <c r="H12" s="3">
        <v>45132</v>
      </c>
      <c r="I12" s="4">
        <v>0.55833333333333335</v>
      </c>
      <c r="J12" s="1">
        <f t="shared" si="0"/>
        <v>2023</v>
      </c>
      <c r="K12" t="str">
        <f t="shared" si="1"/>
        <v>Jul</v>
      </c>
    </row>
    <row r="13" spans="1:11" x14ac:dyDescent="0.35">
      <c r="A13">
        <v>12</v>
      </c>
      <c r="B13" t="s">
        <v>66</v>
      </c>
      <c r="C13" t="s">
        <v>5</v>
      </c>
      <c r="D13" t="s">
        <v>6</v>
      </c>
      <c r="E13" t="s">
        <v>13</v>
      </c>
      <c r="F13" t="str">
        <f>VLOOKUP(E13,Sheet1!A:B,2,FALSE)</f>
        <v>South West</v>
      </c>
      <c r="G13" s="1" t="s">
        <v>15</v>
      </c>
      <c r="H13" s="3">
        <v>45132</v>
      </c>
      <c r="I13" s="4">
        <v>0.58958333333333335</v>
      </c>
      <c r="J13" s="1">
        <f t="shared" si="0"/>
        <v>2023</v>
      </c>
      <c r="K13" t="str">
        <f t="shared" si="1"/>
        <v>Jul</v>
      </c>
    </row>
    <row r="14" spans="1:11" x14ac:dyDescent="0.35">
      <c r="A14">
        <v>13</v>
      </c>
      <c r="B14" t="s">
        <v>49</v>
      </c>
      <c r="C14" t="s">
        <v>5</v>
      </c>
      <c r="D14" t="s">
        <v>6</v>
      </c>
      <c r="E14" t="s">
        <v>4</v>
      </c>
      <c r="F14" t="str">
        <f>VLOOKUP(E14,Sheet1!A:B,2,FALSE)</f>
        <v>South West</v>
      </c>
      <c r="G14" s="1" t="s">
        <v>15</v>
      </c>
      <c r="H14" s="3">
        <v>45132</v>
      </c>
      <c r="I14" s="4">
        <v>0.75277777777777777</v>
      </c>
      <c r="J14" s="1">
        <f t="shared" si="0"/>
        <v>2023</v>
      </c>
      <c r="K14" t="str">
        <f t="shared" si="1"/>
        <v>Jul</v>
      </c>
    </row>
    <row r="15" spans="1:11" x14ac:dyDescent="0.35">
      <c r="A15">
        <v>14</v>
      </c>
      <c r="B15" t="s">
        <v>111</v>
      </c>
      <c r="C15" t="s">
        <v>2</v>
      </c>
      <c r="D15" t="s">
        <v>3</v>
      </c>
      <c r="E15" t="s">
        <v>36</v>
      </c>
      <c r="F15" t="str">
        <f>VLOOKUP(E15,Sheet1!A:B,2,FALSE)</f>
        <v>South West</v>
      </c>
      <c r="G15" s="1" t="s">
        <v>15</v>
      </c>
      <c r="H15" s="3">
        <v>45132</v>
      </c>
      <c r="I15" s="4">
        <v>0.7680555555555556</v>
      </c>
      <c r="J15" s="1">
        <f t="shared" si="0"/>
        <v>2023</v>
      </c>
      <c r="K15" t="str">
        <f t="shared" si="1"/>
        <v>Jul</v>
      </c>
    </row>
    <row r="16" spans="1:11" x14ac:dyDescent="0.35">
      <c r="A16">
        <v>15</v>
      </c>
      <c r="B16" t="s">
        <v>110</v>
      </c>
      <c r="C16" t="s">
        <v>5</v>
      </c>
      <c r="D16" t="s">
        <v>6</v>
      </c>
      <c r="E16" t="s">
        <v>19</v>
      </c>
      <c r="F16" t="str">
        <f>VLOOKUP(E16,Sheet1!A:B,2,FALSE)</f>
        <v>South West</v>
      </c>
      <c r="G16" s="1" t="s">
        <v>15</v>
      </c>
      <c r="H16" s="3">
        <v>45132</v>
      </c>
      <c r="I16" s="4">
        <v>0.77083333333333337</v>
      </c>
      <c r="J16" s="1">
        <f t="shared" si="0"/>
        <v>2023</v>
      </c>
      <c r="K16" t="str">
        <f t="shared" si="1"/>
        <v>Jul</v>
      </c>
    </row>
    <row r="17" spans="1:11" x14ac:dyDescent="0.35">
      <c r="A17">
        <v>18</v>
      </c>
      <c r="B17" t="s">
        <v>50</v>
      </c>
      <c r="C17" t="s">
        <v>5</v>
      </c>
      <c r="D17" t="s">
        <v>6</v>
      </c>
      <c r="E17" s="1" t="s">
        <v>79</v>
      </c>
      <c r="F17" t="str">
        <f>VLOOKUP(E17,Sheet1!A:B,2,FALSE)</f>
        <v>Others</v>
      </c>
      <c r="G17" s="1" t="s">
        <v>79</v>
      </c>
      <c r="H17" s="3">
        <v>45132</v>
      </c>
      <c r="I17" s="4">
        <v>0.82638888888888884</v>
      </c>
      <c r="J17" s="1">
        <f t="shared" si="0"/>
        <v>2023</v>
      </c>
      <c r="K17" t="str">
        <f t="shared" si="1"/>
        <v>Jul</v>
      </c>
    </row>
    <row r="18" spans="1:11" x14ac:dyDescent="0.35">
      <c r="A18">
        <v>19</v>
      </c>
      <c r="B18" t="s">
        <v>114</v>
      </c>
      <c r="C18" t="s">
        <v>5</v>
      </c>
      <c r="D18" t="s">
        <v>7</v>
      </c>
      <c r="E18" t="s">
        <v>4</v>
      </c>
      <c r="F18" t="str">
        <f>VLOOKUP(E18,Sheet1!A:B,2,FALSE)</f>
        <v>South West</v>
      </c>
      <c r="G18" s="1" t="s">
        <v>15</v>
      </c>
      <c r="H18" s="3">
        <v>45132</v>
      </c>
      <c r="I18" s="4">
        <v>0.82916666666666672</v>
      </c>
      <c r="J18" s="1">
        <f t="shared" si="0"/>
        <v>2023</v>
      </c>
      <c r="K18" t="str">
        <f t="shared" si="1"/>
        <v>Jul</v>
      </c>
    </row>
    <row r="19" spans="1:11" x14ac:dyDescent="0.35">
      <c r="A19">
        <v>20</v>
      </c>
      <c r="B19" t="s">
        <v>1</v>
      </c>
      <c r="C19" t="s">
        <v>2</v>
      </c>
      <c r="D19" t="s">
        <v>3</v>
      </c>
      <c r="E19" t="s">
        <v>8</v>
      </c>
      <c r="F19" t="str">
        <f>VLOOKUP(E19,Sheet1!A:B,2,FALSE)</f>
        <v>South West</v>
      </c>
      <c r="G19" s="1" t="s">
        <v>15</v>
      </c>
      <c r="H19" s="3">
        <v>45132</v>
      </c>
      <c r="I19" s="4">
        <v>0.83750000000000002</v>
      </c>
      <c r="J19" s="1">
        <f t="shared" si="0"/>
        <v>2023</v>
      </c>
      <c r="K19" t="str">
        <f t="shared" si="1"/>
        <v>Jul</v>
      </c>
    </row>
    <row r="20" spans="1:11" x14ac:dyDescent="0.35">
      <c r="A20">
        <v>21</v>
      </c>
      <c r="B20" t="s">
        <v>139</v>
      </c>
      <c r="C20" t="s">
        <v>5</v>
      </c>
      <c r="D20" t="s">
        <v>6</v>
      </c>
      <c r="E20" t="s">
        <v>22</v>
      </c>
      <c r="F20" t="str">
        <f>VLOOKUP(E20,Sheet1!A:B,2,FALSE)</f>
        <v>South West</v>
      </c>
      <c r="G20" s="1" t="s">
        <v>15</v>
      </c>
      <c r="H20" s="3">
        <v>45132</v>
      </c>
      <c r="I20" s="4">
        <v>0.88263888888888886</v>
      </c>
      <c r="J20" s="1">
        <f t="shared" si="0"/>
        <v>2023</v>
      </c>
      <c r="K20" t="str">
        <f t="shared" si="1"/>
        <v>Jul</v>
      </c>
    </row>
    <row r="21" spans="1:11" x14ac:dyDescent="0.35">
      <c r="A21">
        <v>22</v>
      </c>
      <c r="B21" t="s">
        <v>130</v>
      </c>
      <c r="C21" t="s">
        <v>2</v>
      </c>
      <c r="D21" t="s">
        <v>3</v>
      </c>
      <c r="E21" t="s">
        <v>13</v>
      </c>
      <c r="F21" t="str">
        <f>VLOOKUP(E21,Sheet1!A:B,2,FALSE)</f>
        <v>South West</v>
      </c>
      <c r="G21" s="1" t="s">
        <v>15</v>
      </c>
      <c r="H21" s="3">
        <v>45132</v>
      </c>
      <c r="I21" s="4">
        <v>0.89097222222222228</v>
      </c>
      <c r="J21" s="1">
        <f t="shared" si="0"/>
        <v>2023</v>
      </c>
      <c r="K21" t="str">
        <f t="shared" si="1"/>
        <v>Jul</v>
      </c>
    </row>
    <row r="22" spans="1:11" x14ac:dyDescent="0.35">
      <c r="A22">
        <v>23</v>
      </c>
      <c r="B22" t="s">
        <v>25</v>
      </c>
      <c r="C22" t="s">
        <v>5</v>
      </c>
      <c r="D22" t="s">
        <v>3</v>
      </c>
      <c r="E22" t="s">
        <v>4</v>
      </c>
      <c r="F22" t="str">
        <f>VLOOKUP(E22,Sheet1!A:B,2,FALSE)</f>
        <v>South West</v>
      </c>
      <c r="G22" s="1" t="s">
        <v>15</v>
      </c>
      <c r="H22" s="3">
        <v>45132</v>
      </c>
      <c r="I22" s="4">
        <v>0.93888888888888888</v>
      </c>
      <c r="J22" s="1">
        <f t="shared" si="0"/>
        <v>2023</v>
      </c>
      <c r="K22" t="str">
        <f t="shared" si="1"/>
        <v>Jul</v>
      </c>
    </row>
    <row r="23" spans="1:11" x14ac:dyDescent="0.35">
      <c r="A23">
        <v>24</v>
      </c>
      <c r="B23" t="s">
        <v>49</v>
      </c>
      <c r="C23" t="s">
        <v>2</v>
      </c>
      <c r="D23" t="s">
        <v>6</v>
      </c>
      <c r="E23" t="s">
        <v>13</v>
      </c>
      <c r="F23" t="str">
        <f>VLOOKUP(E23,Sheet1!A:B,2,FALSE)</f>
        <v>South West</v>
      </c>
      <c r="G23" s="1" t="s">
        <v>15</v>
      </c>
      <c r="H23" s="3">
        <v>45132</v>
      </c>
      <c r="I23" s="4">
        <v>0.95138888888888884</v>
      </c>
      <c r="J23" s="1">
        <f t="shared" si="0"/>
        <v>2023</v>
      </c>
      <c r="K23" t="str">
        <f t="shared" si="1"/>
        <v>Jul</v>
      </c>
    </row>
    <row r="24" spans="1:11" x14ac:dyDescent="0.35">
      <c r="A24">
        <v>25</v>
      </c>
      <c r="B24" t="s">
        <v>33</v>
      </c>
      <c r="C24" t="s">
        <v>2</v>
      </c>
      <c r="D24" t="s">
        <v>3</v>
      </c>
      <c r="E24" t="s">
        <v>4</v>
      </c>
      <c r="F24" t="str">
        <f>VLOOKUP(E24,Sheet1!A:B,2,FALSE)</f>
        <v>South West</v>
      </c>
      <c r="G24" s="1" t="s">
        <v>15</v>
      </c>
      <c r="H24" s="3">
        <v>45133</v>
      </c>
      <c r="I24" s="4">
        <v>0.27569444444444446</v>
      </c>
      <c r="J24" s="1">
        <f t="shared" si="0"/>
        <v>2023</v>
      </c>
      <c r="K24" t="str">
        <f t="shared" si="1"/>
        <v>Jul</v>
      </c>
    </row>
    <row r="25" spans="1:11" x14ac:dyDescent="0.35">
      <c r="A25">
        <v>26</v>
      </c>
      <c r="B25" t="s">
        <v>9</v>
      </c>
      <c r="C25" t="s">
        <v>5</v>
      </c>
      <c r="D25" t="s">
        <v>3</v>
      </c>
      <c r="E25" t="s">
        <v>4</v>
      </c>
      <c r="F25" t="str">
        <f>VLOOKUP(E25,Sheet1!A:B,2,FALSE)</f>
        <v>South West</v>
      </c>
      <c r="G25" s="1" t="s">
        <v>15</v>
      </c>
      <c r="H25" s="3">
        <v>45133</v>
      </c>
      <c r="I25" s="4">
        <v>0.35972222222222222</v>
      </c>
      <c r="J25" s="1">
        <f t="shared" si="0"/>
        <v>2023</v>
      </c>
      <c r="K25" t="str">
        <f t="shared" si="1"/>
        <v>Jul</v>
      </c>
    </row>
    <row r="26" spans="1:11" x14ac:dyDescent="0.35">
      <c r="A26">
        <v>27</v>
      </c>
      <c r="B26" t="s">
        <v>49</v>
      </c>
      <c r="C26" t="s">
        <v>5</v>
      </c>
      <c r="D26" t="s">
        <v>3</v>
      </c>
      <c r="E26" t="s">
        <v>13</v>
      </c>
      <c r="F26" t="str">
        <f>VLOOKUP(E26,Sheet1!A:B,2,FALSE)</f>
        <v>South West</v>
      </c>
      <c r="G26" s="1" t="s">
        <v>15</v>
      </c>
      <c r="H26" s="3">
        <v>45133</v>
      </c>
      <c r="I26" s="4">
        <v>0.47847222222222224</v>
      </c>
      <c r="J26" s="1">
        <f t="shared" si="0"/>
        <v>2023</v>
      </c>
      <c r="K26" t="str">
        <f t="shared" si="1"/>
        <v>Jul</v>
      </c>
    </row>
    <row r="27" spans="1:11" x14ac:dyDescent="0.35">
      <c r="A27">
        <v>28</v>
      </c>
      <c r="B27" t="s">
        <v>49</v>
      </c>
      <c r="C27" t="s">
        <v>5</v>
      </c>
      <c r="D27" t="s">
        <v>3</v>
      </c>
      <c r="E27" t="s">
        <v>77</v>
      </c>
      <c r="F27" t="str">
        <f>VLOOKUP(E27,Sheet1!A:B,2,FALSE)</f>
        <v>North Central</v>
      </c>
      <c r="G27" s="1" t="s">
        <v>15</v>
      </c>
      <c r="H27" s="3">
        <v>45133</v>
      </c>
      <c r="I27" s="4">
        <v>0.53055555555555556</v>
      </c>
      <c r="J27" s="1">
        <f t="shared" si="0"/>
        <v>2023</v>
      </c>
      <c r="K27" t="str">
        <f t="shared" si="1"/>
        <v>Jul</v>
      </c>
    </row>
    <row r="28" spans="1:11" x14ac:dyDescent="0.35">
      <c r="A28">
        <v>29</v>
      </c>
      <c r="B28" t="s">
        <v>49</v>
      </c>
      <c r="C28" t="s">
        <v>5</v>
      </c>
      <c r="D28" t="s">
        <v>3</v>
      </c>
      <c r="E28" t="s">
        <v>77</v>
      </c>
      <c r="F28" t="str">
        <f>VLOOKUP(E28,Sheet1!A:B,2,FALSE)</f>
        <v>North Central</v>
      </c>
      <c r="G28" s="1" t="s">
        <v>15</v>
      </c>
      <c r="H28" s="3">
        <v>45133</v>
      </c>
      <c r="I28" s="4">
        <v>0.53055555555555556</v>
      </c>
      <c r="J28" s="1">
        <f t="shared" si="0"/>
        <v>2023</v>
      </c>
      <c r="K28" t="str">
        <f t="shared" si="1"/>
        <v>Jul</v>
      </c>
    </row>
    <row r="29" spans="1:11" x14ac:dyDescent="0.35">
      <c r="A29">
        <v>30</v>
      </c>
      <c r="B29" t="s">
        <v>49</v>
      </c>
      <c r="C29" t="s">
        <v>5</v>
      </c>
      <c r="D29" t="s">
        <v>3</v>
      </c>
      <c r="E29" t="s">
        <v>77</v>
      </c>
      <c r="F29" t="str">
        <f>VLOOKUP(E29,Sheet1!A:B,2,FALSE)</f>
        <v>North Central</v>
      </c>
      <c r="G29" s="1" t="s">
        <v>15</v>
      </c>
      <c r="H29" s="3">
        <v>45133</v>
      </c>
      <c r="I29" s="4">
        <v>0.53055555555555556</v>
      </c>
      <c r="J29" s="1">
        <f t="shared" si="0"/>
        <v>2023</v>
      </c>
      <c r="K29" t="str">
        <f t="shared" si="1"/>
        <v>Jul</v>
      </c>
    </row>
    <row r="30" spans="1:11" x14ac:dyDescent="0.35">
      <c r="A30">
        <v>31</v>
      </c>
      <c r="B30" t="s">
        <v>49</v>
      </c>
      <c r="C30" t="s">
        <v>5</v>
      </c>
      <c r="D30" t="s">
        <v>3</v>
      </c>
      <c r="E30" t="s">
        <v>77</v>
      </c>
      <c r="F30" t="str">
        <f>VLOOKUP(E30,Sheet1!A:B,2,FALSE)</f>
        <v>North Central</v>
      </c>
      <c r="G30" s="1" t="s">
        <v>15</v>
      </c>
      <c r="H30" s="3">
        <v>45133</v>
      </c>
      <c r="I30" s="4">
        <v>0.53055555555555556</v>
      </c>
      <c r="J30" s="1">
        <f t="shared" si="0"/>
        <v>2023</v>
      </c>
      <c r="K30" t="str">
        <f t="shared" si="1"/>
        <v>Jul</v>
      </c>
    </row>
    <row r="31" spans="1:11" x14ac:dyDescent="0.35">
      <c r="A31">
        <v>32</v>
      </c>
      <c r="B31" t="s">
        <v>49</v>
      </c>
      <c r="C31" t="s">
        <v>5</v>
      </c>
      <c r="D31" t="s">
        <v>3</v>
      </c>
      <c r="E31" t="s">
        <v>77</v>
      </c>
      <c r="F31" t="str">
        <f>VLOOKUP(E31,Sheet1!A:B,2,FALSE)</f>
        <v>North Central</v>
      </c>
      <c r="G31" s="1" t="s">
        <v>15</v>
      </c>
      <c r="H31" s="3">
        <v>45133</v>
      </c>
      <c r="I31" s="4">
        <v>0.53055555555555556</v>
      </c>
      <c r="J31" s="1">
        <f t="shared" si="0"/>
        <v>2023</v>
      </c>
      <c r="K31" t="str">
        <f t="shared" si="1"/>
        <v>Jul</v>
      </c>
    </row>
    <row r="32" spans="1:11" x14ac:dyDescent="0.35">
      <c r="A32">
        <v>33</v>
      </c>
      <c r="B32" t="s">
        <v>1</v>
      </c>
      <c r="C32" t="s">
        <v>2</v>
      </c>
      <c r="D32" t="s">
        <v>6</v>
      </c>
      <c r="E32" t="s">
        <v>4</v>
      </c>
      <c r="F32" t="str">
        <f>VLOOKUP(E32,Sheet1!A:B,2,FALSE)</f>
        <v>South West</v>
      </c>
      <c r="G32" s="1" t="s">
        <v>15</v>
      </c>
      <c r="H32" s="3">
        <v>45133</v>
      </c>
      <c r="I32" s="4">
        <v>0.53055555555555556</v>
      </c>
      <c r="J32" s="1">
        <f t="shared" si="0"/>
        <v>2023</v>
      </c>
      <c r="K32" t="str">
        <f t="shared" si="1"/>
        <v>Jul</v>
      </c>
    </row>
    <row r="33" spans="1:11" x14ac:dyDescent="0.35">
      <c r="A33">
        <v>34</v>
      </c>
      <c r="B33" t="s">
        <v>50</v>
      </c>
      <c r="C33" t="s">
        <v>5</v>
      </c>
      <c r="D33" t="s">
        <v>3</v>
      </c>
      <c r="E33" t="s">
        <v>79</v>
      </c>
      <c r="F33" t="str">
        <f>VLOOKUP(E33,Sheet1!A:B,2,FALSE)</f>
        <v>Others</v>
      </c>
      <c r="G33" s="1" t="s">
        <v>79</v>
      </c>
      <c r="H33" s="3">
        <v>45133</v>
      </c>
      <c r="I33" s="4">
        <v>0.67847222222222225</v>
      </c>
      <c r="J33" s="1">
        <f t="shared" si="0"/>
        <v>2023</v>
      </c>
      <c r="K33" t="str">
        <f t="shared" si="1"/>
        <v>Jul</v>
      </c>
    </row>
    <row r="34" spans="1:11" x14ac:dyDescent="0.35">
      <c r="A34">
        <v>35</v>
      </c>
      <c r="B34" t="s">
        <v>130</v>
      </c>
      <c r="C34" t="s">
        <v>2</v>
      </c>
      <c r="D34" t="s">
        <v>66</v>
      </c>
      <c r="E34" t="s">
        <v>70</v>
      </c>
      <c r="F34" t="str">
        <f>VLOOKUP(E34,Sheet1!A:B,2,FALSE)</f>
        <v>North Central</v>
      </c>
      <c r="G34" s="1" t="s">
        <v>15</v>
      </c>
      <c r="H34" s="3">
        <v>45133</v>
      </c>
      <c r="I34" s="4">
        <v>0.76249999999999996</v>
      </c>
      <c r="J34" s="1">
        <f t="shared" si="0"/>
        <v>2023</v>
      </c>
      <c r="K34" t="str">
        <f t="shared" si="1"/>
        <v>Jul</v>
      </c>
    </row>
    <row r="35" spans="1:11" x14ac:dyDescent="0.35">
      <c r="A35">
        <v>36</v>
      </c>
      <c r="B35" t="s">
        <v>10</v>
      </c>
      <c r="C35" t="s">
        <v>5</v>
      </c>
      <c r="D35" t="s">
        <v>3</v>
      </c>
      <c r="E35" t="s">
        <v>4</v>
      </c>
      <c r="F35" t="str">
        <f>VLOOKUP(E35,Sheet1!A:B,2,FALSE)</f>
        <v>South West</v>
      </c>
      <c r="G35" s="1" t="s">
        <v>15</v>
      </c>
      <c r="H35" s="3">
        <v>45133</v>
      </c>
      <c r="I35" s="4">
        <v>0.80069444444444449</v>
      </c>
      <c r="J35" s="1">
        <f t="shared" si="0"/>
        <v>2023</v>
      </c>
      <c r="K35" t="str">
        <f t="shared" si="1"/>
        <v>Jul</v>
      </c>
    </row>
    <row r="36" spans="1:11" x14ac:dyDescent="0.35">
      <c r="A36">
        <v>37</v>
      </c>
      <c r="B36" t="s">
        <v>25</v>
      </c>
      <c r="C36" t="s">
        <v>11</v>
      </c>
      <c r="D36" t="s">
        <v>3</v>
      </c>
      <c r="E36" t="s">
        <v>4</v>
      </c>
      <c r="F36" t="str">
        <f>VLOOKUP(E36,Sheet1!A:B,2,FALSE)</f>
        <v>South West</v>
      </c>
      <c r="G36" s="1" t="s">
        <v>15</v>
      </c>
      <c r="H36" s="3">
        <v>45133</v>
      </c>
      <c r="I36" s="4">
        <v>0.9916666666666667</v>
      </c>
      <c r="J36" s="1">
        <f t="shared" si="0"/>
        <v>2023</v>
      </c>
      <c r="K36" t="str">
        <f t="shared" si="1"/>
        <v>Jul</v>
      </c>
    </row>
    <row r="37" spans="1:11" x14ac:dyDescent="0.35">
      <c r="A37">
        <v>38</v>
      </c>
      <c r="B37" t="s">
        <v>49</v>
      </c>
      <c r="C37" t="s">
        <v>5</v>
      </c>
      <c r="D37" t="s">
        <v>3</v>
      </c>
      <c r="E37" t="s">
        <v>13</v>
      </c>
      <c r="F37" t="str">
        <f>VLOOKUP(E37,Sheet1!A:B,2,FALSE)</f>
        <v>South West</v>
      </c>
      <c r="G37" s="1" t="s">
        <v>15</v>
      </c>
      <c r="H37" s="3">
        <v>45133</v>
      </c>
      <c r="I37" s="4">
        <v>0.99444444444444446</v>
      </c>
      <c r="J37" s="1">
        <f t="shared" si="0"/>
        <v>2023</v>
      </c>
      <c r="K37" t="str">
        <f t="shared" si="1"/>
        <v>Jul</v>
      </c>
    </row>
    <row r="38" spans="1:11" x14ac:dyDescent="0.35">
      <c r="A38">
        <v>39</v>
      </c>
      <c r="B38" t="s">
        <v>1</v>
      </c>
      <c r="C38" t="s">
        <v>2</v>
      </c>
      <c r="D38" t="s">
        <v>3</v>
      </c>
      <c r="E38" t="s">
        <v>4</v>
      </c>
      <c r="F38" t="str">
        <f>VLOOKUP(E38,Sheet1!A:B,2,FALSE)</f>
        <v>South West</v>
      </c>
      <c r="G38" s="1" t="s">
        <v>15</v>
      </c>
      <c r="H38" s="3">
        <v>45134</v>
      </c>
      <c r="I38" s="4">
        <v>0.2638888888888889</v>
      </c>
      <c r="J38" s="1">
        <f t="shared" si="0"/>
        <v>2023</v>
      </c>
      <c r="K38" t="str">
        <f t="shared" si="1"/>
        <v>Jul</v>
      </c>
    </row>
    <row r="39" spans="1:11" x14ac:dyDescent="0.35">
      <c r="A39">
        <v>40</v>
      </c>
      <c r="B39" t="s">
        <v>24</v>
      </c>
      <c r="C39" t="s">
        <v>2</v>
      </c>
      <c r="D39" t="s">
        <v>66</v>
      </c>
      <c r="E39" t="s">
        <v>4</v>
      </c>
      <c r="F39" t="str">
        <f>VLOOKUP(E39,Sheet1!A:B,2,FALSE)</f>
        <v>South West</v>
      </c>
      <c r="G39" s="1" t="s">
        <v>15</v>
      </c>
      <c r="H39" s="3">
        <v>45134</v>
      </c>
      <c r="I39" s="4">
        <v>0.46180555555555558</v>
      </c>
      <c r="J39" s="1">
        <f t="shared" si="0"/>
        <v>2023</v>
      </c>
      <c r="K39" t="str">
        <f t="shared" si="1"/>
        <v>Jul</v>
      </c>
    </row>
    <row r="40" spans="1:11" x14ac:dyDescent="0.35">
      <c r="A40">
        <v>41</v>
      </c>
      <c r="B40" t="s">
        <v>24</v>
      </c>
      <c r="C40" t="s">
        <v>2</v>
      </c>
      <c r="D40" t="s">
        <v>3</v>
      </c>
      <c r="E40" t="s">
        <v>4</v>
      </c>
      <c r="F40" t="str">
        <f>VLOOKUP(E40,Sheet1!A:B,2,FALSE)</f>
        <v>South West</v>
      </c>
      <c r="G40" s="1" t="s">
        <v>15</v>
      </c>
      <c r="H40" s="3">
        <v>45134</v>
      </c>
      <c r="I40" s="4">
        <v>0.46180555555555558</v>
      </c>
      <c r="J40" s="1">
        <f t="shared" si="0"/>
        <v>2023</v>
      </c>
      <c r="K40" t="str">
        <f t="shared" si="1"/>
        <v>Jul</v>
      </c>
    </row>
    <row r="41" spans="1:11" x14ac:dyDescent="0.35">
      <c r="A41">
        <v>42</v>
      </c>
      <c r="B41" t="s">
        <v>12</v>
      </c>
      <c r="C41" t="s">
        <v>2</v>
      </c>
      <c r="D41" t="s">
        <v>66</v>
      </c>
      <c r="E41" t="s">
        <v>4</v>
      </c>
      <c r="F41" t="str">
        <f>VLOOKUP(E41,Sheet1!A:B,2,FALSE)</f>
        <v>South West</v>
      </c>
      <c r="G41" s="1" t="s">
        <v>15</v>
      </c>
      <c r="H41" s="3">
        <v>45134</v>
      </c>
      <c r="I41" s="4">
        <v>0.47708333333333336</v>
      </c>
      <c r="J41" s="1">
        <f t="shared" si="0"/>
        <v>2023</v>
      </c>
      <c r="K41" t="str">
        <f t="shared" si="1"/>
        <v>Jul</v>
      </c>
    </row>
    <row r="42" spans="1:11" x14ac:dyDescent="0.35">
      <c r="A42">
        <v>43</v>
      </c>
      <c r="B42" t="s">
        <v>49</v>
      </c>
      <c r="C42" t="s">
        <v>2</v>
      </c>
      <c r="D42" t="s">
        <v>3</v>
      </c>
      <c r="E42" t="s">
        <v>4</v>
      </c>
      <c r="F42" t="str">
        <f>VLOOKUP(E42,Sheet1!A:B,2,FALSE)</f>
        <v>South West</v>
      </c>
      <c r="G42" s="1" t="s">
        <v>15</v>
      </c>
      <c r="H42" s="3">
        <v>45134</v>
      </c>
      <c r="I42" s="4">
        <v>0.80694444444444446</v>
      </c>
      <c r="J42" s="1">
        <f t="shared" si="0"/>
        <v>2023</v>
      </c>
      <c r="K42" t="str">
        <f t="shared" si="1"/>
        <v>Jul</v>
      </c>
    </row>
    <row r="43" spans="1:11" x14ac:dyDescent="0.35">
      <c r="A43">
        <v>44</v>
      </c>
      <c r="B43" t="s">
        <v>148</v>
      </c>
      <c r="C43" t="s">
        <v>2</v>
      </c>
      <c r="D43" t="s">
        <v>3</v>
      </c>
      <c r="E43" s="1" t="s">
        <v>79</v>
      </c>
      <c r="F43" t="str">
        <f>VLOOKUP(E43,Sheet1!A:B,2,FALSE)</f>
        <v>Others</v>
      </c>
      <c r="G43" s="1" t="s">
        <v>79</v>
      </c>
      <c r="H43" s="3">
        <v>45134</v>
      </c>
      <c r="I43" s="4">
        <v>0.84652777777777777</v>
      </c>
      <c r="J43" s="1">
        <f t="shared" si="0"/>
        <v>2023</v>
      </c>
      <c r="K43" t="str">
        <f t="shared" si="1"/>
        <v>Jul</v>
      </c>
    </row>
    <row r="44" spans="1:11" x14ac:dyDescent="0.35">
      <c r="A44">
        <v>45</v>
      </c>
      <c r="B44" t="s">
        <v>49</v>
      </c>
      <c r="C44" t="s">
        <v>2</v>
      </c>
      <c r="D44" t="s">
        <v>3</v>
      </c>
      <c r="E44" t="s">
        <v>4</v>
      </c>
      <c r="F44" t="str">
        <f>VLOOKUP(E44,Sheet1!A:B,2,FALSE)</f>
        <v>South West</v>
      </c>
      <c r="G44" s="1" t="s">
        <v>15</v>
      </c>
      <c r="H44" s="3">
        <v>45134</v>
      </c>
      <c r="I44" s="4">
        <v>0.85277777777777775</v>
      </c>
      <c r="J44" s="1">
        <f t="shared" si="0"/>
        <v>2023</v>
      </c>
      <c r="K44" t="str">
        <f t="shared" si="1"/>
        <v>Jul</v>
      </c>
    </row>
    <row r="45" spans="1:11" x14ac:dyDescent="0.35">
      <c r="A45">
        <v>46</v>
      </c>
      <c r="B45" t="s">
        <v>49</v>
      </c>
      <c r="C45" t="s">
        <v>5</v>
      </c>
      <c r="D45" t="s">
        <v>3</v>
      </c>
      <c r="E45" t="s">
        <v>13</v>
      </c>
      <c r="F45" t="str">
        <f>VLOOKUP(E45,Sheet1!A:B,2,FALSE)</f>
        <v>South West</v>
      </c>
      <c r="G45" s="1" t="s">
        <v>15</v>
      </c>
      <c r="H45" s="3">
        <v>45134</v>
      </c>
      <c r="I45" s="4">
        <v>0.87708333333333333</v>
      </c>
      <c r="J45" s="1">
        <f t="shared" si="0"/>
        <v>2023</v>
      </c>
      <c r="K45" t="str">
        <f t="shared" si="1"/>
        <v>Jul</v>
      </c>
    </row>
    <row r="46" spans="1:11" x14ac:dyDescent="0.35">
      <c r="A46">
        <v>47</v>
      </c>
      <c r="B46" t="s">
        <v>115</v>
      </c>
      <c r="C46" t="s">
        <v>5</v>
      </c>
      <c r="D46" t="s">
        <v>66</v>
      </c>
      <c r="E46" t="s">
        <v>19</v>
      </c>
      <c r="F46" t="str">
        <f>VLOOKUP(E46,Sheet1!A:B,2,FALSE)</f>
        <v>South West</v>
      </c>
      <c r="G46" s="1" t="s">
        <v>15</v>
      </c>
      <c r="H46" s="3">
        <v>45135</v>
      </c>
      <c r="I46" s="4">
        <v>0.72777777777777775</v>
      </c>
      <c r="J46" s="1">
        <f t="shared" si="0"/>
        <v>2023</v>
      </c>
      <c r="K46" t="str">
        <f t="shared" si="1"/>
        <v>Jul</v>
      </c>
    </row>
    <row r="47" spans="1:11" x14ac:dyDescent="0.35">
      <c r="A47">
        <v>48</v>
      </c>
      <c r="B47" t="s">
        <v>1</v>
      </c>
      <c r="C47" t="s">
        <v>5</v>
      </c>
      <c r="D47" t="s">
        <v>3</v>
      </c>
      <c r="E47" t="s">
        <v>14</v>
      </c>
      <c r="F47" t="str">
        <f>VLOOKUP(E47,Sheet1!A:B,2,FALSE)</f>
        <v>South East</v>
      </c>
      <c r="G47" s="1" t="s">
        <v>15</v>
      </c>
      <c r="H47" s="3">
        <v>45136</v>
      </c>
      <c r="I47" s="4">
        <v>0.31458333333333333</v>
      </c>
      <c r="J47" s="1">
        <f t="shared" si="0"/>
        <v>2023</v>
      </c>
      <c r="K47" t="str">
        <f t="shared" si="1"/>
        <v>Jul</v>
      </c>
    </row>
    <row r="48" spans="1:11" x14ac:dyDescent="0.35">
      <c r="A48">
        <v>49</v>
      </c>
      <c r="B48" t="s">
        <v>155</v>
      </c>
      <c r="C48" t="s">
        <v>5</v>
      </c>
      <c r="D48" t="s">
        <v>3</v>
      </c>
      <c r="E48" t="s">
        <v>66</v>
      </c>
      <c r="F48" t="str">
        <f>VLOOKUP(E48,Sheet1!A:B,2,FALSE)</f>
        <v>Others</v>
      </c>
      <c r="G48" s="1" t="s">
        <v>15</v>
      </c>
      <c r="H48" s="3">
        <v>45136</v>
      </c>
      <c r="I48" s="4">
        <v>0.35694444444444445</v>
      </c>
      <c r="J48" s="1">
        <f t="shared" si="0"/>
        <v>2023</v>
      </c>
      <c r="K48" t="str">
        <f t="shared" si="1"/>
        <v>Jul</v>
      </c>
    </row>
    <row r="49" spans="1:11" x14ac:dyDescent="0.35">
      <c r="A49">
        <v>50</v>
      </c>
      <c r="B49" t="s">
        <v>16</v>
      </c>
      <c r="C49" t="s">
        <v>2</v>
      </c>
      <c r="D49" t="s">
        <v>6</v>
      </c>
      <c r="E49" t="s">
        <v>4</v>
      </c>
      <c r="F49" t="str">
        <f>VLOOKUP(E49,Sheet1!A:B,2,FALSE)</f>
        <v>South West</v>
      </c>
      <c r="G49" s="1" t="s">
        <v>15</v>
      </c>
      <c r="H49" s="3">
        <v>45136</v>
      </c>
      <c r="I49" s="4">
        <v>0.82916666666666672</v>
      </c>
      <c r="J49" s="1">
        <f t="shared" si="0"/>
        <v>2023</v>
      </c>
      <c r="K49" t="str">
        <f t="shared" si="1"/>
        <v>Jul</v>
      </c>
    </row>
    <row r="50" spans="1:11" x14ac:dyDescent="0.35">
      <c r="A50">
        <v>51</v>
      </c>
      <c r="B50" t="s">
        <v>148</v>
      </c>
      <c r="C50" t="s">
        <v>5</v>
      </c>
      <c r="D50" t="s">
        <v>3</v>
      </c>
      <c r="E50" s="1" t="s">
        <v>79</v>
      </c>
      <c r="F50" t="str">
        <f>VLOOKUP(E50,Sheet1!A:B,2,FALSE)</f>
        <v>Others</v>
      </c>
      <c r="G50" s="1" t="s">
        <v>79</v>
      </c>
      <c r="H50" s="3">
        <v>45136</v>
      </c>
      <c r="I50" s="4">
        <v>0.82986111111111116</v>
      </c>
      <c r="J50" s="1">
        <f t="shared" si="0"/>
        <v>2023</v>
      </c>
      <c r="K50" t="str">
        <f t="shared" si="1"/>
        <v>Jul</v>
      </c>
    </row>
    <row r="51" spans="1:11" x14ac:dyDescent="0.35">
      <c r="A51">
        <v>52</v>
      </c>
      <c r="B51" t="s">
        <v>148</v>
      </c>
      <c r="C51" t="s">
        <v>5</v>
      </c>
      <c r="D51" t="s">
        <v>3</v>
      </c>
      <c r="E51" s="1" t="s">
        <v>79</v>
      </c>
      <c r="F51" t="str">
        <f>VLOOKUP(E51,Sheet1!A:B,2,FALSE)</f>
        <v>Others</v>
      </c>
      <c r="G51" s="1" t="s">
        <v>79</v>
      </c>
      <c r="H51" s="3">
        <v>45136</v>
      </c>
      <c r="I51" s="4">
        <v>0.82986111111111116</v>
      </c>
      <c r="J51" s="1">
        <f t="shared" si="0"/>
        <v>2023</v>
      </c>
      <c r="K51" t="str">
        <f t="shared" si="1"/>
        <v>Jul</v>
      </c>
    </row>
    <row r="52" spans="1:11" x14ac:dyDescent="0.35">
      <c r="A52">
        <v>53</v>
      </c>
      <c r="B52" t="s">
        <v>66</v>
      </c>
      <c r="C52" t="s">
        <v>5</v>
      </c>
      <c r="D52" t="s">
        <v>66</v>
      </c>
      <c r="E52" t="s">
        <v>4</v>
      </c>
      <c r="F52" t="str">
        <f>VLOOKUP(E52,Sheet1!A:B,2,FALSE)</f>
        <v>South West</v>
      </c>
      <c r="G52" s="1" t="s">
        <v>15</v>
      </c>
      <c r="H52" s="3">
        <v>45137</v>
      </c>
      <c r="I52" s="4">
        <v>0.48472222222222222</v>
      </c>
      <c r="J52" s="1">
        <f t="shared" si="0"/>
        <v>2023</v>
      </c>
      <c r="K52" t="str">
        <f t="shared" si="1"/>
        <v>Jul</v>
      </c>
    </row>
    <row r="53" spans="1:11" x14ac:dyDescent="0.35">
      <c r="A53">
        <v>54</v>
      </c>
      <c r="B53" t="s">
        <v>141</v>
      </c>
      <c r="C53" t="s">
        <v>2</v>
      </c>
      <c r="D53" t="s">
        <v>6</v>
      </c>
      <c r="E53" t="s">
        <v>13</v>
      </c>
      <c r="F53" t="str">
        <f>VLOOKUP(E53,Sheet1!A:B,2,FALSE)</f>
        <v>South West</v>
      </c>
      <c r="G53" s="1" t="s">
        <v>15</v>
      </c>
      <c r="H53" s="3">
        <v>45138</v>
      </c>
      <c r="I53" s="4">
        <v>0.34861111111111109</v>
      </c>
      <c r="J53" s="1">
        <f t="shared" si="0"/>
        <v>2023</v>
      </c>
      <c r="K53" t="str">
        <f t="shared" si="1"/>
        <v>Jul</v>
      </c>
    </row>
    <row r="54" spans="1:11" x14ac:dyDescent="0.35">
      <c r="A54">
        <v>55</v>
      </c>
      <c r="B54" t="s">
        <v>130</v>
      </c>
      <c r="C54" t="s">
        <v>2</v>
      </c>
      <c r="D54" t="s">
        <v>3</v>
      </c>
      <c r="E54" t="s">
        <v>4</v>
      </c>
      <c r="F54" t="str">
        <f>VLOOKUP(E54,Sheet1!A:B,2,FALSE)</f>
        <v>South West</v>
      </c>
      <c r="G54" s="1" t="s">
        <v>15</v>
      </c>
      <c r="H54" s="3">
        <v>45138</v>
      </c>
      <c r="I54" s="4">
        <v>0.36180555555555555</v>
      </c>
      <c r="J54" s="1">
        <f t="shared" si="0"/>
        <v>2023</v>
      </c>
      <c r="K54" t="str">
        <f t="shared" si="1"/>
        <v>Jul</v>
      </c>
    </row>
    <row r="55" spans="1:11" x14ac:dyDescent="0.35">
      <c r="A55">
        <v>56</v>
      </c>
      <c r="B55" t="s">
        <v>49</v>
      </c>
      <c r="C55" t="s">
        <v>5</v>
      </c>
      <c r="D55" t="s">
        <v>66</v>
      </c>
      <c r="E55" t="s">
        <v>70</v>
      </c>
      <c r="F55" t="str">
        <f>VLOOKUP(E55,Sheet1!A:B,2,FALSE)</f>
        <v>North Central</v>
      </c>
      <c r="G55" s="1" t="s">
        <v>15</v>
      </c>
      <c r="H55" s="3">
        <v>45138</v>
      </c>
      <c r="I55" s="4">
        <v>0.90416666666666667</v>
      </c>
      <c r="J55" s="1">
        <f t="shared" si="0"/>
        <v>2023</v>
      </c>
      <c r="K55" t="str">
        <f t="shared" si="1"/>
        <v>Jul</v>
      </c>
    </row>
    <row r="56" spans="1:11" x14ac:dyDescent="0.35">
      <c r="A56">
        <v>57</v>
      </c>
      <c r="B56" t="s">
        <v>49</v>
      </c>
      <c r="C56" t="s">
        <v>5</v>
      </c>
      <c r="D56" t="s">
        <v>3</v>
      </c>
      <c r="E56" t="s">
        <v>4</v>
      </c>
      <c r="F56" t="str">
        <f>VLOOKUP(E56,Sheet1!A:B,2,FALSE)</f>
        <v>South West</v>
      </c>
      <c r="G56" s="1" t="s">
        <v>15</v>
      </c>
      <c r="H56" s="3">
        <v>44934</v>
      </c>
      <c r="I56" s="5">
        <v>0.30902777777777779</v>
      </c>
      <c r="J56" s="1">
        <f t="shared" si="0"/>
        <v>2023</v>
      </c>
      <c r="K56" t="str">
        <f t="shared" si="1"/>
        <v>Jan</v>
      </c>
    </row>
    <row r="57" spans="1:11" x14ac:dyDescent="0.35">
      <c r="A57">
        <v>58</v>
      </c>
      <c r="B57" t="s">
        <v>12</v>
      </c>
      <c r="C57" t="s">
        <v>2</v>
      </c>
      <c r="D57" t="s">
        <v>3</v>
      </c>
      <c r="E57" t="s">
        <v>4</v>
      </c>
      <c r="F57" t="str">
        <f>VLOOKUP(E57,Sheet1!A:B,2,FALSE)</f>
        <v>South West</v>
      </c>
      <c r="G57" s="1" t="s">
        <v>15</v>
      </c>
      <c r="H57" s="3">
        <v>44934</v>
      </c>
      <c r="I57" s="5">
        <v>0.35694444444444445</v>
      </c>
      <c r="J57" s="1">
        <f t="shared" si="0"/>
        <v>2023</v>
      </c>
      <c r="K57" t="str">
        <f t="shared" si="1"/>
        <v>Jan</v>
      </c>
    </row>
    <row r="58" spans="1:11" x14ac:dyDescent="0.35">
      <c r="A58">
        <v>59</v>
      </c>
      <c r="B58" t="s">
        <v>12</v>
      </c>
      <c r="C58" t="s">
        <v>2</v>
      </c>
      <c r="D58" t="s">
        <v>66</v>
      </c>
      <c r="E58" t="s">
        <v>36</v>
      </c>
      <c r="F58" t="str">
        <f>VLOOKUP(E58,Sheet1!A:B,2,FALSE)</f>
        <v>South West</v>
      </c>
      <c r="G58" s="1" t="s">
        <v>15</v>
      </c>
      <c r="H58" s="3">
        <v>44934</v>
      </c>
      <c r="I58" s="5">
        <v>0.46319444444444446</v>
      </c>
      <c r="J58" s="1">
        <f t="shared" si="0"/>
        <v>2023</v>
      </c>
      <c r="K58" t="str">
        <f t="shared" si="1"/>
        <v>Jan</v>
      </c>
    </row>
    <row r="59" spans="1:11" x14ac:dyDescent="0.35">
      <c r="A59">
        <v>60</v>
      </c>
      <c r="B59" t="s">
        <v>12</v>
      </c>
      <c r="C59" t="s">
        <v>2</v>
      </c>
      <c r="D59" t="s">
        <v>66</v>
      </c>
      <c r="E59" t="s">
        <v>36</v>
      </c>
      <c r="F59" t="str">
        <f>VLOOKUP(E59,Sheet1!A:B,2,FALSE)</f>
        <v>South West</v>
      </c>
      <c r="G59" s="1" t="s">
        <v>15</v>
      </c>
      <c r="H59" s="3">
        <v>44934</v>
      </c>
      <c r="I59" s="5">
        <v>0.46527777777777779</v>
      </c>
      <c r="J59" s="1">
        <f t="shared" si="0"/>
        <v>2023</v>
      </c>
      <c r="K59" t="str">
        <f t="shared" si="1"/>
        <v>Jan</v>
      </c>
    </row>
    <row r="60" spans="1:11" x14ac:dyDescent="0.35">
      <c r="A60">
        <v>61</v>
      </c>
      <c r="B60" t="s">
        <v>155</v>
      </c>
      <c r="C60" t="s">
        <v>5</v>
      </c>
      <c r="D60" t="s">
        <v>3</v>
      </c>
      <c r="E60" t="s">
        <v>71</v>
      </c>
      <c r="F60" t="str">
        <f>VLOOKUP(E60,Sheet1!A:B,2,FALSE)</f>
        <v>South South</v>
      </c>
      <c r="G60" s="1" t="s">
        <v>15</v>
      </c>
      <c r="H60" s="3">
        <v>44934</v>
      </c>
      <c r="I60" s="5">
        <v>0.49930555555555556</v>
      </c>
      <c r="J60" s="1">
        <f t="shared" si="0"/>
        <v>2023</v>
      </c>
      <c r="K60" t="str">
        <f t="shared" si="1"/>
        <v>Jan</v>
      </c>
    </row>
    <row r="61" spans="1:11" x14ac:dyDescent="0.35">
      <c r="A61">
        <v>62</v>
      </c>
      <c r="B61" t="s">
        <v>130</v>
      </c>
      <c r="C61" t="s">
        <v>5</v>
      </c>
      <c r="D61" t="s">
        <v>6</v>
      </c>
      <c r="E61" t="s">
        <v>4</v>
      </c>
      <c r="F61" t="str">
        <f>VLOOKUP(E61,Sheet1!A:B,2,FALSE)</f>
        <v>South West</v>
      </c>
      <c r="G61" s="1" t="s">
        <v>15</v>
      </c>
      <c r="H61" s="3">
        <v>44934</v>
      </c>
      <c r="I61" s="5">
        <v>0.62222222222222223</v>
      </c>
      <c r="J61" s="1">
        <f t="shared" si="0"/>
        <v>2023</v>
      </c>
      <c r="K61" t="str">
        <f t="shared" si="1"/>
        <v>Jan</v>
      </c>
    </row>
    <row r="62" spans="1:11" x14ac:dyDescent="0.35">
      <c r="A62">
        <v>63</v>
      </c>
      <c r="B62" t="s">
        <v>17</v>
      </c>
      <c r="C62" t="s">
        <v>2</v>
      </c>
      <c r="D62" t="s">
        <v>6</v>
      </c>
      <c r="E62" s="1" t="s">
        <v>79</v>
      </c>
      <c r="F62" t="str">
        <f>VLOOKUP(E62,Sheet1!A:B,2,FALSE)</f>
        <v>Others</v>
      </c>
      <c r="G62" s="1" t="s">
        <v>79</v>
      </c>
      <c r="H62" s="3">
        <v>44934</v>
      </c>
      <c r="I62" s="5">
        <v>0.70763888888888893</v>
      </c>
      <c r="J62" s="1">
        <f t="shared" si="0"/>
        <v>2023</v>
      </c>
      <c r="K62" t="str">
        <f t="shared" si="1"/>
        <v>Jan</v>
      </c>
    </row>
    <row r="63" spans="1:11" x14ac:dyDescent="0.35">
      <c r="A63">
        <v>64</v>
      </c>
      <c r="B63" t="s">
        <v>25</v>
      </c>
      <c r="C63" t="s">
        <v>5</v>
      </c>
      <c r="D63" t="s">
        <v>3</v>
      </c>
      <c r="E63" t="s">
        <v>13</v>
      </c>
      <c r="F63" t="str">
        <f>VLOOKUP(E63,Sheet1!A:B,2,FALSE)</f>
        <v>South West</v>
      </c>
      <c r="G63" s="1" t="s">
        <v>15</v>
      </c>
      <c r="H63" s="3">
        <v>44934</v>
      </c>
      <c r="I63" s="5">
        <v>0.74930555555555556</v>
      </c>
      <c r="J63" s="1">
        <f t="shared" si="0"/>
        <v>2023</v>
      </c>
      <c r="K63" t="str">
        <f t="shared" si="1"/>
        <v>Jan</v>
      </c>
    </row>
    <row r="64" spans="1:11" x14ac:dyDescent="0.35">
      <c r="A64">
        <v>65</v>
      </c>
      <c r="B64" t="s">
        <v>49</v>
      </c>
      <c r="C64" t="s">
        <v>2</v>
      </c>
      <c r="D64" t="s">
        <v>3</v>
      </c>
      <c r="E64" t="s">
        <v>4</v>
      </c>
      <c r="F64" t="str">
        <f>VLOOKUP(E64,Sheet1!A:B,2,FALSE)</f>
        <v>South West</v>
      </c>
      <c r="G64" s="1" t="s">
        <v>15</v>
      </c>
      <c r="H64" s="3">
        <v>44934</v>
      </c>
      <c r="I64" s="5">
        <v>0.75902777777777775</v>
      </c>
      <c r="J64" s="1">
        <f t="shared" si="0"/>
        <v>2023</v>
      </c>
      <c r="K64" t="str">
        <f t="shared" si="1"/>
        <v>Jan</v>
      </c>
    </row>
    <row r="65" spans="1:11" x14ac:dyDescent="0.35">
      <c r="A65">
        <v>66</v>
      </c>
      <c r="B65" t="s">
        <v>116</v>
      </c>
      <c r="C65" t="s">
        <v>2</v>
      </c>
      <c r="D65" t="s">
        <v>3</v>
      </c>
      <c r="E65" t="s">
        <v>71</v>
      </c>
      <c r="F65" t="str">
        <f>VLOOKUP(E65,Sheet1!A:B,2,FALSE)</f>
        <v>South South</v>
      </c>
      <c r="G65" s="1" t="s">
        <v>15</v>
      </c>
      <c r="H65" s="3">
        <v>44965</v>
      </c>
      <c r="I65" s="5">
        <v>1.8055555555555554E-2</v>
      </c>
      <c r="J65" s="1">
        <f t="shared" si="0"/>
        <v>2023</v>
      </c>
      <c r="K65" t="str">
        <f t="shared" si="1"/>
        <v>Feb</v>
      </c>
    </row>
    <row r="66" spans="1:11" x14ac:dyDescent="0.35">
      <c r="A66">
        <v>67</v>
      </c>
      <c r="B66" t="s">
        <v>49</v>
      </c>
      <c r="C66" t="s">
        <v>5</v>
      </c>
      <c r="D66" t="s">
        <v>3</v>
      </c>
      <c r="E66" t="s">
        <v>4</v>
      </c>
      <c r="F66" t="str">
        <f>VLOOKUP(E66,Sheet1!A:B,2,FALSE)</f>
        <v>South West</v>
      </c>
      <c r="G66" s="1" t="s">
        <v>15</v>
      </c>
      <c r="H66" s="3">
        <v>44965</v>
      </c>
      <c r="I66" s="5">
        <v>9.6527777777777782E-2</v>
      </c>
      <c r="J66" s="1">
        <f t="shared" si="0"/>
        <v>2023</v>
      </c>
      <c r="K66" t="str">
        <f t="shared" si="1"/>
        <v>Feb</v>
      </c>
    </row>
    <row r="67" spans="1:11" x14ac:dyDescent="0.35">
      <c r="A67">
        <v>68</v>
      </c>
      <c r="B67" t="s">
        <v>9</v>
      </c>
      <c r="C67" t="s">
        <v>5</v>
      </c>
      <c r="D67" t="s">
        <v>3</v>
      </c>
      <c r="E67" t="s">
        <v>4</v>
      </c>
      <c r="F67" t="str">
        <f>VLOOKUP(E67,Sheet1!A:B,2,FALSE)</f>
        <v>South West</v>
      </c>
      <c r="G67" s="1" t="s">
        <v>15</v>
      </c>
      <c r="H67" s="3">
        <v>44965</v>
      </c>
      <c r="I67" s="5">
        <v>0.32569444444444445</v>
      </c>
      <c r="J67" s="1">
        <f t="shared" ref="J67:J130" si="2">YEAR(H67)</f>
        <v>2023</v>
      </c>
      <c r="K67" t="str">
        <f t="shared" ref="K67:K130" si="3">TEXT(H67,"mmm")</f>
        <v>Feb</v>
      </c>
    </row>
    <row r="68" spans="1:11" x14ac:dyDescent="0.35">
      <c r="A68">
        <v>69</v>
      </c>
      <c r="B68" t="s">
        <v>130</v>
      </c>
      <c r="C68" t="s">
        <v>2</v>
      </c>
      <c r="D68" t="s">
        <v>66</v>
      </c>
      <c r="E68" t="s">
        <v>66</v>
      </c>
      <c r="F68" t="str">
        <f>VLOOKUP(E68,Sheet1!A:B,2,FALSE)</f>
        <v>Others</v>
      </c>
      <c r="G68" s="1" t="s">
        <v>66</v>
      </c>
      <c r="H68" s="3">
        <v>44965</v>
      </c>
      <c r="I68" s="5">
        <v>0.33680555555555558</v>
      </c>
      <c r="J68" s="1">
        <f t="shared" si="2"/>
        <v>2023</v>
      </c>
      <c r="K68" t="str">
        <f t="shared" si="3"/>
        <v>Feb</v>
      </c>
    </row>
    <row r="69" spans="1:11" x14ac:dyDescent="0.35">
      <c r="A69">
        <v>70</v>
      </c>
      <c r="B69" t="s">
        <v>130</v>
      </c>
      <c r="C69" t="s">
        <v>5</v>
      </c>
      <c r="D69" t="s">
        <v>6</v>
      </c>
      <c r="E69" t="s">
        <v>8</v>
      </c>
      <c r="F69" t="str">
        <f>VLOOKUP(E69,Sheet1!A:B,2,FALSE)</f>
        <v>South West</v>
      </c>
      <c r="G69" s="1" t="s">
        <v>15</v>
      </c>
      <c r="H69" s="3">
        <v>44965</v>
      </c>
      <c r="I69" s="5">
        <v>0.35972222222222222</v>
      </c>
      <c r="J69" s="1">
        <f t="shared" si="2"/>
        <v>2023</v>
      </c>
      <c r="K69" t="str">
        <f t="shared" si="3"/>
        <v>Feb</v>
      </c>
    </row>
    <row r="70" spans="1:11" x14ac:dyDescent="0.35">
      <c r="A70">
        <v>71</v>
      </c>
      <c r="B70" t="s">
        <v>66</v>
      </c>
      <c r="C70" t="s">
        <v>5</v>
      </c>
      <c r="D70" t="s">
        <v>66</v>
      </c>
      <c r="E70" t="s">
        <v>66</v>
      </c>
      <c r="F70" t="str">
        <f>VLOOKUP(E70,Sheet1!A:B,2,FALSE)</f>
        <v>Others</v>
      </c>
      <c r="G70" s="1" t="s">
        <v>66</v>
      </c>
      <c r="H70" s="3">
        <v>44965</v>
      </c>
      <c r="I70" s="5">
        <v>0.38541666666666669</v>
      </c>
      <c r="J70" s="1">
        <f t="shared" si="2"/>
        <v>2023</v>
      </c>
      <c r="K70" t="str">
        <f t="shared" si="3"/>
        <v>Feb</v>
      </c>
    </row>
    <row r="71" spans="1:11" x14ac:dyDescent="0.35">
      <c r="A71">
        <v>72</v>
      </c>
      <c r="B71" t="s">
        <v>23</v>
      </c>
      <c r="C71" t="s">
        <v>2</v>
      </c>
      <c r="D71" t="s">
        <v>3</v>
      </c>
      <c r="E71" t="s">
        <v>66</v>
      </c>
      <c r="F71" t="str">
        <f>VLOOKUP(E71,Sheet1!A:B,2,FALSE)</f>
        <v>Others</v>
      </c>
      <c r="G71" s="1" t="s">
        <v>15</v>
      </c>
      <c r="H71" s="3">
        <v>44965</v>
      </c>
      <c r="I71" s="5">
        <v>0.40486111111111112</v>
      </c>
      <c r="J71" s="1">
        <f t="shared" si="2"/>
        <v>2023</v>
      </c>
      <c r="K71" t="str">
        <f t="shared" si="3"/>
        <v>Feb</v>
      </c>
    </row>
    <row r="72" spans="1:11" x14ac:dyDescent="0.35">
      <c r="A72">
        <v>73</v>
      </c>
      <c r="B72" t="s">
        <v>23</v>
      </c>
      <c r="C72" t="s">
        <v>2</v>
      </c>
      <c r="D72" t="s">
        <v>66</v>
      </c>
      <c r="E72" t="s">
        <v>66</v>
      </c>
      <c r="F72" t="str">
        <f>VLOOKUP(E72,Sheet1!A:B,2,FALSE)</f>
        <v>Others</v>
      </c>
      <c r="G72" s="1" t="s">
        <v>66</v>
      </c>
      <c r="H72" s="3">
        <v>44965</v>
      </c>
      <c r="I72" s="5">
        <v>0.40555555555555556</v>
      </c>
      <c r="J72" s="1">
        <f t="shared" si="2"/>
        <v>2023</v>
      </c>
      <c r="K72" t="str">
        <f t="shared" si="3"/>
        <v>Feb</v>
      </c>
    </row>
    <row r="73" spans="1:11" x14ac:dyDescent="0.35">
      <c r="A73">
        <v>74</v>
      </c>
      <c r="B73" t="s">
        <v>12</v>
      </c>
      <c r="C73" t="s">
        <v>2</v>
      </c>
      <c r="D73" t="s">
        <v>3</v>
      </c>
      <c r="E73" t="s">
        <v>4</v>
      </c>
      <c r="F73" t="str">
        <f>VLOOKUP(E73,Sheet1!A:B,2,FALSE)</f>
        <v>South West</v>
      </c>
      <c r="G73" s="1" t="s">
        <v>15</v>
      </c>
      <c r="H73" s="3">
        <v>44965</v>
      </c>
      <c r="I73" s="5">
        <v>0.48680555555555555</v>
      </c>
      <c r="J73" s="1">
        <f t="shared" si="2"/>
        <v>2023</v>
      </c>
      <c r="K73" t="str">
        <f t="shared" si="3"/>
        <v>Feb</v>
      </c>
    </row>
    <row r="74" spans="1:11" x14ac:dyDescent="0.35">
      <c r="A74">
        <v>75</v>
      </c>
      <c r="B74" t="s">
        <v>25</v>
      </c>
      <c r="C74" t="s">
        <v>5</v>
      </c>
      <c r="D74" t="s">
        <v>3</v>
      </c>
      <c r="E74" t="s">
        <v>73</v>
      </c>
      <c r="F74" t="str">
        <f>VLOOKUP(E74,Sheet1!A:B,2,FALSE)</f>
        <v>South South</v>
      </c>
      <c r="G74" s="1" t="s">
        <v>15</v>
      </c>
      <c r="H74" s="3">
        <v>44965</v>
      </c>
      <c r="I74" s="5">
        <v>0.49375000000000002</v>
      </c>
      <c r="J74" s="1">
        <f t="shared" si="2"/>
        <v>2023</v>
      </c>
      <c r="K74" t="str">
        <f t="shared" si="3"/>
        <v>Feb</v>
      </c>
    </row>
    <row r="75" spans="1:11" x14ac:dyDescent="0.35">
      <c r="A75">
        <v>76</v>
      </c>
      <c r="B75" t="s">
        <v>12</v>
      </c>
      <c r="C75" t="s">
        <v>5</v>
      </c>
      <c r="D75" t="s">
        <v>3</v>
      </c>
      <c r="E75" t="s">
        <v>4</v>
      </c>
      <c r="F75" t="str">
        <f>VLOOKUP(E75,Sheet1!A:B,2,FALSE)</f>
        <v>South West</v>
      </c>
      <c r="G75" s="1" t="s">
        <v>15</v>
      </c>
      <c r="H75" s="3">
        <v>44965</v>
      </c>
      <c r="I75" s="5">
        <v>0.51527777777777772</v>
      </c>
      <c r="J75" s="1">
        <f t="shared" si="2"/>
        <v>2023</v>
      </c>
      <c r="K75" t="str">
        <f t="shared" si="3"/>
        <v>Feb</v>
      </c>
    </row>
    <row r="76" spans="1:11" x14ac:dyDescent="0.35">
      <c r="A76">
        <v>77</v>
      </c>
      <c r="B76" t="s">
        <v>49</v>
      </c>
      <c r="C76" t="s">
        <v>5</v>
      </c>
      <c r="D76" t="s">
        <v>3</v>
      </c>
      <c r="E76" t="s">
        <v>4</v>
      </c>
      <c r="F76" t="str">
        <f>VLOOKUP(E76,Sheet1!A:B,2,FALSE)</f>
        <v>South West</v>
      </c>
      <c r="G76" s="1" t="s">
        <v>15</v>
      </c>
      <c r="H76" s="3">
        <v>44965</v>
      </c>
      <c r="I76" s="5">
        <v>0.51527777777777772</v>
      </c>
      <c r="J76" s="1">
        <f t="shared" si="2"/>
        <v>2023</v>
      </c>
      <c r="K76" t="str">
        <f t="shared" si="3"/>
        <v>Feb</v>
      </c>
    </row>
    <row r="77" spans="1:11" x14ac:dyDescent="0.35">
      <c r="A77">
        <v>78</v>
      </c>
      <c r="B77" t="s">
        <v>49</v>
      </c>
      <c r="C77" t="s">
        <v>5</v>
      </c>
      <c r="D77" t="s">
        <v>3</v>
      </c>
      <c r="E77" t="s">
        <v>4</v>
      </c>
      <c r="F77" t="str">
        <f>VLOOKUP(E77,Sheet1!A:B,2,FALSE)</f>
        <v>South West</v>
      </c>
      <c r="G77" s="1" t="s">
        <v>15</v>
      </c>
      <c r="H77" s="3">
        <v>44965</v>
      </c>
      <c r="I77" s="5">
        <v>0.51597222222222228</v>
      </c>
      <c r="J77" s="1">
        <f t="shared" si="2"/>
        <v>2023</v>
      </c>
      <c r="K77" t="str">
        <f t="shared" si="3"/>
        <v>Feb</v>
      </c>
    </row>
    <row r="78" spans="1:11" x14ac:dyDescent="0.35">
      <c r="A78">
        <v>79</v>
      </c>
      <c r="B78" t="s">
        <v>25</v>
      </c>
      <c r="C78" t="s">
        <v>5</v>
      </c>
      <c r="D78" t="s">
        <v>66</v>
      </c>
      <c r="E78" t="s">
        <v>72</v>
      </c>
      <c r="F78" t="str">
        <f>VLOOKUP(E78,Sheet1!A:B,2,FALSE)</f>
        <v>North Central</v>
      </c>
      <c r="G78" s="1" t="s">
        <v>15</v>
      </c>
      <c r="H78" s="3">
        <v>44965</v>
      </c>
      <c r="I78" s="5">
        <v>0.61388888888888893</v>
      </c>
      <c r="J78" s="1">
        <f t="shared" si="2"/>
        <v>2023</v>
      </c>
      <c r="K78" t="str">
        <f t="shared" si="3"/>
        <v>Feb</v>
      </c>
    </row>
    <row r="79" spans="1:11" x14ac:dyDescent="0.35">
      <c r="A79">
        <v>80</v>
      </c>
      <c r="B79" t="s">
        <v>17</v>
      </c>
      <c r="C79" t="s">
        <v>5</v>
      </c>
      <c r="D79" t="s">
        <v>3</v>
      </c>
      <c r="E79" t="s">
        <v>73</v>
      </c>
      <c r="F79" t="str">
        <f>VLOOKUP(E79,Sheet1!A:B,2,FALSE)</f>
        <v>South South</v>
      </c>
      <c r="G79" s="1" t="s">
        <v>15</v>
      </c>
      <c r="H79" s="3">
        <v>44965</v>
      </c>
      <c r="I79" s="5">
        <v>0.62152777777777779</v>
      </c>
      <c r="J79" s="1">
        <f t="shared" si="2"/>
        <v>2023</v>
      </c>
      <c r="K79" t="str">
        <f t="shared" si="3"/>
        <v>Feb</v>
      </c>
    </row>
    <row r="80" spans="1:11" x14ac:dyDescent="0.35">
      <c r="A80">
        <v>81</v>
      </c>
      <c r="B80" t="s">
        <v>17</v>
      </c>
      <c r="C80" t="s">
        <v>2</v>
      </c>
      <c r="D80" t="s">
        <v>3</v>
      </c>
      <c r="E80" t="s">
        <v>4</v>
      </c>
      <c r="F80" t="str">
        <f>VLOOKUP(E80,Sheet1!A:B,2,FALSE)</f>
        <v>South West</v>
      </c>
      <c r="G80" s="1" t="s">
        <v>15</v>
      </c>
      <c r="H80" s="3">
        <v>44965</v>
      </c>
      <c r="I80" s="5">
        <v>0.62569444444444444</v>
      </c>
      <c r="J80" s="1">
        <f t="shared" si="2"/>
        <v>2023</v>
      </c>
      <c r="K80" t="str">
        <f t="shared" si="3"/>
        <v>Feb</v>
      </c>
    </row>
    <row r="81" spans="1:11" x14ac:dyDescent="0.35">
      <c r="A81">
        <v>82</v>
      </c>
      <c r="B81" t="s">
        <v>17</v>
      </c>
      <c r="C81" t="s">
        <v>2</v>
      </c>
      <c r="D81" t="s">
        <v>3</v>
      </c>
      <c r="E81" t="s">
        <v>4</v>
      </c>
      <c r="F81" t="str">
        <f>VLOOKUP(E81,Sheet1!A:B,2,FALSE)</f>
        <v>South West</v>
      </c>
      <c r="G81" s="1" t="s">
        <v>15</v>
      </c>
      <c r="H81" s="3">
        <v>44965</v>
      </c>
      <c r="I81" s="5">
        <v>0.62569444444444444</v>
      </c>
      <c r="J81" s="1">
        <f t="shared" si="2"/>
        <v>2023</v>
      </c>
      <c r="K81" t="str">
        <f t="shared" si="3"/>
        <v>Feb</v>
      </c>
    </row>
    <row r="82" spans="1:11" x14ac:dyDescent="0.35">
      <c r="A82">
        <v>83</v>
      </c>
      <c r="B82" t="s">
        <v>23</v>
      </c>
      <c r="C82" t="s">
        <v>5</v>
      </c>
      <c r="D82" t="s">
        <v>6</v>
      </c>
      <c r="E82" s="1" t="s">
        <v>18</v>
      </c>
      <c r="F82" t="str">
        <f>VLOOKUP(E82,Sheet1!A:B,2,FALSE)</f>
        <v>South East</v>
      </c>
      <c r="G82" s="1" t="s">
        <v>15</v>
      </c>
      <c r="H82" s="3">
        <v>44965</v>
      </c>
      <c r="I82" s="5">
        <v>0.63680555555555551</v>
      </c>
      <c r="J82" s="1">
        <f t="shared" si="2"/>
        <v>2023</v>
      </c>
      <c r="K82" t="str">
        <f t="shared" si="3"/>
        <v>Feb</v>
      </c>
    </row>
    <row r="83" spans="1:11" x14ac:dyDescent="0.35">
      <c r="A83">
        <v>84</v>
      </c>
      <c r="B83" t="s">
        <v>117</v>
      </c>
      <c r="C83" t="s">
        <v>2</v>
      </c>
      <c r="D83" t="s">
        <v>3</v>
      </c>
      <c r="E83" t="s">
        <v>73</v>
      </c>
      <c r="F83" t="str">
        <f>VLOOKUP(E83,Sheet1!A:B,2,FALSE)</f>
        <v>South South</v>
      </c>
      <c r="G83" s="1" t="s">
        <v>15</v>
      </c>
      <c r="H83" s="3">
        <v>44965</v>
      </c>
      <c r="I83" s="5">
        <v>0.65694444444444444</v>
      </c>
      <c r="J83" s="1">
        <f t="shared" si="2"/>
        <v>2023</v>
      </c>
      <c r="K83" t="str">
        <f t="shared" si="3"/>
        <v>Feb</v>
      </c>
    </row>
    <row r="84" spans="1:11" x14ac:dyDescent="0.35">
      <c r="A84">
        <v>85</v>
      </c>
      <c r="B84" t="s">
        <v>1</v>
      </c>
      <c r="C84" t="s">
        <v>5</v>
      </c>
      <c r="D84" t="s">
        <v>6</v>
      </c>
      <c r="E84" t="s">
        <v>4</v>
      </c>
      <c r="F84" t="str">
        <f>VLOOKUP(E84,Sheet1!A:B,2,FALSE)</f>
        <v>South West</v>
      </c>
      <c r="G84" s="1" t="s">
        <v>15</v>
      </c>
      <c r="H84" s="3">
        <v>44965</v>
      </c>
      <c r="I84" s="5">
        <v>0.66805555555555551</v>
      </c>
      <c r="J84" s="1">
        <f t="shared" si="2"/>
        <v>2023</v>
      </c>
      <c r="K84" t="str">
        <f t="shared" si="3"/>
        <v>Feb</v>
      </c>
    </row>
    <row r="85" spans="1:11" x14ac:dyDescent="0.35">
      <c r="A85">
        <v>86</v>
      </c>
      <c r="B85" t="s">
        <v>128</v>
      </c>
      <c r="C85" t="s">
        <v>5</v>
      </c>
      <c r="D85" t="s">
        <v>66</v>
      </c>
      <c r="E85" t="s">
        <v>19</v>
      </c>
      <c r="F85" t="str">
        <f>VLOOKUP(E85,Sheet1!A:B,2,FALSE)</f>
        <v>South West</v>
      </c>
      <c r="G85" s="1" t="s">
        <v>15</v>
      </c>
      <c r="H85" s="3">
        <v>44965</v>
      </c>
      <c r="I85" s="5">
        <v>0.76666666666666672</v>
      </c>
      <c r="J85" s="1">
        <f t="shared" si="2"/>
        <v>2023</v>
      </c>
      <c r="K85" t="str">
        <f t="shared" si="3"/>
        <v>Feb</v>
      </c>
    </row>
    <row r="86" spans="1:11" x14ac:dyDescent="0.35">
      <c r="A86">
        <v>87</v>
      </c>
      <c r="B86" t="s">
        <v>130</v>
      </c>
      <c r="C86" t="s">
        <v>2</v>
      </c>
      <c r="D86" t="s">
        <v>3</v>
      </c>
      <c r="E86" t="s">
        <v>4</v>
      </c>
      <c r="F86" t="str">
        <f>VLOOKUP(E86,Sheet1!A:B,2,FALSE)</f>
        <v>South West</v>
      </c>
      <c r="G86" s="1" t="s">
        <v>15</v>
      </c>
      <c r="H86" s="3">
        <v>44965</v>
      </c>
      <c r="I86" s="5">
        <v>0.82291666666666663</v>
      </c>
      <c r="J86" s="1">
        <f t="shared" si="2"/>
        <v>2023</v>
      </c>
      <c r="K86" t="str">
        <f t="shared" si="3"/>
        <v>Feb</v>
      </c>
    </row>
    <row r="87" spans="1:11" x14ac:dyDescent="0.35">
      <c r="A87">
        <v>88</v>
      </c>
      <c r="B87" t="s">
        <v>49</v>
      </c>
      <c r="C87" t="s">
        <v>2</v>
      </c>
      <c r="D87" t="s">
        <v>3</v>
      </c>
      <c r="E87" t="s">
        <v>66</v>
      </c>
      <c r="F87" t="str">
        <f>VLOOKUP(E87,Sheet1!A:B,2,FALSE)</f>
        <v>Others</v>
      </c>
      <c r="G87" s="1" t="s">
        <v>15</v>
      </c>
      <c r="H87" s="3">
        <v>44965</v>
      </c>
      <c r="I87" s="5">
        <v>0.86388888888888893</v>
      </c>
      <c r="J87" s="1">
        <f t="shared" si="2"/>
        <v>2023</v>
      </c>
      <c r="K87" t="str">
        <f t="shared" si="3"/>
        <v>Feb</v>
      </c>
    </row>
    <row r="88" spans="1:11" x14ac:dyDescent="0.35">
      <c r="A88">
        <v>89</v>
      </c>
      <c r="B88" t="s">
        <v>1</v>
      </c>
      <c r="C88" t="s">
        <v>2</v>
      </c>
      <c r="D88" t="s">
        <v>3</v>
      </c>
      <c r="E88" t="s">
        <v>73</v>
      </c>
      <c r="F88" t="str">
        <f>VLOOKUP(E88,Sheet1!A:B,2,FALSE)</f>
        <v>South South</v>
      </c>
      <c r="G88" s="1" t="s">
        <v>15</v>
      </c>
      <c r="H88" s="3">
        <v>44965</v>
      </c>
      <c r="I88" s="5">
        <v>0.86597222222222225</v>
      </c>
      <c r="J88" s="1">
        <f t="shared" si="2"/>
        <v>2023</v>
      </c>
      <c r="K88" t="str">
        <f t="shared" si="3"/>
        <v>Feb</v>
      </c>
    </row>
    <row r="89" spans="1:11" x14ac:dyDescent="0.35">
      <c r="A89">
        <v>90</v>
      </c>
      <c r="B89" t="s">
        <v>1</v>
      </c>
      <c r="C89" t="s">
        <v>2</v>
      </c>
      <c r="D89" t="s">
        <v>3</v>
      </c>
      <c r="E89" t="s">
        <v>73</v>
      </c>
      <c r="F89" t="str">
        <f>VLOOKUP(E89,Sheet1!A:B,2,FALSE)</f>
        <v>South South</v>
      </c>
      <c r="G89" s="1" t="s">
        <v>15</v>
      </c>
      <c r="H89" s="3">
        <v>44965</v>
      </c>
      <c r="I89" s="5">
        <v>0.87083333333333335</v>
      </c>
      <c r="J89" s="1">
        <f t="shared" si="2"/>
        <v>2023</v>
      </c>
      <c r="K89" t="str">
        <f t="shared" si="3"/>
        <v>Feb</v>
      </c>
    </row>
    <row r="90" spans="1:11" x14ac:dyDescent="0.35">
      <c r="A90">
        <v>91</v>
      </c>
      <c r="B90" t="s">
        <v>116</v>
      </c>
      <c r="C90" t="s">
        <v>5</v>
      </c>
      <c r="D90" t="s">
        <v>3</v>
      </c>
      <c r="E90" t="s">
        <v>73</v>
      </c>
      <c r="F90" t="str">
        <f>VLOOKUP(E90,Sheet1!A:B,2,FALSE)</f>
        <v>South South</v>
      </c>
      <c r="G90" s="1" t="s">
        <v>15</v>
      </c>
      <c r="H90" s="3">
        <v>44965</v>
      </c>
      <c r="I90" s="5">
        <v>0.89027777777777772</v>
      </c>
      <c r="J90" s="1">
        <f t="shared" si="2"/>
        <v>2023</v>
      </c>
      <c r="K90" t="str">
        <f t="shared" si="3"/>
        <v>Feb</v>
      </c>
    </row>
    <row r="91" spans="1:11" x14ac:dyDescent="0.35">
      <c r="A91">
        <v>92</v>
      </c>
      <c r="B91" t="s">
        <v>148</v>
      </c>
      <c r="C91" t="s">
        <v>2</v>
      </c>
      <c r="D91" t="s">
        <v>7</v>
      </c>
      <c r="E91" t="s">
        <v>56</v>
      </c>
      <c r="F91" t="str">
        <f>VLOOKUP(E91,Sheet1!A:B,2,FALSE)</f>
        <v>North Central</v>
      </c>
      <c r="G91" s="1" t="s">
        <v>15</v>
      </c>
      <c r="H91" s="3">
        <v>44993</v>
      </c>
      <c r="I91" s="5">
        <v>0.16180555555555556</v>
      </c>
      <c r="J91" s="1">
        <f t="shared" si="2"/>
        <v>2023</v>
      </c>
      <c r="K91" t="str">
        <f t="shared" si="3"/>
        <v>Mar</v>
      </c>
    </row>
    <row r="92" spans="1:11" x14ac:dyDescent="0.35">
      <c r="A92">
        <v>93</v>
      </c>
      <c r="B92" t="s">
        <v>62</v>
      </c>
      <c r="C92" t="s">
        <v>5</v>
      </c>
      <c r="D92" t="s">
        <v>7</v>
      </c>
      <c r="E92" t="s">
        <v>4</v>
      </c>
      <c r="F92" t="str">
        <f>VLOOKUP(E92,Sheet1!A:B,2,FALSE)</f>
        <v>South West</v>
      </c>
      <c r="G92" s="1" t="s">
        <v>15</v>
      </c>
      <c r="H92" s="3">
        <v>44993</v>
      </c>
      <c r="I92" s="5">
        <v>0.27291666666666664</v>
      </c>
      <c r="J92" s="1">
        <f t="shared" si="2"/>
        <v>2023</v>
      </c>
      <c r="K92" t="str">
        <f t="shared" si="3"/>
        <v>Mar</v>
      </c>
    </row>
    <row r="93" spans="1:11" x14ac:dyDescent="0.35">
      <c r="A93">
        <v>94</v>
      </c>
      <c r="B93" t="s">
        <v>66</v>
      </c>
      <c r="C93" t="s">
        <v>5</v>
      </c>
      <c r="D93" t="s">
        <v>3</v>
      </c>
      <c r="E93" s="1" t="s">
        <v>20</v>
      </c>
      <c r="F93" t="str">
        <f>VLOOKUP(E93,Sheet1!A:B,2,FALSE)</f>
        <v>South East</v>
      </c>
      <c r="G93" s="1" t="s">
        <v>15</v>
      </c>
      <c r="H93" s="3">
        <v>44993</v>
      </c>
      <c r="I93" s="5">
        <v>0.36527777777777776</v>
      </c>
      <c r="J93" s="1">
        <f t="shared" si="2"/>
        <v>2023</v>
      </c>
      <c r="K93" t="str">
        <f t="shared" si="3"/>
        <v>Mar</v>
      </c>
    </row>
    <row r="94" spans="1:11" x14ac:dyDescent="0.35">
      <c r="A94">
        <v>95</v>
      </c>
      <c r="B94" t="s">
        <v>25</v>
      </c>
      <c r="C94" t="s">
        <v>2</v>
      </c>
      <c r="D94" t="s">
        <v>6</v>
      </c>
      <c r="E94" t="s">
        <v>77</v>
      </c>
      <c r="F94" t="str">
        <f>VLOOKUP(E94,Sheet1!A:B,2,FALSE)</f>
        <v>North Central</v>
      </c>
      <c r="G94" s="1" t="s">
        <v>15</v>
      </c>
      <c r="H94" s="3">
        <v>44993</v>
      </c>
      <c r="I94" s="5">
        <v>0.41458333333333336</v>
      </c>
      <c r="J94" s="1">
        <f t="shared" si="2"/>
        <v>2023</v>
      </c>
      <c r="K94" t="str">
        <f t="shared" si="3"/>
        <v>Mar</v>
      </c>
    </row>
    <row r="95" spans="1:11" x14ac:dyDescent="0.35">
      <c r="A95">
        <v>96</v>
      </c>
      <c r="B95" t="s">
        <v>60</v>
      </c>
      <c r="C95" t="s">
        <v>2</v>
      </c>
      <c r="D95" t="s">
        <v>7</v>
      </c>
      <c r="E95" t="s">
        <v>79</v>
      </c>
      <c r="F95" t="str">
        <f>VLOOKUP(E95,Sheet1!A:B,2,FALSE)</f>
        <v>Others</v>
      </c>
      <c r="G95" s="1" t="s">
        <v>79</v>
      </c>
      <c r="H95" s="3">
        <v>44993</v>
      </c>
      <c r="I95" s="5">
        <v>0.4513888888888889</v>
      </c>
      <c r="J95" s="1">
        <f t="shared" si="2"/>
        <v>2023</v>
      </c>
      <c r="K95" t="str">
        <f t="shared" si="3"/>
        <v>Mar</v>
      </c>
    </row>
    <row r="96" spans="1:11" x14ac:dyDescent="0.35">
      <c r="A96">
        <v>97</v>
      </c>
      <c r="B96" t="s">
        <v>116</v>
      </c>
      <c r="C96" t="s">
        <v>2</v>
      </c>
      <c r="D96" t="s">
        <v>3</v>
      </c>
      <c r="E96" t="s">
        <v>66</v>
      </c>
      <c r="F96" t="str">
        <f>VLOOKUP(E96,Sheet1!A:B,2,FALSE)</f>
        <v>Others</v>
      </c>
      <c r="G96" s="1" t="s">
        <v>15</v>
      </c>
      <c r="H96" s="3">
        <v>44993</v>
      </c>
      <c r="I96" s="5">
        <v>0.45555555555555555</v>
      </c>
      <c r="J96" s="1">
        <f t="shared" si="2"/>
        <v>2023</v>
      </c>
      <c r="K96" t="str">
        <f t="shared" si="3"/>
        <v>Mar</v>
      </c>
    </row>
    <row r="97" spans="1:11" x14ac:dyDescent="0.35">
      <c r="A97">
        <v>98</v>
      </c>
      <c r="B97" t="s">
        <v>25</v>
      </c>
      <c r="C97" t="s">
        <v>5</v>
      </c>
      <c r="D97" t="s">
        <v>6</v>
      </c>
      <c r="E97" t="s">
        <v>77</v>
      </c>
      <c r="F97" t="str">
        <f>VLOOKUP(E97,Sheet1!A:B,2,FALSE)</f>
        <v>North Central</v>
      </c>
      <c r="G97" s="1" t="s">
        <v>15</v>
      </c>
      <c r="H97" s="3">
        <v>44993</v>
      </c>
      <c r="I97" s="5">
        <v>0.63055555555555554</v>
      </c>
      <c r="J97" s="1">
        <f t="shared" si="2"/>
        <v>2023</v>
      </c>
      <c r="K97" t="str">
        <f t="shared" si="3"/>
        <v>Mar</v>
      </c>
    </row>
    <row r="98" spans="1:11" x14ac:dyDescent="0.35">
      <c r="A98">
        <v>99</v>
      </c>
      <c r="B98" t="s">
        <v>49</v>
      </c>
      <c r="C98" t="s">
        <v>5</v>
      </c>
      <c r="D98" t="s">
        <v>3</v>
      </c>
      <c r="E98" t="s">
        <v>36</v>
      </c>
      <c r="F98" t="str">
        <f>VLOOKUP(E98,Sheet1!A:B,2,FALSE)</f>
        <v>South West</v>
      </c>
      <c r="G98" s="1" t="s">
        <v>15</v>
      </c>
      <c r="H98" s="3">
        <v>44993</v>
      </c>
      <c r="I98" s="5">
        <v>0.97916666666666663</v>
      </c>
      <c r="J98" s="1">
        <f t="shared" si="2"/>
        <v>2023</v>
      </c>
      <c r="K98" t="str">
        <f t="shared" si="3"/>
        <v>Mar</v>
      </c>
    </row>
    <row r="99" spans="1:11" x14ac:dyDescent="0.35">
      <c r="A99">
        <v>100</v>
      </c>
      <c r="B99" t="s">
        <v>49</v>
      </c>
      <c r="C99" t="s">
        <v>2</v>
      </c>
      <c r="D99" t="s">
        <v>3</v>
      </c>
      <c r="E99" t="s">
        <v>79</v>
      </c>
      <c r="F99" t="str">
        <f>VLOOKUP(E99,Sheet1!A:B,2,FALSE)</f>
        <v>Others</v>
      </c>
      <c r="G99" s="1" t="s">
        <v>79</v>
      </c>
      <c r="H99" s="3">
        <v>45024</v>
      </c>
      <c r="I99" s="5">
        <v>0.19166666666666668</v>
      </c>
      <c r="J99" s="1">
        <f t="shared" si="2"/>
        <v>2023</v>
      </c>
      <c r="K99" t="str">
        <f t="shared" si="3"/>
        <v>Apr</v>
      </c>
    </row>
    <row r="100" spans="1:11" x14ac:dyDescent="0.35">
      <c r="A100">
        <v>101</v>
      </c>
      <c r="B100" t="s">
        <v>32</v>
      </c>
      <c r="C100" t="s">
        <v>5</v>
      </c>
      <c r="D100" t="s">
        <v>3</v>
      </c>
      <c r="E100" t="s">
        <v>41</v>
      </c>
      <c r="F100" t="str">
        <f>VLOOKUP(E100,Sheet1!A:B,2,FALSE)</f>
        <v>South South</v>
      </c>
      <c r="G100" s="1" t="s">
        <v>15</v>
      </c>
      <c r="H100" s="3">
        <v>45024</v>
      </c>
      <c r="I100" s="5">
        <v>0.30138888888888887</v>
      </c>
      <c r="J100" s="1">
        <f t="shared" si="2"/>
        <v>2023</v>
      </c>
      <c r="K100" t="str">
        <f t="shared" si="3"/>
        <v>Apr</v>
      </c>
    </row>
    <row r="101" spans="1:11" x14ac:dyDescent="0.35">
      <c r="A101">
        <v>102</v>
      </c>
      <c r="B101" t="s">
        <v>147</v>
      </c>
      <c r="C101" t="s">
        <v>2</v>
      </c>
      <c r="D101" t="s">
        <v>3</v>
      </c>
      <c r="E101" t="s">
        <v>36</v>
      </c>
      <c r="F101" t="str">
        <f>VLOOKUP(E101,Sheet1!A:B,2,FALSE)</f>
        <v>South West</v>
      </c>
      <c r="G101" s="1" t="s">
        <v>15</v>
      </c>
      <c r="H101" s="3">
        <v>45024</v>
      </c>
      <c r="I101" s="5">
        <v>0.32430555555555557</v>
      </c>
      <c r="J101" s="1">
        <f t="shared" si="2"/>
        <v>2023</v>
      </c>
      <c r="K101" t="str">
        <f t="shared" si="3"/>
        <v>Apr</v>
      </c>
    </row>
    <row r="102" spans="1:11" x14ac:dyDescent="0.35">
      <c r="A102">
        <v>103</v>
      </c>
      <c r="B102" t="s">
        <v>66</v>
      </c>
      <c r="C102" t="s">
        <v>2</v>
      </c>
      <c r="D102" t="s">
        <v>3</v>
      </c>
      <c r="E102" t="s">
        <v>77</v>
      </c>
      <c r="F102" t="str">
        <f>VLOOKUP(E102,Sheet1!A:B,2,FALSE)</f>
        <v>North Central</v>
      </c>
      <c r="G102" s="1" t="s">
        <v>15</v>
      </c>
      <c r="H102" s="3">
        <v>45024</v>
      </c>
      <c r="I102" s="5">
        <v>0.3923611111111111</v>
      </c>
      <c r="J102" s="1">
        <f t="shared" si="2"/>
        <v>2023</v>
      </c>
      <c r="K102" t="str">
        <f t="shared" si="3"/>
        <v>Apr</v>
      </c>
    </row>
    <row r="103" spans="1:11" x14ac:dyDescent="0.35">
      <c r="A103">
        <v>104</v>
      </c>
      <c r="B103" t="s">
        <v>130</v>
      </c>
      <c r="C103" t="s">
        <v>2</v>
      </c>
      <c r="D103" t="s">
        <v>6</v>
      </c>
      <c r="E103" t="s">
        <v>4</v>
      </c>
      <c r="F103" t="str">
        <f>VLOOKUP(E103,Sheet1!A:B,2,FALSE)</f>
        <v>South West</v>
      </c>
      <c r="G103" s="1" t="s">
        <v>15</v>
      </c>
      <c r="H103" s="3">
        <v>45024</v>
      </c>
      <c r="I103" s="5">
        <v>0.44444444444444442</v>
      </c>
      <c r="J103" s="1">
        <f t="shared" si="2"/>
        <v>2023</v>
      </c>
      <c r="K103" t="str">
        <f t="shared" si="3"/>
        <v>Apr</v>
      </c>
    </row>
    <row r="104" spans="1:11" x14ac:dyDescent="0.35">
      <c r="A104">
        <v>105</v>
      </c>
      <c r="B104" t="s">
        <v>12</v>
      </c>
      <c r="C104" t="s">
        <v>5</v>
      </c>
      <c r="D104" t="s">
        <v>3</v>
      </c>
      <c r="E104" t="s">
        <v>4</v>
      </c>
      <c r="F104" t="str">
        <f>VLOOKUP(E104,Sheet1!A:B,2,FALSE)</f>
        <v>South West</v>
      </c>
      <c r="G104" s="1" t="s">
        <v>15</v>
      </c>
      <c r="H104" s="3">
        <v>45024</v>
      </c>
      <c r="I104" s="5">
        <v>0.58819444444444446</v>
      </c>
      <c r="J104" s="1">
        <f t="shared" si="2"/>
        <v>2023</v>
      </c>
      <c r="K104" t="str">
        <f t="shared" si="3"/>
        <v>Apr</v>
      </c>
    </row>
    <row r="105" spans="1:11" x14ac:dyDescent="0.35">
      <c r="A105">
        <v>106</v>
      </c>
      <c r="B105" t="s">
        <v>25</v>
      </c>
      <c r="C105" t="s">
        <v>2</v>
      </c>
      <c r="D105" t="s">
        <v>3</v>
      </c>
      <c r="E105" t="s">
        <v>71</v>
      </c>
      <c r="F105" t="str">
        <f>VLOOKUP(E105,Sheet1!A:B,2,FALSE)</f>
        <v>South South</v>
      </c>
      <c r="G105" s="1" t="s">
        <v>15</v>
      </c>
      <c r="H105" s="3">
        <v>45024</v>
      </c>
      <c r="I105" s="5">
        <v>0.59027777777777779</v>
      </c>
      <c r="J105" s="1">
        <f t="shared" si="2"/>
        <v>2023</v>
      </c>
      <c r="K105" t="str">
        <f t="shared" si="3"/>
        <v>Apr</v>
      </c>
    </row>
    <row r="106" spans="1:11" x14ac:dyDescent="0.35">
      <c r="A106">
        <v>107</v>
      </c>
      <c r="B106" t="s">
        <v>25</v>
      </c>
      <c r="C106" t="s">
        <v>2</v>
      </c>
      <c r="D106" t="s">
        <v>3</v>
      </c>
      <c r="E106" t="s">
        <v>4</v>
      </c>
      <c r="F106" t="str">
        <f>VLOOKUP(E106,Sheet1!A:B,2,FALSE)</f>
        <v>South West</v>
      </c>
      <c r="G106" s="1" t="s">
        <v>15</v>
      </c>
      <c r="H106" s="3">
        <v>45024</v>
      </c>
      <c r="I106" s="5">
        <v>0.59027777777777779</v>
      </c>
      <c r="J106" s="1">
        <f t="shared" si="2"/>
        <v>2023</v>
      </c>
      <c r="K106" t="str">
        <f t="shared" si="3"/>
        <v>Apr</v>
      </c>
    </row>
    <row r="107" spans="1:11" x14ac:dyDescent="0.35">
      <c r="A107">
        <v>108</v>
      </c>
      <c r="B107" t="s">
        <v>49</v>
      </c>
      <c r="C107" t="s">
        <v>5</v>
      </c>
      <c r="D107" t="s">
        <v>3</v>
      </c>
      <c r="E107" t="s">
        <v>13</v>
      </c>
      <c r="F107" t="str">
        <f>VLOOKUP(E107,Sheet1!A:B,2,FALSE)</f>
        <v>South West</v>
      </c>
      <c r="G107" s="1" t="s">
        <v>15</v>
      </c>
      <c r="H107" s="3">
        <v>45024</v>
      </c>
      <c r="I107" s="5">
        <v>0.59930555555555554</v>
      </c>
      <c r="J107" s="1">
        <f t="shared" si="2"/>
        <v>2023</v>
      </c>
      <c r="K107" t="str">
        <f t="shared" si="3"/>
        <v>Apr</v>
      </c>
    </row>
    <row r="108" spans="1:11" x14ac:dyDescent="0.35">
      <c r="A108">
        <v>109</v>
      </c>
      <c r="B108" t="s">
        <v>49</v>
      </c>
      <c r="C108" t="s">
        <v>2</v>
      </c>
      <c r="D108" t="s">
        <v>3</v>
      </c>
      <c r="E108" t="s">
        <v>8</v>
      </c>
      <c r="F108" t="str">
        <f>VLOOKUP(E108,Sheet1!A:B,2,FALSE)</f>
        <v>South West</v>
      </c>
      <c r="G108" s="1" t="s">
        <v>15</v>
      </c>
      <c r="H108" s="3">
        <v>45024</v>
      </c>
      <c r="I108" s="5">
        <v>0.60138888888888886</v>
      </c>
      <c r="J108" s="1">
        <f t="shared" si="2"/>
        <v>2023</v>
      </c>
      <c r="K108" t="str">
        <f t="shared" si="3"/>
        <v>Apr</v>
      </c>
    </row>
    <row r="109" spans="1:11" x14ac:dyDescent="0.35">
      <c r="A109">
        <v>110</v>
      </c>
      <c r="B109" t="s">
        <v>12</v>
      </c>
      <c r="C109" t="s">
        <v>5</v>
      </c>
      <c r="D109" t="s">
        <v>3</v>
      </c>
      <c r="E109" t="s">
        <v>13</v>
      </c>
      <c r="F109" t="str">
        <f>VLOOKUP(E109,Sheet1!A:B,2,FALSE)</f>
        <v>South West</v>
      </c>
      <c r="G109" s="1" t="s">
        <v>15</v>
      </c>
      <c r="H109" s="3">
        <v>45024</v>
      </c>
      <c r="I109" s="5">
        <v>0.60277777777777775</v>
      </c>
      <c r="J109" s="1">
        <f t="shared" si="2"/>
        <v>2023</v>
      </c>
      <c r="K109" t="str">
        <f t="shared" si="3"/>
        <v>Apr</v>
      </c>
    </row>
    <row r="110" spans="1:11" x14ac:dyDescent="0.35">
      <c r="A110">
        <v>111</v>
      </c>
      <c r="B110" t="s">
        <v>25</v>
      </c>
      <c r="C110" t="s">
        <v>2</v>
      </c>
      <c r="D110" t="s">
        <v>3</v>
      </c>
      <c r="E110" t="s">
        <v>4</v>
      </c>
      <c r="F110" t="str">
        <f>VLOOKUP(E110,Sheet1!A:B,2,FALSE)</f>
        <v>South West</v>
      </c>
      <c r="G110" s="1" t="s">
        <v>15</v>
      </c>
      <c r="H110" s="3">
        <v>45024</v>
      </c>
      <c r="I110" s="5">
        <v>0.60277777777777775</v>
      </c>
      <c r="J110" s="1">
        <f t="shared" si="2"/>
        <v>2023</v>
      </c>
      <c r="K110" t="str">
        <f t="shared" si="3"/>
        <v>Apr</v>
      </c>
    </row>
    <row r="111" spans="1:11" x14ac:dyDescent="0.35">
      <c r="A111">
        <v>112</v>
      </c>
      <c r="B111" t="s">
        <v>130</v>
      </c>
      <c r="C111" t="s">
        <v>2</v>
      </c>
      <c r="D111" t="s">
        <v>3</v>
      </c>
      <c r="E111" t="s">
        <v>51</v>
      </c>
      <c r="F111" t="str">
        <f>VLOOKUP(E111,Sheet1!A:B,2,FALSE)</f>
        <v>South East</v>
      </c>
      <c r="G111" s="1" t="s">
        <v>15</v>
      </c>
      <c r="H111" s="3">
        <v>45024</v>
      </c>
      <c r="I111" s="5">
        <v>0.60486111111111107</v>
      </c>
      <c r="J111" s="1">
        <f t="shared" si="2"/>
        <v>2023</v>
      </c>
      <c r="K111" t="str">
        <f t="shared" si="3"/>
        <v>Apr</v>
      </c>
    </row>
    <row r="112" spans="1:11" x14ac:dyDescent="0.35">
      <c r="A112">
        <v>113</v>
      </c>
      <c r="B112" t="s">
        <v>49</v>
      </c>
      <c r="C112" t="s">
        <v>5</v>
      </c>
      <c r="D112" t="s">
        <v>3</v>
      </c>
      <c r="E112" t="s">
        <v>4</v>
      </c>
      <c r="F112" t="str">
        <f>VLOOKUP(E112,Sheet1!A:B,2,FALSE)</f>
        <v>South West</v>
      </c>
      <c r="G112" s="1" t="s">
        <v>15</v>
      </c>
      <c r="H112" s="3">
        <v>45024</v>
      </c>
      <c r="I112" s="5">
        <v>0.60486111111111107</v>
      </c>
      <c r="J112" s="1">
        <f t="shared" si="2"/>
        <v>2023</v>
      </c>
      <c r="K112" t="str">
        <f t="shared" si="3"/>
        <v>Apr</v>
      </c>
    </row>
    <row r="113" spans="1:11" x14ac:dyDescent="0.35">
      <c r="A113">
        <v>114</v>
      </c>
      <c r="B113" t="s">
        <v>49</v>
      </c>
      <c r="C113" t="s">
        <v>2</v>
      </c>
      <c r="D113" t="s">
        <v>7</v>
      </c>
      <c r="E113" t="s">
        <v>19</v>
      </c>
      <c r="F113" t="str">
        <f>VLOOKUP(E113,Sheet1!A:B,2,FALSE)</f>
        <v>South West</v>
      </c>
      <c r="G113" s="1" t="s">
        <v>15</v>
      </c>
      <c r="H113" s="3">
        <v>45024</v>
      </c>
      <c r="I113" s="5">
        <v>0.60555555555555551</v>
      </c>
      <c r="J113" s="1">
        <f t="shared" si="2"/>
        <v>2023</v>
      </c>
      <c r="K113" t="str">
        <f t="shared" si="3"/>
        <v>Apr</v>
      </c>
    </row>
    <row r="114" spans="1:11" x14ac:dyDescent="0.35">
      <c r="A114">
        <v>115</v>
      </c>
      <c r="B114" t="s">
        <v>49</v>
      </c>
      <c r="C114" t="s">
        <v>2</v>
      </c>
      <c r="D114" t="s">
        <v>7</v>
      </c>
      <c r="E114" t="s">
        <v>19</v>
      </c>
      <c r="F114" t="str">
        <f>VLOOKUP(E114,Sheet1!A:B,2,FALSE)</f>
        <v>South West</v>
      </c>
      <c r="G114" s="1" t="s">
        <v>15</v>
      </c>
      <c r="H114" s="3">
        <v>45024</v>
      </c>
      <c r="I114" s="5">
        <v>0.60555555555555551</v>
      </c>
      <c r="J114" s="1">
        <f t="shared" si="2"/>
        <v>2023</v>
      </c>
      <c r="K114" t="str">
        <f t="shared" si="3"/>
        <v>Apr</v>
      </c>
    </row>
    <row r="115" spans="1:11" x14ac:dyDescent="0.35">
      <c r="A115">
        <v>116</v>
      </c>
      <c r="B115" t="s">
        <v>116</v>
      </c>
      <c r="C115" t="s">
        <v>2</v>
      </c>
      <c r="D115" t="s">
        <v>3</v>
      </c>
      <c r="E115" t="s">
        <v>70</v>
      </c>
      <c r="F115" t="str">
        <f>VLOOKUP(E115,Sheet1!A:B,2,FALSE)</f>
        <v>North Central</v>
      </c>
      <c r="G115" s="1" t="s">
        <v>15</v>
      </c>
      <c r="H115" s="3">
        <v>45024</v>
      </c>
      <c r="I115" s="5">
        <v>0.60833333333333328</v>
      </c>
      <c r="J115" s="1">
        <f t="shared" si="2"/>
        <v>2023</v>
      </c>
      <c r="K115" t="str">
        <f t="shared" si="3"/>
        <v>Apr</v>
      </c>
    </row>
    <row r="116" spans="1:11" x14ac:dyDescent="0.35">
      <c r="A116">
        <v>117</v>
      </c>
      <c r="B116" t="s">
        <v>116</v>
      </c>
      <c r="C116" t="s">
        <v>2</v>
      </c>
      <c r="D116" t="s">
        <v>3</v>
      </c>
      <c r="E116" t="s">
        <v>70</v>
      </c>
      <c r="F116" t="str">
        <f>VLOOKUP(E116,Sheet1!A:B,2,FALSE)</f>
        <v>North Central</v>
      </c>
      <c r="G116" s="1" t="s">
        <v>15</v>
      </c>
      <c r="H116" s="3">
        <v>45024</v>
      </c>
      <c r="I116" s="5">
        <v>0.60902777777777772</v>
      </c>
      <c r="J116" s="1">
        <f t="shared" si="2"/>
        <v>2023</v>
      </c>
      <c r="K116" t="str">
        <f t="shared" si="3"/>
        <v>Apr</v>
      </c>
    </row>
    <row r="117" spans="1:11" x14ac:dyDescent="0.35">
      <c r="A117">
        <v>118</v>
      </c>
      <c r="B117" t="s">
        <v>49</v>
      </c>
      <c r="C117" t="s">
        <v>5</v>
      </c>
      <c r="D117" t="s">
        <v>3</v>
      </c>
      <c r="E117" t="s">
        <v>21</v>
      </c>
      <c r="F117" t="str">
        <f>VLOOKUP(E117,Sheet1!A:B,2,FALSE)</f>
        <v>North Central</v>
      </c>
      <c r="G117" s="1" t="s">
        <v>15</v>
      </c>
      <c r="H117" s="3">
        <v>45024</v>
      </c>
      <c r="I117" s="5">
        <v>0.61875000000000002</v>
      </c>
      <c r="J117" s="1">
        <f t="shared" si="2"/>
        <v>2023</v>
      </c>
      <c r="K117" t="str">
        <f t="shared" si="3"/>
        <v>Apr</v>
      </c>
    </row>
    <row r="118" spans="1:11" x14ac:dyDescent="0.35">
      <c r="A118">
        <v>119</v>
      </c>
      <c r="B118" t="s">
        <v>120</v>
      </c>
      <c r="C118" t="s">
        <v>5</v>
      </c>
      <c r="D118" t="s">
        <v>6</v>
      </c>
      <c r="E118" t="s">
        <v>22</v>
      </c>
      <c r="F118" t="str">
        <f>VLOOKUP(E118,Sheet1!A:B,2,FALSE)</f>
        <v>South West</v>
      </c>
      <c r="G118" s="1" t="s">
        <v>15</v>
      </c>
      <c r="H118" s="3">
        <v>45024</v>
      </c>
      <c r="I118" s="5">
        <v>0.62986111111111109</v>
      </c>
      <c r="J118" s="1">
        <f t="shared" si="2"/>
        <v>2023</v>
      </c>
      <c r="K118" t="str">
        <f t="shared" si="3"/>
        <v>Apr</v>
      </c>
    </row>
    <row r="119" spans="1:11" x14ac:dyDescent="0.35">
      <c r="A119">
        <v>120</v>
      </c>
      <c r="B119" t="s">
        <v>125</v>
      </c>
      <c r="C119" t="s">
        <v>2</v>
      </c>
      <c r="D119" t="s">
        <v>3</v>
      </c>
      <c r="E119" t="s">
        <v>4</v>
      </c>
      <c r="F119" t="str">
        <f>VLOOKUP(E119,Sheet1!A:B,2,FALSE)</f>
        <v>South West</v>
      </c>
      <c r="G119" s="1" t="s">
        <v>15</v>
      </c>
      <c r="H119" s="3">
        <v>45024</v>
      </c>
      <c r="I119" s="5">
        <v>0.64027777777777772</v>
      </c>
      <c r="J119" s="1">
        <f t="shared" si="2"/>
        <v>2023</v>
      </c>
      <c r="K119" t="str">
        <f t="shared" si="3"/>
        <v>Apr</v>
      </c>
    </row>
    <row r="120" spans="1:11" x14ac:dyDescent="0.35">
      <c r="A120">
        <v>121</v>
      </c>
      <c r="B120" t="s">
        <v>1</v>
      </c>
      <c r="C120" t="s">
        <v>5</v>
      </c>
      <c r="D120" t="s">
        <v>3</v>
      </c>
      <c r="E120" t="s">
        <v>4</v>
      </c>
      <c r="F120" t="str">
        <f>VLOOKUP(E120,Sheet1!A:B,2,FALSE)</f>
        <v>South West</v>
      </c>
      <c r="G120" s="1" t="s">
        <v>15</v>
      </c>
      <c r="H120" s="3">
        <v>45024</v>
      </c>
      <c r="I120" s="5">
        <v>0.64444444444444449</v>
      </c>
      <c r="J120" s="1">
        <f t="shared" si="2"/>
        <v>2023</v>
      </c>
      <c r="K120" t="str">
        <f t="shared" si="3"/>
        <v>Apr</v>
      </c>
    </row>
    <row r="121" spans="1:11" x14ac:dyDescent="0.35">
      <c r="A121">
        <v>122</v>
      </c>
      <c r="B121" t="s">
        <v>107</v>
      </c>
      <c r="C121" t="s">
        <v>5</v>
      </c>
      <c r="D121" t="s">
        <v>3</v>
      </c>
      <c r="E121" t="s">
        <v>8</v>
      </c>
      <c r="F121" t="str">
        <f>VLOOKUP(E121,Sheet1!A:B,2,FALSE)</f>
        <v>South West</v>
      </c>
      <c r="G121" s="1" t="s">
        <v>15</v>
      </c>
      <c r="H121" s="3">
        <v>45024</v>
      </c>
      <c r="I121" s="5">
        <v>0.64583333333333337</v>
      </c>
      <c r="J121" s="1">
        <f t="shared" si="2"/>
        <v>2023</v>
      </c>
      <c r="K121" t="str">
        <f t="shared" si="3"/>
        <v>Apr</v>
      </c>
    </row>
    <row r="122" spans="1:11" x14ac:dyDescent="0.35">
      <c r="A122">
        <v>123</v>
      </c>
      <c r="B122" t="s">
        <v>49</v>
      </c>
      <c r="C122" t="s">
        <v>2</v>
      </c>
      <c r="D122" t="s">
        <v>3</v>
      </c>
      <c r="E122" t="s">
        <v>73</v>
      </c>
      <c r="F122" t="str">
        <f>VLOOKUP(E122,Sheet1!A:B,2,FALSE)</f>
        <v>South South</v>
      </c>
      <c r="G122" s="1" t="s">
        <v>15</v>
      </c>
      <c r="H122" s="3">
        <v>45024</v>
      </c>
      <c r="I122" s="5">
        <v>0.64722222222222225</v>
      </c>
      <c r="J122" s="1">
        <f t="shared" si="2"/>
        <v>2023</v>
      </c>
      <c r="K122" t="str">
        <f t="shared" si="3"/>
        <v>Apr</v>
      </c>
    </row>
    <row r="123" spans="1:11" x14ac:dyDescent="0.35">
      <c r="A123">
        <v>124</v>
      </c>
      <c r="B123" t="s">
        <v>49</v>
      </c>
      <c r="C123" t="s">
        <v>2</v>
      </c>
      <c r="D123" t="s">
        <v>3</v>
      </c>
      <c r="E123" t="s">
        <v>66</v>
      </c>
      <c r="F123" t="str">
        <f>VLOOKUP(E123,Sheet1!A:B,2,FALSE)</f>
        <v>Others</v>
      </c>
      <c r="G123" s="1" t="s">
        <v>15</v>
      </c>
      <c r="H123" s="3">
        <v>45024</v>
      </c>
      <c r="I123" s="5">
        <v>0.6479166666666667</v>
      </c>
      <c r="J123" s="1">
        <f t="shared" si="2"/>
        <v>2023</v>
      </c>
      <c r="K123" t="str">
        <f t="shared" si="3"/>
        <v>Apr</v>
      </c>
    </row>
    <row r="124" spans="1:11" x14ac:dyDescent="0.35">
      <c r="A124">
        <v>125</v>
      </c>
      <c r="B124" t="s">
        <v>155</v>
      </c>
      <c r="C124" t="s">
        <v>5</v>
      </c>
      <c r="D124" t="s">
        <v>3</v>
      </c>
      <c r="E124" t="s">
        <v>13</v>
      </c>
      <c r="F124" t="str">
        <f>VLOOKUP(E124,Sheet1!A:B,2,FALSE)</f>
        <v>South West</v>
      </c>
      <c r="G124" s="1" t="s">
        <v>15</v>
      </c>
      <c r="H124" s="3">
        <v>45024</v>
      </c>
      <c r="I124" s="5">
        <v>0.64861111111111114</v>
      </c>
      <c r="J124" s="1">
        <f t="shared" si="2"/>
        <v>2023</v>
      </c>
      <c r="K124" t="str">
        <f t="shared" si="3"/>
        <v>Apr</v>
      </c>
    </row>
    <row r="125" spans="1:11" x14ac:dyDescent="0.35">
      <c r="A125">
        <v>126</v>
      </c>
      <c r="B125" t="s">
        <v>66</v>
      </c>
      <c r="C125" t="s">
        <v>5</v>
      </c>
      <c r="D125" t="s">
        <v>3</v>
      </c>
      <c r="E125" t="s">
        <v>66</v>
      </c>
      <c r="F125" t="str">
        <f>VLOOKUP(E125,Sheet1!A:B,2,FALSE)</f>
        <v>Others</v>
      </c>
      <c r="G125" s="1" t="s">
        <v>15</v>
      </c>
      <c r="H125" s="3">
        <v>45024</v>
      </c>
      <c r="I125" s="5">
        <v>0.64861111111111114</v>
      </c>
      <c r="J125" s="1">
        <f t="shared" si="2"/>
        <v>2023</v>
      </c>
      <c r="K125" t="str">
        <f t="shared" si="3"/>
        <v>Apr</v>
      </c>
    </row>
    <row r="126" spans="1:11" x14ac:dyDescent="0.35">
      <c r="A126">
        <v>127</v>
      </c>
      <c r="B126" t="s">
        <v>49</v>
      </c>
      <c r="C126" t="s">
        <v>5</v>
      </c>
      <c r="D126" t="s">
        <v>3</v>
      </c>
      <c r="E126" t="s">
        <v>71</v>
      </c>
      <c r="F126" t="str">
        <f>VLOOKUP(E126,Sheet1!A:B,2,FALSE)</f>
        <v>South South</v>
      </c>
      <c r="G126" s="1" t="s">
        <v>15</v>
      </c>
      <c r="H126" s="3">
        <v>45024</v>
      </c>
      <c r="I126" s="5">
        <v>0.64930555555555558</v>
      </c>
      <c r="J126" s="1">
        <f t="shared" si="2"/>
        <v>2023</v>
      </c>
      <c r="K126" t="str">
        <f t="shared" si="3"/>
        <v>Apr</v>
      </c>
    </row>
    <row r="127" spans="1:11" x14ac:dyDescent="0.35">
      <c r="A127">
        <v>128</v>
      </c>
      <c r="B127" t="s">
        <v>25</v>
      </c>
      <c r="C127" t="s">
        <v>2</v>
      </c>
      <c r="D127" t="s">
        <v>6</v>
      </c>
      <c r="E127" t="s">
        <v>4</v>
      </c>
      <c r="F127" t="str">
        <f>VLOOKUP(E127,Sheet1!A:B,2,FALSE)</f>
        <v>South West</v>
      </c>
      <c r="G127" s="1" t="s">
        <v>15</v>
      </c>
      <c r="H127" s="3">
        <v>45024</v>
      </c>
      <c r="I127" s="5">
        <v>0.65208333333333335</v>
      </c>
      <c r="J127" s="1">
        <f t="shared" si="2"/>
        <v>2023</v>
      </c>
      <c r="K127" t="str">
        <f t="shared" si="3"/>
        <v>Apr</v>
      </c>
    </row>
    <row r="128" spans="1:11" x14ac:dyDescent="0.35">
      <c r="A128">
        <v>129</v>
      </c>
      <c r="B128" t="s">
        <v>155</v>
      </c>
      <c r="C128" t="s">
        <v>2</v>
      </c>
      <c r="D128" t="s">
        <v>6</v>
      </c>
      <c r="E128" t="s">
        <v>8</v>
      </c>
      <c r="F128" t="str">
        <f>VLOOKUP(E128,Sheet1!A:B,2,FALSE)</f>
        <v>South West</v>
      </c>
      <c r="G128" s="1" t="s">
        <v>15</v>
      </c>
      <c r="H128" s="3">
        <v>45024</v>
      </c>
      <c r="I128" s="5">
        <v>0.65347222222222223</v>
      </c>
      <c r="J128" s="1">
        <f t="shared" si="2"/>
        <v>2023</v>
      </c>
      <c r="K128" t="str">
        <f t="shared" si="3"/>
        <v>Apr</v>
      </c>
    </row>
    <row r="129" spans="1:11" x14ac:dyDescent="0.35">
      <c r="A129">
        <v>130</v>
      </c>
      <c r="B129" t="s">
        <v>25</v>
      </c>
      <c r="C129" t="s">
        <v>2</v>
      </c>
      <c r="D129" t="s">
        <v>66</v>
      </c>
      <c r="E129" t="s">
        <v>4</v>
      </c>
      <c r="F129" t="str">
        <f>VLOOKUP(E129,Sheet1!A:B,2,FALSE)</f>
        <v>South West</v>
      </c>
      <c r="G129" s="1" t="s">
        <v>15</v>
      </c>
      <c r="H129" s="3">
        <v>45024</v>
      </c>
      <c r="I129" s="5">
        <v>0.65416666666666667</v>
      </c>
      <c r="J129" s="1">
        <f t="shared" si="2"/>
        <v>2023</v>
      </c>
      <c r="K129" t="str">
        <f t="shared" si="3"/>
        <v>Apr</v>
      </c>
    </row>
    <row r="130" spans="1:11" x14ac:dyDescent="0.35">
      <c r="A130">
        <v>131</v>
      </c>
      <c r="B130" t="s">
        <v>25</v>
      </c>
      <c r="C130" t="s">
        <v>2</v>
      </c>
      <c r="D130" t="s">
        <v>66</v>
      </c>
      <c r="E130" t="s">
        <v>4</v>
      </c>
      <c r="F130" t="str">
        <f>VLOOKUP(E130,Sheet1!A:B,2,FALSE)</f>
        <v>South West</v>
      </c>
      <c r="G130" s="1" t="s">
        <v>15</v>
      </c>
      <c r="H130" s="3">
        <v>45024</v>
      </c>
      <c r="I130" s="5">
        <v>0.65416666666666667</v>
      </c>
      <c r="J130" s="1">
        <f t="shared" si="2"/>
        <v>2023</v>
      </c>
      <c r="K130" t="str">
        <f t="shared" si="3"/>
        <v>Apr</v>
      </c>
    </row>
    <row r="131" spans="1:11" x14ac:dyDescent="0.35">
      <c r="A131">
        <v>132</v>
      </c>
      <c r="B131" t="s">
        <v>25</v>
      </c>
      <c r="C131" t="s">
        <v>2</v>
      </c>
      <c r="D131" t="s">
        <v>66</v>
      </c>
      <c r="E131" t="s">
        <v>4</v>
      </c>
      <c r="F131" t="str">
        <f>VLOOKUP(E131,Sheet1!A:B,2,FALSE)</f>
        <v>South West</v>
      </c>
      <c r="G131" s="1" t="s">
        <v>15</v>
      </c>
      <c r="H131" s="3">
        <v>45024</v>
      </c>
      <c r="I131" s="5">
        <v>0.65416666666666667</v>
      </c>
      <c r="J131" s="1">
        <f t="shared" ref="J131:J194" si="4">YEAR(H131)</f>
        <v>2023</v>
      </c>
      <c r="K131" t="str">
        <f t="shared" ref="K131:K194" si="5">TEXT(H131,"mmm")</f>
        <v>Apr</v>
      </c>
    </row>
    <row r="132" spans="1:11" x14ac:dyDescent="0.35">
      <c r="A132">
        <v>133</v>
      </c>
      <c r="B132" t="s">
        <v>25</v>
      </c>
      <c r="C132" t="s">
        <v>5</v>
      </c>
      <c r="D132" t="s">
        <v>3</v>
      </c>
      <c r="E132" t="s">
        <v>71</v>
      </c>
      <c r="F132" t="str">
        <f>VLOOKUP(E132,Sheet1!A:B,2,FALSE)</f>
        <v>South South</v>
      </c>
      <c r="G132" s="1" t="s">
        <v>15</v>
      </c>
      <c r="H132" s="3">
        <v>45024</v>
      </c>
      <c r="I132" s="5">
        <v>0.65416666666666667</v>
      </c>
      <c r="J132" s="1">
        <f t="shared" si="4"/>
        <v>2023</v>
      </c>
      <c r="K132" t="str">
        <f t="shared" si="5"/>
        <v>Apr</v>
      </c>
    </row>
    <row r="133" spans="1:11" x14ac:dyDescent="0.35">
      <c r="A133">
        <v>134</v>
      </c>
      <c r="B133" t="s">
        <v>49</v>
      </c>
      <c r="C133" t="s">
        <v>5</v>
      </c>
      <c r="D133" t="s">
        <v>3</v>
      </c>
      <c r="E133" t="s">
        <v>4</v>
      </c>
      <c r="F133" t="str">
        <f>VLOOKUP(E133,Sheet1!A:B,2,FALSE)</f>
        <v>South West</v>
      </c>
      <c r="G133" s="1" t="s">
        <v>15</v>
      </c>
      <c r="H133" s="3">
        <v>45024</v>
      </c>
      <c r="I133" s="5">
        <v>0.65486111111111112</v>
      </c>
      <c r="J133" s="1">
        <f t="shared" si="4"/>
        <v>2023</v>
      </c>
      <c r="K133" t="str">
        <f t="shared" si="5"/>
        <v>Apr</v>
      </c>
    </row>
    <row r="134" spans="1:11" x14ac:dyDescent="0.35">
      <c r="A134">
        <v>135</v>
      </c>
      <c r="B134" t="s">
        <v>49</v>
      </c>
      <c r="C134" t="s">
        <v>2</v>
      </c>
      <c r="D134" t="s">
        <v>3</v>
      </c>
      <c r="E134" t="s">
        <v>51</v>
      </c>
      <c r="F134" t="str">
        <f>VLOOKUP(E134,Sheet1!A:B,2,FALSE)</f>
        <v>South East</v>
      </c>
      <c r="G134" s="1" t="s">
        <v>15</v>
      </c>
      <c r="H134" s="3">
        <v>45024</v>
      </c>
      <c r="I134" s="5">
        <v>0.65694444444444444</v>
      </c>
      <c r="J134" s="1">
        <f t="shared" si="4"/>
        <v>2023</v>
      </c>
      <c r="K134" t="str">
        <f t="shared" si="5"/>
        <v>Apr</v>
      </c>
    </row>
    <row r="135" spans="1:11" x14ac:dyDescent="0.35">
      <c r="A135">
        <v>136</v>
      </c>
      <c r="B135" t="s">
        <v>23</v>
      </c>
      <c r="C135" t="s">
        <v>5</v>
      </c>
      <c r="D135" t="s">
        <v>6</v>
      </c>
      <c r="E135" t="s">
        <v>14</v>
      </c>
      <c r="F135" t="str">
        <f>VLOOKUP(E135,Sheet1!A:B,2,FALSE)</f>
        <v>South East</v>
      </c>
      <c r="G135" s="1" t="s">
        <v>15</v>
      </c>
      <c r="H135" s="3">
        <v>45024</v>
      </c>
      <c r="I135" s="5">
        <v>0.65902777777777777</v>
      </c>
      <c r="J135" s="1">
        <f t="shared" si="4"/>
        <v>2023</v>
      </c>
      <c r="K135" t="str">
        <f t="shared" si="5"/>
        <v>Apr</v>
      </c>
    </row>
    <row r="136" spans="1:11" x14ac:dyDescent="0.35">
      <c r="A136">
        <v>137</v>
      </c>
      <c r="B136" t="s">
        <v>23</v>
      </c>
      <c r="C136" t="s">
        <v>5</v>
      </c>
      <c r="D136" t="s">
        <v>6</v>
      </c>
      <c r="E136" t="s">
        <v>14</v>
      </c>
      <c r="F136" t="str">
        <f>VLOOKUP(E136,Sheet1!A:B,2,FALSE)</f>
        <v>South East</v>
      </c>
      <c r="G136" s="1" t="s">
        <v>15</v>
      </c>
      <c r="H136" s="3">
        <v>45024</v>
      </c>
      <c r="I136" s="5">
        <v>0.66111111111111109</v>
      </c>
      <c r="J136" s="1">
        <f t="shared" si="4"/>
        <v>2023</v>
      </c>
      <c r="K136" t="str">
        <f t="shared" si="5"/>
        <v>Apr</v>
      </c>
    </row>
    <row r="137" spans="1:11" x14ac:dyDescent="0.35">
      <c r="A137">
        <v>138</v>
      </c>
      <c r="B137" t="s">
        <v>12</v>
      </c>
      <c r="C137" t="s">
        <v>2</v>
      </c>
      <c r="D137" t="s">
        <v>3</v>
      </c>
      <c r="E137" t="s">
        <v>4</v>
      </c>
      <c r="F137" t="str">
        <f>VLOOKUP(E137,Sheet1!A:B,2,FALSE)</f>
        <v>South West</v>
      </c>
      <c r="G137" s="1" t="s">
        <v>15</v>
      </c>
      <c r="H137" s="3">
        <v>45024</v>
      </c>
      <c r="I137" s="5">
        <v>0.66388888888888886</v>
      </c>
      <c r="J137" s="1">
        <f t="shared" si="4"/>
        <v>2023</v>
      </c>
      <c r="K137" t="str">
        <f t="shared" si="5"/>
        <v>Apr</v>
      </c>
    </row>
    <row r="138" spans="1:11" x14ac:dyDescent="0.35">
      <c r="A138">
        <v>139</v>
      </c>
      <c r="B138" t="s">
        <v>59</v>
      </c>
      <c r="C138" t="s">
        <v>2</v>
      </c>
      <c r="D138" t="s">
        <v>66</v>
      </c>
      <c r="E138" t="s">
        <v>79</v>
      </c>
      <c r="F138" t="str">
        <f>VLOOKUP(E138,Sheet1!A:B,2,FALSE)</f>
        <v>Others</v>
      </c>
      <c r="G138" s="1" t="s">
        <v>79</v>
      </c>
      <c r="H138" s="3">
        <v>45024</v>
      </c>
      <c r="I138" s="5">
        <v>0.6791666666666667</v>
      </c>
      <c r="J138" s="1">
        <f t="shared" si="4"/>
        <v>2023</v>
      </c>
      <c r="K138" t="str">
        <f t="shared" si="5"/>
        <v>Apr</v>
      </c>
    </row>
    <row r="139" spans="1:11" x14ac:dyDescent="0.35">
      <c r="A139">
        <v>140</v>
      </c>
      <c r="B139" t="s">
        <v>24</v>
      </c>
      <c r="C139" t="s">
        <v>2</v>
      </c>
      <c r="D139" t="s">
        <v>66</v>
      </c>
      <c r="E139" t="s">
        <v>66</v>
      </c>
      <c r="F139" t="str">
        <f>VLOOKUP(E139,Sheet1!A:B,2,FALSE)</f>
        <v>Others</v>
      </c>
      <c r="G139" s="1" t="s">
        <v>15</v>
      </c>
      <c r="H139" s="3">
        <v>45024</v>
      </c>
      <c r="I139" s="5">
        <v>0.68263888888888891</v>
      </c>
      <c r="J139" s="1">
        <f t="shared" si="4"/>
        <v>2023</v>
      </c>
      <c r="K139" t="str">
        <f t="shared" si="5"/>
        <v>Apr</v>
      </c>
    </row>
    <row r="140" spans="1:11" x14ac:dyDescent="0.35">
      <c r="A140">
        <v>141</v>
      </c>
      <c r="B140" t="s">
        <v>66</v>
      </c>
      <c r="C140" t="s">
        <v>2</v>
      </c>
      <c r="D140" t="s">
        <v>3</v>
      </c>
      <c r="E140" t="s">
        <v>66</v>
      </c>
      <c r="F140" t="str">
        <f>VLOOKUP(E140,Sheet1!A:B,2,FALSE)</f>
        <v>Others</v>
      </c>
      <c r="G140" s="1" t="s">
        <v>15</v>
      </c>
      <c r="H140" s="3">
        <v>45024</v>
      </c>
      <c r="I140" s="5">
        <v>0.68680555555555556</v>
      </c>
      <c r="J140" s="1">
        <f t="shared" si="4"/>
        <v>2023</v>
      </c>
      <c r="K140" t="str">
        <f t="shared" si="5"/>
        <v>Apr</v>
      </c>
    </row>
    <row r="141" spans="1:11" x14ac:dyDescent="0.35">
      <c r="A141">
        <v>142</v>
      </c>
      <c r="B141" t="s">
        <v>25</v>
      </c>
      <c r="C141" t="s">
        <v>5</v>
      </c>
      <c r="D141" t="s">
        <v>3</v>
      </c>
      <c r="E141" s="1" t="s">
        <v>18</v>
      </c>
      <c r="F141" t="str">
        <f>VLOOKUP(E141,Sheet1!A:B,2,FALSE)</f>
        <v>South East</v>
      </c>
      <c r="G141" s="1" t="s">
        <v>15</v>
      </c>
      <c r="H141" s="3">
        <v>45024</v>
      </c>
      <c r="I141" s="5">
        <v>0.69652777777777775</v>
      </c>
      <c r="J141" s="1">
        <f t="shared" si="4"/>
        <v>2023</v>
      </c>
      <c r="K141" t="str">
        <f t="shared" si="5"/>
        <v>Apr</v>
      </c>
    </row>
    <row r="142" spans="1:11" x14ac:dyDescent="0.35">
      <c r="A142">
        <v>143</v>
      </c>
      <c r="B142" t="s">
        <v>49</v>
      </c>
      <c r="C142" t="s">
        <v>2</v>
      </c>
      <c r="D142" t="s">
        <v>3</v>
      </c>
      <c r="E142" t="s">
        <v>13</v>
      </c>
      <c r="F142" t="str">
        <f>VLOOKUP(E142,Sheet1!A:B,2,FALSE)</f>
        <v>South West</v>
      </c>
      <c r="G142" s="1" t="s">
        <v>15</v>
      </c>
      <c r="H142" s="3">
        <v>45024</v>
      </c>
      <c r="I142" s="5">
        <v>0.69930555555555551</v>
      </c>
      <c r="J142" s="1">
        <f t="shared" si="4"/>
        <v>2023</v>
      </c>
      <c r="K142" t="str">
        <f t="shared" si="5"/>
        <v>Apr</v>
      </c>
    </row>
    <row r="143" spans="1:11" x14ac:dyDescent="0.35">
      <c r="A143">
        <v>144</v>
      </c>
      <c r="B143" t="s">
        <v>148</v>
      </c>
      <c r="C143" t="s">
        <v>5</v>
      </c>
      <c r="D143" t="s">
        <v>3</v>
      </c>
      <c r="E143" t="s">
        <v>41</v>
      </c>
      <c r="F143" t="str">
        <f>VLOOKUP(E143,Sheet1!A:B,2,FALSE)</f>
        <v>South South</v>
      </c>
      <c r="G143" s="1" t="s">
        <v>15</v>
      </c>
      <c r="H143" s="3">
        <v>45024</v>
      </c>
      <c r="I143" s="5">
        <v>0.70486111111111116</v>
      </c>
      <c r="J143" s="1">
        <f t="shared" si="4"/>
        <v>2023</v>
      </c>
      <c r="K143" t="str">
        <f t="shared" si="5"/>
        <v>Apr</v>
      </c>
    </row>
    <row r="144" spans="1:11" x14ac:dyDescent="0.35">
      <c r="A144">
        <v>145</v>
      </c>
      <c r="B144" t="s">
        <v>49</v>
      </c>
      <c r="C144" t="s">
        <v>2</v>
      </c>
      <c r="D144" t="s">
        <v>3</v>
      </c>
      <c r="E144" t="s">
        <v>36</v>
      </c>
      <c r="F144" t="str">
        <f>VLOOKUP(E144,Sheet1!A:B,2,FALSE)</f>
        <v>South West</v>
      </c>
      <c r="G144" s="1" t="s">
        <v>15</v>
      </c>
      <c r="H144" s="3">
        <v>45024</v>
      </c>
      <c r="I144" s="5">
        <v>0.71666666666666667</v>
      </c>
      <c r="J144" s="1">
        <f t="shared" si="4"/>
        <v>2023</v>
      </c>
      <c r="K144" t="str">
        <f t="shared" si="5"/>
        <v>Apr</v>
      </c>
    </row>
    <row r="145" spans="1:11" x14ac:dyDescent="0.35">
      <c r="A145">
        <v>146</v>
      </c>
      <c r="B145" t="s">
        <v>49</v>
      </c>
      <c r="C145" t="s">
        <v>2</v>
      </c>
      <c r="D145" t="s">
        <v>3</v>
      </c>
      <c r="E145" t="s">
        <v>36</v>
      </c>
      <c r="F145" t="str">
        <f>VLOOKUP(E145,Sheet1!A:B,2,FALSE)</f>
        <v>South West</v>
      </c>
      <c r="G145" s="1" t="s">
        <v>15</v>
      </c>
      <c r="H145" s="3">
        <v>45024</v>
      </c>
      <c r="I145" s="5">
        <v>0.71666666666666667</v>
      </c>
      <c r="J145" s="1">
        <f t="shared" si="4"/>
        <v>2023</v>
      </c>
      <c r="K145" t="str">
        <f t="shared" si="5"/>
        <v>Apr</v>
      </c>
    </row>
    <row r="146" spans="1:11" x14ac:dyDescent="0.35">
      <c r="A146">
        <v>147</v>
      </c>
      <c r="B146" t="s">
        <v>24</v>
      </c>
      <c r="C146" t="s">
        <v>2</v>
      </c>
      <c r="D146" t="s">
        <v>3</v>
      </c>
      <c r="E146" t="s">
        <v>4</v>
      </c>
      <c r="F146" t="str">
        <f>VLOOKUP(E146,Sheet1!A:B,2,FALSE)</f>
        <v>South West</v>
      </c>
      <c r="G146" s="1" t="s">
        <v>15</v>
      </c>
      <c r="H146" s="3">
        <v>45024</v>
      </c>
      <c r="I146" s="5">
        <v>0.71875</v>
      </c>
      <c r="J146" s="1">
        <f t="shared" si="4"/>
        <v>2023</v>
      </c>
      <c r="K146" t="str">
        <f t="shared" si="5"/>
        <v>Apr</v>
      </c>
    </row>
    <row r="147" spans="1:11" x14ac:dyDescent="0.35">
      <c r="A147">
        <v>148</v>
      </c>
      <c r="B147" t="s">
        <v>25</v>
      </c>
      <c r="C147" t="s">
        <v>5</v>
      </c>
      <c r="D147" t="s">
        <v>3</v>
      </c>
      <c r="E147" t="s">
        <v>4</v>
      </c>
      <c r="F147" t="str">
        <f>VLOOKUP(E147,Sheet1!A:B,2,FALSE)</f>
        <v>South West</v>
      </c>
      <c r="G147" s="1" t="s">
        <v>15</v>
      </c>
      <c r="H147" s="3">
        <v>45024</v>
      </c>
      <c r="I147" s="5">
        <v>0.72152777777777777</v>
      </c>
      <c r="J147" s="1">
        <f t="shared" si="4"/>
        <v>2023</v>
      </c>
      <c r="K147" t="str">
        <f t="shared" si="5"/>
        <v>Apr</v>
      </c>
    </row>
    <row r="148" spans="1:11" x14ac:dyDescent="0.35">
      <c r="A148">
        <v>149</v>
      </c>
      <c r="B148" t="s">
        <v>66</v>
      </c>
      <c r="C148" t="s">
        <v>2</v>
      </c>
      <c r="D148" t="s">
        <v>3</v>
      </c>
      <c r="E148" s="1" t="s">
        <v>18</v>
      </c>
      <c r="F148" t="str">
        <f>VLOOKUP(E148,Sheet1!A:B,2,FALSE)</f>
        <v>South East</v>
      </c>
      <c r="G148" s="1" t="s">
        <v>15</v>
      </c>
      <c r="H148" s="3">
        <v>45024</v>
      </c>
      <c r="I148" s="5">
        <v>0.73263888888888884</v>
      </c>
      <c r="J148" s="1">
        <f t="shared" si="4"/>
        <v>2023</v>
      </c>
      <c r="K148" t="str">
        <f t="shared" si="5"/>
        <v>Apr</v>
      </c>
    </row>
    <row r="149" spans="1:11" x14ac:dyDescent="0.35">
      <c r="A149">
        <v>150</v>
      </c>
      <c r="B149" t="s">
        <v>107</v>
      </c>
      <c r="C149" t="s">
        <v>5</v>
      </c>
      <c r="D149" t="s">
        <v>3</v>
      </c>
      <c r="E149" t="s">
        <v>56</v>
      </c>
      <c r="F149" t="str">
        <f>VLOOKUP(E149,Sheet1!A:B,2,FALSE)</f>
        <v>North Central</v>
      </c>
      <c r="G149" s="1" t="s">
        <v>15</v>
      </c>
      <c r="H149" s="3">
        <v>45024</v>
      </c>
      <c r="I149" s="5">
        <v>0.74791666666666667</v>
      </c>
      <c r="J149" s="1">
        <f t="shared" si="4"/>
        <v>2023</v>
      </c>
      <c r="K149" t="str">
        <f t="shared" si="5"/>
        <v>Apr</v>
      </c>
    </row>
    <row r="150" spans="1:11" x14ac:dyDescent="0.35">
      <c r="A150">
        <v>151</v>
      </c>
      <c r="B150" t="s">
        <v>58</v>
      </c>
      <c r="C150" t="s">
        <v>2</v>
      </c>
      <c r="D150" t="s">
        <v>66</v>
      </c>
      <c r="E150" t="s">
        <v>4</v>
      </c>
      <c r="F150" t="str">
        <f>VLOOKUP(E150,Sheet1!A:B,2,FALSE)</f>
        <v>South West</v>
      </c>
      <c r="G150" s="1" t="s">
        <v>15</v>
      </c>
      <c r="H150" s="3">
        <v>45024</v>
      </c>
      <c r="I150" s="5">
        <v>0.75416666666666665</v>
      </c>
      <c r="J150" s="1">
        <f t="shared" si="4"/>
        <v>2023</v>
      </c>
      <c r="K150" t="str">
        <f t="shared" si="5"/>
        <v>Apr</v>
      </c>
    </row>
    <row r="151" spans="1:11" x14ac:dyDescent="0.35">
      <c r="A151">
        <v>152</v>
      </c>
      <c r="B151" t="s">
        <v>148</v>
      </c>
      <c r="C151" t="s">
        <v>2</v>
      </c>
      <c r="D151" t="s">
        <v>6</v>
      </c>
      <c r="E151" t="s">
        <v>66</v>
      </c>
      <c r="F151" t="str">
        <f>VLOOKUP(E151,Sheet1!A:B,2,FALSE)</f>
        <v>Others</v>
      </c>
      <c r="G151" s="1" t="s">
        <v>15</v>
      </c>
      <c r="H151" s="3">
        <v>45024</v>
      </c>
      <c r="I151" s="5">
        <v>0.75763888888888886</v>
      </c>
      <c r="J151" s="1">
        <f t="shared" si="4"/>
        <v>2023</v>
      </c>
      <c r="K151" t="str">
        <f t="shared" si="5"/>
        <v>Apr</v>
      </c>
    </row>
    <row r="152" spans="1:11" x14ac:dyDescent="0.35">
      <c r="A152">
        <v>153</v>
      </c>
      <c r="B152" t="s">
        <v>148</v>
      </c>
      <c r="C152" t="s">
        <v>2</v>
      </c>
      <c r="D152" t="s">
        <v>6</v>
      </c>
      <c r="E152" t="s">
        <v>66</v>
      </c>
      <c r="F152" t="str">
        <f>VLOOKUP(E152,Sheet1!A:B,2,FALSE)</f>
        <v>Others</v>
      </c>
      <c r="G152" s="1" t="s">
        <v>15</v>
      </c>
      <c r="H152" s="3">
        <v>45024</v>
      </c>
      <c r="I152" s="5">
        <v>0.75763888888888886</v>
      </c>
      <c r="J152" s="1">
        <f t="shared" si="4"/>
        <v>2023</v>
      </c>
      <c r="K152" t="str">
        <f t="shared" si="5"/>
        <v>Apr</v>
      </c>
    </row>
    <row r="153" spans="1:11" x14ac:dyDescent="0.35">
      <c r="A153">
        <v>154</v>
      </c>
      <c r="B153" t="s">
        <v>25</v>
      </c>
      <c r="C153" t="s">
        <v>5</v>
      </c>
      <c r="D153" t="s">
        <v>66</v>
      </c>
      <c r="E153" t="s">
        <v>66</v>
      </c>
      <c r="F153" t="str">
        <f>VLOOKUP(E153,Sheet1!A:B,2,FALSE)</f>
        <v>Others</v>
      </c>
      <c r="G153" s="1" t="s">
        <v>66</v>
      </c>
      <c r="H153" s="3">
        <v>45024</v>
      </c>
      <c r="I153" s="5">
        <v>0.76111111111111107</v>
      </c>
      <c r="J153" s="1">
        <f t="shared" si="4"/>
        <v>2023</v>
      </c>
      <c r="K153" t="str">
        <f t="shared" si="5"/>
        <v>Apr</v>
      </c>
    </row>
    <row r="154" spans="1:11" x14ac:dyDescent="0.35">
      <c r="A154">
        <v>155</v>
      </c>
      <c r="B154" t="s">
        <v>116</v>
      </c>
      <c r="C154" t="s">
        <v>2</v>
      </c>
      <c r="D154" t="s">
        <v>3</v>
      </c>
      <c r="E154" t="s">
        <v>4</v>
      </c>
      <c r="F154" t="str">
        <f>VLOOKUP(E154,Sheet1!A:B,2,FALSE)</f>
        <v>South West</v>
      </c>
      <c r="G154" s="1" t="s">
        <v>15</v>
      </c>
      <c r="H154" s="3">
        <v>45024</v>
      </c>
      <c r="I154" s="5">
        <v>0.85763888888888884</v>
      </c>
      <c r="J154" s="1">
        <f t="shared" si="4"/>
        <v>2023</v>
      </c>
      <c r="K154" t="str">
        <f t="shared" si="5"/>
        <v>Apr</v>
      </c>
    </row>
    <row r="155" spans="1:11" x14ac:dyDescent="0.35">
      <c r="A155">
        <v>156</v>
      </c>
      <c r="B155" t="s">
        <v>49</v>
      </c>
      <c r="C155" t="s">
        <v>5</v>
      </c>
      <c r="D155" t="s">
        <v>3</v>
      </c>
      <c r="E155" t="s">
        <v>76</v>
      </c>
      <c r="F155" t="str">
        <f>VLOOKUP(E155,Sheet1!A:B,2,FALSE)</f>
        <v>North Central</v>
      </c>
      <c r="G155" s="1" t="s">
        <v>15</v>
      </c>
      <c r="H155" s="3">
        <v>45024</v>
      </c>
      <c r="I155" s="5">
        <v>0.87986111111111109</v>
      </c>
      <c r="J155" s="1">
        <f t="shared" si="4"/>
        <v>2023</v>
      </c>
      <c r="K155" t="str">
        <f t="shared" si="5"/>
        <v>Apr</v>
      </c>
    </row>
    <row r="156" spans="1:11" x14ac:dyDescent="0.35">
      <c r="A156">
        <v>157</v>
      </c>
      <c r="B156" t="s">
        <v>49</v>
      </c>
      <c r="C156" t="s">
        <v>2</v>
      </c>
      <c r="D156" t="s">
        <v>3</v>
      </c>
      <c r="E156" t="s">
        <v>4</v>
      </c>
      <c r="F156" t="str">
        <f>VLOOKUP(E156,Sheet1!A:B,2,FALSE)</f>
        <v>South West</v>
      </c>
      <c r="G156" s="1" t="s">
        <v>15</v>
      </c>
      <c r="H156" s="3">
        <v>45024</v>
      </c>
      <c r="I156" s="5">
        <v>0.88124999999999998</v>
      </c>
      <c r="J156" s="1">
        <f t="shared" si="4"/>
        <v>2023</v>
      </c>
      <c r="K156" t="str">
        <f t="shared" si="5"/>
        <v>Apr</v>
      </c>
    </row>
    <row r="157" spans="1:11" x14ac:dyDescent="0.35">
      <c r="A157">
        <v>158</v>
      </c>
      <c r="B157" t="s">
        <v>1</v>
      </c>
      <c r="C157" t="s">
        <v>2</v>
      </c>
      <c r="D157" t="s">
        <v>3</v>
      </c>
      <c r="E157" t="s">
        <v>8</v>
      </c>
      <c r="F157" t="str">
        <f>VLOOKUP(E157,Sheet1!A:B,2,FALSE)</f>
        <v>South West</v>
      </c>
      <c r="G157" s="1" t="s">
        <v>15</v>
      </c>
      <c r="H157" s="3">
        <v>45024</v>
      </c>
      <c r="I157" s="5">
        <v>0.88472222222222219</v>
      </c>
      <c r="J157" s="1">
        <f t="shared" si="4"/>
        <v>2023</v>
      </c>
      <c r="K157" t="str">
        <f t="shared" si="5"/>
        <v>Apr</v>
      </c>
    </row>
    <row r="158" spans="1:11" x14ac:dyDescent="0.35">
      <c r="A158">
        <v>159</v>
      </c>
      <c r="B158" t="s">
        <v>66</v>
      </c>
      <c r="C158" t="s">
        <v>2</v>
      </c>
      <c r="D158" t="s">
        <v>3</v>
      </c>
      <c r="E158" s="1" t="s">
        <v>20</v>
      </c>
      <c r="F158" t="str">
        <f>VLOOKUP(E158,Sheet1!A:B,2,FALSE)</f>
        <v>South East</v>
      </c>
      <c r="G158" s="1" t="s">
        <v>15</v>
      </c>
      <c r="H158" s="3">
        <v>45024</v>
      </c>
      <c r="I158" s="5">
        <v>0.92708333333333337</v>
      </c>
      <c r="J158" s="1">
        <f t="shared" si="4"/>
        <v>2023</v>
      </c>
      <c r="K158" t="str">
        <f t="shared" si="5"/>
        <v>Apr</v>
      </c>
    </row>
    <row r="159" spans="1:11" x14ac:dyDescent="0.35">
      <c r="A159">
        <v>160</v>
      </c>
      <c r="B159" t="s">
        <v>25</v>
      </c>
      <c r="C159" t="s">
        <v>5</v>
      </c>
      <c r="D159" t="s">
        <v>3</v>
      </c>
      <c r="E159" t="s">
        <v>66</v>
      </c>
      <c r="F159" t="str">
        <f>VLOOKUP(E159,Sheet1!A:B,2,FALSE)</f>
        <v>Others</v>
      </c>
      <c r="G159" s="1" t="s">
        <v>15</v>
      </c>
      <c r="H159" s="3">
        <v>45054</v>
      </c>
      <c r="I159" s="5">
        <v>0.27708333333333335</v>
      </c>
      <c r="J159" s="1">
        <f t="shared" si="4"/>
        <v>2023</v>
      </c>
      <c r="K159" t="str">
        <f t="shared" si="5"/>
        <v>May</v>
      </c>
    </row>
    <row r="160" spans="1:11" x14ac:dyDescent="0.35">
      <c r="A160">
        <v>161</v>
      </c>
      <c r="B160" t="s">
        <v>49</v>
      </c>
      <c r="C160" t="s">
        <v>5</v>
      </c>
      <c r="D160" t="s">
        <v>3</v>
      </c>
      <c r="E160" t="s">
        <v>36</v>
      </c>
      <c r="F160" t="str">
        <f>VLOOKUP(E160,Sheet1!A:B,2,FALSE)</f>
        <v>South West</v>
      </c>
      <c r="G160" s="1" t="s">
        <v>15</v>
      </c>
      <c r="H160" s="3">
        <v>45054</v>
      </c>
      <c r="I160" s="5">
        <v>0.27847222222222223</v>
      </c>
      <c r="J160" s="1">
        <f t="shared" si="4"/>
        <v>2023</v>
      </c>
      <c r="K160" t="str">
        <f t="shared" si="5"/>
        <v>May</v>
      </c>
    </row>
    <row r="161" spans="1:11" x14ac:dyDescent="0.35">
      <c r="A161">
        <v>162</v>
      </c>
      <c r="B161" t="s">
        <v>49</v>
      </c>
      <c r="C161" t="s">
        <v>2</v>
      </c>
      <c r="D161" t="s">
        <v>3</v>
      </c>
      <c r="E161" t="s">
        <v>4</v>
      </c>
      <c r="F161" t="str">
        <f>VLOOKUP(E161,Sheet1!A:B,2,FALSE)</f>
        <v>South West</v>
      </c>
      <c r="G161" s="1" t="s">
        <v>15</v>
      </c>
      <c r="H161" s="3">
        <v>45054</v>
      </c>
      <c r="I161" s="5">
        <v>0.3263888888888889</v>
      </c>
      <c r="J161" s="1">
        <f t="shared" si="4"/>
        <v>2023</v>
      </c>
      <c r="K161" t="str">
        <f t="shared" si="5"/>
        <v>May</v>
      </c>
    </row>
    <row r="162" spans="1:11" x14ac:dyDescent="0.35">
      <c r="A162">
        <v>163</v>
      </c>
      <c r="B162" t="s">
        <v>23</v>
      </c>
      <c r="C162" t="s">
        <v>5</v>
      </c>
      <c r="D162" t="s">
        <v>3</v>
      </c>
      <c r="E162" t="s">
        <v>72</v>
      </c>
      <c r="F162" t="str">
        <f>VLOOKUP(E162,Sheet1!A:B,2,FALSE)</f>
        <v>North Central</v>
      </c>
      <c r="G162" s="1" t="s">
        <v>15</v>
      </c>
      <c r="H162" s="3">
        <v>45054</v>
      </c>
      <c r="I162" s="5">
        <v>0.33611111111111114</v>
      </c>
      <c r="J162" s="1">
        <f t="shared" si="4"/>
        <v>2023</v>
      </c>
      <c r="K162" t="str">
        <f t="shared" si="5"/>
        <v>May</v>
      </c>
    </row>
    <row r="163" spans="1:11" x14ac:dyDescent="0.35">
      <c r="A163">
        <v>164</v>
      </c>
      <c r="B163" t="s">
        <v>49</v>
      </c>
      <c r="C163" t="s">
        <v>5</v>
      </c>
      <c r="D163" t="s">
        <v>3</v>
      </c>
      <c r="E163" t="s">
        <v>8</v>
      </c>
      <c r="F163" t="str">
        <f>VLOOKUP(E163,Sheet1!A:B,2,FALSE)</f>
        <v>South West</v>
      </c>
      <c r="G163" s="1" t="s">
        <v>15</v>
      </c>
      <c r="H163" s="3">
        <v>45054</v>
      </c>
      <c r="I163" s="5">
        <v>0.33958333333333335</v>
      </c>
      <c r="J163" s="1">
        <f t="shared" si="4"/>
        <v>2023</v>
      </c>
      <c r="K163" t="str">
        <f t="shared" si="5"/>
        <v>May</v>
      </c>
    </row>
    <row r="164" spans="1:11" x14ac:dyDescent="0.35">
      <c r="A164">
        <v>165</v>
      </c>
      <c r="B164" t="s">
        <v>1</v>
      </c>
      <c r="C164" t="s">
        <v>2</v>
      </c>
      <c r="D164" t="s">
        <v>3</v>
      </c>
      <c r="E164" t="s">
        <v>13</v>
      </c>
      <c r="F164" t="str">
        <f>VLOOKUP(E164,Sheet1!A:B,2,FALSE)</f>
        <v>South West</v>
      </c>
      <c r="G164" s="1" t="s">
        <v>15</v>
      </c>
      <c r="H164" s="3">
        <v>45054</v>
      </c>
      <c r="I164" s="5">
        <v>0.34652777777777777</v>
      </c>
      <c r="J164" s="1">
        <f t="shared" si="4"/>
        <v>2023</v>
      </c>
      <c r="K164" t="str">
        <f t="shared" si="5"/>
        <v>May</v>
      </c>
    </row>
    <row r="165" spans="1:11" x14ac:dyDescent="0.35">
      <c r="A165">
        <v>166</v>
      </c>
      <c r="B165" t="s">
        <v>12</v>
      </c>
      <c r="C165" t="s">
        <v>2</v>
      </c>
      <c r="D165" t="s">
        <v>3</v>
      </c>
      <c r="E165" t="s">
        <v>70</v>
      </c>
      <c r="F165" t="str">
        <f>VLOOKUP(E165,Sheet1!A:B,2,FALSE)</f>
        <v>North Central</v>
      </c>
      <c r="G165" s="1" t="s">
        <v>15</v>
      </c>
      <c r="H165" s="3">
        <v>45054</v>
      </c>
      <c r="I165" s="5">
        <v>0.35208333333333336</v>
      </c>
      <c r="J165" s="1">
        <f t="shared" si="4"/>
        <v>2023</v>
      </c>
      <c r="K165" t="str">
        <f t="shared" si="5"/>
        <v>May</v>
      </c>
    </row>
    <row r="166" spans="1:11" x14ac:dyDescent="0.35">
      <c r="A166">
        <v>167</v>
      </c>
      <c r="B166" t="s">
        <v>25</v>
      </c>
      <c r="C166" t="s">
        <v>2</v>
      </c>
      <c r="D166" t="s">
        <v>3</v>
      </c>
      <c r="E166" t="s">
        <v>19</v>
      </c>
      <c r="F166" t="str">
        <f>VLOOKUP(E166,Sheet1!A:B,2,FALSE)</f>
        <v>South West</v>
      </c>
      <c r="G166" s="1" t="s">
        <v>15</v>
      </c>
      <c r="H166" s="3">
        <v>45054</v>
      </c>
      <c r="I166" s="5">
        <v>0.3659722222222222</v>
      </c>
      <c r="J166" s="1">
        <f t="shared" si="4"/>
        <v>2023</v>
      </c>
      <c r="K166" t="str">
        <f t="shared" si="5"/>
        <v>May</v>
      </c>
    </row>
    <row r="167" spans="1:11" x14ac:dyDescent="0.35">
      <c r="A167">
        <v>168</v>
      </c>
      <c r="B167" t="s">
        <v>49</v>
      </c>
      <c r="C167" t="s">
        <v>2</v>
      </c>
      <c r="D167" t="s">
        <v>3</v>
      </c>
      <c r="E167" t="s">
        <v>19</v>
      </c>
      <c r="F167" t="str">
        <f>VLOOKUP(E167,Sheet1!A:B,2,FALSE)</f>
        <v>South West</v>
      </c>
      <c r="G167" s="1" t="s">
        <v>15</v>
      </c>
      <c r="H167" s="3">
        <v>45054</v>
      </c>
      <c r="I167" s="5">
        <v>0.6875</v>
      </c>
      <c r="J167" s="1">
        <f t="shared" si="4"/>
        <v>2023</v>
      </c>
      <c r="K167" t="str">
        <f t="shared" si="5"/>
        <v>May</v>
      </c>
    </row>
    <row r="168" spans="1:11" x14ac:dyDescent="0.35">
      <c r="A168">
        <v>169</v>
      </c>
      <c r="B168" t="s">
        <v>49</v>
      </c>
      <c r="C168" t="s">
        <v>2</v>
      </c>
      <c r="D168" t="s">
        <v>3</v>
      </c>
      <c r="E168" t="s">
        <v>4</v>
      </c>
      <c r="F168" t="str">
        <f>VLOOKUP(E168,Sheet1!A:B,2,FALSE)</f>
        <v>South West</v>
      </c>
      <c r="G168" s="1" t="s">
        <v>15</v>
      </c>
      <c r="H168" s="3">
        <v>45054</v>
      </c>
      <c r="I168" s="5">
        <v>0.69027777777777777</v>
      </c>
      <c r="J168" s="1">
        <f t="shared" si="4"/>
        <v>2023</v>
      </c>
      <c r="K168" t="str">
        <f t="shared" si="5"/>
        <v>May</v>
      </c>
    </row>
    <row r="169" spans="1:11" x14ac:dyDescent="0.35">
      <c r="A169">
        <v>170</v>
      </c>
      <c r="B169" t="s">
        <v>49</v>
      </c>
      <c r="C169" t="s">
        <v>2</v>
      </c>
      <c r="D169" t="s">
        <v>3</v>
      </c>
      <c r="E169" t="s">
        <v>4</v>
      </c>
      <c r="F169" t="str">
        <f>VLOOKUP(E169,Sheet1!A:B,2,FALSE)</f>
        <v>South West</v>
      </c>
      <c r="G169" s="1" t="s">
        <v>15</v>
      </c>
      <c r="H169" s="3">
        <v>45054</v>
      </c>
      <c r="I169" s="5">
        <v>0.69027777777777777</v>
      </c>
      <c r="J169" s="1">
        <f t="shared" si="4"/>
        <v>2023</v>
      </c>
      <c r="K169" t="str">
        <f t="shared" si="5"/>
        <v>May</v>
      </c>
    </row>
    <row r="170" spans="1:11" x14ac:dyDescent="0.35">
      <c r="A170">
        <v>171</v>
      </c>
      <c r="B170" t="s">
        <v>23</v>
      </c>
      <c r="C170" t="s">
        <v>5</v>
      </c>
      <c r="D170" t="s">
        <v>3</v>
      </c>
      <c r="E170" t="s">
        <v>4</v>
      </c>
      <c r="F170" t="str">
        <f>VLOOKUP(E170,Sheet1!A:B,2,FALSE)</f>
        <v>South West</v>
      </c>
      <c r="G170" s="1" t="s">
        <v>15</v>
      </c>
      <c r="H170" s="3">
        <v>45054</v>
      </c>
      <c r="I170" s="5">
        <v>0.69444444444444442</v>
      </c>
      <c r="J170" s="1">
        <f t="shared" si="4"/>
        <v>2023</v>
      </c>
      <c r="K170" t="str">
        <f t="shared" si="5"/>
        <v>May</v>
      </c>
    </row>
    <row r="171" spans="1:11" x14ac:dyDescent="0.35">
      <c r="A171">
        <v>172</v>
      </c>
      <c r="B171" t="s">
        <v>49</v>
      </c>
      <c r="C171" t="s">
        <v>5</v>
      </c>
      <c r="D171" t="s">
        <v>3</v>
      </c>
      <c r="E171" t="s">
        <v>8</v>
      </c>
      <c r="F171" t="str">
        <f>VLOOKUP(E171,Sheet1!A:B,2,FALSE)</f>
        <v>South West</v>
      </c>
      <c r="G171" s="1" t="s">
        <v>15</v>
      </c>
      <c r="H171" s="3">
        <v>45054</v>
      </c>
      <c r="I171" s="5">
        <v>0.69513888888888886</v>
      </c>
      <c r="J171" s="1">
        <f t="shared" si="4"/>
        <v>2023</v>
      </c>
      <c r="K171" t="str">
        <f t="shared" si="5"/>
        <v>May</v>
      </c>
    </row>
    <row r="172" spans="1:11" x14ac:dyDescent="0.35">
      <c r="A172">
        <v>173</v>
      </c>
      <c r="B172" t="s">
        <v>49</v>
      </c>
      <c r="C172" t="s">
        <v>5</v>
      </c>
      <c r="D172" t="s">
        <v>3</v>
      </c>
      <c r="E172" t="s">
        <v>8</v>
      </c>
      <c r="F172" t="str">
        <f>VLOOKUP(E172,Sheet1!A:B,2,FALSE)</f>
        <v>South West</v>
      </c>
      <c r="G172" s="1" t="s">
        <v>15</v>
      </c>
      <c r="H172" s="3">
        <v>45054</v>
      </c>
      <c r="I172" s="5">
        <v>0.6958333333333333</v>
      </c>
      <c r="J172" s="1">
        <f t="shared" si="4"/>
        <v>2023</v>
      </c>
      <c r="K172" t="str">
        <f t="shared" si="5"/>
        <v>May</v>
      </c>
    </row>
    <row r="173" spans="1:11" x14ac:dyDescent="0.35">
      <c r="A173">
        <v>174</v>
      </c>
      <c r="B173" t="s">
        <v>49</v>
      </c>
      <c r="C173" t="s">
        <v>5</v>
      </c>
      <c r="D173" t="s">
        <v>3</v>
      </c>
      <c r="E173" t="s">
        <v>66</v>
      </c>
      <c r="F173" t="str">
        <f>VLOOKUP(E173,Sheet1!A:B,2,FALSE)</f>
        <v>Others</v>
      </c>
      <c r="G173" s="1" t="s">
        <v>15</v>
      </c>
      <c r="H173" s="3">
        <v>45054</v>
      </c>
      <c r="I173" s="5">
        <v>0.69861111111111107</v>
      </c>
      <c r="J173" s="1">
        <f t="shared" si="4"/>
        <v>2023</v>
      </c>
      <c r="K173" t="str">
        <f t="shared" si="5"/>
        <v>May</v>
      </c>
    </row>
    <row r="174" spans="1:11" x14ac:dyDescent="0.35">
      <c r="A174">
        <v>175</v>
      </c>
      <c r="B174" t="s">
        <v>25</v>
      </c>
      <c r="C174" t="s">
        <v>2</v>
      </c>
      <c r="D174" t="s">
        <v>3</v>
      </c>
      <c r="E174" t="s">
        <v>4</v>
      </c>
      <c r="F174" t="str">
        <f>VLOOKUP(E174,Sheet1!A:B,2,FALSE)</f>
        <v>South West</v>
      </c>
      <c r="G174" s="1" t="s">
        <v>15</v>
      </c>
      <c r="H174" s="3">
        <v>45054</v>
      </c>
      <c r="I174" s="5">
        <v>0.7006944444444444</v>
      </c>
      <c r="J174" s="1">
        <f t="shared" si="4"/>
        <v>2023</v>
      </c>
      <c r="K174" t="str">
        <f t="shared" si="5"/>
        <v>May</v>
      </c>
    </row>
    <row r="175" spans="1:11" x14ac:dyDescent="0.35">
      <c r="A175">
        <v>176</v>
      </c>
      <c r="B175" t="s">
        <v>66</v>
      </c>
      <c r="C175" t="s">
        <v>2</v>
      </c>
      <c r="D175" t="s">
        <v>3</v>
      </c>
      <c r="E175" t="s">
        <v>79</v>
      </c>
      <c r="F175" t="str">
        <f>VLOOKUP(E175,Sheet1!A:B,2,FALSE)</f>
        <v>Others</v>
      </c>
      <c r="G175" s="1" t="s">
        <v>79</v>
      </c>
      <c r="H175" s="3">
        <v>45054</v>
      </c>
      <c r="I175" s="5">
        <v>0.70347222222222228</v>
      </c>
      <c r="J175" s="1">
        <f t="shared" si="4"/>
        <v>2023</v>
      </c>
      <c r="K175" t="str">
        <f t="shared" si="5"/>
        <v>May</v>
      </c>
    </row>
    <row r="176" spans="1:11" x14ac:dyDescent="0.35">
      <c r="A176">
        <v>177</v>
      </c>
      <c r="B176" t="s">
        <v>66</v>
      </c>
      <c r="C176" t="s">
        <v>2</v>
      </c>
      <c r="D176" t="s">
        <v>3</v>
      </c>
      <c r="E176" t="s">
        <v>79</v>
      </c>
      <c r="F176" t="str">
        <f>VLOOKUP(E176,Sheet1!A:B,2,FALSE)</f>
        <v>Others</v>
      </c>
      <c r="G176" s="1" t="s">
        <v>79</v>
      </c>
      <c r="H176" s="3">
        <v>45054</v>
      </c>
      <c r="I176" s="5">
        <v>0.70347222222222228</v>
      </c>
      <c r="J176" s="1">
        <f t="shared" si="4"/>
        <v>2023</v>
      </c>
      <c r="K176" t="str">
        <f t="shared" si="5"/>
        <v>May</v>
      </c>
    </row>
    <row r="177" spans="1:11" x14ac:dyDescent="0.35">
      <c r="A177">
        <v>178</v>
      </c>
      <c r="B177" t="s">
        <v>135</v>
      </c>
      <c r="C177" t="s">
        <v>5</v>
      </c>
      <c r="D177" t="s">
        <v>3</v>
      </c>
      <c r="E177" t="s">
        <v>4</v>
      </c>
      <c r="F177" t="str">
        <f>VLOOKUP(E177,Sheet1!A:B,2,FALSE)</f>
        <v>South West</v>
      </c>
      <c r="G177" s="1" t="s">
        <v>15</v>
      </c>
      <c r="H177" s="3">
        <v>45054</v>
      </c>
      <c r="I177" s="5">
        <v>0.7055555555555556</v>
      </c>
      <c r="J177" s="1">
        <f t="shared" si="4"/>
        <v>2023</v>
      </c>
      <c r="K177" t="str">
        <f t="shared" si="5"/>
        <v>May</v>
      </c>
    </row>
    <row r="178" spans="1:11" x14ac:dyDescent="0.35">
      <c r="A178">
        <v>179</v>
      </c>
      <c r="B178" t="s">
        <v>136</v>
      </c>
      <c r="C178" t="s">
        <v>5</v>
      </c>
      <c r="D178" t="s">
        <v>6</v>
      </c>
      <c r="E178" t="s">
        <v>20</v>
      </c>
      <c r="F178" t="str">
        <f>VLOOKUP(E178,Sheet1!A:B,2,FALSE)</f>
        <v>South East</v>
      </c>
      <c r="G178" s="1" t="s">
        <v>15</v>
      </c>
      <c r="H178" s="3">
        <v>45054</v>
      </c>
      <c r="I178" s="5">
        <v>0.70694444444444449</v>
      </c>
      <c r="J178" s="1">
        <f t="shared" si="4"/>
        <v>2023</v>
      </c>
      <c r="K178" t="str">
        <f t="shared" si="5"/>
        <v>May</v>
      </c>
    </row>
    <row r="179" spans="1:11" x14ac:dyDescent="0.35">
      <c r="A179">
        <v>180</v>
      </c>
      <c r="B179" t="s">
        <v>130</v>
      </c>
      <c r="C179" t="s">
        <v>5</v>
      </c>
      <c r="D179" t="s">
        <v>3</v>
      </c>
      <c r="E179" t="s">
        <v>4</v>
      </c>
      <c r="F179" t="str">
        <f>VLOOKUP(E179,Sheet1!A:B,2,FALSE)</f>
        <v>South West</v>
      </c>
      <c r="G179" s="1" t="s">
        <v>15</v>
      </c>
      <c r="H179" s="3">
        <v>45054</v>
      </c>
      <c r="I179" s="5">
        <v>0.70833333333333337</v>
      </c>
      <c r="J179" s="1">
        <f t="shared" si="4"/>
        <v>2023</v>
      </c>
      <c r="K179" t="str">
        <f t="shared" si="5"/>
        <v>May</v>
      </c>
    </row>
    <row r="180" spans="1:11" x14ac:dyDescent="0.35">
      <c r="A180">
        <v>181</v>
      </c>
      <c r="B180" t="s">
        <v>66</v>
      </c>
      <c r="C180" t="s">
        <v>2</v>
      </c>
      <c r="D180" t="s">
        <v>6</v>
      </c>
      <c r="E180" t="s">
        <v>79</v>
      </c>
      <c r="F180" t="str">
        <f>VLOOKUP(E180,Sheet1!A:B,2,FALSE)</f>
        <v>Others</v>
      </c>
      <c r="G180" s="1" t="s">
        <v>79</v>
      </c>
      <c r="H180" s="3">
        <v>45054</v>
      </c>
      <c r="I180" s="5">
        <v>0.71180555555555558</v>
      </c>
      <c r="J180" s="1">
        <f t="shared" si="4"/>
        <v>2023</v>
      </c>
      <c r="K180" t="str">
        <f t="shared" si="5"/>
        <v>May</v>
      </c>
    </row>
    <row r="181" spans="1:11" x14ac:dyDescent="0.35">
      <c r="A181">
        <v>182</v>
      </c>
      <c r="B181" t="s">
        <v>23</v>
      </c>
      <c r="C181" t="s">
        <v>5</v>
      </c>
      <c r="D181" t="s">
        <v>3</v>
      </c>
      <c r="E181" t="s">
        <v>66</v>
      </c>
      <c r="F181" t="str">
        <f>VLOOKUP(E181,Sheet1!A:B,2,FALSE)</f>
        <v>Others</v>
      </c>
      <c r="G181" s="1" t="s">
        <v>15</v>
      </c>
      <c r="H181" s="3">
        <v>45054</v>
      </c>
      <c r="I181" s="5">
        <v>0.71944444444444444</v>
      </c>
      <c r="J181" s="1">
        <f t="shared" si="4"/>
        <v>2023</v>
      </c>
      <c r="K181" t="str">
        <f t="shared" si="5"/>
        <v>May</v>
      </c>
    </row>
    <row r="182" spans="1:11" x14ac:dyDescent="0.35">
      <c r="A182">
        <v>183</v>
      </c>
      <c r="B182" t="s">
        <v>1</v>
      </c>
      <c r="C182" t="s">
        <v>2</v>
      </c>
      <c r="D182" t="s">
        <v>3</v>
      </c>
      <c r="E182" t="s">
        <v>8</v>
      </c>
      <c r="F182" t="str">
        <f>VLOOKUP(E182,Sheet1!A:B,2,FALSE)</f>
        <v>South West</v>
      </c>
      <c r="G182" s="1" t="s">
        <v>15</v>
      </c>
      <c r="H182" s="3">
        <v>45054</v>
      </c>
      <c r="I182" s="5">
        <v>0.74236111111111114</v>
      </c>
      <c r="J182" s="1">
        <f t="shared" si="4"/>
        <v>2023</v>
      </c>
      <c r="K182" t="str">
        <f t="shared" si="5"/>
        <v>May</v>
      </c>
    </row>
    <row r="183" spans="1:11" x14ac:dyDescent="0.35">
      <c r="A183">
        <v>184</v>
      </c>
      <c r="B183" t="s">
        <v>25</v>
      </c>
      <c r="C183" t="s">
        <v>2</v>
      </c>
      <c r="D183" t="s">
        <v>66</v>
      </c>
      <c r="E183" t="s">
        <v>4</v>
      </c>
      <c r="F183" t="str">
        <f>VLOOKUP(E183,Sheet1!A:B,2,FALSE)</f>
        <v>South West</v>
      </c>
      <c r="G183" s="1" t="s">
        <v>15</v>
      </c>
      <c r="H183" s="3">
        <v>45054</v>
      </c>
      <c r="I183" s="5">
        <v>0.74375000000000002</v>
      </c>
      <c r="J183" s="1">
        <f t="shared" si="4"/>
        <v>2023</v>
      </c>
      <c r="K183" t="str">
        <f t="shared" si="5"/>
        <v>May</v>
      </c>
    </row>
    <row r="184" spans="1:11" x14ac:dyDescent="0.35">
      <c r="A184">
        <v>185</v>
      </c>
      <c r="B184" t="s">
        <v>49</v>
      </c>
      <c r="C184" t="s">
        <v>2</v>
      </c>
      <c r="D184" t="s">
        <v>3</v>
      </c>
      <c r="E184" t="s">
        <v>8</v>
      </c>
      <c r="F184" t="str">
        <f>VLOOKUP(E184,Sheet1!A:B,2,FALSE)</f>
        <v>South West</v>
      </c>
      <c r="G184" s="1" t="s">
        <v>15</v>
      </c>
      <c r="H184" s="3">
        <v>45054</v>
      </c>
      <c r="I184" s="5">
        <v>0.74513888888888891</v>
      </c>
      <c r="J184" s="1">
        <f t="shared" si="4"/>
        <v>2023</v>
      </c>
      <c r="K184" t="str">
        <f t="shared" si="5"/>
        <v>May</v>
      </c>
    </row>
    <row r="185" spans="1:11" x14ac:dyDescent="0.35">
      <c r="A185">
        <v>186</v>
      </c>
      <c r="B185" t="s">
        <v>49</v>
      </c>
      <c r="C185" t="s">
        <v>2</v>
      </c>
      <c r="D185" t="s">
        <v>3</v>
      </c>
      <c r="E185" t="s">
        <v>8</v>
      </c>
      <c r="F185" t="str">
        <f>VLOOKUP(E185,Sheet1!A:B,2,FALSE)</f>
        <v>South West</v>
      </c>
      <c r="G185" s="1" t="s">
        <v>15</v>
      </c>
      <c r="H185" s="3">
        <v>45054</v>
      </c>
      <c r="I185" s="5">
        <v>0.74513888888888891</v>
      </c>
      <c r="J185" s="1">
        <f t="shared" si="4"/>
        <v>2023</v>
      </c>
      <c r="K185" t="str">
        <f t="shared" si="5"/>
        <v>May</v>
      </c>
    </row>
    <row r="186" spans="1:11" x14ac:dyDescent="0.35">
      <c r="A186">
        <v>187</v>
      </c>
      <c r="B186" t="s">
        <v>49</v>
      </c>
      <c r="C186" t="s">
        <v>5</v>
      </c>
      <c r="D186" t="s">
        <v>3</v>
      </c>
      <c r="E186" t="s">
        <v>4</v>
      </c>
      <c r="F186" t="str">
        <f>VLOOKUP(E186,Sheet1!A:B,2,FALSE)</f>
        <v>South West</v>
      </c>
      <c r="G186" s="1" t="s">
        <v>15</v>
      </c>
      <c r="H186" s="3">
        <v>45054</v>
      </c>
      <c r="I186" s="5">
        <v>0.74930555555555556</v>
      </c>
      <c r="J186" s="1">
        <f t="shared" si="4"/>
        <v>2023</v>
      </c>
      <c r="K186" t="str">
        <f t="shared" si="5"/>
        <v>May</v>
      </c>
    </row>
    <row r="187" spans="1:11" x14ac:dyDescent="0.35">
      <c r="A187">
        <v>188</v>
      </c>
      <c r="B187" t="s">
        <v>17</v>
      </c>
      <c r="C187" t="s">
        <v>2</v>
      </c>
      <c r="D187" t="s">
        <v>3</v>
      </c>
      <c r="E187" t="s">
        <v>4</v>
      </c>
      <c r="F187" t="str">
        <f>VLOOKUP(E187,Sheet1!A:B,2,FALSE)</f>
        <v>South West</v>
      </c>
      <c r="G187" s="1" t="s">
        <v>15</v>
      </c>
      <c r="H187" s="3">
        <v>45054</v>
      </c>
      <c r="I187" s="5">
        <v>0.75347222222222221</v>
      </c>
      <c r="J187" s="1">
        <f t="shared" si="4"/>
        <v>2023</v>
      </c>
      <c r="K187" t="str">
        <f t="shared" si="5"/>
        <v>May</v>
      </c>
    </row>
    <row r="188" spans="1:11" x14ac:dyDescent="0.35">
      <c r="A188">
        <v>189</v>
      </c>
      <c r="B188" t="s">
        <v>25</v>
      </c>
      <c r="C188" t="s">
        <v>2</v>
      </c>
      <c r="D188" t="s">
        <v>3</v>
      </c>
      <c r="E188" t="s">
        <v>56</v>
      </c>
      <c r="F188" t="str">
        <f>VLOOKUP(E188,Sheet1!A:B,2,FALSE)</f>
        <v>North Central</v>
      </c>
      <c r="G188" s="1" t="s">
        <v>15</v>
      </c>
      <c r="H188" s="3">
        <v>45054</v>
      </c>
      <c r="I188" s="5">
        <v>0.76875000000000004</v>
      </c>
      <c r="J188" s="1">
        <f t="shared" si="4"/>
        <v>2023</v>
      </c>
      <c r="K188" t="str">
        <f t="shared" si="5"/>
        <v>May</v>
      </c>
    </row>
    <row r="189" spans="1:11" x14ac:dyDescent="0.35">
      <c r="A189">
        <v>190</v>
      </c>
      <c r="B189" t="s">
        <v>25</v>
      </c>
      <c r="C189" t="s">
        <v>2</v>
      </c>
      <c r="D189" t="s">
        <v>3</v>
      </c>
      <c r="E189" t="s">
        <v>56</v>
      </c>
      <c r="F189" t="str">
        <f>VLOOKUP(E189,Sheet1!A:B,2,FALSE)</f>
        <v>North Central</v>
      </c>
      <c r="G189" s="1" t="s">
        <v>15</v>
      </c>
      <c r="H189" s="3">
        <v>45054</v>
      </c>
      <c r="I189" s="5">
        <v>0.76875000000000004</v>
      </c>
      <c r="J189" s="1">
        <f t="shared" si="4"/>
        <v>2023</v>
      </c>
      <c r="K189" t="str">
        <f t="shared" si="5"/>
        <v>May</v>
      </c>
    </row>
    <row r="190" spans="1:11" x14ac:dyDescent="0.35">
      <c r="A190">
        <v>191</v>
      </c>
      <c r="B190" t="s">
        <v>130</v>
      </c>
      <c r="C190" t="s">
        <v>5</v>
      </c>
      <c r="D190" t="s">
        <v>3</v>
      </c>
      <c r="E190" t="s">
        <v>72</v>
      </c>
      <c r="F190" t="str">
        <f>VLOOKUP(E190,Sheet1!A:B,2,FALSE)</f>
        <v>North Central</v>
      </c>
      <c r="G190" s="1" t="s">
        <v>15</v>
      </c>
      <c r="H190" s="3">
        <v>45054</v>
      </c>
      <c r="I190" s="5">
        <v>0.77569444444444446</v>
      </c>
      <c r="J190" s="1">
        <f t="shared" si="4"/>
        <v>2023</v>
      </c>
      <c r="K190" t="str">
        <f t="shared" si="5"/>
        <v>May</v>
      </c>
    </row>
    <row r="191" spans="1:11" x14ac:dyDescent="0.35">
      <c r="A191">
        <v>192</v>
      </c>
      <c r="B191" t="s">
        <v>25</v>
      </c>
      <c r="C191" t="s">
        <v>2</v>
      </c>
      <c r="D191" t="s">
        <v>3</v>
      </c>
      <c r="E191" t="s">
        <v>4</v>
      </c>
      <c r="F191" t="str">
        <f>VLOOKUP(E191,Sheet1!A:B,2,FALSE)</f>
        <v>South West</v>
      </c>
      <c r="G191" s="1" t="s">
        <v>15</v>
      </c>
      <c r="H191" s="3">
        <v>45085</v>
      </c>
      <c r="I191" s="5">
        <v>0.33680555555555558</v>
      </c>
      <c r="J191" s="1">
        <f t="shared" si="4"/>
        <v>2023</v>
      </c>
      <c r="K191" t="str">
        <f t="shared" si="5"/>
        <v>Jun</v>
      </c>
    </row>
    <row r="192" spans="1:11" x14ac:dyDescent="0.35">
      <c r="A192">
        <v>193</v>
      </c>
      <c r="B192" t="s">
        <v>49</v>
      </c>
      <c r="C192" t="s">
        <v>2</v>
      </c>
      <c r="D192" t="s">
        <v>6</v>
      </c>
      <c r="E192" t="s">
        <v>79</v>
      </c>
      <c r="F192" t="str">
        <f>VLOOKUP(E192,Sheet1!A:B,2,FALSE)</f>
        <v>Others</v>
      </c>
      <c r="G192" s="1" t="s">
        <v>79</v>
      </c>
      <c r="H192" s="3">
        <v>45085</v>
      </c>
      <c r="I192" s="5">
        <v>0.53680555555555554</v>
      </c>
      <c r="J192" s="1">
        <f t="shared" si="4"/>
        <v>2023</v>
      </c>
      <c r="K192" t="str">
        <f t="shared" si="5"/>
        <v>Jun</v>
      </c>
    </row>
    <row r="193" spans="1:11" x14ac:dyDescent="0.35">
      <c r="A193">
        <v>194</v>
      </c>
      <c r="B193" t="s">
        <v>49</v>
      </c>
      <c r="C193" t="s">
        <v>2</v>
      </c>
      <c r="D193" t="s">
        <v>6</v>
      </c>
      <c r="E193" t="s">
        <v>79</v>
      </c>
      <c r="F193" t="str">
        <f>VLOOKUP(E193,Sheet1!A:B,2,FALSE)</f>
        <v>Others</v>
      </c>
      <c r="G193" s="1" t="s">
        <v>79</v>
      </c>
      <c r="H193" s="3">
        <v>45085</v>
      </c>
      <c r="I193" s="5">
        <v>0.53680555555555554</v>
      </c>
      <c r="J193" s="1">
        <f t="shared" si="4"/>
        <v>2023</v>
      </c>
      <c r="K193" t="str">
        <f t="shared" si="5"/>
        <v>Jun</v>
      </c>
    </row>
    <row r="194" spans="1:11" x14ac:dyDescent="0.35">
      <c r="A194">
        <v>195</v>
      </c>
      <c r="B194" t="s">
        <v>17</v>
      </c>
      <c r="C194" t="s">
        <v>2</v>
      </c>
      <c r="D194" t="s">
        <v>3</v>
      </c>
      <c r="E194" t="s">
        <v>19</v>
      </c>
      <c r="F194" t="str">
        <f>VLOOKUP(E194,Sheet1!A:B,2,FALSE)</f>
        <v>South West</v>
      </c>
      <c r="G194" s="1" t="s">
        <v>15</v>
      </c>
      <c r="H194" s="3">
        <v>45085</v>
      </c>
      <c r="I194" s="5">
        <v>0.63611111111111107</v>
      </c>
      <c r="J194" s="1">
        <f t="shared" si="4"/>
        <v>2023</v>
      </c>
      <c r="K194" t="str">
        <f t="shared" si="5"/>
        <v>Jun</v>
      </c>
    </row>
    <row r="195" spans="1:11" x14ac:dyDescent="0.35">
      <c r="A195">
        <v>196</v>
      </c>
      <c r="B195" t="s">
        <v>17</v>
      </c>
      <c r="C195" t="s">
        <v>2</v>
      </c>
      <c r="D195" t="s">
        <v>3</v>
      </c>
      <c r="E195" t="s">
        <v>19</v>
      </c>
      <c r="F195" t="str">
        <f>VLOOKUP(E195,Sheet1!A:B,2,FALSE)</f>
        <v>South West</v>
      </c>
      <c r="G195" s="1" t="s">
        <v>15</v>
      </c>
      <c r="H195" s="3">
        <v>45085</v>
      </c>
      <c r="I195" s="5">
        <v>0.6381944444444444</v>
      </c>
      <c r="J195" s="1">
        <f t="shared" ref="J195:J258" si="6">YEAR(H195)</f>
        <v>2023</v>
      </c>
      <c r="K195" t="str">
        <f t="shared" ref="K195:K258" si="7">TEXT(H195,"mmm")</f>
        <v>Jun</v>
      </c>
    </row>
    <row r="196" spans="1:11" x14ac:dyDescent="0.35">
      <c r="A196">
        <v>197</v>
      </c>
      <c r="B196" t="s">
        <v>49</v>
      </c>
      <c r="C196" t="s">
        <v>5</v>
      </c>
      <c r="D196" t="s">
        <v>3</v>
      </c>
      <c r="E196" s="1" t="s">
        <v>18</v>
      </c>
      <c r="F196" t="str">
        <f>VLOOKUP(E196,Sheet1!A:B,2,FALSE)</f>
        <v>South East</v>
      </c>
      <c r="G196" s="1" t="s">
        <v>15</v>
      </c>
      <c r="H196" s="3">
        <v>45085</v>
      </c>
      <c r="I196" s="5">
        <v>0.9819444444444444</v>
      </c>
      <c r="J196" s="1">
        <f t="shared" si="6"/>
        <v>2023</v>
      </c>
      <c r="K196" t="str">
        <f t="shared" si="7"/>
        <v>Jun</v>
      </c>
    </row>
    <row r="197" spans="1:11" x14ac:dyDescent="0.35">
      <c r="A197">
        <v>198</v>
      </c>
      <c r="B197" t="s">
        <v>148</v>
      </c>
      <c r="C197" t="s">
        <v>2</v>
      </c>
      <c r="D197" t="s">
        <v>3</v>
      </c>
      <c r="E197" t="s">
        <v>13</v>
      </c>
      <c r="F197" t="str">
        <f>VLOOKUP(E197,Sheet1!A:B,2,FALSE)</f>
        <v>South West</v>
      </c>
      <c r="G197" s="1" t="s">
        <v>15</v>
      </c>
      <c r="H197" s="3">
        <v>45115</v>
      </c>
      <c r="I197" s="5">
        <v>0.35833333333333334</v>
      </c>
      <c r="J197" s="1">
        <f t="shared" si="6"/>
        <v>2023</v>
      </c>
      <c r="K197" t="str">
        <f t="shared" si="7"/>
        <v>Jul</v>
      </c>
    </row>
    <row r="198" spans="1:11" x14ac:dyDescent="0.35">
      <c r="A198">
        <v>199</v>
      </c>
      <c r="B198" t="s">
        <v>49</v>
      </c>
      <c r="C198" t="s">
        <v>2</v>
      </c>
      <c r="D198" t="s">
        <v>3</v>
      </c>
      <c r="E198" t="s">
        <v>4</v>
      </c>
      <c r="F198" t="str">
        <f>VLOOKUP(E198,Sheet1!A:B,2,FALSE)</f>
        <v>South West</v>
      </c>
      <c r="G198" s="1" t="s">
        <v>15</v>
      </c>
      <c r="H198" s="3">
        <v>45115</v>
      </c>
      <c r="I198" s="5">
        <v>0.38194444444444442</v>
      </c>
      <c r="J198" s="1">
        <f t="shared" si="6"/>
        <v>2023</v>
      </c>
      <c r="K198" t="str">
        <f t="shared" si="7"/>
        <v>Jul</v>
      </c>
    </row>
    <row r="199" spans="1:11" x14ac:dyDescent="0.35">
      <c r="A199">
        <v>200</v>
      </c>
      <c r="B199" t="s">
        <v>49</v>
      </c>
      <c r="C199" t="s">
        <v>2</v>
      </c>
      <c r="D199" t="s">
        <v>3</v>
      </c>
      <c r="E199" t="s">
        <v>4</v>
      </c>
      <c r="F199" t="str">
        <f>VLOOKUP(E199,Sheet1!A:B,2,FALSE)</f>
        <v>South West</v>
      </c>
      <c r="G199" s="1" t="s">
        <v>15</v>
      </c>
      <c r="H199" s="3">
        <v>45115</v>
      </c>
      <c r="I199" s="5">
        <v>0.38194444444444442</v>
      </c>
      <c r="J199" s="1">
        <f t="shared" si="6"/>
        <v>2023</v>
      </c>
      <c r="K199" t="str">
        <f t="shared" si="7"/>
        <v>Jul</v>
      </c>
    </row>
    <row r="200" spans="1:11" x14ac:dyDescent="0.35">
      <c r="A200">
        <v>201</v>
      </c>
      <c r="B200" t="s">
        <v>23</v>
      </c>
      <c r="C200" t="s">
        <v>5</v>
      </c>
      <c r="D200" t="s">
        <v>3</v>
      </c>
      <c r="E200" t="s">
        <v>8</v>
      </c>
      <c r="F200" t="str">
        <f>VLOOKUP(E200,Sheet1!A:B,2,FALSE)</f>
        <v>South West</v>
      </c>
      <c r="G200" s="1" t="s">
        <v>15</v>
      </c>
      <c r="H200" s="3">
        <v>45115</v>
      </c>
      <c r="I200" s="5">
        <v>0.38263888888888886</v>
      </c>
      <c r="J200" s="1">
        <f t="shared" si="6"/>
        <v>2023</v>
      </c>
      <c r="K200" t="str">
        <f t="shared" si="7"/>
        <v>Jul</v>
      </c>
    </row>
    <row r="201" spans="1:11" x14ac:dyDescent="0.35">
      <c r="A201">
        <v>202</v>
      </c>
      <c r="B201" t="s">
        <v>49</v>
      </c>
      <c r="C201" t="s">
        <v>2</v>
      </c>
      <c r="D201" t="s">
        <v>3</v>
      </c>
      <c r="E201" t="s">
        <v>19</v>
      </c>
      <c r="F201" t="str">
        <f>VLOOKUP(E201,Sheet1!A:B,2,FALSE)</f>
        <v>South West</v>
      </c>
      <c r="G201" s="1" t="s">
        <v>15</v>
      </c>
      <c r="H201" s="3">
        <v>45115</v>
      </c>
      <c r="I201" s="5">
        <v>0.3840277777777778</v>
      </c>
      <c r="J201" s="1">
        <f t="shared" si="6"/>
        <v>2023</v>
      </c>
      <c r="K201" t="str">
        <f t="shared" si="7"/>
        <v>Jul</v>
      </c>
    </row>
    <row r="202" spans="1:11" x14ac:dyDescent="0.35">
      <c r="A202">
        <v>203</v>
      </c>
      <c r="B202" t="s">
        <v>49</v>
      </c>
      <c r="C202" t="s">
        <v>2</v>
      </c>
      <c r="D202" t="s">
        <v>3</v>
      </c>
      <c r="E202" t="s">
        <v>36</v>
      </c>
      <c r="F202" t="str">
        <f>VLOOKUP(E202,Sheet1!A:B,2,FALSE)</f>
        <v>South West</v>
      </c>
      <c r="G202" s="1" t="s">
        <v>15</v>
      </c>
      <c r="H202" s="3">
        <v>45115</v>
      </c>
      <c r="I202" s="5">
        <v>0.38541666666666669</v>
      </c>
      <c r="J202" s="1">
        <f t="shared" si="6"/>
        <v>2023</v>
      </c>
      <c r="K202" t="str">
        <f t="shared" si="7"/>
        <v>Jul</v>
      </c>
    </row>
    <row r="203" spans="1:11" x14ac:dyDescent="0.35">
      <c r="A203">
        <v>204</v>
      </c>
      <c r="B203" t="s">
        <v>12</v>
      </c>
      <c r="C203" t="s">
        <v>2</v>
      </c>
      <c r="D203" t="s">
        <v>3</v>
      </c>
      <c r="E203" t="s">
        <v>4</v>
      </c>
      <c r="F203" t="str">
        <f>VLOOKUP(E203,Sheet1!A:B,2,FALSE)</f>
        <v>South West</v>
      </c>
      <c r="G203" s="1" t="s">
        <v>15</v>
      </c>
      <c r="H203" s="3">
        <v>45115</v>
      </c>
      <c r="I203" s="5">
        <v>0.40208333333333335</v>
      </c>
      <c r="J203" s="1">
        <f t="shared" si="6"/>
        <v>2023</v>
      </c>
      <c r="K203" t="str">
        <f t="shared" si="7"/>
        <v>Jul</v>
      </c>
    </row>
    <row r="204" spans="1:11" x14ac:dyDescent="0.35">
      <c r="A204">
        <v>205</v>
      </c>
      <c r="B204" t="s">
        <v>148</v>
      </c>
      <c r="C204" t="s">
        <v>2</v>
      </c>
      <c r="D204" t="s">
        <v>3</v>
      </c>
      <c r="E204" t="s">
        <v>4</v>
      </c>
      <c r="F204" t="str">
        <f>VLOOKUP(E204,Sheet1!A:B,2,FALSE)</f>
        <v>South West</v>
      </c>
      <c r="G204" s="1" t="s">
        <v>15</v>
      </c>
      <c r="H204" s="3">
        <v>45115</v>
      </c>
      <c r="I204" s="5">
        <v>0.41666666666666669</v>
      </c>
      <c r="J204" s="1">
        <f t="shared" si="6"/>
        <v>2023</v>
      </c>
      <c r="K204" t="str">
        <f t="shared" si="7"/>
        <v>Jul</v>
      </c>
    </row>
    <row r="205" spans="1:11" x14ac:dyDescent="0.35">
      <c r="A205">
        <v>206</v>
      </c>
      <c r="B205" t="s">
        <v>1</v>
      </c>
      <c r="C205" t="s">
        <v>2</v>
      </c>
      <c r="D205" t="s">
        <v>3</v>
      </c>
      <c r="E205" t="s">
        <v>4</v>
      </c>
      <c r="F205" t="str">
        <f>VLOOKUP(E205,Sheet1!A:B,2,FALSE)</f>
        <v>South West</v>
      </c>
      <c r="G205" s="1" t="s">
        <v>15</v>
      </c>
      <c r="H205" s="3">
        <v>45115</v>
      </c>
      <c r="I205" s="5">
        <v>0.42986111111111114</v>
      </c>
      <c r="J205" s="1">
        <f t="shared" si="6"/>
        <v>2023</v>
      </c>
      <c r="K205" t="str">
        <f t="shared" si="7"/>
        <v>Jul</v>
      </c>
    </row>
    <row r="206" spans="1:11" x14ac:dyDescent="0.35">
      <c r="A206">
        <v>207</v>
      </c>
      <c r="B206" t="s">
        <v>123</v>
      </c>
      <c r="C206" t="s">
        <v>5</v>
      </c>
      <c r="D206" t="s">
        <v>3</v>
      </c>
      <c r="E206" t="s">
        <v>66</v>
      </c>
      <c r="F206" t="str">
        <f>VLOOKUP(E206,Sheet1!A:B,2,FALSE)</f>
        <v>Others</v>
      </c>
      <c r="G206" s="1" t="s">
        <v>15</v>
      </c>
      <c r="H206" s="3">
        <v>45115</v>
      </c>
      <c r="I206" s="5">
        <v>0.47152777777777777</v>
      </c>
      <c r="J206" s="1">
        <f t="shared" si="6"/>
        <v>2023</v>
      </c>
      <c r="K206" t="str">
        <f t="shared" si="7"/>
        <v>Jul</v>
      </c>
    </row>
    <row r="207" spans="1:11" x14ac:dyDescent="0.35">
      <c r="A207">
        <v>208</v>
      </c>
      <c r="B207" t="s">
        <v>31</v>
      </c>
      <c r="C207" t="s">
        <v>5</v>
      </c>
      <c r="D207" t="s">
        <v>3</v>
      </c>
      <c r="E207" t="s">
        <v>13</v>
      </c>
      <c r="F207" t="str">
        <f>VLOOKUP(E207,Sheet1!A:B,2,FALSE)</f>
        <v>South West</v>
      </c>
      <c r="G207" s="1" t="s">
        <v>15</v>
      </c>
      <c r="H207" s="3">
        <v>45115</v>
      </c>
      <c r="I207" s="5">
        <v>0.47222222222222221</v>
      </c>
      <c r="J207" s="1">
        <f t="shared" si="6"/>
        <v>2023</v>
      </c>
      <c r="K207" t="str">
        <f t="shared" si="7"/>
        <v>Jul</v>
      </c>
    </row>
    <row r="208" spans="1:11" x14ac:dyDescent="0.35">
      <c r="A208">
        <v>209</v>
      </c>
      <c r="B208" t="s">
        <v>25</v>
      </c>
      <c r="C208" t="s">
        <v>2</v>
      </c>
      <c r="D208" t="s">
        <v>3</v>
      </c>
      <c r="E208" t="s">
        <v>4</v>
      </c>
      <c r="F208" t="str">
        <f>VLOOKUP(E208,Sheet1!A:B,2,FALSE)</f>
        <v>South West</v>
      </c>
      <c r="G208" s="1" t="s">
        <v>15</v>
      </c>
      <c r="H208" s="3">
        <v>45115</v>
      </c>
      <c r="I208" s="5">
        <v>0.47708333333333336</v>
      </c>
      <c r="J208" s="1">
        <f t="shared" si="6"/>
        <v>2023</v>
      </c>
      <c r="K208" t="str">
        <f t="shared" si="7"/>
        <v>Jul</v>
      </c>
    </row>
    <row r="209" spans="1:11" x14ac:dyDescent="0.35">
      <c r="A209">
        <v>210</v>
      </c>
      <c r="B209" t="s">
        <v>49</v>
      </c>
      <c r="C209" t="s">
        <v>2</v>
      </c>
      <c r="D209" t="s">
        <v>3</v>
      </c>
      <c r="E209" t="s">
        <v>4</v>
      </c>
      <c r="F209" t="str">
        <f>VLOOKUP(E209,Sheet1!A:B,2,FALSE)</f>
        <v>South West</v>
      </c>
      <c r="G209" s="1" t="s">
        <v>15</v>
      </c>
      <c r="H209" s="3">
        <v>45115</v>
      </c>
      <c r="I209" s="5">
        <v>0.49930555555555556</v>
      </c>
      <c r="J209" s="1">
        <f t="shared" si="6"/>
        <v>2023</v>
      </c>
      <c r="K209" t="str">
        <f t="shared" si="7"/>
        <v>Jul</v>
      </c>
    </row>
    <row r="210" spans="1:11" x14ac:dyDescent="0.35">
      <c r="A210">
        <v>211</v>
      </c>
      <c r="B210" t="s">
        <v>26</v>
      </c>
      <c r="C210" t="s">
        <v>2</v>
      </c>
      <c r="D210" t="s">
        <v>3</v>
      </c>
      <c r="E210" t="s">
        <v>66</v>
      </c>
      <c r="F210" t="str">
        <f>VLOOKUP(E210,Sheet1!A:B,2,FALSE)</f>
        <v>Others</v>
      </c>
      <c r="G210" s="1" t="s">
        <v>15</v>
      </c>
      <c r="H210" s="3">
        <v>45115</v>
      </c>
      <c r="I210" s="5">
        <v>0.49930555555555556</v>
      </c>
      <c r="J210" s="1">
        <f t="shared" si="6"/>
        <v>2023</v>
      </c>
      <c r="K210" t="str">
        <f t="shared" si="7"/>
        <v>Jul</v>
      </c>
    </row>
    <row r="211" spans="1:11" x14ac:dyDescent="0.35">
      <c r="A211">
        <v>212</v>
      </c>
      <c r="B211" t="s">
        <v>26</v>
      </c>
      <c r="C211" t="s">
        <v>2</v>
      </c>
      <c r="D211" t="s">
        <v>3</v>
      </c>
      <c r="E211" t="s">
        <v>66</v>
      </c>
      <c r="F211" t="str">
        <f>VLOOKUP(E211,Sheet1!A:B,2,FALSE)</f>
        <v>Others</v>
      </c>
      <c r="G211" s="1" t="s">
        <v>15</v>
      </c>
      <c r="H211" s="3">
        <v>45115</v>
      </c>
      <c r="I211" s="5">
        <v>0.49930555555555556</v>
      </c>
      <c r="J211" s="1">
        <f t="shared" si="6"/>
        <v>2023</v>
      </c>
      <c r="K211" t="str">
        <f t="shared" si="7"/>
        <v>Jul</v>
      </c>
    </row>
    <row r="212" spans="1:11" x14ac:dyDescent="0.35">
      <c r="A212">
        <v>213</v>
      </c>
      <c r="B212" t="s">
        <v>108</v>
      </c>
      <c r="C212" t="s">
        <v>2</v>
      </c>
      <c r="D212" t="s">
        <v>3</v>
      </c>
      <c r="E212" t="s">
        <v>71</v>
      </c>
      <c r="F212" t="str">
        <f>VLOOKUP(E212,Sheet1!A:B,2,FALSE)</f>
        <v>South South</v>
      </c>
      <c r="G212" s="1" t="s">
        <v>15</v>
      </c>
      <c r="H212" s="3">
        <v>45115</v>
      </c>
      <c r="I212" s="5">
        <v>0.50069444444444444</v>
      </c>
      <c r="J212" s="1">
        <f t="shared" si="6"/>
        <v>2023</v>
      </c>
      <c r="K212" t="str">
        <f t="shared" si="7"/>
        <v>Jul</v>
      </c>
    </row>
    <row r="213" spans="1:11" x14ac:dyDescent="0.35">
      <c r="A213">
        <v>214</v>
      </c>
      <c r="B213" t="s">
        <v>108</v>
      </c>
      <c r="C213" t="s">
        <v>2</v>
      </c>
      <c r="D213" t="s">
        <v>3</v>
      </c>
      <c r="E213" t="s">
        <v>71</v>
      </c>
      <c r="F213" t="str">
        <f>VLOOKUP(E213,Sheet1!A:B,2,FALSE)</f>
        <v>South South</v>
      </c>
      <c r="G213" s="1" t="s">
        <v>15</v>
      </c>
      <c r="H213" s="3">
        <v>45115</v>
      </c>
      <c r="I213" s="5">
        <v>0.50069444444444444</v>
      </c>
      <c r="J213" s="1">
        <f t="shared" si="6"/>
        <v>2023</v>
      </c>
      <c r="K213" t="str">
        <f t="shared" si="7"/>
        <v>Jul</v>
      </c>
    </row>
    <row r="214" spans="1:11" x14ac:dyDescent="0.35">
      <c r="A214">
        <v>215</v>
      </c>
      <c r="B214" t="s">
        <v>49</v>
      </c>
      <c r="C214" t="s">
        <v>2</v>
      </c>
      <c r="D214" t="s">
        <v>3</v>
      </c>
      <c r="E214" t="s">
        <v>4</v>
      </c>
      <c r="F214" t="str">
        <f>VLOOKUP(E214,Sheet1!A:B,2,FALSE)</f>
        <v>South West</v>
      </c>
      <c r="G214" s="1" t="s">
        <v>15</v>
      </c>
      <c r="H214" s="3">
        <v>45115</v>
      </c>
      <c r="I214" s="5">
        <v>0.50138888888888888</v>
      </c>
      <c r="J214" s="1">
        <f t="shared" si="6"/>
        <v>2023</v>
      </c>
      <c r="K214" t="str">
        <f t="shared" si="7"/>
        <v>Jul</v>
      </c>
    </row>
    <row r="215" spans="1:11" x14ac:dyDescent="0.35">
      <c r="A215">
        <v>216</v>
      </c>
      <c r="B215" t="s">
        <v>49</v>
      </c>
      <c r="C215" t="s">
        <v>2</v>
      </c>
      <c r="D215" t="s">
        <v>3</v>
      </c>
      <c r="E215" t="s">
        <v>22</v>
      </c>
      <c r="F215" t="str">
        <f>VLOOKUP(E215,Sheet1!A:B,2,FALSE)</f>
        <v>South West</v>
      </c>
      <c r="G215" s="1" t="s">
        <v>15</v>
      </c>
      <c r="H215" s="3">
        <v>45115</v>
      </c>
      <c r="I215" s="5">
        <v>0.50694444444444442</v>
      </c>
      <c r="J215" s="1">
        <f t="shared" si="6"/>
        <v>2023</v>
      </c>
      <c r="K215" t="str">
        <f t="shared" si="7"/>
        <v>Jul</v>
      </c>
    </row>
    <row r="216" spans="1:11" x14ac:dyDescent="0.35">
      <c r="A216">
        <v>217</v>
      </c>
      <c r="B216" t="s">
        <v>49</v>
      </c>
      <c r="C216" t="s">
        <v>2</v>
      </c>
      <c r="D216" t="s">
        <v>3</v>
      </c>
      <c r="E216" t="s">
        <v>4</v>
      </c>
      <c r="F216" t="str">
        <f>VLOOKUP(E216,Sheet1!A:B,2,FALSE)</f>
        <v>South West</v>
      </c>
      <c r="G216" s="1" t="s">
        <v>15</v>
      </c>
      <c r="H216" s="3">
        <v>45115</v>
      </c>
      <c r="I216" s="5">
        <v>0.5083333333333333</v>
      </c>
      <c r="J216" s="1">
        <f t="shared" si="6"/>
        <v>2023</v>
      </c>
      <c r="K216" t="str">
        <f t="shared" si="7"/>
        <v>Jul</v>
      </c>
    </row>
    <row r="217" spans="1:11" x14ac:dyDescent="0.35">
      <c r="A217">
        <v>218</v>
      </c>
      <c r="B217" t="s">
        <v>49</v>
      </c>
      <c r="C217" t="s">
        <v>2</v>
      </c>
      <c r="D217" t="s">
        <v>3</v>
      </c>
      <c r="E217" t="s">
        <v>4</v>
      </c>
      <c r="F217" t="str">
        <f>VLOOKUP(E217,Sheet1!A:B,2,FALSE)</f>
        <v>South West</v>
      </c>
      <c r="G217" s="1" t="s">
        <v>15</v>
      </c>
      <c r="H217" s="3">
        <v>45115</v>
      </c>
      <c r="I217" s="5">
        <v>0.51388888888888884</v>
      </c>
      <c r="J217" s="1">
        <f t="shared" si="6"/>
        <v>2023</v>
      </c>
      <c r="K217" t="str">
        <f t="shared" si="7"/>
        <v>Jul</v>
      </c>
    </row>
    <row r="218" spans="1:11" x14ac:dyDescent="0.35">
      <c r="A218">
        <v>219</v>
      </c>
      <c r="B218" t="s">
        <v>49</v>
      </c>
      <c r="C218" t="s">
        <v>2</v>
      </c>
      <c r="D218" t="s">
        <v>3</v>
      </c>
      <c r="E218" t="s">
        <v>13</v>
      </c>
      <c r="F218" t="str">
        <f>VLOOKUP(E218,Sheet1!A:B,2,FALSE)</f>
        <v>South West</v>
      </c>
      <c r="G218" s="1" t="s">
        <v>15</v>
      </c>
      <c r="H218" s="3">
        <v>45115</v>
      </c>
      <c r="I218" s="5">
        <v>0.52222222222222225</v>
      </c>
      <c r="J218" s="1">
        <f t="shared" si="6"/>
        <v>2023</v>
      </c>
      <c r="K218" t="str">
        <f t="shared" si="7"/>
        <v>Jul</v>
      </c>
    </row>
    <row r="219" spans="1:11" x14ac:dyDescent="0.35">
      <c r="A219">
        <v>220</v>
      </c>
      <c r="B219" t="s">
        <v>49</v>
      </c>
      <c r="C219" t="s">
        <v>2</v>
      </c>
      <c r="D219" t="s">
        <v>3</v>
      </c>
      <c r="E219" t="s">
        <v>13</v>
      </c>
      <c r="F219" t="str">
        <f>VLOOKUP(E219,Sheet1!A:B,2,FALSE)</f>
        <v>South West</v>
      </c>
      <c r="G219" s="1" t="s">
        <v>15</v>
      </c>
      <c r="H219" s="3">
        <v>45115</v>
      </c>
      <c r="I219" s="5">
        <v>0.5229166666666667</v>
      </c>
      <c r="J219" s="1">
        <f t="shared" si="6"/>
        <v>2023</v>
      </c>
      <c r="K219" t="str">
        <f t="shared" si="7"/>
        <v>Jul</v>
      </c>
    </row>
    <row r="220" spans="1:11" x14ac:dyDescent="0.35">
      <c r="A220">
        <v>221</v>
      </c>
      <c r="B220" t="s">
        <v>25</v>
      </c>
      <c r="C220" t="s">
        <v>2</v>
      </c>
      <c r="D220" t="s">
        <v>3</v>
      </c>
      <c r="E220" t="s">
        <v>19</v>
      </c>
      <c r="F220" t="str">
        <f>VLOOKUP(E220,Sheet1!A:B,2,FALSE)</f>
        <v>South West</v>
      </c>
      <c r="G220" s="1" t="s">
        <v>15</v>
      </c>
      <c r="H220" s="3">
        <v>45115</v>
      </c>
      <c r="I220" s="5">
        <v>0.52777777777777779</v>
      </c>
      <c r="J220" s="1">
        <f t="shared" si="6"/>
        <v>2023</v>
      </c>
      <c r="K220" t="str">
        <f t="shared" si="7"/>
        <v>Jul</v>
      </c>
    </row>
    <row r="221" spans="1:11" x14ac:dyDescent="0.35">
      <c r="A221">
        <v>222</v>
      </c>
      <c r="B221" t="s">
        <v>49</v>
      </c>
      <c r="C221" t="s">
        <v>2</v>
      </c>
      <c r="D221" t="s">
        <v>3</v>
      </c>
      <c r="E221" t="s">
        <v>4</v>
      </c>
      <c r="F221" t="str">
        <f>VLOOKUP(E221,Sheet1!A:B,2,FALSE)</f>
        <v>South West</v>
      </c>
      <c r="G221" s="1" t="s">
        <v>15</v>
      </c>
      <c r="H221" s="3">
        <v>45115</v>
      </c>
      <c r="I221" s="5">
        <v>0.52847222222222223</v>
      </c>
      <c r="J221" s="1">
        <f t="shared" si="6"/>
        <v>2023</v>
      </c>
      <c r="K221" t="str">
        <f t="shared" si="7"/>
        <v>Jul</v>
      </c>
    </row>
    <row r="222" spans="1:11" x14ac:dyDescent="0.35">
      <c r="A222">
        <v>223</v>
      </c>
      <c r="B222" t="s">
        <v>24</v>
      </c>
      <c r="C222" t="s">
        <v>5</v>
      </c>
      <c r="D222" t="s">
        <v>3</v>
      </c>
      <c r="E222" t="s">
        <v>66</v>
      </c>
      <c r="F222" t="str">
        <f>VLOOKUP(E222,Sheet1!A:B,2,FALSE)</f>
        <v>Others</v>
      </c>
      <c r="G222" s="1" t="s">
        <v>15</v>
      </c>
      <c r="H222" s="3">
        <v>45115</v>
      </c>
      <c r="I222" s="5">
        <v>0.53125</v>
      </c>
      <c r="J222" s="1">
        <f t="shared" si="6"/>
        <v>2023</v>
      </c>
      <c r="K222" t="str">
        <f t="shared" si="7"/>
        <v>Jul</v>
      </c>
    </row>
    <row r="223" spans="1:11" x14ac:dyDescent="0.35">
      <c r="A223">
        <v>224</v>
      </c>
      <c r="B223" t="s">
        <v>23</v>
      </c>
      <c r="C223" t="s">
        <v>2</v>
      </c>
      <c r="D223" t="s">
        <v>6</v>
      </c>
      <c r="E223" t="s">
        <v>4</v>
      </c>
      <c r="F223" t="str">
        <f>VLOOKUP(E223,Sheet1!A:B,2,FALSE)</f>
        <v>South West</v>
      </c>
      <c r="G223" s="1" t="s">
        <v>15</v>
      </c>
      <c r="H223" s="3">
        <v>45115</v>
      </c>
      <c r="I223" s="5">
        <v>0.53194444444444444</v>
      </c>
      <c r="J223" s="1">
        <f t="shared" si="6"/>
        <v>2023</v>
      </c>
      <c r="K223" t="str">
        <f t="shared" si="7"/>
        <v>Jul</v>
      </c>
    </row>
    <row r="224" spans="1:11" x14ac:dyDescent="0.35">
      <c r="A224">
        <v>225</v>
      </c>
      <c r="B224" t="s">
        <v>49</v>
      </c>
      <c r="C224" t="s">
        <v>2</v>
      </c>
      <c r="D224" t="s">
        <v>3</v>
      </c>
      <c r="E224" t="s">
        <v>19</v>
      </c>
      <c r="F224" t="str">
        <f>VLOOKUP(E224,Sheet1!A:B,2,FALSE)</f>
        <v>South West</v>
      </c>
      <c r="G224" s="1" t="s">
        <v>15</v>
      </c>
      <c r="H224" s="3">
        <v>45115</v>
      </c>
      <c r="I224" s="5">
        <v>0.53263888888888888</v>
      </c>
      <c r="J224" s="1">
        <f t="shared" si="6"/>
        <v>2023</v>
      </c>
      <c r="K224" t="str">
        <f t="shared" si="7"/>
        <v>Jul</v>
      </c>
    </row>
    <row r="225" spans="1:11" x14ac:dyDescent="0.35">
      <c r="A225">
        <v>226</v>
      </c>
      <c r="B225" t="s">
        <v>158</v>
      </c>
      <c r="C225" t="s">
        <v>5</v>
      </c>
      <c r="D225" t="s">
        <v>3</v>
      </c>
      <c r="E225" t="s">
        <v>19</v>
      </c>
      <c r="F225" t="str">
        <f>VLOOKUP(E225,Sheet1!A:B,2,FALSE)</f>
        <v>South West</v>
      </c>
      <c r="G225" s="1" t="s">
        <v>15</v>
      </c>
      <c r="H225" s="3">
        <v>45115</v>
      </c>
      <c r="I225" s="5">
        <v>0.53611111111111109</v>
      </c>
      <c r="J225" s="1">
        <f t="shared" si="6"/>
        <v>2023</v>
      </c>
      <c r="K225" t="str">
        <f t="shared" si="7"/>
        <v>Jul</v>
      </c>
    </row>
    <row r="226" spans="1:11" x14ac:dyDescent="0.35">
      <c r="A226">
        <v>227</v>
      </c>
      <c r="B226" t="s">
        <v>27</v>
      </c>
      <c r="C226" t="s">
        <v>2</v>
      </c>
      <c r="D226" t="s">
        <v>6</v>
      </c>
      <c r="E226" t="s">
        <v>13</v>
      </c>
      <c r="F226" t="str">
        <f>VLOOKUP(E226,Sheet1!A:B,2,FALSE)</f>
        <v>South West</v>
      </c>
      <c r="G226" s="1" t="s">
        <v>15</v>
      </c>
      <c r="H226" s="3">
        <v>45115</v>
      </c>
      <c r="I226" s="5">
        <v>0.53680555555555554</v>
      </c>
      <c r="J226" s="1">
        <f t="shared" si="6"/>
        <v>2023</v>
      </c>
      <c r="K226" t="str">
        <f t="shared" si="7"/>
        <v>Jul</v>
      </c>
    </row>
    <row r="227" spans="1:11" x14ac:dyDescent="0.35">
      <c r="A227">
        <v>228</v>
      </c>
      <c r="B227" t="s">
        <v>49</v>
      </c>
      <c r="C227" t="s">
        <v>2</v>
      </c>
      <c r="D227" t="s">
        <v>66</v>
      </c>
      <c r="E227" t="s">
        <v>66</v>
      </c>
      <c r="F227" t="str">
        <f>VLOOKUP(E227,Sheet1!A:B,2,FALSE)</f>
        <v>Others</v>
      </c>
      <c r="G227" s="1" t="s">
        <v>66</v>
      </c>
      <c r="H227" s="3">
        <v>45115</v>
      </c>
      <c r="I227" s="5">
        <v>0.54513888888888884</v>
      </c>
      <c r="J227" s="1">
        <f t="shared" si="6"/>
        <v>2023</v>
      </c>
      <c r="K227" t="str">
        <f t="shared" si="7"/>
        <v>Jul</v>
      </c>
    </row>
    <row r="228" spans="1:11" x14ac:dyDescent="0.35">
      <c r="A228">
        <v>229</v>
      </c>
      <c r="B228" t="s">
        <v>49</v>
      </c>
      <c r="C228" t="s">
        <v>2</v>
      </c>
      <c r="D228" t="s">
        <v>66</v>
      </c>
      <c r="E228" t="s">
        <v>66</v>
      </c>
      <c r="F228" t="str">
        <f>VLOOKUP(E228,Sheet1!A:B,2,FALSE)</f>
        <v>Others</v>
      </c>
      <c r="G228" s="1" t="s">
        <v>66</v>
      </c>
      <c r="H228" s="3">
        <v>45115</v>
      </c>
      <c r="I228" s="5">
        <v>0.54583333333333328</v>
      </c>
      <c r="J228" s="1">
        <f t="shared" si="6"/>
        <v>2023</v>
      </c>
      <c r="K228" t="str">
        <f t="shared" si="7"/>
        <v>Jul</v>
      </c>
    </row>
    <row r="229" spans="1:11" x14ac:dyDescent="0.35">
      <c r="A229">
        <v>230</v>
      </c>
      <c r="B229" t="s">
        <v>66</v>
      </c>
      <c r="C229" t="s">
        <v>2</v>
      </c>
      <c r="D229" t="s">
        <v>6</v>
      </c>
      <c r="E229" t="s">
        <v>66</v>
      </c>
      <c r="F229" t="str">
        <f>VLOOKUP(E229,Sheet1!A:B,2,FALSE)</f>
        <v>Others</v>
      </c>
      <c r="G229" s="1" t="s">
        <v>15</v>
      </c>
      <c r="H229" s="3">
        <v>45115</v>
      </c>
      <c r="I229" s="5">
        <v>0.55486111111111114</v>
      </c>
      <c r="J229" s="1">
        <f t="shared" si="6"/>
        <v>2023</v>
      </c>
      <c r="K229" t="str">
        <f t="shared" si="7"/>
        <v>Jul</v>
      </c>
    </row>
    <row r="230" spans="1:11" x14ac:dyDescent="0.35">
      <c r="A230">
        <v>231</v>
      </c>
      <c r="B230" t="s">
        <v>28</v>
      </c>
      <c r="C230" t="s">
        <v>2</v>
      </c>
      <c r="D230" t="s">
        <v>6</v>
      </c>
      <c r="E230" t="s">
        <v>19</v>
      </c>
      <c r="F230" t="str">
        <f>VLOOKUP(E230,Sheet1!A:B,2,FALSE)</f>
        <v>South West</v>
      </c>
      <c r="G230" s="1" t="s">
        <v>15</v>
      </c>
      <c r="H230" s="3">
        <v>45115</v>
      </c>
      <c r="I230" s="5">
        <v>0.55833333333333335</v>
      </c>
      <c r="J230" s="1">
        <f t="shared" si="6"/>
        <v>2023</v>
      </c>
      <c r="K230" t="str">
        <f t="shared" si="7"/>
        <v>Jul</v>
      </c>
    </row>
    <row r="231" spans="1:11" x14ac:dyDescent="0.35">
      <c r="A231">
        <v>232</v>
      </c>
      <c r="B231" t="s">
        <v>49</v>
      </c>
      <c r="C231" t="s">
        <v>5</v>
      </c>
      <c r="D231" t="s">
        <v>66</v>
      </c>
      <c r="E231" t="s">
        <v>66</v>
      </c>
      <c r="F231" t="str">
        <f>VLOOKUP(E231,Sheet1!A:B,2,FALSE)</f>
        <v>Others</v>
      </c>
      <c r="G231" s="1" t="s">
        <v>66</v>
      </c>
      <c r="H231" s="3">
        <v>45115</v>
      </c>
      <c r="I231" s="5">
        <v>0.5625</v>
      </c>
      <c r="J231" s="1">
        <f t="shared" si="6"/>
        <v>2023</v>
      </c>
      <c r="K231" t="str">
        <f t="shared" si="7"/>
        <v>Jul</v>
      </c>
    </row>
    <row r="232" spans="1:11" x14ac:dyDescent="0.35">
      <c r="A232">
        <v>233</v>
      </c>
      <c r="B232" t="s">
        <v>66</v>
      </c>
      <c r="C232" t="s">
        <v>2</v>
      </c>
      <c r="D232" t="s">
        <v>3</v>
      </c>
      <c r="E232" t="s">
        <v>72</v>
      </c>
      <c r="F232" t="str">
        <f>VLOOKUP(E232,Sheet1!A:B,2,FALSE)</f>
        <v>North Central</v>
      </c>
      <c r="G232" s="1" t="s">
        <v>15</v>
      </c>
      <c r="H232" s="3">
        <v>45115</v>
      </c>
      <c r="I232" s="5">
        <v>0.57916666666666672</v>
      </c>
      <c r="J232" s="1">
        <f t="shared" si="6"/>
        <v>2023</v>
      </c>
      <c r="K232" t="str">
        <f t="shared" si="7"/>
        <v>Jul</v>
      </c>
    </row>
    <row r="233" spans="1:11" x14ac:dyDescent="0.35">
      <c r="A233">
        <v>234</v>
      </c>
      <c r="B233" t="s">
        <v>25</v>
      </c>
      <c r="C233" t="s">
        <v>2</v>
      </c>
      <c r="D233" t="s">
        <v>3</v>
      </c>
      <c r="E233" t="s">
        <v>72</v>
      </c>
      <c r="F233" t="str">
        <f>VLOOKUP(E233,Sheet1!A:B,2,FALSE)</f>
        <v>North Central</v>
      </c>
      <c r="G233" s="1" t="s">
        <v>15</v>
      </c>
      <c r="H233" s="3">
        <v>45115</v>
      </c>
      <c r="I233" s="5">
        <v>0.5805555555555556</v>
      </c>
      <c r="J233" s="1">
        <f t="shared" si="6"/>
        <v>2023</v>
      </c>
      <c r="K233" t="str">
        <f t="shared" si="7"/>
        <v>Jul</v>
      </c>
    </row>
    <row r="234" spans="1:11" x14ac:dyDescent="0.35">
      <c r="A234">
        <v>235</v>
      </c>
      <c r="B234" t="s">
        <v>133</v>
      </c>
      <c r="C234" t="s">
        <v>2</v>
      </c>
      <c r="D234" t="s">
        <v>3</v>
      </c>
      <c r="E234" t="s">
        <v>4</v>
      </c>
      <c r="F234" t="str">
        <f>VLOOKUP(E234,Sheet1!A:B,2,FALSE)</f>
        <v>South West</v>
      </c>
      <c r="G234" s="1" t="s">
        <v>15</v>
      </c>
      <c r="H234" s="3">
        <v>45115</v>
      </c>
      <c r="I234" s="5">
        <v>0.58680555555555558</v>
      </c>
      <c r="J234" s="1">
        <f t="shared" si="6"/>
        <v>2023</v>
      </c>
      <c r="K234" t="str">
        <f t="shared" si="7"/>
        <v>Jul</v>
      </c>
    </row>
    <row r="235" spans="1:11" x14ac:dyDescent="0.35">
      <c r="A235">
        <v>236</v>
      </c>
      <c r="B235" t="s">
        <v>133</v>
      </c>
      <c r="C235" t="s">
        <v>2</v>
      </c>
      <c r="D235" t="s">
        <v>3</v>
      </c>
      <c r="E235" t="s">
        <v>4</v>
      </c>
      <c r="F235" t="str">
        <f>VLOOKUP(E235,Sheet1!A:B,2,FALSE)</f>
        <v>South West</v>
      </c>
      <c r="G235" s="1" t="s">
        <v>15</v>
      </c>
      <c r="H235" s="3">
        <v>45115</v>
      </c>
      <c r="I235" s="5">
        <v>0.58680555555555558</v>
      </c>
      <c r="J235" s="1">
        <f t="shared" si="6"/>
        <v>2023</v>
      </c>
      <c r="K235" t="str">
        <f t="shared" si="7"/>
        <v>Jul</v>
      </c>
    </row>
    <row r="236" spans="1:11" x14ac:dyDescent="0.35">
      <c r="A236">
        <v>237</v>
      </c>
      <c r="B236" t="s">
        <v>133</v>
      </c>
      <c r="C236" t="s">
        <v>2</v>
      </c>
      <c r="D236" t="s">
        <v>3</v>
      </c>
      <c r="E236" t="s">
        <v>4</v>
      </c>
      <c r="F236" t="str">
        <f>VLOOKUP(E236,Sheet1!A:B,2,FALSE)</f>
        <v>South West</v>
      </c>
      <c r="G236" s="1" t="s">
        <v>15</v>
      </c>
      <c r="H236" s="3">
        <v>45115</v>
      </c>
      <c r="I236" s="5">
        <v>0.58680555555555558</v>
      </c>
      <c r="J236" s="1">
        <f t="shared" si="6"/>
        <v>2023</v>
      </c>
      <c r="K236" t="str">
        <f t="shared" si="7"/>
        <v>Jul</v>
      </c>
    </row>
    <row r="237" spans="1:11" x14ac:dyDescent="0.35">
      <c r="A237">
        <v>238</v>
      </c>
      <c r="B237" t="s">
        <v>1</v>
      </c>
      <c r="C237" t="s">
        <v>2</v>
      </c>
      <c r="D237" t="s">
        <v>3</v>
      </c>
      <c r="E237" t="s">
        <v>66</v>
      </c>
      <c r="F237" t="str">
        <f>VLOOKUP(E237,Sheet1!A:B,2,FALSE)</f>
        <v>Others</v>
      </c>
      <c r="G237" s="1" t="s">
        <v>15</v>
      </c>
      <c r="H237" s="3">
        <v>45115</v>
      </c>
      <c r="I237" s="5">
        <v>0.59166666666666667</v>
      </c>
      <c r="J237" s="1">
        <f t="shared" si="6"/>
        <v>2023</v>
      </c>
      <c r="K237" t="str">
        <f t="shared" si="7"/>
        <v>Jul</v>
      </c>
    </row>
    <row r="238" spans="1:11" x14ac:dyDescent="0.35">
      <c r="A238">
        <v>239</v>
      </c>
      <c r="B238" t="s">
        <v>23</v>
      </c>
      <c r="C238" t="s">
        <v>2</v>
      </c>
      <c r="D238" t="s">
        <v>3</v>
      </c>
      <c r="E238" t="s">
        <v>72</v>
      </c>
      <c r="F238" t="str">
        <f>VLOOKUP(E238,Sheet1!A:B,2,FALSE)</f>
        <v>North Central</v>
      </c>
      <c r="G238" s="1" t="s">
        <v>15</v>
      </c>
      <c r="H238" s="3">
        <v>45115</v>
      </c>
      <c r="I238" s="5">
        <v>0.59305555555555556</v>
      </c>
      <c r="J238" s="1">
        <f t="shared" si="6"/>
        <v>2023</v>
      </c>
      <c r="K238" t="str">
        <f t="shared" si="7"/>
        <v>Jul</v>
      </c>
    </row>
    <row r="239" spans="1:11" x14ac:dyDescent="0.35">
      <c r="A239">
        <v>240</v>
      </c>
      <c r="B239" t="s">
        <v>25</v>
      </c>
      <c r="C239" t="s">
        <v>5</v>
      </c>
      <c r="D239" t="s">
        <v>3</v>
      </c>
      <c r="E239" t="s">
        <v>4</v>
      </c>
      <c r="F239" t="str">
        <f>VLOOKUP(E239,Sheet1!A:B,2,FALSE)</f>
        <v>South West</v>
      </c>
      <c r="G239" s="1" t="s">
        <v>15</v>
      </c>
      <c r="H239" s="3">
        <v>45115</v>
      </c>
      <c r="I239" s="5">
        <v>0.60624999999999996</v>
      </c>
      <c r="J239" s="1">
        <f t="shared" si="6"/>
        <v>2023</v>
      </c>
      <c r="K239" t="str">
        <f t="shared" si="7"/>
        <v>Jul</v>
      </c>
    </row>
    <row r="240" spans="1:11" x14ac:dyDescent="0.35">
      <c r="A240">
        <v>241</v>
      </c>
      <c r="B240" t="s">
        <v>49</v>
      </c>
      <c r="C240" t="s">
        <v>2</v>
      </c>
      <c r="D240" t="s">
        <v>3</v>
      </c>
      <c r="E240" t="s">
        <v>4</v>
      </c>
      <c r="F240" t="str">
        <f>VLOOKUP(E240,Sheet1!A:B,2,FALSE)</f>
        <v>South West</v>
      </c>
      <c r="G240" s="1" t="s">
        <v>15</v>
      </c>
      <c r="H240" s="3">
        <v>45115</v>
      </c>
      <c r="I240" s="5">
        <v>0.60763888888888884</v>
      </c>
      <c r="J240" s="1">
        <f t="shared" si="6"/>
        <v>2023</v>
      </c>
      <c r="K240" t="str">
        <f t="shared" si="7"/>
        <v>Jul</v>
      </c>
    </row>
    <row r="241" spans="1:11" x14ac:dyDescent="0.35">
      <c r="A241">
        <v>242</v>
      </c>
      <c r="B241" t="s">
        <v>1</v>
      </c>
      <c r="C241" t="s">
        <v>2</v>
      </c>
      <c r="D241" t="s">
        <v>3</v>
      </c>
      <c r="E241" t="s">
        <v>29</v>
      </c>
      <c r="F241" t="str">
        <f>VLOOKUP(E241,Sheet1!A:B,2,FALSE)</f>
        <v>North East</v>
      </c>
      <c r="G241" s="1" t="s">
        <v>15</v>
      </c>
      <c r="H241" s="3">
        <v>45115</v>
      </c>
      <c r="I241" s="5">
        <v>0.60763888888888884</v>
      </c>
      <c r="J241" s="1">
        <f t="shared" si="6"/>
        <v>2023</v>
      </c>
      <c r="K241" t="str">
        <f t="shared" si="7"/>
        <v>Jul</v>
      </c>
    </row>
    <row r="242" spans="1:11" x14ac:dyDescent="0.35">
      <c r="A242">
        <v>243</v>
      </c>
      <c r="B242" t="s">
        <v>25</v>
      </c>
      <c r="C242" t="s">
        <v>2</v>
      </c>
      <c r="D242" t="s">
        <v>3</v>
      </c>
      <c r="E242" t="s">
        <v>19</v>
      </c>
      <c r="F242" t="str">
        <f>VLOOKUP(E242,Sheet1!A:B,2,FALSE)</f>
        <v>South West</v>
      </c>
      <c r="G242" s="1" t="s">
        <v>15</v>
      </c>
      <c r="H242" s="3">
        <v>45115</v>
      </c>
      <c r="I242" s="5">
        <v>0.61458333333333337</v>
      </c>
      <c r="J242" s="1">
        <f t="shared" si="6"/>
        <v>2023</v>
      </c>
      <c r="K242" t="str">
        <f t="shared" si="7"/>
        <v>Jul</v>
      </c>
    </row>
    <row r="243" spans="1:11" x14ac:dyDescent="0.35">
      <c r="A243">
        <v>244</v>
      </c>
      <c r="B243" t="s">
        <v>23</v>
      </c>
      <c r="C243" t="s">
        <v>2</v>
      </c>
      <c r="D243" t="s">
        <v>6</v>
      </c>
      <c r="E243" t="s">
        <v>66</v>
      </c>
      <c r="F243" t="str">
        <f>VLOOKUP(E243,Sheet1!A:B,2,FALSE)</f>
        <v>Others</v>
      </c>
      <c r="G243" s="1" t="s">
        <v>15</v>
      </c>
      <c r="H243" s="3">
        <v>45115</v>
      </c>
      <c r="I243" s="5">
        <v>0.62152777777777779</v>
      </c>
      <c r="J243" s="1">
        <f t="shared" si="6"/>
        <v>2023</v>
      </c>
      <c r="K243" t="str">
        <f t="shared" si="7"/>
        <v>Jul</v>
      </c>
    </row>
    <row r="244" spans="1:11" x14ac:dyDescent="0.35">
      <c r="A244">
        <v>245</v>
      </c>
      <c r="B244" t="s">
        <v>12</v>
      </c>
      <c r="C244" t="s">
        <v>2</v>
      </c>
      <c r="D244" t="s">
        <v>3</v>
      </c>
      <c r="E244" t="s">
        <v>4</v>
      </c>
      <c r="F244" t="str">
        <f>VLOOKUP(E244,Sheet1!A:B,2,FALSE)</f>
        <v>South West</v>
      </c>
      <c r="G244" s="1" t="s">
        <v>15</v>
      </c>
      <c r="H244" s="3">
        <v>45115</v>
      </c>
      <c r="I244" s="5">
        <v>0.62291666666666667</v>
      </c>
      <c r="J244" s="1">
        <f t="shared" si="6"/>
        <v>2023</v>
      </c>
      <c r="K244" t="str">
        <f t="shared" si="7"/>
        <v>Jul</v>
      </c>
    </row>
    <row r="245" spans="1:11" x14ac:dyDescent="0.35">
      <c r="A245">
        <v>246</v>
      </c>
      <c r="B245" t="s">
        <v>49</v>
      </c>
      <c r="C245" t="s">
        <v>2</v>
      </c>
      <c r="D245" t="s">
        <v>3</v>
      </c>
      <c r="E245" t="s">
        <v>4</v>
      </c>
      <c r="F245" t="str">
        <f>VLOOKUP(E245,Sheet1!A:B,2,FALSE)</f>
        <v>South West</v>
      </c>
      <c r="G245" s="1" t="s">
        <v>15</v>
      </c>
      <c r="H245" s="3">
        <v>45115</v>
      </c>
      <c r="I245" s="5">
        <v>0.62847222222222221</v>
      </c>
      <c r="J245" s="1">
        <f t="shared" si="6"/>
        <v>2023</v>
      </c>
      <c r="K245" t="str">
        <f t="shared" si="7"/>
        <v>Jul</v>
      </c>
    </row>
    <row r="246" spans="1:11" x14ac:dyDescent="0.35">
      <c r="A246">
        <v>247</v>
      </c>
      <c r="B246" t="s">
        <v>49</v>
      </c>
      <c r="C246" t="s">
        <v>5</v>
      </c>
      <c r="D246" t="s">
        <v>3</v>
      </c>
      <c r="E246" s="1" t="s">
        <v>18</v>
      </c>
      <c r="F246" t="str">
        <f>VLOOKUP(E246,Sheet1!A:B,2,FALSE)</f>
        <v>South East</v>
      </c>
      <c r="G246" s="1" t="s">
        <v>15</v>
      </c>
      <c r="H246" s="3">
        <v>45115</v>
      </c>
      <c r="I246" s="5">
        <v>0.63680555555555551</v>
      </c>
      <c r="J246" s="1">
        <f t="shared" si="6"/>
        <v>2023</v>
      </c>
      <c r="K246" t="str">
        <f t="shared" si="7"/>
        <v>Jul</v>
      </c>
    </row>
    <row r="247" spans="1:11" x14ac:dyDescent="0.35">
      <c r="A247">
        <v>248</v>
      </c>
      <c r="B247" t="s">
        <v>139</v>
      </c>
      <c r="C247" t="s">
        <v>5</v>
      </c>
      <c r="D247" t="s">
        <v>3</v>
      </c>
      <c r="E247" t="s">
        <v>36</v>
      </c>
      <c r="F247" t="str">
        <f>VLOOKUP(E247,Sheet1!A:B,2,FALSE)</f>
        <v>South West</v>
      </c>
      <c r="G247" s="1" t="s">
        <v>15</v>
      </c>
      <c r="H247" s="3">
        <v>45115</v>
      </c>
      <c r="I247" s="5">
        <v>0.66180555555555554</v>
      </c>
      <c r="J247" s="1">
        <f t="shared" si="6"/>
        <v>2023</v>
      </c>
      <c r="K247" t="str">
        <f t="shared" si="7"/>
        <v>Jul</v>
      </c>
    </row>
    <row r="248" spans="1:11" x14ac:dyDescent="0.35">
      <c r="A248">
        <v>249</v>
      </c>
      <c r="B248" t="s">
        <v>49</v>
      </c>
      <c r="C248" t="s">
        <v>5</v>
      </c>
      <c r="D248" t="s">
        <v>3</v>
      </c>
      <c r="E248" t="s">
        <v>8</v>
      </c>
      <c r="F248" t="str">
        <f>VLOOKUP(E248,Sheet1!A:B,2,FALSE)</f>
        <v>South West</v>
      </c>
      <c r="G248" s="1" t="s">
        <v>15</v>
      </c>
      <c r="H248" s="3">
        <v>45115</v>
      </c>
      <c r="I248" s="5">
        <v>0.66736111111111107</v>
      </c>
      <c r="J248" s="1">
        <f t="shared" si="6"/>
        <v>2023</v>
      </c>
      <c r="K248" t="str">
        <f t="shared" si="7"/>
        <v>Jul</v>
      </c>
    </row>
    <row r="249" spans="1:11" x14ac:dyDescent="0.35">
      <c r="A249">
        <v>250</v>
      </c>
      <c r="B249" t="s">
        <v>23</v>
      </c>
      <c r="C249" t="s">
        <v>2</v>
      </c>
      <c r="D249" t="s">
        <v>6</v>
      </c>
      <c r="E249" t="s">
        <v>19</v>
      </c>
      <c r="F249" t="str">
        <f>VLOOKUP(E249,Sheet1!A:B,2,FALSE)</f>
        <v>South West</v>
      </c>
      <c r="G249" s="1" t="s">
        <v>15</v>
      </c>
      <c r="H249" s="3">
        <v>45115</v>
      </c>
      <c r="I249" s="5">
        <v>0.67361111111111116</v>
      </c>
      <c r="J249" s="1">
        <f t="shared" si="6"/>
        <v>2023</v>
      </c>
      <c r="K249" t="str">
        <f t="shared" si="7"/>
        <v>Jul</v>
      </c>
    </row>
    <row r="250" spans="1:11" x14ac:dyDescent="0.35">
      <c r="A250">
        <v>251</v>
      </c>
      <c r="B250" t="s">
        <v>119</v>
      </c>
      <c r="C250" t="s">
        <v>5</v>
      </c>
      <c r="D250" t="s">
        <v>3</v>
      </c>
      <c r="E250" t="s">
        <v>8</v>
      </c>
      <c r="F250" t="str">
        <f>VLOOKUP(E250,Sheet1!A:B,2,FALSE)</f>
        <v>South West</v>
      </c>
      <c r="G250" s="1" t="s">
        <v>15</v>
      </c>
      <c r="H250" s="3">
        <v>45115</v>
      </c>
      <c r="I250" s="5">
        <v>0.69374999999999998</v>
      </c>
      <c r="J250" s="1">
        <f t="shared" si="6"/>
        <v>2023</v>
      </c>
      <c r="K250" t="str">
        <f t="shared" si="7"/>
        <v>Jul</v>
      </c>
    </row>
    <row r="251" spans="1:11" x14ac:dyDescent="0.35">
      <c r="A251">
        <v>252</v>
      </c>
      <c r="B251" t="s">
        <v>49</v>
      </c>
      <c r="C251" t="s">
        <v>5</v>
      </c>
      <c r="D251" t="s">
        <v>3</v>
      </c>
      <c r="E251" t="s">
        <v>19</v>
      </c>
      <c r="F251" t="str">
        <f>VLOOKUP(E251,Sheet1!A:B,2,FALSE)</f>
        <v>South West</v>
      </c>
      <c r="G251" s="1" t="s">
        <v>15</v>
      </c>
      <c r="H251" s="3">
        <v>45115</v>
      </c>
      <c r="I251" s="5">
        <v>0.71944444444444444</v>
      </c>
      <c r="J251" s="1">
        <f t="shared" si="6"/>
        <v>2023</v>
      </c>
      <c r="K251" t="str">
        <f t="shared" si="7"/>
        <v>Jul</v>
      </c>
    </row>
    <row r="252" spans="1:11" x14ac:dyDescent="0.35">
      <c r="A252">
        <v>253</v>
      </c>
      <c r="B252" t="s">
        <v>1</v>
      </c>
      <c r="C252" t="s">
        <v>5</v>
      </c>
      <c r="D252" t="s">
        <v>3</v>
      </c>
      <c r="E252" t="s">
        <v>4</v>
      </c>
      <c r="F252" t="str">
        <f>VLOOKUP(E252,Sheet1!A:B,2,FALSE)</f>
        <v>South West</v>
      </c>
      <c r="G252" s="1" t="s">
        <v>15</v>
      </c>
      <c r="H252" s="3">
        <v>45115</v>
      </c>
      <c r="I252" s="5">
        <v>0.77083333333333337</v>
      </c>
      <c r="J252" s="1">
        <f t="shared" si="6"/>
        <v>2023</v>
      </c>
      <c r="K252" t="str">
        <f t="shared" si="7"/>
        <v>Jul</v>
      </c>
    </row>
    <row r="253" spans="1:11" x14ac:dyDescent="0.35">
      <c r="A253">
        <v>254</v>
      </c>
      <c r="B253" t="s">
        <v>12</v>
      </c>
      <c r="C253" t="s">
        <v>5</v>
      </c>
      <c r="D253" t="s">
        <v>6</v>
      </c>
      <c r="E253" t="s">
        <v>8</v>
      </c>
      <c r="F253" t="str">
        <f>VLOOKUP(E253,Sheet1!A:B,2,FALSE)</f>
        <v>South West</v>
      </c>
      <c r="G253" s="1" t="s">
        <v>15</v>
      </c>
      <c r="H253" s="3">
        <v>45115</v>
      </c>
      <c r="I253" s="5">
        <v>0.9145833333333333</v>
      </c>
      <c r="J253" s="1">
        <f t="shared" si="6"/>
        <v>2023</v>
      </c>
      <c r="K253" t="str">
        <f t="shared" si="7"/>
        <v>Jul</v>
      </c>
    </row>
    <row r="254" spans="1:11" x14ac:dyDescent="0.35">
      <c r="A254">
        <v>255</v>
      </c>
      <c r="B254" t="s">
        <v>25</v>
      </c>
      <c r="C254" t="s">
        <v>2</v>
      </c>
      <c r="D254" t="s">
        <v>3</v>
      </c>
      <c r="E254" t="s">
        <v>4</v>
      </c>
      <c r="F254" t="str">
        <f>VLOOKUP(E254,Sheet1!A:B,2,FALSE)</f>
        <v>South West</v>
      </c>
      <c r="G254" s="1" t="s">
        <v>15</v>
      </c>
      <c r="H254" s="3">
        <v>45115</v>
      </c>
      <c r="I254" s="5">
        <v>0.9506944444444444</v>
      </c>
      <c r="J254" s="1">
        <f t="shared" si="6"/>
        <v>2023</v>
      </c>
      <c r="K254" t="str">
        <f t="shared" si="7"/>
        <v>Jul</v>
      </c>
    </row>
    <row r="255" spans="1:11" x14ac:dyDescent="0.35">
      <c r="A255">
        <v>256</v>
      </c>
      <c r="B255" t="s">
        <v>12</v>
      </c>
      <c r="C255" t="s">
        <v>2</v>
      </c>
      <c r="D255" t="s">
        <v>3</v>
      </c>
      <c r="E255" t="s">
        <v>30</v>
      </c>
      <c r="F255" t="str">
        <f>VLOOKUP(E255,Sheet1!A:B,2,FALSE)</f>
        <v>North Central</v>
      </c>
      <c r="G255" s="1" t="s">
        <v>15</v>
      </c>
      <c r="H255" s="3">
        <v>45115</v>
      </c>
      <c r="I255" s="5">
        <v>0.9868055555555556</v>
      </c>
      <c r="J255" s="1">
        <f t="shared" si="6"/>
        <v>2023</v>
      </c>
      <c r="K255" t="str">
        <f t="shared" si="7"/>
        <v>Jul</v>
      </c>
    </row>
    <row r="256" spans="1:11" x14ac:dyDescent="0.35">
      <c r="A256">
        <v>257</v>
      </c>
      <c r="B256" t="s">
        <v>155</v>
      </c>
      <c r="C256" t="s">
        <v>5</v>
      </c>
      <c r="D256" t="s">
        <v>3</v>
      </c>
      <c r="E256" t="s">
        <v>4</v>
      </c>
      <c r="F256" t="str">
        <f>VLOOKUP(E256,Sheet1!A:B,2,FALSE)</f>
        <v>South West</v>
      </c>
      <c r="G256" s="1" t="s">
        <v>15</v>
      </c>
      <c r="H256" s="3">
        <v>45146</v>
      </c>
      <c r="I256" s="5">
        <v>6.9444444444444441E-3</v>
      </c>
      <c r="J256" s="1">
        <f t="shared" si="6"/>
        <v>2023</v>
      </c>
      <c r="K256" t="str">
        <f t="shared" si="7"/>
        <v>Aug</v>
      </c>
    </row>
    <row r="257" spans="1:11" x14ac:dyDescent="0.35">
      <c r="A257">
        <v>258</v>
      </c>
      <c r="B257" t="s">
        <v>155</v>
      </c>
      <c r="C257" t="s">
        <v>5</v>
      </c>
      <c r="D257" t="s">
        <v>3</v>
      </c>
      <c r="E257" t="s">
        <v>4</v>
      </c>
      <c r="F257" t="str">
        <f>VLOOKUP(E257,Sheet1!A:B,2,FALSE)</f>
        <v>South West</v>
      </c>
      <c r="G257" s="1" t="s">
        <v>15</v>
      </c>
      <c r="H257" s="3">
        <v>45146</v>
      </c>
      <c r="I257" s="5">
        <v>6.9444444444444441E-3</v>
      </c>
      <c r="J257" s="1">
        <f t="shared" si="6"/>
        <v>2023</v>
      </c>
      <c r="K257" t="str">
        <f t="shared" si="7"/>
        <v>Aug</v>
      </c>
    </row>
    <row r="258" spans="1:11" x14ac:dyDescent="0.35">
      <c r="A258">
        <v>259</v>
      </c>
      <c r="B258" t="s">
        <v>111</v>
      </c>
      <c r="C258" t="s">
        <v>5</v>
      </c>
      <c r="D258" t="s">
        <v>3</v>
      </c>
      <c r="E258" t="s">
        <v>73</v>
      </c>
      <c r="F258" t="str">
        <f>VLOOKUP(E258,Sheet1!A:B,2,FALSE)</f>
        <v>South South</v>
      </c>
      <c r="G258" s="1" t="s">
        <v>15</v>
      </c>
      <c r="H258" s="3">
        <v>45146</v>
      </c>
      <c r="I258" s="5">
        <v>0.35555555555555557</v>
      </c>
      <c r="J258" s="1">
        <f t="shared" si="6"/>
        <v>2023</v>
      </c>
      <c r="K258" t="str">
        <f t="shared" si="7"/>
        <v>Aug</v>
      </c>
    </row>
    <row r="259" spans="1:11" x14ac:dyDescent="0.35">
      <c r="A259">
        <v>260</v>
      </c>
      <c r="B259" t="s">
        <v>148</v>
      </c>
      <c r="C259" t="s">
        <v>2</v>
      </c>
      <c r="D259" t="s">
        <v>3</v>
      </c>
      <c r="E259" t="s">
        <v>4</v>
      </c>
      <c r="F259" t="str">
        <f>VLOOKUP(E259,Sheet1!A:B,2,FALSE)</f>
        <v>South West</v>
      </c>
      <c r="G259" s="1" t="s">
        <v>15</v>
      </c>
      <c r="H259" s="3">
        <v>45146</v>
      </c>
      <c r="I259" s="5">
        <v>0.40069444444444446</v>
      </c>
      <c r="J259" s="1">
        <f t="shared" ref="J259:J322" si="8">YEAR(H259)</f>
        <v>2023</v>
      </c>
      <c r="K259" t="str">
        <f t="shared" ref="K259:K322" si="9">TEXT(H259,"mmm")</f>
        <v>Aug</v>
      </c>
    </row>
    <row r="260" spans="1:11" x14ac:dyDescent="0.35">
      <c r="A260">
        <v>261</v>
      </c>
      <c r="B260" t="s">
        <v>49</v>
      </c>
      <c r="C260" t="s">
        <v>2</v>
      </c>
      <c r="D260" t="s">
        <v>3</v>
      </c>
      <c r="E260" t="s">
        <v>19</v>
      </c>
      <c r="F260" t="str">
        <f>VLOOKUP(E260,Sheet1!A:B,2,FALSE)</f>
        <v>South West</v>
      </c>
      <c r="G260" s="1" t="s">
        <v>15</v>
      </c>
      <c r="H260" s="3">
        <v>45146</v>
      </c>
      <c r="I260" s="5">
        <v>0.40138888888888891</v>
      </c>
      <c r="J260" s="1">
        <f t="shared" si="8"/>
        <v>2023</v>
      </c>
      <c r="K260" t="str">
        <f t="shared" si="9"/>
        <v>Aug</v>
      </c>
    </row>
    <row r="261" spans="1:11" x14ac:dyDescent="0.35">
      <c r="A261">
        <v>262</v>
      </c>
      <c r="B261" t="s">
        <v>49</v>
      </c>
      <c r="C261" t="s">
        <v>2</v>
      </c>
      <c r="D261" t="s">
        <v>3</v>
      </c>
      <c r="E261" t="s">
        <v>36</v>
      </c>
      <c r="F261" t="str">
        <f>VLOOKUP(E261,Sheet1!A:B,2,FALSE)</f>
        <v>South West</v>
      </c>
      <c r="G261" s="1" t="s">
        <v>15</v>
      </c>
      <c r="H261" s="3">
        <v>45146</v>
      </c>
      <c r="I261" s="5">
        <v>0.40208333333333335</v>
      </c>
      <c r="J261" s="1">
        <f t="shared" si="8"/>
        <v>2023</v>
      </c>
      <c r="K261" t="str">
        <f t="shared" si="9"/>
        <v>Aug</v>
      </c>
    </row>
    <row r="262" spans="1:11" x14ac:dyDescent="0.35">
      <c r="A262">
        <v>263</v>
      </c>
      <c r="B262" t="s">
        <v>49</v>
      </c>
      <c r="C262" t="s">
        <v>5</v>
      </c>
      <c r="D262" t="s">
        <v>66</v>
      </c>
      <c r="E262" t="s">
        <v>72</v>
      </c>
      <c r="F262" t="str">
        <f>VLOOKUP(E262,Sheet1!A:B,2,FALSE)</f>
        <v>North Central</v>
      </c>
      <c r="G262" s="1" t="s">
        <v>15</v>
      </c>
      <c r="H262" s="3">
        <v>45146</v>
      </c>
      <c r="I262" s="5">
        <v>0.40486111111111112</v>
      </c>
      <c r="J262" s="1">
        <f t="shared" si="8"/>
        <v>2023</v>
      </c>
      <c r="K262" t="str">
        <f t="shared" si="9"/>
        <v>Aug</v>
      </c>
    </row>
    <row r="263" spans="1:11" x14ac:dyDescent="0.35">
      <c r="A263">
        <v>264</v>
      </c>
      <c r="B263" t="s">
        <v>139</v>
      </c>
      <c r="C263" t="s">
        <v>5</v>
      </c>
      <c r="D263" t="s">
        <v>7</v>
      </c>
      <c r="E263" t="s">
        <v>13</v>
      </c>
      <c r="F263" t="str">
        <f>VLOOKUP(E263,Sheet1!A:B,2,FALSE)</f>
        <v>South West</v>
      </c>
      <c r="G263" s="1" t="s">
        <v>15</v>
      </c>
      <c r="H263" s="3">
        <v>45146</v>
      </c>
      <c r="I263" s="5">
        <v>0.40763888888888888</v>
      </c>
      <c r="J263" s="1">
        <f t="shared" si="8"/>
        <v>2023</v>
      </c>
      <c r="K263" t="str">
        <f t="shared" si="9"/>
        <v>Aug</v>
      </c>
    </row>
    <row r="264" spans="1:11" x14ac:dyDescent="0.35">
      <c r="A264">
        <v>265</v>
      </c>
      <c r="B264" t="s">
        <v>23</v>
      </c>
      <c r="C264" t="s">
        <v>2</v>
      </c>
      <c r="D264" t="s">
        <v>3</v>
      </c>
      <c r="E264" t="s">
        <v>41</v>
      </c>
      <c r="F264" t="str">
        <f>VLOOKUP(E264,Sheet1!A:B,2,FALSE)</f>
        <v>South South</v>
      </c>
      <c r="G264" s="1" t="s">
        <v>15</v>
      </c>
      <c r="H264" s="3">
        <v>45146</v>
      </c>
      <c r="I264" s="5">
        <v>0.40833333333333333</v>
      </c>
      <c r="J264" s="1">
        <f t="shared" si="8"/>
        <v>2023</v>
      </c>
      <c r="K264" t="str">
        <f t="shared" si="9"/>
        <v>Aug</v>
      </c>
    </row>
    <row r="265" spans="1:11" x14ac:dyDescent="0.35">
      <c r="A265">
        <v>266</v>
      </c>
      <c r="B265" t="s">
        <v>23</v>
      </c>
      <c r="C265" t="s">
        <v>5</v>
      </c>
      <c r="D265" t="s">
        <v>7</v>
      </c>
      <c r="E265" t="s">
        <v>4</v>
      </c>
      <c r="F265" t="str">
        <f>VLOOKUP(E265,Sheet1!A:B,2,FALSE)</f>
        <v>South West</v>
      </c>
      <c r="G265" s="1" t="s">
        <v>15</v>
      </c>
      <c r="H265" s="3">
        <v>45146</v>
      </c>
      <c r="I265" s="5">
        <v>0.40972222222222221</v>
      </c>
      <c r="J265" s="1">
        <f t="shared" si="8"/>
        <v>2023</v>
      </c>
      <c r="K265" t="str">
        <f t="shared" si="9"/>
        <v>Aug</v>
      </c>
    </row>
    <row r="266" spans="1:11" x14ac:dyDescent="0.35">
      <c r="A266">
        <v>267</v>
      </c>
      <c r="B266" t="s">
        <v>66</v>
      </c>
      <c r="C266" t="s">
        <v>2</v>
      </c>
      <c r="D266" t="s">
        <v>3</v>
      </c>
      <c r="E266" t="s">
        <v>22</v>
      </c>
      <c r="F266" t="str">
        <f>VLOOKUP(E266,Sheet1!A:B,2,FALSE)</f>
        <v>South West</v>
      </c>
      <c r="G266" s="1" t="s">
        <v>15</v>
      </c>
      <c r="H266" s="3">
        <v>45146</v>
      </c>
      <c r="I266" s="5">
        <v>0.42222222222222222</v>
      </c>
      <c r="J266" s="1">
        <f t="shared" si="8"/>
        <v>2023</v>
      </c>
      <c r="K266" t="str">
        <f t="shared" si="9"/>
        <v>Aug</v>
      </c>
    </row>
    <row r="267" spans="1:11" x14ac:dyDescent="0.35">
      <c r="A267">
        <v>268</v>
      </c>
      <c r="B267" t="s">
        <v>9</v>
      </c>
      <c r="C267" t="s">
        <v>5</v>
      </c>
      <c r="D267" t="s">
        <v>3</v>
      </c>
      <c r="E267" s="1" t="s">
        <v>79</v>
      </c>
      <c r="F267" t="str">
        <f>VLOOKUP(E267,Sheet1!A:B,2,FALSE)</f>
        <v>Others</v>
      </c>
      <c r="G267" s="1" t="s">
        <v>79</v>
      </c>
      <c r="H267" s="3">
        <v>45146</v>
      </c>
      <c r="I267" s="5">
        <v>0.42569444444444443</v>
      </c>
      <c r="J267" s="1">
        <f t="shared" si="8"/>
        <v>2023</v>
      </c>
      <c r="K267" t="str">
        <f t="shared" si="9"/>
        <v>Aug</v>
      </c>
    </row>
    <row r="268" spans="1:11" x14ac:dyDescent="0.35">
      <c r="A268">
        <v>269</v>
      </c>
      <c r="B268" t="s">
        <v>31</v>
      </c>
      <c r="C268" t="s">
        <v>5</v>
      </c>
      <c r="D268" t="s">
        <v>3</v>
      </c>
      <c r="E268" t="s">
        <v>66</v>
      </c>
      <c r="F268" t="str">
        <f>VLOOKUP(E268,Sheet1!A:B,2,FALSE)</f>
        <v>Others</v>
      </c>
      <c r="G268" s="1" t="s">
        <v>15</v>
      </c>
      <c r="H268" s="3">
        <v>45146</v>
      </c>
      <c r="I268" s="5">
        <v>0.42708333333333331</v>
      </c>
      <c r="J268" s="1">
        <f t="shared" si="8"/>
        <v>2023</v>
      </c>
      <c r="K268" t="str">
        <f t="shared" si="9"/>
        <v>Aug</v>
      </c>
    </row>
    <row r="269" spans="1:11" x14ac:dyDescent="0.35">
      <c r="A269">
        <v>270</v>
      </c>
      <c r="B269" t="s">
        <v>31</v>
      </c>
      <c r="C269" t="s">
        <v>5</v>
      </c>
      <c r="D269" t="s">
        <v>3</v>
      </c>
      <c r="E269" t="s">
        <v>66</v>
      </c>
      <c r="F269" t="str">
        <f>VLOOKUP(E269,Sheet1!A:B,2,FALSE)</f>
        <v>Others</v>
      </c>
      <c r="G269" s="1" t="s">
        <v>15</v>
      </c>
      <c r="H269" s="3">
        <v>45146</v>
      </c>
      <c r="I269" s="5">
        <v>0.42708333333333331</v>
      </c>
      <c r="J269" s="1">
        <f t="shared" si="8"/>
        <v>2023</v>
      </c>
      <c r="K269" t="str">
        <f t="shared" si="9"/>
        <v>Aug</v>
      </c>
    </row>
    <row r="270" spans="1:11" x14ac:dyDescent="0.35">
      <c r="A270">
        <v>271</v>
      </c>
      <c r="B270" t="s">
        <v>49</v>
      </c>
      <c r="C270" t="s">
        <v>2</v>
      </c>
      <c r="D270" t="s">
        <v>3</v>
      </c>
      <c r="E270" t="s">
        <v>66</v>
      </c>
      <c r="F270" t="str">
        <f>VLOOKUP(E270,Sheet1!A:B,2,FALSE)</f>
        <v>Others</v>
      </c>
      <c r="G270" s="1" t="s">
        <v>15</v>
      </c>
      <c r="H270" s="3">
        <v>45146</v>
      </c>
      <c r="I270" s="5">
        <v>0.4284722222222222</v>
      </c>
      <c r="J270" s="1">
        <f t="shared" si="8"/>
        <v>2023</v>
      </c>
      <c r="K270" t="str">
        <f t="shared" si="9"/>
        <v>Aug</v>
      </c>
    </row>
    <row r="271" spans="1:11" x14ac:dyDescent="0.35">
      <c r="A271">
        <v>272</v>
      </c>
      <c r="B271" t="s">
        <v>24</v>
      </c>
      <c r="C271" t="s">
        <v>2</v>
      </c>
      <c r="D271" t="s">
        <v>3</v>
      </c>
      <c r="E271" t="s">
        <v>51</v>
      </c>
      <c r="F271" t="str">
        <f>VLOOKUP(E271,Sheet1!A:B,2,FALSE)</f>
        <v>South East</v>
      </c>
      <c r="G271" s="1" t="s">
        <v>15</v>
      </c>
      <c r="H271" s="3">
        <v>45146</v>
      </c>
      <c r="I271" s="5">
        <v>0.42916666666666664</v>
      </c>
      <c r="J271" s="1">
        <f t="shared" si="8"/>
        <v>2023</v>
      </c>
      <c r="K271" t="str">
        <f t="shared" si="9"/>
        <v>Aug</v>
      </c>
    </row>
    <row r="272" spans="1:11" x14ac:dyDescent="0.35">
      <c r="A272">
        <v>273</v>
      </c>
      <c r="B272" t="s">
        <v>148</v>
      </c>
      <c r="C272" t="s">
        <v>2</v>
      </c>
      <c r="D272" t="s">
        <v>66</v>
      </c>
      <c r="E272" t="s">
        <v>36</v>
      </c>
      <c r="F272" t="str">
        <f>VLOOKUP(E272,Sheet1!A:B,2,FALSE)</f>
        <v>South West</v>
      </c>
      <c r="G272" s="1" t="s">
        <v>15</v>
      </c>
      <c r="H272" s="3">
        <v>45146</v>
      </c>
      <c r="I272" s="5">
        <v>0.42986111111111114</v>
      </c>
      <c r="J272" s="1">
        <f t="shared" si="8"/>
        <v>2023</v>
      </c>
      <c r="K272" t="str">
        <f t="shared" si="9"/>
        <v>Aug</v>
      </c>
    </row>
    <row r="273" spans="1:11" x14ac:dyDescent="0.35">
      <c r="A273">
        <v>274</v>
      </c>
      <c r="B273" t="s">
        <v>49</v>
      </c>
      <c r="C273" t="s">
        <v>5</v>
      </c>
      <c r="D273" t="s">
        <v>3</v>
      </c>
      <c r="E273" t="s">
        <v>4</v>
      </c>
      <c r="F273" t="str">
        <f>VLOOKUP(E273,Sheet1!A:B,2,FALSE)</f>
        <v>South West</v>
      </c>
      <c r="G273" s="1" t="s">
        <v>15</v>
      </c>
      <c r="H273" s="3">
        <v>45146</v>
      </c>
      <c r="I273" s="5">
        <v>0.45069444444444445</v>
      </c>
      <c r="J273" s="1">
        <f t="shared" si="8"/>
        <v>2023</v>
      </c>
      <c r="K273" t="str">
        <f t="shared" si="9"/>
        <v>Aug</v>
      </c>
    </row>
    <row r="274" spans="1:11" x14ac:dyDescent="0.35">
      <c r="A274">
        <v>275</v>
      </c>
      <c r="B274" t="s">
        <v>49</v>
      </c>
      <c r="C274" t="s">
        <v>2</v>
      </c>
      <c r="D274" t="s">
        <v>3</v>
      </c>
      <c r="E274" t="s">
        <v>8</v>
      </c>
      <c r="F274" t="str">
        <f>VLOOKUP(E274,Sheet1!A:B,2,FALSE)</f>
        <v>South West</v>
      </c>
      <c r="G274" s="1" t="s">
        <v>15</v>
      </c>
      <c r="H274" s="3">
        <v>45146</v>
      </c>
      <c r="I274" s="5">
        <v>0.4513888888888889</v>
      </c>
      <c r="J274" s="1">
        <f t="shared" si="8"/>
        <v>2023</v>
      </c>
      <c r="K274" t="str">
        <f t="shared" si="9"/>
        <v>Aug</v>
      </c>
    </row>
    <row r="275" spans="1:11" x14ac:dyDescent="0.35">
      <c r="A275">
        <v>276</v>
      </c>
      <c r="B275" t="s">
        <v>1</v>
      </c>
      <c r="C275" t="s">
        <v>2</v>
      </c>
      <c r="D275" t="s">
        <v>3</v>
      </c>
      <c r="E275" t="s">
        <v>13</v>
      </c>
      <c r="F275" t="str">
        <f>VLOOKUP(E275,Sheet1!A:B,2,FALSE)</f>
        <v>South West</v>
      </c>
      <c r="G275" s="1" t="s">
        <v>15</v>
      </c>
      <c r="H275" s="3">
        <v>45146</v>
      </c>
      <c r="I275" s="5">
        <v>0.4513888888888889</v>
      </c>
      <c r="J275" s="1">
        <f t="shared" si="8"/>
        <v>2023</v>
      </c>
      <c r="K275" t="str">
        <f t="shared" si="9"/>
        <v>Aug</v>
      </c>
    </row>
    <row r="276" spans="1:11" x14ac:dyDescent="0.35">
      <c r="A276">
        <v>277</v>
      </c>
      <c r="B276" t="s">
        <v>32</v>
      </c>
      <c r="C276" t="s">
        <v>2</v>
      </c>
      <c r="D276" t="s">
        <v>3</v>
      </c>
      <c r="E276" t="s">
        <v>4</v>
      </c>
      <c r="F276" t="str">
        <f>VLOOKUP(E276,Sheet1!A:B,2,FALSE)</f>
        <v>South West</v>
      </c>
      <c r="G276" s="1" t="s">
        <v>15</v>
      </c>
      <c r="H276" s="3">
        <v>45146</v>
      </c>
      <c r="I276" s="5">
        <v>0.45277777777777778</v>
      </c>
      <c r="J276" s="1">
        <f t="shared" si="8"/>
        <v>2023</v>
      </c>
      <c r="K276" t="str">
        <f t="shared" si="9"/>
        <v>Aug</v>
      </c>
    </row>
    <row r="277" spans="1:11" x14ac:dyDescent="0.35">
      <c r="A277">
        <v>278</v>
      </c>
      <c r="B277" t="s">
        <v>12</v>
      </c>
      <c r="C277" t="s">
        <v>2</v>
      </c>
      <c r="D277" t="s">
        <v>3</v>
      </c>
      <c r="E277" t="s">
        <v>4</v>
      </c>
      <c r="F277" t="str">
        <f>VLOOKUP(E277,Sheet1!A:B,2,FALSE)</f>
        <v>South West</v>
      </c>
      <c r="G277" s="1" t="s">
        <v>15</v>
      </c>
      <c r="H277" s="3">
        <v>45146</v>
      </c>
      <c r="I277" s="5">
        <v>0.45277777777777778</v>
      </c>
      <c r="J277" s="1">
        <f t="shared" si="8"/>
        <v>2023</v>
      </c>
      <c r="K277" t="str">
        <f t="shared" si="9"/>
        <v>Aug</v>
      </c>
    </row>
    <row r="278" spans="1:11" x14ac:dyDescent="0.35">
      <c r="A278">
        <v>279</v>
      </c>
      <c r="B278" t="s">
        <v>49</v>
      </c>
      <c r="C278" t="s">
        <v>2</v>
      </c>
      <c r="D278" t="s">
        <v>3</v>
      </c>
      <c r="E278" t="s">
        <v>8</v>
      </c>
      <c r="F278" t="str">
        <f>VLOOKUP(E278,Sheet1!A:B,2,FALSE)</f>
        <v>South West</v>
      </c>
      <c r="G278" s="1" t="s">
        <v>15</v>
      </c>
      <c r="H278" s="3">
        <v>45146</v>
      </c>
      <c r="I278" s="5">
        <v>0.45277777777777778</v>
      </c>
      <c r="J278" s="1">
        <f t="shared" si="8"/>
        <v>2023</v>
      </c>
      <c r="K278" t="str">
        <f t="shared" si="9"/>
        <v>Aug</v>
      </c>
    </row>
    <row r="279" spans="1:11" x14ac:dyDescent="0.35">
      <c r="A279">
        <v>280</v>
      </c>
      <c r="B279" t="s">
        <v>49</v>
      </c>
      <c r="C279" t="s">
        <v>2</v>
      </c>
      <c r="D279" t="s">
        <v>3</v>
      </c>
      <c r="E279" t="s">
        <v>8</v>
      </c>
      <c r="F279" t="str">
        <f>VLOOKUP(E279,Sheet1!A:B,2,FALSE)</f>
        <v>South West</v>
      </c>
      <c r="G279" s="1" t="s">
        <v>15</v>
      </c>
      <c r="H279" s="3">
        <v>45146</v>
      </c>
      <c r="I279" s="5">
        <v>0.45277777777777778</v>
      </c>
      <c r="J279" s="1">
        <f t="shared" si="8"/>
        <v>2023</v>
      </c>
      <c r="K279" t="str">
        <f t="shared" si="9"/>
        <v>Aug</v>
      </c>
    </row>
    <row r="280" spans="1:11" x14ac:dyDescent="0.35">
      <c r="A280">
        <v>281</v>
      </c>
      <c r="B280" t="s">
        <v>1</v>
      </c>
      <c r="C280" t="s">
        <v>2</v>
      </c>
      <c r="D280" t="s">
        <v>3</v>
      </c>
      <c r="E280" t="s">
        <v>4</v>
      </c>
      <c r="F280" t="str">
        <f>VLOOKUP(E280,Sheet1!A:B,2,FALSE)</f>
        <v>South West</v>
      </c>
      <c r="G280" s="1" t="s">
        <v>15</v>
      </c>
      <c r="H280" s="3">
        <v>45146</v>
      </c>
      <c r="I280" s="5">
        <v>0.45416666666666666</v>
      </c>
      <c r="J280" s="1">
        <f t="shared" si="8"/>
        <v>2023</v>
      </c>
      <c r="K280" t="str">
        <f t="shared" si="9"/>
        <v>Aug</v>
      </c>
    </row>
    <row r="281" spans="1:11" x14ac:dyDescent="0.35">
      <c r="A281">
        <v>282</v>
      </c>
      <c r="B281" t="s">
        <v>1</v>
      </c>
      <c r="C281" t="s">
        <v>2</v>
      </c>
      <c r="D281" t="s">
        <v>3</v>
      </c>
      <c r="E281" t="s">
        <v>4</v>
      </c>
      <c r="F281" t="str">
        <f>VLOOKUP(E281,Sheet1!A:B,2,FALSE)</f>
        <v>South West</v>
      </c>
      <c r="G281" s="1" t="s">
        <v>15</v>
      </c>
      <c r="H281" s="3">
        <v>45146</v>
      </c>
      <c r="I281" s="5">
        <v>0.45416666666666666</v>
      </c>
      <c r="J281" s="1">
        <f t="shared" si="8"/>
        <v>2023</v>
      </c>
      <c r="K281" t="str">
        <f t="shared" si="9"/>
        <v>Aug</v>
      </c>
    </row>
    <row r="282" spans="1:11" x14ac:dyDescent="0.35">
      <c r="A282">
        <v>283</v>
      </c>
      <c r="B282" t="s">
        <v>9</v>
      </c>
      <c r="C282" t="s">
        <v>5</v>
      </c>
      <c r="D282" t="s">
        <v>3</v>
      </c>
      <c r="E282" t="s">
        <v>73</v>
      </c>
      <c r="F282" t="str">
        <f>VLOOKUP(E282,Sheet1!A:B,2,FALSE)</f>
        <v>South South</v>
      </c>
      <c r="G282" s="1" t="s">
        <v>15</v>
      </c>
      <c r="H282" s="3">
        <v>45146</v>
      </c>
      <c r="I282" s="5">
        <v>0.46388888888888891</v>
      </c>
      <c r="J282" s="1">
        <f t="shared" si="8"/>
        <v>2023</v>
      </c>
      <c r="K282" t="str">
        <f t="shared" si="9"/>
        <v>Aug</v>
      </c>
    </row>
    <row r="283" spans="1:11" x14ac:dyDescent="0.35">
      <c r="A283">
        <v>284</v>
      </c>
      <c r="B283" t="s">
        <v>9</v>
      </c>
      <c r="C283" t="s">
        <v>5</v>
      </c>
      <c r="D283" t="s">
        <v>3</v>
      </c>
      <c r="E283" t="s">
        <v>36</v>
      </c>
      <c r="F283" t="str">
        <f>VLOOKUP(E283,Sheet1!A:B,2,FALSE)</f>
        <v>South West</v>
      </c>
      <c r="G283" s="1" t="s">
        <v>15</v>
      </c>
      <c r="H283" s="3">
        <v>45146</v>
      </c>
      <c r="I283" s="5">
        <v>0.46666666666666667</v>
      </c>
      <c r="J283" s="1">
        <f t="shared" si="8"/>
        <v>2023</v>
      </c>
      <c r="K283" t="str">
        <f t="shared" si="9"/>
        <v>Aug</v>
      </c>
    </row>
    <row r="284" spans="1:11" x14ac:dyDescent="0.35">
      <c r="A284">
        <v>285</v>
      </c>
      <c r="B284" t="s">
        <v>49</v>
      </c>
      <c r="C284" t="s">
        <v>5</v>
      </c>
      <c r="D284" t="s">
        <v>3</v>
      </c>
      <c r="E284" t="s">
        <v>41</v>
      </c>
      <c r="F284" t="str">
        <f>VLOOKUP(E284,Sheet1!A:B,2,FALSE)</f>
        <v>South South</v>
      </c>
      <c r="G284" s="1" t="s">
        <v>15</v>
      </c>
      <c r="H284" s="3">
        <v>45146</v>
      </c>
      <c r="I284" s="5">
        <v>0.47083333333333333</v>
      </c>
      <c r="J284" s="1">
        <f t="shared" si="8"/>
        <v>2023</v>
      </c>
      <c r="K284" t="str">
        <f t="shared" si="9"/>
        <v>Aug</v>
      </c>
    </row>
    <row r="285" spans="1:11" x14ac:dyDescent="0.35">
      <c r="A285">
        <v>286</v>
      </c>
      <c r="B285" t="s">
        <v>32</v>
      </c>
      <c r="C285" t="s">
        <v>5</v>
      </c>
      <c r="D285" t="s">
        <v>6</v>
      </c>
      <c r="E285" t="s">
        <v>8</v>
      </c>
      <c r="F285" t="str">
        <f>VLOOKUP(E285,Sheet1!A:B,2,FALSE)</f>
        <v>South West</v>
      </c>
      <c r="G285" s="1" t="s">
        <v>15</v>
      </c>
      <c r="H285" s="3">
        <v>45146</v>
      </c>
      <c r="I285" s="5">
        <v>0.48194444444444445</v>
      </c>
      <c r="J285" s="1">
        <f t="shared" si="8"/>
        <v>2023</v>
      </c>
      <c r="K285" t="str">
        <f t="shared" si="9"/>
        <v>Aug</v>
      </c>
    </row>
    <row r="286" spans="1:11" x14ac:dyDescent="0.35">
      <c r="A286">
        <v>287</v>
      </c>
      <c r="B286" t="s">
        <v>1</v>
      </c>
      <c r="C286" t="s">
        <v>2</v>
      </c>
      <c r="D286" t="s">
        <v>3</v>
      </c>
      <c r="E286" t="s">
        <v>19</v>
      </c>
      <c r="F286" t="str">
        <f>VLOOKUP(E286,Sheet1!A:B,2,FALSE)</f>
        <v>South West</v>
      </c>
      <c r="G286" s="1" t="s">
        <v>15</v>
      </c>
      <c r="H286" s="3">
        <v>45146</v>
      </c>
      <c r="I286" s="5">
        <v>0.49513888888888891</v>
      </c>
      <c r="J286" s="1">
        <f t="shared" si="8"/>
        <v>2023</v>
      </c>
      <c r="K286" t="str">
        <f t="shared" si="9"/>
        <v>Aug</v>
      </c>
    </row>
    <row r="287" spans="1:11" x14ac:dyDescent="0.35">
      <c r="A287">
        <v>288</v>
      </c>
      <c r="B287" t="s">
        <v>66</v>
      </c>
      <c r="C287" t="s">
        <v>2</v>
      </c>
      <c r="D287" t="s">
        <v>6</v>
      </c>
      <c r="E287" t="s">
        <v>8</v>
      </c>
      <c r="F287" t="str">
        <f>VLOOKUP(E287,Sheet1!A:B,2,FALSE)</f>
        <v>South West</v>
      </c>
      <c r="G287" s="1" t="s">
        <v>15</v>
      </c>
      <c r="H287" s="3">
        <v>45146</v>
      </c>
      <c r="I287" s="5">
        <v>0.49652777777777779</v>
      </c>
      <c r="J287" s="1">
        <f t="shared" si="8"/>
        <v>2023</v>
      </c>
      <c r="K287" t="str">
        <f t="shared" si="9"/>
        <v>Aug</v>
      </c>
    </row>
    <row r="288" spans="1:11" x14ac:dyDescent="0.35">
      <c r="A288">
        <v>289</v>
      </c>
      <c r="B288" t="s">
        <v>151</v>
      </c>
      <c r="C288" t="s">
        <v>5</v>
      </c>
      <c r="D288" t="s">
        <v>3</v>
      </c>
      <c r="E288" t="s">
        <v>77</v>
      </c>
      <c r="F288" t="str">
        <f>VLOOKUP(E288,Sheet1!A:B,2,FALSE)</f>
        <v>North Central</v>
      </c>
      <c r="G288" s="1" t="s">
        <v>15</v>
      </c>
      <c r="H288" s="3">
        <v>45146</v>
      </c>
      <c r="I288" s="5">
        <v>0.53125</v>
      </c>
      <c r="J288" s="1">
        <f t="shared" si="8"/>
        <v>2023</v>
      </c>
      <c r="K288" t="str">
        <f t="shared" si="9"/>
        <v>Aug</v>
      </c>
    </row>
    <row r="289" spans="1:11" x14ac:dyDescent="0.35">
      <c r="A289">
        <v>290</v>
      </c>
      <c r="B289" t="s">
        <v>49</v>
      </c>
      <c r="C289" t="s">
        <v>5</v>
      </c>
      <c r="D289" t="s">
        <v>6</v>
      </c>
      <c r="E289" t="s">
        <v>36</v>
      </c>
      <c r="F289" t="str">
        <f>VLOOKUP(E289,Sheet1!A:B,2,FALSE)</f>
        <v>South West</v>
      </c>
      <c r="G289" s="1" t="s">
        <v>15</v>
      </c>
      <c r="H289" s="3">
        <v>45146</v>
      </c>
      <c r="I289" s="5">
        <v>0.54513888888888884</v>
      </c>
      <c r="J289" s="1">
        <f t="shared" si="8"/>
        <v>2023</v>
      </c>
      <c r="K289" t="str">
        <f t="shared" si="9"/>
        <v>Aug</v>
      </c>
    </row>
    <row r="290" spans="1:11" x14ac:dyDescent="0.35">
      <c r="A290">
        <v>291</v>
      </c>
      <c r="B290" t="s">
        <v>152</v>
      </c>
      <c r="C290" t="s">
        <v>2</v>
      </c>
      <c r="D290" t="s">
        <v>3</v>
      </c>
      <c r="E290" t="s">
        <v>30</v>
      </c>
      <c r="F290" t="str">
        <f>VLOOKUP(E290,Sheet1!A:B,2,FALSE)</f>
        <v>North Central</v>
      </c>
      <c r="G290" s="1" t="s">
        <v>15</v>
      </c>
      <c r="H290" s="3">
        <v>45146</v>
      </c>
      <c r="I290" s="5">
        <v>0.62083333333333335</v>
      </c>
      <c r="J290" s="1">
        <f t="shared" si="8"/>
        <v>2023</v>
      </c>
      <c r="K290" t="str">
        <f t="shared" si="9"/>
        <v>Aug</v>
      </c>
    </row>
    <row r="291" spans="1:11" x14ac:dyDescent="0.35">
      <c r="A291">
        <v>292</v>
      </c>
      <c r="B291" t="s">
        <v>9</v>
      </c>
      <c r="C291" t="s">
        <v>2</v>
      </c>
      <c r="D291" t="s">
        <v>3</v>
      </c>
      <c r="E291" t="s">
        <v>8</v>
      </c>
      <c r="F291" t="str">
        <f>VLOOKUP(E291,Sheet1!A:B,2,FALSE)</f>
        <v>South West</v>
      </c>
      <c r="G291" s="1" t="s">
        <v>15</v>
      </c>
      <c r="H291" s="3">
        <v>45146</v>
      </c>
      <c r="I291" s="5">
        <v>0.62847222222222221</v>
      </c>
      <c r="J291" s="1">
        <f t="shared" si="8"/>
        <v>2023</v>
      </c>
      <c r="K291" t="str">
        <f t="shared" si="9"/>
        <v>Aug</v>
      </c>
    </row>
    <row r="292" spans="1:11" x14ac:dyDescent="0.35">
      <c r="A292">
        <v>293</v>
      </c>
      <c r="B292" t="s">
        <v>49</v>
      </c>
      <c r="C292" t="s">
        <v>2</v>
      </c>
      <c r="D292" t="s">
        <v>3</v>
      </c>
      <c r="E292" t="s">
        <v>36</v>
      </c>
      <c r="F292" t="str">
        <f>VLOOKUP(E292,Sheet1!A:B,2,FALSE)</f>
        <v>South West</v>
      </c>
      <c r="G292" s="1" t="s">
        <v>15</v>
      </c>
      <c r="H292" s="3">
        <v>45146</v>
      </c>
      <c r="I292" s="5">
        <v>0.63888888888888884</v>
      </c>
      <c r="J292" s="1">
        <f t="shared" si="8"/>
        <v>2023</v>
      </c>
      <c r="K292" t="str">
        <f t="shared" si="9"/>
        <v>Aug</v>
      </c>
    </row>
    <row r="293" spans="1:11" x14ac:dyDescent="0.35">
      <c r="A293">
        <v>294</v>
      </c>
      <c r="B293" t="s">
        <v>12</v>
      </c>
      <c r="C293" t="s">
        <v>2</v>
      </c>
      <c r="D293" t="s">
        <v>3</v>
      </c>
      <c r="E293" t="s">
        <v>69</v>
      </c>
      <c r="F293" t="str">
        <f>VLOOKUP(E293,Sheet1!A:B,2,FALSE)</f>
        <v>South East</v>
      </c>
      <c r="G293" s="1" t="s">
        <v>15</v>
      </c>
      <c r="H293" s="3">
        <v>45146</v>
      </c>
      <c r="I293" s="5">
        <v>0.64097222222222228</v>
      </c>
      <c r="J293" s="1">
        <f t="shared" si="8"/>
        <v>2023</v>
      </c>
      <c r="K293" t="str">
        <f t="shared" si="9"/>
        <v>Aug</v>
      </c>
    </row>
    <row r="294" spans="1:11" x14ac:dyDescent="0.35">
      <c r="A294">
        <v>295</v>
      </c>
      <c r="B294" t="s">
        <v>130</v>
      </c>
      <c r="C294" t="s">
        <v>2</v>
      </c>
      <c r="D294" t="s">
        <v>6</v>
      </c>
      <c r="E294" t="s">
        <v>4</v>
      </c>
      <c r="F294" t="str">
        <f>VLOOKUP(E294,Sheet1!A:B,2,FALSE)</f>
        <v>South West</v>
      </c>
      <c r="G294" s="1" t="s">
        <v>15</v>
      </c>
      <c r="H294" s="3">
        <v>45146</v>
      </c>
      <c r="I294" s="5">
        <v>0.64166666666666672</v>
      </c>
      <c r="J294" s="1">
        <f t="shared" si="8"/>
        <v>2023</v>
      </c>
      <c r="K294" t="str">
        <f t="shared" si="9"/>
        <v>Aug</v>
      </c>
    </row>
    <row r="295" spans="1:11" x14ac:dyDescent="0.35">
      <c r="A295">
        <v>296</v>
      </c>
      <c r="B295" t="s">
        <v>148</v>
      </c>
      <c r="C295" t="s">
        <v>2</v>
      </c>
      <c r="D295" t="s">
        <v>3</v>
      </c>
      <c r="E295" t="s">
        <v>19</v>
      </c>
      <c r="F295" t="str">
        <f>VLOOKUP(E295,Sheet1!A:B,2,FALSE)</f>
        <v>South West</v>
      </c>
      <c r="G295" s="1" t="s">
        <v>15</v>
      </c>
      <c r="H295" s="3">
        <v>45146</v>
      </c>
      <c r="I295" s="5">
        <v>0.65208333333333335</v>
      </c>
      <c r="J295" s="1">
        <f t="shared" si="8"/>
        <v>2023</v>
      </c>
      <c r="K295" t="str">
        <f t="shared" si="9"/>
        <v>Aug</v>
      </c>
    </row>
    <row r="296" spans="1:11" x14ac:dyDescent="0.35">
      <c r="A296">
        <v>297</v>
      </c>
      <c r="B296" t="s">
        <v>49</v>
      </c>
      <c r="C296" t="s">
        <v>2</v>
      </c>
      <c r="D296" t="s">
        <v>3</v>
      </c>
      <c r="E296" t="s">
        <v>8</v>
      </c>
      <c r="F296" t="str">
        <f>VLOOKUP(E296,Sheet1!A:B,2,FALSE)</f>
        <v>South West</v>
      </c>
      <c r="G296" s="1" t="s">
        <v>15</v>
      </c>
      <c r="H296" s="3">
        <v>45146</v>
      </c>
      <c r="I296" s="5">
        <v>0.65972222222222221</v>
      </c>
      <c r="J296" s="1">
        <f t="shared" si="8"/>
        <v>2023</v>
      </c>
      <c r="K296" t="str">
        <f t="shared" si="9"/>
        <v>Aug</v>
      </c>
    </row>
    <row r="297" spans="1:11" x14ac:dyDescent="0.35">
      <c r="A297">
        <v>298</v>
      </c>
      <c r="B297" t="s">
        <v>114</v>
      </c>
      <c r="C297" t="s">
        <v>2</v>
      </c>
      <c r="D297" t="s">
        <v>3</v>
      </c>
      <c r="E297" t="s">
        <v>79</v>
      </c>
      <c r="F297" t="str">
        <f>VLOOKUP(E297,Sheet1!A:B,2,FALSE)</f>
        <v>Others</v>
      </c>
      <c r="G297" s="1" t="s">
        <v>79</v>
      </c>
      <c r="H297" s="3">
        <v>45146</v>
      </c>
      <c r="I297" s="5">
        <v>0.66388888888888886</v>
      </c>
      <c r="J297" s="1">
        <f t="shared" si="8"/>
        <v>2023</v>
      </c>
      <c r="K297" t="str">
        <f t="shared" si="9"/>
        <v>Aug</v>
      </c>
    </row>
    <row r="298" spans="1:11" x14ac:dyDescent="0.35">
      <c r="A298">
        <v>299</v>
      </c>
      <c r="B298" t="s">
        <v>25</v>
      </c>
      <c r="C298" t="s">
        <v>2</v>
      </c>
      <c r="D298" t="s">
        <v>3</v>
      </c>
      <c r="E298" t="s">
        <v>4</v>
      </c>
      <c r="F298" t="str">
        <f>VLOOKUP(E298,Sheet1!A:B,2,FALSE)</f>
        <v>South West</v>
      </c>
      <c r="G298" s="1" t="s">
        <v>15</v>
      </c>
      <c r="H298" s="3">
        <v>45146</v>
      </c>
      <c r="I298" s="5">
        <v>0.66527777777777775</v>
      </c>
      <c r="J298" s="1">
        <f t="shared" si="8"/>
        <v>2023</v>
      </c>
      <c r="K298" t="str">
        <f t="shared" si="9"/>
        <v>Aug</v>
      </c>
    </row>
    <row r="299" spans="1:11" x14ac:dyDescent="0.35">
      <c r="A299">
        <v>300</v>
      </c>
      <c r="B299" t="s">
        <v>25</v>
      </c>
      <c r="C299" t="s">
        <v>5</v>
      </c>
      <c r="D299" t="s">
        <v>3</v>
      </c>
      <c r="E299" t="s">
        <v>42</v>
      </c>
      <c r="F299" t="str">
        <f>VLOOKUP(E299,Sheet1!A:B,2,FALSE)</f>
        <v>South East</v>
      </c>
      <c r="G299" s="1" t="s">
        <v>15</v>
      </c>
      <c r="H299" s="3">
        <v>45146</v>
      </c>
      <c r="I299" s="5">
        <v>0.67083333333333328</v>
      </c>
      <c r="J299" s="1">
        <f t="shared" si="8"/>
        <v>2023</v>
      </c>
      <c r="K299" t="str">
        <f t="shared" si="9"/>
        <v>Aug</v>
      </c>
    </row>
    <row r="300" spans="1:11" x14ac:dyDescent="0.35">
      <c r="A300">
        <v>301</v>
      </c>
      <c r="B300" t="s">
        <v>50</v>
      </c>
      <c r="C300" t="s">
        <v>5</v>
      </c>
      <c r="D300" t="s">
        <v>3</v>
      </c>
      <c r="E300" t="s">
        <v>36</v>
      </c>
      <c r="F300" t="str">
        <f>VLOOKUP(E300,Sheet1!A:B,2,FALSE)</f>
        <v>South West</v>
      </c>
      <c r="G300" s="1" t="s">
        <v>15</v>
      </c>
      <c r="H300" s="3">
        <v>45146</v>
      </c>
      <c r="I300" s="5">
        <v>0.67361111111111116</v>
      </c>
      <c r="J300" s="1">
        <f t="shared" si="8"/>
        <v>2023</v>
      </c>
      <c r="K300" t="str">
        <f t="shared" si="9"/>
        <v>Aug</v>
      </c>
    </row>
    <row r="301" spans="1:11" x14ac:dyDescent="0.35">
      <c r="A301">
        <v>302</v>
      </c>
      <c r="B301" t="s">
        <v>25</v>
      </c>
      <c r="C301" t="s">
        <v>5</v>
      </c>
      <c r="D301" t="s">
        <v>66</v>
      </c>
      <c r="E301" t="s">
        <v>19</v>
      </c>
      <c r="F301" t="str">
        <f>VLOOKUP(E301,Sheet1!A:B,2,FALSE)</f>
        <v>South West</v>
      </c>
      <c r="G301" s="1" t="s">
        <v>15</v>
      </c>
      <c r="H301" s="3">
        <v>45146</v>
      </c>
      <c r="I301" s="5">
        <v>0.72499999999999998</v>
      </c>
      <c r="J301" s="1">
        <f t="shared" si="8"/>
        <v>2023</v>
      </c>
      <c r="K301" t="str">
        <f t="shared" si="9"/>
        <v>Aug</v>
      </c>
    </row>
    <row r="302" spans="1:11" x14ac:dyDescent="0.35">
      <c r="A302">
        <v>303</v>
      </c>
      <c r="B302" t="s">
        <v>25</v>
      </c>
      <c r="C302" t="s">
        <v>5</v>
      </c>
      <c r="D302" t="s">
        <v>3</v>
      </c>
      <c r="E302" t="s">
        <v>19</v>
      </c>
      <c r="F302" t="str">
        <f>VLOOKUP(E302,Sheet1!A:B,2,FALSE)</f>
        <v>South West</v>
      </c>
      <c r="G302" s="1" t="s">
        <v>15</v>
      </c>
      <c r="H302" s="3">
        <v>45146</v>
      </c>
      <c r="I302" s="5">
        <v>0.7270833333333333</v>
      </c>
      <c r="J302" s="1">
        <f t="shared" si="8"/>
        <v>2023</v>
      </c>
      <c r="K302" t="str">
        <f t="shared" si="9"/>
        <v>Aug</v>
      </c>
    </row>
    <row r="303" spans="1:11" x14ac:dyDescent="0.35">
      <c r="A303">
        <v>304</v>
      </c>
      <c r="B303" t="s">
        <v>25</v>
      </c>
      <c r="C303" t="s">
        <v>2</v>
      </c>
      <c r="D303" t="s">
        <v>3</v>
      </c>
      <c r="E303" t="s">
        <v>13</v>
      </c>
      <c r="F303" t="str">
        <f>VLOOKUP(E303,Sheet1!A:B,2,FALSE)</f>
        <v>South West</v>
      </c>
      <c r="G303" s="1" t="s">
        <v>15</v>
      </c>
      <c r="H303" s="3">
        <v>45146</v>
      </c>
      <c r="I303" s="5">
        <v>0.72916666666666663</v>
      </c>
      <c r="J303" s="1">
        <f t="shared" si="8"/>
        <v>2023</v>
      </c>
      <c r="K303" t="str">
        <f t="shared" si="9"/>
        <v>Aug</v>
      </c>
    </row>
    <row r="304" spans="1:11" x14ac:dyDescent="0.35">
      <c r="A304">
        <v>305</v>
      </c>
      <c r="B304" t="s">
        <v>130</v>
      </c>
      <c r="C304" t="s">
        <v>5</v>
      </c>
      <c r="D304" t="s">
        <v>6</v>
      </c>
      <c r="E304" t="s">
        <v>73</v>
      </c>
      <c r="F304" t="str">
        <f>VLOOKUP(E304,Sheet1!A:B,2,FALSE)</f>
        <v>South South</v>
      </c>
      <c r="G304" s="1" t="s">
        <v>15</v>
      </c>
      <c r="H304" s="3">
        <v>45146</v>
      </c>
      <c r="I304" s="5">
        <v>0.75555555555555554</v>
      </c>
      <c r="J304" s="1">
        <f t="shared" si="8"/>
        <v>2023</v>
      </c>
      <c r="K304" t="str">
        <f t="shared" si="9"/>
        <v>Aug</v>
      </c>
    </row>
    <row r="305" spans="1:11" x14ac:dyDescent="0.35">
      <c r="A305">
        <v>306</v>
      </c>
      <c r="B305" t="s">
        <v>34</v>
      </c>
      <c r="C305" t="s">
        <v>2</v>
      </c>
      <c r="D305" t="s">
        <v>6</v>
      </c>
      <c r="E305" t="s">
        <v>8</v>
      </c>
      <c r="F305" t="str">
        <f>VLOOKUP(E305,Sheet1!A:B,2,FALSE)</f>
        <v>South West</v>
      </c>
      <c r="G305" s="1" t="s">
        <v>15</v>
      </c>
      <c r="H305" s="3">
        <v>45146</v>
      </c>
      <c r="I305" s="5">
        <v>0.88124999999999998</v>
      </c>
      <c r="J305" s="1">
        <f t="shared" si="8"/>
        <v>2023</v>
      </c>
      <c r="K305" t="str">
        <f t="shared" si="9"/>
        <v>Aug</v>
      </c>
    </row>
    <row r="306" spans="1:11" x14ac:dyDescent="0.35">
      <c r="A306">
        <v>307</v>
      </c>
      <c r="B306" t="s">
        <v>49</v>
      </c>
      <c r="C306" t="s">
        <v>2</v>
      </c>
      <c r="D306" t="s">
        <v>66</v>
      </c>
      <c r="E306" t="s">
        <v>66</v>
      </c>
      <c r="F306" t="str">
        <f>VLOOKUP(E306,Sheet1!A:B,2,FALSE)</f>
        <v>Others</v>
      </c>
      <c r="G306" s="1" t="s">
        <v>66</v>
      </c>
      <c r="H306" s="3">
        <v>45177</v>
      </c>
      <c r="I306" s="5">
        <v>4.4444444444444446E-2</v>
      </c>
      <c r="J306" s="1">
        <f t="shared" si="8"/>
        <v>2023</v>
      </c>
      <c r="K306" t="str">
        <f t="shared" si="9"/>
        <v>Sep</v>
      </c>
    </row>
    <row r="307" spans="1:11" x14ac:dyDescent="0.35">
      <c r="A307">
        <v>308</v>
      </c>
      <c r="B307" t="s">
        <v>49</v>
      </c>
      <c r="C307" t="s">
        <v>5</v>
      </c>
      <c r="D307" t="s">
        <v>3</v>
      </c>
      <c r="E307" t="s">
        <v>4</v>
      </c>
      <c r="F307" t="str">
        <f>VLOOKUP(E307,Sheet1!A:B,2,FALSE)</f>
        <v>South West</v>
      </c>
      <c r="G307" s="1" t="s">
        <v>15</v>
      </c>
      <c r="H307" s="3">
        <v>45177</v>
      </c>
      <c r="I307" s="5">
        <v>0.26180555555555557</v>
      </c>
      <c r="J307" s="1">
        <f t="shared" si="8"/>
        <v>2023</v>
      </c>
      <c r="K307" t="str">
        <f t="shared" si="9"/>
        <v>Sep</v>
      </c>
    </row>
    <row r="308" spans="1:11" x14ac:dyDescent="0.35">
      <c r="A308">
        <v>309</v>
      </c>
      <c r="B308" t="s">
        <v>25</v>
      </c>
      <c r="C308" t="s">
        <v>2</v>
      </c>
      <c r="D308" t="s">
        <v>3</v>
      </c>
      <c r="E308" t="s">
        <v>14</v>
      </c>
      <c r="F308" t="str">
        <f>VLOOKUP(E308,Sheet1!A:B,2,FALSE)</f>
        <v>South East</v>
      </c>
      <c r="G308" s="1" t="s">
        <v>15</v>
      </c>
      <c r="H308" s="3">
        <v>45177</v>
      </c>
      <c r="I308" s="5">
        <v>0.34930555555555554</v>
      </c>
      <c r="J308" s="1">
        <f t="shared" si="8"/>
        <v>2023</v>
      </c>
      <c r="K308" t="str">
        <f t="shared" si="9"/>
        <v>Sep</v>
      </c>
    </row>
    <row r="309" spans="1:11" x14ac:dyDescent="0.35">
      <c r="A309">
        <v>310</v>
      </c>
      <c r="B309" t="s">
        <v>49</v>
      </c>
      <c r="C309" t="s">
        <v>2</v>
      </c>
      <c r="D309" t="s">
        <v>3</v>
      </c>
      <c r="E309" t="s">
        <v>36</v>
      </c>
      <c r="F309" t="str">
        <f>VLOOKUP(E309,Sheet1!A:B,2,FALSE)</f>
        <v>South West</v>
      </c>
      <c r="G309" s="1" t="s">
        <v>15</v>
      </c>
      <c r="H309" s="3">
        <v>45177</v>
      </c>
      <c r="I309" s="5">
        <v>0.36249999999999999</v>
      </c>
      <c r="J309" s="1">
        <f t="shared" si="8"/>
        <v>2023</v>
      </c>
      <c r="K309" t="str">
        <f t="shared" si="9"/>
        <v>Sep</v>
      </c>
    </row>
    <row r="310" spans="1:11" x14ac:dyDescent="0.35">
      <c r="A310">
        <v>311</v>
      </c>
      <c r="B310" t="s">
        <v>155</v>
      </c>
      <c r="C310" t="s">
        <v>5</v>
      </c>
      <c r="D310" t="s">
        <v>6</v>
      </c>
      <c r="E310" t="s">
        <v>66</v>
      </c>
      <c r="F310" t="str">
        <f>VLOOKUP(E310,Sheet1!A:B,2,FALSE)</f>
        <v>Others</v>
      </c>
      <c r="G310" s="1" t="s">
        <v>15</v>
      </c>
      <c r="H310" s="3">
        <v>45177</v>
      </c>
      <c r="I310" s="5">
        <v>0.37430555555555556</v>
      </c>
      <c r="J310" s="1">
        <f t="shared" si="8"/>
        <v>2023</v>
      </c>
      <c r="K310" t="str">
        <f t="shared" si="9"/>
        <v>Sep</v>
      </c>
    </row>
    <row r="311" spans="1:11" x14ac:dyDescent="0.35">
      <c r="A311">
        <v>312</v>
      </c>
      <c r="B311" t="s">
        <v>111</v>
      </c>
      <c r="C311" t="s">
        <v>2</v>
      </c>
      <c r="D311" t="s">
        <v>3</v>
      </c>
      <c r="E311" t="s">
        <v>13</v>
      </c>
      <c r="F311" t="str">
        <f>VLOOKUP(E311,Sheet1!A:B,2,FALSE)</f>
        <v>South West</v>
      </c>
      <c r="G311" s="1" t="s">
        <v>15</v>
      </c>
      <c r="H311" s="3">
        <v>45177</v>
      </c>
      <c r="I311" s="5">
        <v>0.37569444444444444</v>
      </c>
      <c r="J311" s="1">
        <f t="shared" si="8"/>
        <v>2023</v>
      </c>
      <c r="K311" t="str">
        <f t="shared" si="9"/>
        <v>Sep</v>
      </c>
    </row>
    <row r="312" spans="1:11" x14ac:dyDescent="0.35">
      <c r="A312">
        <v>313</v>
      </c>
      <c r="B312" t="s">
        <v>25</v>
      </c>
      <c r="C312" t="s">
        <v>2</v>
      </c>
      <c r="D312" t="s">
        <v>3</v>
      </c>
      <c r="E312" t="s">
        <v>19</v>
      </c>
      <c r="F312" t="str">
        <f>VLOOKUP(E312,Sheet1!A:B,2,FALSE)</f>
        <v>South West</v>
      </c>
      <c r="G312" s="1" t="s">
        <v>15</v>
      </c>
      <c r="H312" s="3">
        <v>45177</v>
      </c>
      <c r="I312" s="5">
        <v>0.37708333333333333</v>
      </c>
      <c r="J312" s="1">
        <f t="shared" si="8"/>
        <v>2023</v>
      </c>
      <c r="K312" t="str">
        <f t="shared" si="9"/>
        <v>Sep</v>
      </c>
    </row>
    <row r="313" spans="1:11" x14ac:dyDescent="0.35">
      <c r="A313">
        <v>314</v>
      </c>
      <c r="B313" t="s">
        <v>66</v>
      </c>
      <c r="C313" t="s">
        <v>2</v>
      </c>
      <c r="D313" t="s">
        <v>3</v>
      </c>
      <c r="E313" t="s">
        <v>4</v>
      </c>
      <c r="F313" t="str">
        <f>VLOOKUP(E313,Sheet1!A:B,2,FALSE)</f>
        <v>South West</v>
      </c>
      <c r="G313" s="1" t="s">
        <v>15</v>
      </c>
      <c r="H313" s="3">
        <v>45177</v>
      </c>
      <c r="I313" s="5">
        <v>0.39861111111111114</v>
      </c>
      <c r="J313" s="1">
        <f t="shared" si="8"/>
        <v>2023</v>
      </c>
      <c r="K313" t="str">
        <f t="shared" si="9"/>
        <v>Sep</v>
      </c>
    </row>
    <row r="314" spans="1:11" x14ac:dyDescent="0.35">
      <c r="A314">
        <v>315</v>
      </c>
      <c r="B314" t="s">
        <v>118</v>
      </c>
      <c r="C314" t="s">
        <v>5</v>
      </c>
      <c r="D314" t="s">
        <v>66</v>
      </c>
      <c r="E314" t="s">
        <v>66</v>
      </c>
      <c r="F314" t="str">
        <f>VLOOKUP(E314,Sheet1!A:B,2,FALSE)</f>
        <v>Others</v>
      </c>
      <c r="G314" s="1" t="s">
        <v>66</v>
      </c>
      <c r="H314" s="3">
        <v>45177</v>
      </c>
      <c r="I314" s="5">
        <v>0.40763888888888888</v>
      </c>
      <c r="J314" s="1">
        <f t="shared" si="8"/>
        <v>2023</v>
      </c>
      <c r="K314" t="str">
        <f t="shared" si="9"/>
        <v>Sep</v>
      </c>
    </row>
    <row r="315" spans="1:11" x14ac:dyDescent="0.35">
      <c r="A315">
        <v>316</v>
      </c>
      <c r="B315" t="s">
        <v>32</v>
      </c>
      <c r="C315" t="s">
        <v>2</v>
      </c>
      <c r="D315" t="s">
        <v>6</v>
      </c>
      <c r="E315" t="s">
        <v>73</v>
      </c>
      <c r="F315" t="str">
        <f>VLOOKUP(E315,Sheet1!A:B,2,FALSE)</f>
        <v>South South</v>
      </c>
      <c r="G315" s="1" t="s">
        <v>15</v>
      </c>
      <c r="H315" s="3">
        <v>45177</v>
      </c>
      <c r="I315" s="5">
        <v>0.41736111111111113</v>
      </c>
      <c r="J315" s="1">
        <f t="shared" si="8"/>
        <v>2023</v>
      </c>
      <c r="K315" t="str">
        <f t="shared" si="9"/>
        <v>Sep</v>
      </c>
    </row>
    <row r="316" spans="1:11" x14ac:dyDescent="0.35">
      <c r="A316">
        <v>317</v>
      </c>
      <c r="B316" t="s">
        <v>25</v>
      </c>
      <c r="C316" t="s">
        <v>2</v>
      </c>
      <c r="D316" t="s">
        <v>3</v>
      </c>
      <c r="E316" t="s">
        <v>70</v>
      </c>
      <c r="F316" t="str">
        <f>VLOOKUP(E316,Sheet1!A:B,2,FALSE)</f>
        <v>North Central</v>
      </c>
      <c r="G316" s="1" t="s">
        <v>15</v>
      </c>
      <c r="H316" s="3">
        <v>45177</v>
      </c>
      <c r="I316" s="5">
        <v>0.44444444444444442</v>
      </c>
      <c r="J316" s="1">
        <f t="shared" si="8"/>
        <v>2023</v>
      </c>
      <c r="K316" t="str">
        <f t="shared" si="9"/>
        <v>Sep</v>
      </c>
    </row>
    <row r="317" spans="1:11" x14ac:dyDescent="0.35">
      <c r="A317">
        <v>318</v>
      </c>
      <c r="B317" t="s">
        <v>25</v>
      </c>
      <c r="C317" t="s">
        <v>2</v>
      </c>
      <c r="D317" t="s">
        <v>66</v>
      </c>
      <c r="E317" t="s">
        <v>70</v>
      </c>
      <c r="F317" t="str">
        <f>VLOOKUP(E317,Sheet1!A:B,2,FALSE)</f>
        <v>North Central</v>
      </c>
      <c r="G317" s="1" t="s">
        <v>15</v>
      </c>
      <c r="H317" s="3">
        <v>45177</v>
      </c>
      <c r="I317" s="5">
        <v>0.44513888888888886</v>
      </c>
      <c r="J317" s="1">
        <f t="shared" si="8"/>
        <v>2023</v>
      </c>
      <c r="K317" t="str">
        <f t="shared" si="9"/>
        <v>Sep</v>
      </c>
    </row>
    <row r="318" spans="1:11" x14ac:dyDescent="0.35">
      <c r="A318">
        <v>319</v>
      </c>
      <c r="B318" t="s">
        <v>49</v>
      </c>
      <c r="C318" t="s">
        <v>2</v>
      </c>
      <c r="D318" t="s">
        <v>3</v>
      </c>
      <c r="E318" t="s">
        <v>70</v>
      </c>
      <c r="F318" t="str">
        <f>VLOOKUP(E318,Sheet1!A:B,2,FALSE)</f>
        <v>North Central</v>
      </c>
      <c r="G318" s="1" t="s">
        <v>15</v>
      </c>
      <c r="H318" s="3">
        <v>45177</v>
      </c>
      <c r="I318" s="5">
        <v>0.44722222222222224</v>
      </c>
      <c r="J318" s="1">
        <f t="shared" si="8"/>
        <v>2023</v>
      </c>
      <c r="K318" t="str">
        <f t="shared" si="9"/>
        <v>Sep</v>
      </c>
    </row>
    <row r="319" spans="1:11" x14ac:dyDescent="0.35">
      <c r="A319">
        <v>320</v>
      </c>
      <c r="B319" t="s">
        <v>49</v>
      </c>
      <c r="C319" t="s">
        <v>5</v>
      </c>
      <c r="D319" t="s">
        <v>3</v>
      </c>
      <c r="E319" t="s">
        <v>4</v>
      </c>
      <c r="F319" t="str">
        <f>VLOOKUP(E319,Sheet1!A:B,2,FALSE)</f>
        <v>South West</v>
      </c>
      <c r="G319" s="1" t="s">
        <v>15</v>
      </c>
      <c r="H319" s="3">
        <v>45177</v>
      </c>
      <c r="I319" s="5">
        <v>0.44861111111111113</v>
      </c>
      <c r="J319" s="1">
        <f t="shared" si="8"/>
        <v>2023</v>
      </c>
      <c r="K319" t="str">
        <f t="shared" si="9"/>
        <v>Sep</v>
      </c>
    </row>
    <row r="320" spans="1:11" x14ac:dyDescent="0.35">
      <c r="A320">
        <v>321</v>
      </c>
      <c r="B320" t="s">
        <v>49</v>
      </c>
      <c r="C320" t="s">
        <v>2</v>
      </c>
      <c r="D320" t="s">
        <v>3</v>
      </c>
      <c r="E320" t="s">
        <v>70</v>
      </c>
      <c r="F320" t="str">
        <f>VLOOKUP(E320,Sheet1!A:B,2,FALSE)</f>
        <v>North Central</v>
      </c>
      <c r="G320" s="1" t="s">
        <v>15</v>
      </c>
      <c r="H320" s="3">
        <v>45177</v>
      </c>
      <c r="I320" s="5">
        <v>0.44930555555555557</v>
      </c>
      <c r="J320" s="1">
        <f t="shared" si="8"/>
        <v>2023</v>
      </c>
      <c r="K320" t="str">
        <f t="shared" si="9"/>
        <v>Sep</v>
      </c>
    </row>
    <row r="321" spans="1:11" x14ac:dyDescent="0.35">
      <c r="A321">
        <v>322</v>
      </c>
      <c r="B321" t="s">
        <v>23</v>
      </c>
      <c r="C321" t="s">
        <v>5</v>
      </c>
      <c r="D321" t="s">
        <v>3</v>
      </c>
      <c r="E321" t="s">
        <v>8</v>
      </c>
      <c r="F321" t="str">
        <f>VLOOKUP(E321,Sheet1!A:B,2,FALSE)</f>
        <v>South West</v>
      </c>
      <c r="G321" s="1" t="s">
        <v>15</v>
      </c>
      <c r="H321" s="3">
        <v>45177</v>
      </c>
      <c r="I321" s="5">
        <v>0.4548611111111111</v>
      </c>
      <c r="J321" s="1">
        <f t="shared" si="8"/>
        <v>2023</v>
      </c>
      <c r="K321" t="str">
        <f t="shared" si="9"/>
        <v>Sep</v>
      </c>
    </row>
    <row r="322" spans="1:11" x14ac:dyDescent="0.35">
      <c r="A322">
        <v>323</v>
      </c>
      <c r="B322" t="s">
        <v>50</v>
      </c>
      <c r="C322" t="s">
        <v>5</v>
      </c>
      <c r="D322" t="s">
        <v>3</v>
      </c>
      <c r="E322" t="s">
        <v>8</v>
      </c>
      <c r="F322" t="str">
        <f>VLOOKUP(E322,Sheet1!A:B,2,FALSE)</f>
        <v>South West</v>
      </c>
      <c r="G322" s="1" t="s">
        <v>15</v>
      </c>
      <c r="H322" s="3">
        <v>45177</v>
      </c>
      <c r="I322" s="5">
        <v>0.46458333333333335</v>
      </c>
      <c r="J322" s="1">
        <f t="shared" si="8"/>
        <v>2023</v>
      </c>
      <c r="K322" t="str">
        <f t="shared" si="9"/>
        <v>Sep</v>
      </c>
    </row>
    <row r="323" spans="1:11" x14ac:dyDescent="0.35">
      <c r="A323">
        <v>324</v>
      </c>
      <c r="B323" t="s">
        <v>148</v>
      </c>
      <c r="C323" t="s">
        <v>2</v>
      </c>
      <c r="D323" t="s">
        <v>66</v>
      </c>
      <c r="E323" t="s">
        <v>19</v>
      </c>
      <c r="F323" t="str">
        <f>VLOOKUP(E323,Sheet1!A:B,2,FALSE)</f>
        <v>South West</v>
      </c>
      <c r="G323" s="1" t="s">
        <v>15</v>
      </c>
      <c r="H323" s="3">
        <v>45177</v>
      </c>
      <c r="I323" s="5">
        <v>0.47569444444444442</v>
      </c>
      <c r="J323" s="1">
        <f t="shared" ref="J323:J386" si="10">YEAR(H323)</f>
        <v>2023</v>
      </c>
      <c r="K323" t="str">
        <f t="shared" ref="K323:K386" si="11">TEXT(H323,"mmm")</f>
        <v>Sep</v>
      </c>
    </row>
    <row r="324" spans="1:11" x14ac:dyDescent="0.35">
      <c r="A324">
        <v>325</v>
      </c>
      <c r="B324" t="s">
        <v>49</v>
      </c>
      <c r="C324" t="s">
        <v>5</v>
      </c>
      <c r="D324" t="s">
        <v>66</v>
      </c>
      <c r="E324" t="s">
        <v>51</v>
      </c>
      <c r="F324" t="str">
        <f>VLOOKUP(E324,Sheet1!A:B,2,FALSE)</f>
        <v>South East</v>
      </c>
      <c r="G324" s="1" t="s">
        <v>15</v>
      </c>
      <c r="H324" s="3">
        <v>45177</v>
      </c>
      <c r="I324" s="5">
        <v>0.47986111111111113</v>
      </c>
      <c r="J324" s="1">
        <f t="shared" si="10"/>
        <v>2023</v>
      </c>
      <c r="K324" t="str">
        <f t="shared" si="11"/>
        <v>Sep</v>
      </c>
    </row>
    <row r="325" spans="1:11" x14ac:dyDescent="0.35">
      <c r="A325">
        <v>326</v>
      </c>
      <c r="B325" t="s">
        <v>25</v>
      </c>
      <c r="C325" t="s">
        <v>5</v>
      </c>
      <c r="D325" t="s">
        <v>3</v>
      </c>
      <c r="E325" t="s">
        <v>13</v>
      </c>
      <c r="F325" t="str">
        <f>VLOOKUP(E325,Sheet1!A:B,2,FALSE)</f>
        <v>South West</v>
      </c>
      <c r="G325" s="1" t="s">
        <v>15</v>
      </c>
      <c r="H325" s="3">
        <v>45177</v>
      </c>
      <c r="I325" s="5">
        <v>0.48472222222222222</v>
      </c>
      <c r="J325" s="1">
        <f t="shared" si="10"/>
        <v>2023</v>
      </c>
      <c r="K325" t="str">
        <f t="shared" si="11"/>
        <v>Sep</v>
      </c>
    </row>
    <row r="326" spans="1:11" x14ac:dyDescent="0.35">
      <c r="A326">
        <v>327</v>
      </c>
      <c r="B326" t="s">
        <v>1</v>
      </c>
      <c r="C326" t="s">
        <v>5</v>
      </c>
      <c r="D326" t="s">
        <v>3</v>
      </c>
      <c r="E326" t="s">
        <v>73</v>
      </c>
      <c r="F326" t="str">
        <f>VLOOKUP(E326,Sheet1!A:B,2,FALSE)</f>
        <v>South South</v>
      </c>
      <c r="G326" s="1" t="s">
        <v>15</v>
      </c>
      <c r="H326" s="3">
        <v>45177</v>
      </c>
      <c r="I326" s="5">
        <v>0.49791666666666667</v>
      </c>
      <c r="J326" s="1">
        <f t="shared" si="10"/>
        <v>2023</v>
      </c>
      <c r="K326" t="str">
        <f t="shared" si="11"/>
        <v>Sep</v>
      </c>
    </row>
    <row r="327" spans="1:11" x14ac:dyDescent="0.35">
      <c r="A327">
        <v>328</v>
      </c>
      <c r="B327" t="s">
        <v>148</v>
      </c>
      <c r="C327" t="s">
        <v>5</v>
      </c>
      <c r="D327" t="s">
        <v>3</v>
      </c>
      <c r="E327" t="s">
        <v>8</v>
      </c>
      <c r="F327" t="str">
        <f>VLOOKUP(E327,Sheet1!A:B,2,FALSE)</f>
        <v>South West</v>
      </c>
      <c r="G327" s="1" t="s">
        <v>15</v>
      </c>
      <c r="H327" s="3">
        <v>45177</v>
      </c>
      <c r="I327" s="5">
        <v>0.50208333333333333</v>
      </c>
      <c r="J327" s="1">
        <f t="shared" si="10"/>
        <v>2023</v>
      </c>
      <c r="K327" t="str">
        <f t="shared" si="11"/>
        <v>Sep</v>
      </c>
    </row>
    <row r="328" spans="1:11" x14ac:dyDescent="0.35">
      <c r="A328">
        <v>329</v>
      </c>
      <c r="B328" t="s">
        <v>23</v>
      </c>
      <c r="C328" t="s">
        <v>5</v>
      </c>
      <c r="D328" t="s">
        <v>3</v>
      </c>
      <c r="E328" t="s">
        <v>13</v>
      </c>
      <c r="F328" t="str">
        <f>VLOOKUP(E328,Sheet1!A:B,2,FALSE)</f>
        <v>South West</v>
      </c>
      <c r="G328" s="1" t="s">
        <v>15</v>
      </c>
      <c r="H328" s="3">
        <v>45177</v>
      </c>
      <c r="I328" s="5">
        <v>0.50694444444444442</v>
      </c>
      <c r="J328" s="1">
        <f t="shared" si="10"/>
        <v>2023</v>
      </c>
      <c r="K328" t="str">
        <f t="shared" si="11"/>
        <v>Sep</v>
      </c>
    </row>
    <row r="329" spans="1:11" x14ac:dyDescent="0.35">
      <c r="A329">
        <v>330</v>
      </c>
      <c r="B329" t="s">
        <v>111</v>
      </c>
      <c r="C329" t="s">
        <v>2</v>
      </c>
      <c r="D329" t="s">
        <v>3</v>
      </c>
      <c r="E329" t="s">
        <v>73</v>
      </c>
      <c r="F329" t="str">
        <f>VLOOKUP(E329,Sheet1!A:B,2,FALSE)</f>
        <v>South South</v>
      </c>
      <c r="G329" s="1" t="s">
        <v>15</v>
      </c>
      <c r="H329" s="3">
        <v>45177</v>
      </c>
      <c r="I329" s="5">
        <v>0.51944444444444449</v>
      </c>
      <c r="J329" s="1">
        <f t="shared" si="10"/>
        <v>2023</v>
      </c>
      <c r="K329" t="str">
        <f t="shared" si="11"/>
        <v>Sep</v>
      </c>
    </row>
    <row r="330" spans="1:11" x14ac:dyDescent="0.35">
      <c r="A330">
        <v>331</v>
      </c>
      <c r="B330" t="s">
        <v>49</v>
      </c>
      <c r="C330" t="s">
        <v>2</v>
      </c>
      <c r="D330" t="s">
        <v>3</v>
      </c>
      <c r="E330" t="s">
        <v>79</v>
      </c>
      <c r="F330" t="str">
        <f>VLOOKUP(E330,Sheet1!A:B,2,FALSE)</f>
        <v>Others</v>
      </c>
      <c r="G330" s="1" t="s">
        <v>79</v>
      </c>
      <c r="H330" s="3">
        <v>45177</v>
      </c>
      <c r="I330" s="5">
        <v>0.52777777777777779</v>
      </c>
      <c r="J330" s="1">
        <f t="shared" si="10"/>
        <v>2023</v>
      </c>
      <c r="K330" t="str">
        <f t="shared" si="11"/>
        <v>Sep</v>
      </c>
    </row>
    <row r="331" spans="1:11" x14ac:dyDescent="0.35">
      <c r="A331">
        <v>332</v>
      </c>
      <c r="B331" t="s">
        <v>49</v>
      </c>
      <c r="C331" t="s">
        <v>5</v>
      </c>
      <c r="D331" t="s">
        <v>6</v>
      </c>
      <c r="E331" t="s">
        <v>4</v>
      </c>
      <c r="F331" t="str">
        <f>VLOOKUP(E331,Sheet1!A:B,2,FALSE)</f>
        <v>South West</v>
      </c>
      <c r="G331" s="1" t="s">
        <v>15</v>
      </c>
      <c r="H331" s="3">
        <v>45177</v>
      </c>
      <c r="I331" s="5">
        <v>0.53888888888888886</v>
      </c>
      <c r="J331" s="1">
        <f t="shared" si="10"/>
        <v>2023</v>
      </c>
      <c r="K331" t="str">
        <f t="shared" si="11"/>
        <v>Sep</v>
      </c>
    </row>
    <row r="332" spans="1:11" x14ac:dyDescent="0.35">
      <c r="A332">
        <v>333</v>
      </c>
      <c r="B332" t="s">
        <v>49</v>
      </c>
      <c r="C332" t="s">
        <v>5</v>
      </c>
      <c r="D332" t="s">
        <v>6</v>
      </c>
      <c r="E332" t="s">
        <v>19</v>
      </c>
      <c r="F332" t="str">
        <f>VLOOKUP(E332,Sheet1!A:B,2,FALSE)</f>
        <v>South West</v>
      </c>
      <c r="G332" s="1" t="s">
        <v>15</v>
      </c>
      <c r="H332" s="3">
        <v>45177</v>
      </c>
      <c r="I332" s="5">
        <v>0.54305555555555551</v>
      </c>
      <c r="J332" s="1">
        <f t="shared" si="10"/>
        <v>2023</v>
      </c>
      <c r="K332" t="str">
        <f t="shared" si="11"/>
        <v>Sep</v>
      </c>
    </row>
    <row r="333" spans="1:11" x14ac:dyDescent="0.35">
      <c r="A333">
        <v>334</v>
      </c>
      <c r="B333" t="s">
        <v>35</v>
      </c>
      <c r="C333" t="s">
        <v>2</v>
      </c>
      <c r="D333" t="s">
        <v>3</v>
      </c>
      <c r="E333" t="s">
        <v>8</v>
      </c>
      <c r="F333" t="str">
        <f>VLOOKUP(E333,Sheet1!A:B,2,FALSE)</f>
        <v>South West</v>
      </c>
      <c r="G333" s="1" t="s">
        <v>15</v>
      </c>
      <c r="H333" s="3">
        <v>45177</v>
      </c>
      <c r="I333" s="5">
        <v>0.54722222222222228</v>
      </c>
      <c r="J333" s="1">
        <f t="shared" si="10"/>
        <v>2023</v>
      </c>
      <c r="K333" t="str">
        <f t="shared" si="11"/>
        <v>Sep</v>
      </c>
    </row>
    <row r="334" spans="1:11" x14ac:dyDescent="0.35">
      <c r="A334">
        <v>335</v>
      </c>
      <c r="B334" t="s">
        <v>49</v>
      </c>
      <c r="C334" t="s">
        <v>5</v>
      </c>
      <c r="D334" t="s">
        <v>6</v>
      </c>
      <c r="E334" t="s">
        <v>36</v>
      </c>
      <c r="F334" t="str">
        <f>VLOOKUP(E334,Sheet1!A:B,2,FALSE)</f>
        <v>South West</v>
      </c>
      <c r="G334" s="1" t="s">
        <v>15</v>
      </c>
      <c r="H334" s="3">
        <v>45177</v>
      </c>
      <c r="I334" s="5">
        <v>0.56041666666666667</v>
      </c>
      <c r="J334" s="1">
        <f t="shared" si="10"/>
        <v>2023</v>
      </c>
      <c r="K334" t="str">
        <f t="shared" si="11"/>
        <v>Sep</v>
      </c>
    </row>
    <row r="335" spans="1:11" x14ac:dyDescent="0.35">
      <c r="A335">
        <v>336</v>
      </c>
      <c r="B335" t="s">
        <v>49</v>
      </c>
      <c r="C335" t="s">
        <v>2</v>
      </c>
      <c r="D335" t="s">
        <v>3</v>
      </c>
      <c r="E335" t="s">
        <v>66</v>
      </c>
      <c r="F335" t="str">
        <f>VLOOKUP(E335,Sheet1!A:B,2,FALSE)</f>
        <v>Others</v>
      </c>
      <c r="G335" s="1" t="s">
        <v>15</v>
      </c>
      <c r="H335" s="3">
        <v>45177</v>
      </c>
      <c r="I335" s="5">
        <v>0.57499999999999996</v>
      </c>
      <c r="J335" s="1">
        <f t="shared" si="10"/>
        <v>2023</v>
      </c>
      <c r="K335" t="str">
        <f t="shared" si="11"/>
        <v>Sep</v>
      </c>
    </row>
    <row r="336" spans="1:11" x14ac:dyDescent="0.35">
      <c r="A336">
        <v>337</v>
      </c>
      <c r="B336" t="s">
        <v>49</v>
      </c>
      <c r="C336" t="s">
        <v>5</v>
      </c>
      <c r="D336" t="s">
        <v>66</v>
      </c>
      <c r="E336" t="s">
        <v>66</v>
      </c>
      <c r="F336" t="str">
        <f>VLOOKUP(E336,Sheet1!A:B,2,FALSE)</f>
        <v>Others</v>
      </c>
      <c r="G336" s="1" t="s">
        <v>66</v>
      </c>
      <c r="H336" s="3">
        <v>45177</v>
      </c>
      <c r="I336" s="5">
        <v>0.57638888888888884</v>
      </c>
      <c r="J336" s="1">
        <f t="shared" si="10"/>
        <v>2023</v>
      </c>
      <c r="K336" t="str">
        <f t="shared" si="11"/>
        <v>Sep</v>
      </c>
    </row>
    <row r="337" spans="1:11" x14ac:dyDescent="0.35">
      <c r="A337">
        <v>338</v>
      </c>
      <c r="B337" t="s">
        <v>49</v>
      </c>
      <c r="C337" t="s">
        <v>5</v>
      </c>
      <c r="D337" t="s">
        <v>3</v>
      </c>
      <c r="E337" t="s">
        <v>4</v>
      </c>
      <c r="F337" t="str">
        <f>VLOOKUP(E337,Sheet1!A:B,2,FALSE)</f>
        <v>South West</v>
      </c>
      <c r="G337" s="1" t="s">
        <v>15</v>
      </c>
      <c r="H337" s="3">
        <v>45177</v>
      </c>
      <c r="I337" s="5">
        <v>0.60347222222222219</v>
      </c>
      <c r="J337" s="1">
        <f t="shared" si="10"/>
        <v>2023</v>
      </c>
      <c r="K337" t="str">
        <f t="shared" si="11"/>
        <v>Sep</v>
      </c>
    </row>
    <row r="338" spans="1:11" x14ac:dyDescent="0.35">
      <c r="A338">
        <v>339</v>
      </c>
      <c r="B338" t="s">
        <v>116</v>
      </c>
      <c r="C338" t="s">
        <v>2</v>
      </c>
      <c r="D338" t="s">
        <v>6</v>
      </c>
      <c r="E338" t="s">
        <v>4</v>
      </c>
      <c r="F338" t="str">
        <f>VLOOKUP(E338,Sheet1!A:B,2,FALSE)</f>
        <v>South West</v>
      </c>
      <c r="G338" s="1" t="s">
        <v>15</v>
      </c>
      <c r="H338" s="3">
        <v>45177</v>
      </c>
      <c r="I338" s="5">
        <v>0.60555555555555551</v>
      </c>
      <c r="J338" s="1">
        <f t="shared" si="10"/>
        <v>2023</v>
      </c>
      <c r="K338" t="str">
        <f t="shared" si="11"/>
        <v>Sep</v>
      </c>
    </row>
    <row r="339" spans="1:11" x14ac:dyDescent="0.35">
      <c r="A339">
        <v>340</v>
      </c>
      <c r="B339" t="s">
        <v>49</v>
      </c>
      <c r="C339" t="s">
        <v>5</v>
      </c>
      <c r="D339" t="s">
        <v>3</v>
      </c>
      <c r="E339" t="s">
        <v>70</v>
      </c>
      <c r="F339" t="str">
        <f>VLOOKUP(E339,Sheet1!A:B,2,FALSE)</f>
        <v>North Central</v>
      </c>
      <c r="G339" s="1" t="s">
        <v>15</v>
      </c>
      <c r="H339" s="3">
        <v>45177</v>
      </c>
      <c r="I339" s="5">
        <v>0.6118055555555556</v>
      </c>
      <c r="J339" s="1">
        <f t="shared" si="10"/>
        <v>2023</v>
      </c>
      <c r="K339" t="str">
        <f t="shared" si="11"/>
        <v>Sep</v>
      </c>
    </row>
    <row r="340" spans="1:11" x14ac:dyDescent="0.35">
      <c r="A340">
        <v>341</v>
      </c>
      <c r="B340" t="s">
        <v>66</v>
      </c>
      <c r="C340" t="s">
        <v>5</v>
      </c>
      <c r="D340" t="s">
        <v>3</v>
      </c>
      <c r="E340" t="s">
        <v>36</v>
      </c>
      <c r="F340" t="str">
        <f>VLOOKUP(E340,Sheet1!A:B,2,FALSE)</f>
        <v>South West</v>
      </c>
      <c r="G340" s="1" t="s">
        <v>15</v>
      </c>
      <c r="H340" s="3">
        <v>45177</v>
      </c>
      <c r="I340" s="5">
        <v>0.61736111111111114</v>
      </c>
      <c r="J340" s="1">
        <f t="shared" si="10"/>
        <v>2023</v>
      </c>
      <c r="K340" t="str">
        <f t="shared" si="11"/>
        <v>Sep</v>
      </c>
    </row>
    <row r="341" spans="1:11" x14ac:dyDescent="0.35">
      <c r="A341">
        <v>342</v>
      </c>
      <c r="B341" t="s">
        <v>49</v>
      </c>
      <c r="C341" t="s">
        <v>5</v>
      </c>
      <c r="D341" t="s">
        <v>3</v>
      </c>
      <c r="E341" t="s">
        <v>72</v>
      </c>
      <c r="F341" t="str">
        <f>VLOOKUP(E341,Sheet1!A:B,2,FALSE)</f>
        <v>North Central</v>
      </c>
      <c r="G341" s="1" t="s">
        <v>15</v>
      </c>
      <c r="H341" s="3">
        <v>45177</v>
      </c>
      <c r="I341" s="5">
        <v>0.61875000000000002</v>
      </c>
      <c r="J341" s="1">
        <f t="shared" si="10"/>
        <v>2023</v>
      </c>
      <c r="K341" t="str">
        <f t="shared" si="11"/>
        <v>Sep</v>
      </c>
    </row>
    <row r="342" spans="1:11" x14ac:dyDescent="0.35">
      <c r="A342">
        <v>343</v>
      </c>
      <c r="B342" t="s">
        <v>35</v>
      </c>
      <c r="C342" t="s">
        <v>5</v>
      </c>
      <c r="D342" t="s">
        <v>6</v>
      </c>
      <c r="E342" s="1" t="s">
        <v>69</v>
      </c>
      <c r="F342" t="str">
        <f>VLOOKUP(E342,Sheet1!A:B,2,FALSE)</f>
        <v>South East</v>
      </c>
      <c r="G342" s="1" t="s">
        <v>15</v>
      </c>
      <c r="H342" s="3">
        <v>45177</v>
      </c>
      <c r="I342" s="5">
        <v>0.63958333333333328</v>
      </c>
      <c r="J342" s="1">
        <f t="shared" si="10"/>
        <v>2023</v>
      </c>
      <c r="K342" t="str">
        <f t="shared" si="11"/>
        <v>Sep</v>
      </c>
    </row>
    <row r="343" spans="1:11" x14ac:dyDescent="0.35">
      <c r="A343">
        <v>344</v>
      </c>
      <c r="B343" t="s">
        <v>35</v>
      </c>
      <c r="C343" t="s">
        <v>5</v>
      </c>
      <c r="D343" t="s">
        <v>6</v>
      </c>
      <c r="E343" s="1" t="s">
        <v>69</v>
      </c>
      <c r="F343" t="str">
        <f>VLOOKUP(E343,Sheet1!A:B,2,FALSE)</f>
        <v>South East</v>
      </c>
      <c r="G343" s="1" t="s">
        <v>15</v>
      </c>
      <c r="H343" s="3">
        <v>45177</v>
      </c>
      <c r="I343" s="5">
        <v>0.64166666666666672</v>
      </c>
      <c r="J343" s="1">
        <f t="shared" si="10"/>
        <v>2023</v>
      </c>
      <c r="K343" t="str">
        <f t="shared" si="11"/>
        <v>Sep</v>
      </c>
    </row>
    <row r="344" spans="1:11" x14ac:dyDescent="0.35">
      <c r="A344">
        <v>345</v>
      </c>
      <c r="B344" t="s">
        <v>1</v>
      </c>
      <c r="C344" t="s">
        <v>2</v>
      </c>
      <c r="D344" t="s">
        <v>66</v>
      </c>
      <c r="E344" t="s">
        <v>73</v>
      </c>
      <c r="F344" t="str">
        <f>VLOOKUP(E344,Sheet1!A:B,2,FALSE)</f>
        <v>South South</v>
      </c>
      <c r="G344" s="1" t="s">
        <v>15</v>
      </c>
      <c r="H344" s="3">
        <v>45177</v>
      </c>
      <c r="I344" s="5">
        <v>0.64930555555555558</v>
      </c>
      <c r="J344" s="1">
        <f t="shared" si="10"/>
        <v>2023</v>
      </c>
      <c r="K344" t="str">
        <f t="shared" si="11"/>
        <v>Sep</v>
      </c>
    </row>
    <row r="345" spans="1:11" x14ac:dyDescent="0.35">
      <c r="A345">
        <v>346</v>
      </c>
      <c r="B345" t="s">
        <v>49</v>
      </c>
      <c r="C345" t="s">
        <v>5</v>
      </c>
      <c r="D345" t="s">
        <v>3</v>
      </c>
      <c r="E345" t="s">
        <v>4</v>
      </c>
      <c r="F345" t="str">
        <f>VLOOKUP(E345,Sheet1!A:B,2,FALSE)</f>
        <v>South West</v>
      </c>
      <c r="G345" s="1" t="s">
        <v>15</v>
      </c>
      <c r="H345" s="3">
        <v>45177</v>
      </c>
      <c r="I345" s="5">
        <v>0.65069444444444446</v>
      </c>
      <c r="J345" s="1">
        <f t="shared" si="10"/>
        <v>2023</v>
      </c>
      <c r="K345" t="str">
        <f t="shared" si="11"/>
        <v>Sep</v>
      </c>
    </row>
    <row r="346" spans="1:11" x14ac:dyDescent="0.35">
      <c r="A346">
        <v>347</v>
      </c>
      <c r="B346" t="s">
        <v>1</v>
      </c>
      <c r="C346" t="s">
        <v>2</v>
      </c>
      <c r="D346" t="s">
        <v>3</v>
      </c>
      <c r="E346" t="s">
        <v>73</v>
      </c>
      <c r="F346" t="str">
        <f>VLOOKUP(E346,Sheet1!A:B,2,FALSE)</f>
        <v>South South</v>
      </c>
      <c r="G346" s="1" t="s">
        <v>15</v>
      </c>
      <c r="H346" s="3">
        <v>45177</v>
      </c>
      <c r="I346" s="5">
        <v>0.65347222222222223</v>
      </c>
      <c r="J346" s="1">
        <f t="shared" si="10"/>
        <v>2023</v>
      </c>
      <c r="K346" t="str">
        <f t="shared" si="11"/>
        <v>Sep</v>
      </c>
    </row>
    <row r="347" spans="1:11" x14ac:dyDescent="0.35">
      <c r="A347">
        <v>348</v>
      </c>
      <c r="B347" t="s">
        <v>49</v>
      </c>
      <c r="C347" t="s">
        <v>2</v>
      </c>
      <c r="D347" t="s">
        <v>3</v>
      </c>
      <c r="E347" t="s">
        <v>4</v>
      </c>
      <c r="F347" t="str">
        <f>VLOOKUP(E347,Sheet1!A:B,2,FALSE)</f>
        <v>South West</v>
      </c>
      <c r="G347" s="1" t="s">
        <v>15</v>
      </c>
      <c r="H347" s="3">
        <v>45177</v>
      </c>
      <c r="I347" s="5">
        <v>0.65625</v>
      </c>
      <c r="J347" s="1">
        <f t="shared" si="10"/>
        <v>2023</v>
      </c>
      <c r="K347" t="str">
        <f t="shared" si="11"/>
        <v>Sep</v>
      </c>
    </row>
    <row r="348" spans="1:11" x14ac:dyDescent="0.35">
      <c r="A348">
        <v>349</v>
      </c>
      <c r="B348" t="s">
        <v>130</v>
      </c>
      <c r="C348" t="s">
        <v>2</v>
      </c>
      <c r="D348" t="s">
        <v>3</v>
      </c>
      <c r="E348" t="s">
        <v>72</v>
      </c>
      <c r="F348" t="str">
        <f>VLOOKUP(E348,Sheet1!A:B,2,FALSE)</f>
        <v>North Central</v>
      </c>
      <c r="G348" s="1" t="s">
        <v>15</v>
      </c>
      <c r="H348" s="3">
        <v>45177</v>
      </c>
      <c r="I348" s="5">
        <v>0.66180555555555554</v>
      </c>
      <c r="J348" s="1">
        <f t="shared" si="10"/>
        <v>2023</v>
      </c>
      <c r="K348" t="str">
        <f t="shared" si="11"/>
        <v>Sep</v>
      </c>
    </row>
    <row r="349" spans="1:11" x14ac:dyDescent="0.35">
      <c r="A349">
        <v>350</v>
      </c>
      <c r="B349" t="s">
        <v>130</v>
      </c>
      <c r="C349" t="s">
        <v>2</v>
      </c>
      <c r="D349" t="s">
        <v>3</v>
      </c>
      <c r="E349" s="1" t="s">
        <v>69</v>
      </c>
      <c r="F349" t="str">
        <f>VLOOKUP(E349,Sheet1!A:B,2,FALSE)</f>
        <v>South East</v>
      </c>
      <c r="G349" s="1" t="s">
        <v>15</v>
      </c>
      <c r="H349" s="3">
        <v>45177</v>
      </c>
      <c r="I349" s="5">
        <v>0.68680555555555556</v>
      </c>
      <c r="J349" s="1">
        <f t="shared" si="10"/>
        <v>2023</v>
      </c>
      <c r="K349" t="str">
        <f t="shared" si="11"/>
        <v>Sep</v>
      </c>
    </row>
    <row r="350" spans="1:11" x14ac:dyDescent="0.35">
      <c r="A350">
        <v>351</v>
      </c>
      <c r="B350" t="s">
        <v>49</v>
      </c>
      <c r="C350" t="s">
        <v>2</v>
      </c>
      <c r="D350" t="s">
        <v>66</v>
      </c>
      <c r="E350" t="s">
        <v>4</v>
      </c>
      <c r="F350" t="str">
        <f>VLOOKUP(E350,Sheet1!A:B,2,FALSE)</f>
        <v>South West</v>
      </c>
      <c r="G350" s="1" t="s">
        <v>15</v>
      </c>
      <c r="H350" s="3">
        <v>45177</v>
      </c>
      <c r="I350" s="5">
        <v>0.7</v>
      </c>
      <c r="J350" s="1">
        <f t="shared" si="10"/>
        <v>2023</v>
      </c>
      <c r="K350" t="str">
        <f t="shared" si="11"/>
        <v>Sep</v>
      </c>
    </row>
    <row r="351" spans="1:11" x14ac:dyDescent="0.35">
      <c r="A351">
        <v>352</v>
      </c>
      <c r="B351" t="s">
        <v>116</v>
      </c>
      <c r="C351" t="s">
        <v>5</v>
      </c>
      <c r="D351" t="s">
        <v>3</v>
      </c>
      <c r="E351" t="s">
        <v>4</v>
      </c>
      <c r="F351" t="str">
        <f>VLOOKUP(E351,Sheet1!A:B,2,FALSE)</f>
        <v>South West</v>
      </c>
      <c r="G351" s="1" t="s">
        <v>15</v>
      </c>
      <c r="H351" s="3">
        <v>45177</v>
      </c>
      <c r="I351" s="5">
        <v>0.78541666666666665</v>
      </c>
      <c r="J351" s="1">
        <f t="shared" si="10"/>
        <v>2023</v>
      </c>
      <c r="K351" t="str">
        <f t="shared" si="11"/>
        <v>Sep</v>
      </c>
    </row>
    <row r="352" spans="1:11" x14ac:dyDescent="0.35">
      <c r="A352">
        <v>353</v>
      </c>
      <c r="B352" t="s">
        <v>12</v>
      </c>
      <c r="C352" t="s">
        <v>2</v>
      </c>
      <c r="D352" t="s">
        <v>6</v>
      </c>
      <c r="E352" t="s">
        <v>66</v>
      </c>
      <c r="F352" t="str">
        <f>VLOOKUP(E352,Sheet1!A:B,2,FALSE)</f>
        <v>Others</v>
      </c>
      <c r="G352" s="1" t="s">
        <v>15</v>
      </c>
      <c r="H352" s="3">
        <v>45177</v>
      </c>
      <c r="I352" s="5">
        <v>0.81944444444444442</v>
      </c>
      <c r="J352" s="1">
        <f t="shared" si="10"/>
        <v>2023</v>
      </c>
      <c r="K352" t="str">
        <f t="shared" si="11"/>
        <v>Sep</v>
      </c>
    </row>
    <row r="353" spans="1:11" x14ac:dyDescent="0.35">
      <c r="A353">
        <v>354</v>
      </c>
      <c r="B353" t="s">
        <v>12</v>
      </c>
      <c r="C353" t="s">
        <v>2</v>
      </c>
      <c r="D353" t="s">
        <v>6</v>
      </c>
      <c r="E353" t="s">
        <v>66</v>
      </c>
      <c r="F353" t="str">
        <f>VLOOKUP(E353,Sheet1!A:B,2,FALSE)</f>
        <v>Others</v>
      </c>
      <c r="G353" s="1" t="s">
        <v>15</v>
      </c>
      <c r="H353" s="3">
        <v>45177</v>
      </c>
      <c r="I353" s="5">
        <v>0.81944444444444442</v>
      </c>
      <c r="J353" s="1">
        <f t="shared" si="10"/>
        <v>2023</v>
      </c>
      <c r="K353" t="str">
        <f t="shared" si="11"/>
        <v>Sep</v>
      </c>
    </row>
    <row r="354" spans="1:11" x14ac:dyDescent="0.35">
      <c r="A354">
        <v>355</v>
      </c>
      <c r="B354" t="s">
        <v>105</v>
      </c>
      <c r="C354" t="s">
        <v>5</v>
      </c>
      <c r="D354" t="s">
        <v>3</v>
      </c>
      <c r="E354" t="s">
        <v>4</v>
      </c>
      <c r="F354" t="str">
        <f>VLOOKUP(E354,Sheet1!A:B,2,FALSE)</f>
        <v>South West</v>
      </c>
      <c r="G354" s="1" t="s">
        <v>15</v>
      </c>
      <c r="H354" s="3">
        <v>45177</v>
      </c>
      <c r="I354" s="5">
        <v>0.83263888888888893</v>
      </c>
      <c r="J354" s="1">
        <f t="shared" si="10"/>
        <v>2023</v>
      </c>
      <c r="K354" t="str">
        <f t="shared" si="11"/>
        <v>Sep</v>
      </c>
    </row>
    <row r="355" spans="1:11" x14ac:dyDescent="0.35">
      <c r="A355">
        <v>356</v>
      </c>
      <c r="B355" t="s">
        <v>49</v>
      </c>
      <c r="C355" t="s">
        <v>5</v>
      </c>
      <c r="D355" t="s">
        <v>3</v>
      </c>
      <c r="E355" t="s">
        <v>4</v>
      </c>
      <c r="F355" t="str">
        <f>VLOOKUP(E355,Sheet1!A:B,2,FALSE)</f>
        <v>South West</v>
      </c>
      <c r="G355" s="1" t="s">
        <v>15</v>
      </c>
      <c r="H355" s="3">
        <v>45177</v>
      </c>
      <c r="I355" s="5">
        <v>0.84583333333333333</v>
      </c>
      <c r="J355" s="1">
        <f t="shared" si="10"/>
        <v>2023</v>
      </c>
      <c r="K355" t="str">
        <f t="shared" si="11"/>
        <v>Sep</v>
      </c>
    </row>
    <row r="356" spans="1:11" x14ac:dyDescent="0.35">
      <c r="A356">
        <v>357</v>
      </c>
      <c r="B356" t="s">
        <v>130</v>
      </c>
      <c r="C356" t="s">
        <v>2</v>
      </c>
      <c r="D356" t="s">
        <v>3</v>
      </c>
      <c r="E356" t="s">
        <v>79</v>
      </c>
      <c r="F356" t="str">
        <f>VLOOKUP(E356,Sheet1!A:B,2,FALSE)</f>
        <v>Others</v>
      </c>
      <c r="G356" s="1" t="s">
        <v>79</v>
      </c>
      <c r="H356" s="3">
        <v>45177</v>
      </c>
      <c r="I356" s="5">
        <v>0.85763888888888884</v>
      </c>
      <c r="J356" s="1">
        <f t="shared" si="10"/>
        <v>2023</v>
      </c>
      <c r="K356" t="str">
        <f t="shared" si="11"/>
        <v>Sep</v>
      </c>
    </row>
    <row r="357" spans="1:11" x14ac:dyDescent="0.35">
      <c r="A357">
        <v>358</v>
      </c>
      <c r="B357" t="s">
        <v>25</v>
      </c>
      <c r="C357" t="s">
        <v>2</v>
      </c>
      <c r="D357" t="s">
        <v>3</v>
      </c>
      <c r="E357" t="s">
        <v>13</v>
      </c>
      <c r="F357" t="str">
        <f>VLOOKUP(E357,Sheet1!A:B,2,FALSE)</f>
        <v>South West</v>
      </c>
      <c r="G357" s="1" t="s">
        <v>15</v>
      </c>
      <c r="H357" s="3">
        <v>45177</v>
      </c>
      <c r="I357" s="5">
        <v>0.90486111111111112</v>
      </c>
      <c r="J357" s="1">
        <f t="shared" si="10"/>
        <v>2023</v>
      </c>
      <c r="K357" t="str">
        <f t="shared" si="11"/>
        <v>Sep</v>
      </c>
    </row>
    <row r="358" spans="1:11" x14ac:dyDescent="0.35">
      <c r="A358">
        <v>359</v>
      </c>
      <c r="B358" t="s">
        <v>49</v>
      </c>
      <c r="C358" t="s">
        <v>5</v>
      </c>
      <c r="D358" t="s">
        <v>3</v>
      </c>
      <c r="E358" t="s">
        <v>70</v>
      </c>
      <c r="F358" t="str">
        <f>VLOOKUP(E358,Sheet1!A:B,2,FALSE)</f>
        <v>North Central</v>
      </c>
      <c r="G358" s="1" t="s">
        <v>15</v>
      </c>
      <c r="H358" s="3">
        <v>45177</v>
      </c>
      <c r="I358" s="5">
        <v>0.91388888888888886</v>
      </c>
      <c r="J358" s="1">
        <f t="shared" si="10"/>
        <v>2023</v>
      </c>
      <c r="K358" t="str">
        <f t="shared" si="11"/>
        <v>Sep</v>
      </c>
    </row>
    <row r="359" spans="1:11" x14ac:dyDescent="0.35">
      <c r="A359">
        <v>360</v>
      </c>
      <c r="B359" t="s">
        <v>49</v>
      </c>
      <c r="C359" t="s">
        <v>2</v>
      </c>
      <c r="D359" t="s">
        <v>3</v>
      </c>
      <c r="E359" t="s">
        <v>70</v>
      </c>
      <c r="F359" t="str">
        <f>VLOOKUP(E359,Sheet1!A:B,2,FALSE)</f>
        <v>North Central</v>
      </c>
      <c r="G359" s="1" t="s">
        <v>15</v>
      </c>
      <c r="H359" s="3">
        <v>45177</v>
      </c>
      <c r="I359" s="5">
        <v>0.91805555555555551</v>
      </c>
      <c r="J359" s="1">
        <f t="shared" si="10"/>
        <v>2023</v>
      </c>
      <c r="K359" t="str">
        <f t="shared" si="11"/>
        <v>Sep</v>
      </c>
    </row>
    <row r="360" spans="1:11" x14ac:dyDescent="0.35">
      <c r="A360">
        <v>361</v>
      </c>
      <c r="B360" t="s">
        <v>49</v>
      </c>
      <c r="C360" t="s">
        <v>5</v>
      </c>
      <c r="D360" t="s">
        <v>3</v>
      </c>
      <c r="E360" t="s">
        <v>4</v>
      </c>
      <c r="F360" t="str">
        <f>VLOOKUP(E360,Sheet1!A:B,2,FALSE)</f>
        <v>South West</v>
      </c>
      <c r="G360" s="1" t="s">
        <v>15</v>
      </c>
      <c r="H360" s="3">
        <v>45207</v>
      </c>
      <c r="I360" s="5">
        <v>0.26666666666666666</v>
      </c>
      <c r="J360" s="1">
        <f t="shared" si="10"/>
        <v>2023</v>
      </c>
      <c r="K360" t="str">
        <f t="shared" si="11"/>
        <v>Oct</v>
      </c>
    </row>
    <row r="361" spans="1:11" x14ac:dyDescent="0.35">
      <c r="A361">
        <v>362</v>
      </c>
      <c r="B361" t="s">
        <v>148</v>
      </c>
      <c r="C361" t="s">
        <v>2</v>
      </c>
      <c r="D361" t="s">
        <v>3</v>
      </c>
      <c r="E361" t="s">
        <v>77</v>
      </c>
      <c r="F361" t="str">
        <f>VLOOKUP(E361,Sheet1!A:B,2,FALSE)</f>
        <v>North Central</v>
      </c>
      <c r="G361" s="1" t="s">
        <v>15</v>
      </c>
      <c r="H361" s="3">
        <v>45207</v>
      </c>
      <c r="I361" s="5">
        <v>0.30972222222222223</v>
      </c>
      <c r="J361" s="1">
        <f t="shared" si="10"/>
        <v>2023</v>
      </c>
      <c r="K361" t="str">
        <f t="shared" si="11"/>
        <v>Oct</v>
      </c>
    </row>
    <row r="362" spans="1:11" x14ac:dyDescent="0.35">
      <c r="A362">
        <v>363</v>
      </c>
      <c r="B362" t="s">
        <v>23</v>
      </c>
      <c r="C362" t="s">
        <v>2</v>
      </c>
      <c r="D362" t="s">
        <v>3</v>
      </c>
      <c r="E362" t="s">
        <v>13</v>
      </c>
      <c r="F362" t="str">
        <f>VLOOKUP(E362,Sheet1!A:B,2,FALSE)</f>
        <v>South West</v>
      </c>
      <c r="G362" s="1" t="s">
        <v>15</v>
      </c>
      <c r="H362" s="3">
        <v>45207</v>
      </c>
      <c r="I362" s="5">
        <v>0.31458333333333333</v>
      </c>
      <c r="J362" s="1">
        <f t="shared" si="10"/>
        <v>2023</v>
      </c>
      <c r="K362" t="str">
        <f t="shared" si="11"/>
        <v>Oct</v>
      </c>
    </row>
    <row r="363" spans="1:11" x14ac:dyDescent="0.35">
      <c r="A363">
        <v>364</v>
      </c>
      <c r="B363" t="s">
        <v>25</v>
      </c>
      <c r="C363" t="s">
        <v>2</v>
      </c>
      <c r="D363" t="s">
        <v>3</v>
      </c>
      <c r="E363" t="s">
        <v>73</v>
      </c>
      <c r="F363" t="str">
        <f>VLOOKUP(E363,Sheet1!A:B,2,FALSE)</f>
        <v>South South</v>
      </c>
      <c r="G363" s="1" t="s">
        <v>15</v>
      </c>
      <c r="H363" s="3">
        <v>45207</v>
      </c>
      <c r="I363" s="5">
        <v>0.31874999999999998</v>
      </c>
      <c r="J363" s="1">
        <f t="shared" si="10"/>
        <v>2023</v>
      </c>
      <c r="K363" t="str">
        <f t="shared" si="11"/>
        <v>Oct</v>
      </c>
    </row>
    <row r="364" spans="1:11" x14ac:dyDescent="0.35">
      <c r="A364">
        <v>365</v>
      </c>
      <c r="B364" t="s">
        <v>130</v>
      </c>
      <c r="C364" t="s">
        <v>5</v>
      </c>
      <c r="D364" t="s">
        <v>3</v>
      </c>
      <c r="E364" t="s">
        <v>8</v>
      </c>
      <c r="F364" t="str">
        <f>VLOOKUP(E364,Sheet1!A:B,2,FALSE)</f>
        <v>South West</v>
      </c>
      <c r="G364" s="1" t="s">
        <v>15</v>
      </c>
      <c r="H364" s="3">
        <v>45207</v>
      </c>
      <c r="I364" s="5">
        <v>0.38958333333333334</v>
      </c>
      <c r="J364" s="1">
        <f t="shared" si="10"/>
        <v>2023</v>
      </c>
      <c r="K364" t="str">
        <f t="shared" si="11"/>
        <v>Oct</v>
      </c>
    </row>
    <row r="365" spans="1:11" x14ac:dyDescent="0.35">
      <c r="A365">
        <v>366</v>
      </c>
      <c r="B365" t="s">
        <v>131</v>
      </c>
      <c r="C365" t="s">
        <v>2</v>
      </c>
      <c r="D365" t="s">
        <v>6</v>
      </c>
      <c r="E365" t="s">
        <v>4</v>
      </c>
      <c r="F365" t="str">
        <f>VLOOKUP(E365,Sheet1!A:B,2,FALSE)</f>
        <v>South West</v>
      </c>
      <c r="G365" s="1" t="s">
        <v>15</v>
      </c>
      <c r="H365" s="3">
        <v>45207</v>
      </c>
      <c r="I365" s="5">
        <v>0.39374999999999999</v>
      </c>
      <c r="J365" s="1">
        <f t="shared" si="10"/>
        <v>2023</v>
      </c>
      <c r="K365" t="str">
        <f t="shared" si="11"/>
        <v>Oct</v>
      </c>
    </row>
    <row r="366" spans="1:11" x14ac:dyDescent="0.35">
      <c r="A366">
        <v>367</v>
      </c>
      <c r="B366" t="s">
        <v>25</v>
      </c>
      <c r="C366" t="s">
        <v>2</v>
      </c>
      <c r="D366" t="s">
        <v>3</v>
      </c>
      <c r="E366" t="s">
        <v>4</v>
      </c>
      <c r="F366" t="str">
        <f>VLOOKUP(E366,Sheet1!A:B,2,FALSE)</f>
        <v>South West</v>
      </c>
      <c r="G366" s="1" t="s">
        <v>15</v>
      </c>
      <c r="H366" s="3">
        <v>45207</v>
      </c>
      <c r="I366" s="5">
        <v>0.40208333333333335</v>
      </c>
      <c r="J366" s="1">
        <f t="shared" si="10"/>
        <v>2023</v>
      </c>
      <c r="K366" t="str">
        <f t="shared" si="11"/>
        <v>Oct</v>
      </c>
    </row>
    <row r="367" spans="1:11" x14ac:dyDescent="0.35">
      <c r="A367">
        <v>368</v>
      </c>
      <c r="B367" t="s">
        <v>49</v>
      </c>
      <c r="C367" t="s">
        <v>5</v>
      </c>
      <c r="D367" t="s">
        <v>3</v>
      </c>
      <c r="E367" t="s">
        <v>66</v>
      </c>
      <c r="F367" t="str">
        <f>VLOOKUP(E367,Sheet1!A:B,2,FALSE)</f>
        <v>Others</v>
      </c>
      <c r="G367" s="1" t="s">
        <v>15</v>
      </c>
      <c r="H367" s="3">
        <v>45207</v>
      </c>
      <c r="I367" s="5">
        <v>0.41388888888888886</v>
      </c>
      <c r="J367" s="1">
        <f t="shared" si="10"/>
        <v>2023</v>
      </c>
      <c r="K367" t="str">
        <f t="shared" si="11"/>
        <v>Oct</v>
      </c>
    </row>
    <row r="368" spans="1:11" x14ac:dyDescent="0.35">
      <c r="A368">
        <v>369</v>
      </c>
      <c r="B368" t="s">
        <v>49</v>
      </c>
      <c r="C368" t="s">
        <v>5</v>
      </c>
      <c r="D368" t="s">
        <v>3</v>
      </c>
      <c r="E368" t="s">
        <v>22</v>
      </c>
      <c r="F368" t="str">
        <f>VLOOKUP(E368,Sheet1!A:B,2,FALSE)</f>
        <v>South West</v>
      </c>
      <c r="G368" s="1" t="s">
        <v>15</v>
      </c>
      <c r="H368" s="3">
        <v>45207</v>
      </c>
      <c r="I368" s="5">
        <v>0.41736111111111113</v>
      </c>
      <c r="J368" s="1">
        <f t="shared" si="10"/>
        <v>2023</v>
      </c>
      <c r="K368" t="str">
        <f t="shared" si="11"/>
        <v>Oct</v>
      </c>
    </row>
    <row r="369" spans="1:11" x14ac:dyDescent="0.35">
      <c r="A369">
        <v>370</v>
      </c>
      <c r="B369" t="s">
        <v>66</v>
      </c>
      <c r="C369" t="s">
        <v>2</v>
      </c>
      <c r="D369" t="s">
        <v>3</v>
      </c>
      <c r="E369" t="s">
        <v>21</v>
      </c>
      <c r="F369" t="str">
        <f>VLOOKUP(E369,Sheet1!A:B,2,FALSE)</f>
        <v>North Central</v>
      </c>
      <c r="G369" s="1" t="s">
        <v>15</v>
      </c>
      <c r="H369" s="3">
        <v>45207</v>
      </c>
      <c r="I369" s="5">
        <v>0.42916666666666664</v>
      </c>
      <c r="J369" s="1">
        <f t="shared" si="10"/>
        <v>2023</v>
      </c>
      <c r="K369" t="str">
        <f t="shared" si="11"/>
        <v>Oct</v>
      </c>
    </row>
    <row r="370" spans="1:11" x14ac:dyDescent="0.35">
      <c r="A370">
        <v>371</v>
      </c>
      <c r="B370" t="s">
        <v>32</v>
      </c>
      <c r="C370" t="s">
        <v>2</v>
      </c>
      <c r="D370" t="s">
        <v>7</v>
      </c>
      <c r="E370" t="s">
        <v>73</v>
      </c>
      <c r="F370" t="str">
        <f>VLOOKUP(E370,Sheet1!A:B,2,FALSE)</f>
        <v>South South</v>
      </c>
      <c r="G370" s="1" t="s">
        <v>15</v>
      </c>
      <c r="H370" s="3">
        <v>45207</v>
      </c>
      <c r="I370" s="5">
        <v>0.43680555555555556</v>
      </c>
      <c r="J370" s="1">
        <f t="shared" si="10"/>
        <v>2023</v>
      </c>
      <c r="K370" t="str">
        <f t="shared" si="11"/>
        <v>Oct</v>
      </c>
    </row>
    <row r="371" spans="1:11" x14ac:dyDescent="0.35">
      <c r="A371">
        <v>372</v>
      </c>
      <c r="B371" t="s">
        <v>155</v>
      </c>
      <c r="C371" t="s">
        <v>5</v>
      </c>
      <c r="D371" t="s">
        <v>3</v>
      </c>
      <c r="E371" t="s">
        <v>66</v>
      </c>
      <c r="F371" t="str">
        <f>VLOOKUP(E371,Sheet1!A:B,2,FALSE)</f>
        <v>Others</v>
      </c>
      <c r="G371" s="1" t="s">
        <v>15</v>
      </c>
      <c r="H371" s="3">
        <v>45207</v>
      </c>
      <c r="I371" s="5">
        <v>0.45</v>
      </c>
      <c r="J371" s="1">
        <f t="shared" si="10"/>
        <v>2023</v>
      </c>
      <c r="K371" t="str">
        <f t="shared" si="11"/>
        <v>Oct</v>
      </c>
    </row>
    <row r="372" spans="1:11" x14ac:dyDescent="0.35">
      <c r="A372">
        <v>373</v>
      </c>
      <c r="B372" t="s">
        <v>25</v>
      </c>
      <c r="C372" t="s">
        <v>5</v>
      </c>
      <c r="D372" t="s">
        <v>3</v>
      </c>
      <c r="E372" t="s">
        <v>22</v>
      </c>
      <c r="F372" t="str">
        <f>VLOOKUP(E372,Sheet1!A:B,2,FALSE)</f>
        <v>South West</v>
      </c>
      <c r="G372" s="1" t="s">
        <v>15</v>
      </c>
      <c r="H372" s="3">
        <v>45207</v>
      </c>
      <c r="I372" s="5">
        <v>0.45347222222222222</v>
      </c>
      <c r="J372" s="1">
        <f t="shared" si="10"/>
        <v>2023</v>
      </c>
      <c r="K372" t="str">
        <f t="shared" si="11"/>
        <v>Oct</v>
      </c>
    </row>
    <row r="373" spans="1:11" x14ac:dyDescent="0.35">
      <c r="A373">
        <v>374</v>
      </c>
      <c r="B373" t="s">
        <v>1</v>
      </c>
      <c r="C373" t="s">
        <v>2</v>
      </c>
      <c r="D373" t="s">
        <v>3</v>
      </c>
      <c r="E373" t="s">
        <v>4</v>
      </c>
      <c r="F373" t="str">
        <f>VLOOKUP(E373,Sheet1!A:B,2,FALSE)</f>
        <v>South West</v>
      </c>
      <c r="G373" s="1" t="s">
        <v>15</v>
      </c>
      <c r="H373" s="3">
        <v>45207</v>
      </c>
      <c r="I373" s="5">
        <v>0.4597222222222222</v>
      </c>
      <c r="J373" s="1">
        <f t="shared" si="10"/>
        <v>2023</v>
      </c>
      <c r="K373" t="str">
        <f t="shared" si="11"/>
        <v>Oct</v>
      </c>
    </row>
    <row r="374" spans="1:11" x14ac:dyDescent="0.35">
      <c r="A374">
        <v>375</v>
      </c>
      <c r="B374" t="s">
        <v>155</v>
      </c>
      <c r="C374" t="s">
        <v>5</v>
      </c>
      <c r="D374" t="s">
        <v>6</v>
      </c>
      <c r="E374" t="s">
        <v>66</v>
      </c>
      <c r="F374" t="str">
        <f>VLOOKUP(E374,Sheet1!A:B,2,FALSE)</f>
        <v>Others</v>
      </c>
      <c r="G374" s="1" t="s">
        <v>15</v>
      </c>
      <c r="H374" s="3">
        <v>45207</v>
      </c>
      <c r="I374" s="5">
        <v>0.46111111111111114</v>
      </c>
      <c r="J374" s="1">
        <f t="shared" si="10"/>
        <v>2023</v>
      </c>
      <c r="K374" t="str">
        <f t="shared" si="11"/>
        <v>Oct</v>
      </c>
    </row>
    <row r="375" spans="1:11" x14ac:dyDescent="0.35">
      <c r="A375">
        <v>376</v>
      </c>
      <c r="B375" t="s">
        <v>148</v>
      </c>
      <c r="C375" t="s">
        <v>2</v>
      </c>
      <c r="D375" t="s">
        <v>3</v>
      </c>
      <c r="E375" t="s">
        <v>4</v>
      </c>
      <c r="F375" t="str">
        <f>VLOOKUP(E375,Sheet1!A:B,2,FALSE)</f>
        <v>South West</v>
      </c>
      <c r="G375" s="1" t="s">
        <v>15</v>
      </c>
      <c r="H375" s="3">
        <v>45207</v>
      </c>
      <c r="I375" s="5">
        <v>0.46875</v>
      </c>
      <c r="J375" s="1">
        <f t="shared" si="10"/>
        <v>2023</v>
      </c>
      <c r="K375" t="str">
        <f t="shared" si="11"/>
        <v>Oct</v>
      </c>
    </row>
    <row r="376" spans="1:11" x14ac:dyDescent="0.35">
      <c r="A376">
        <v>377</v>
      </c>
      <c r="B376" t="s">
        <v>12</v>
      </c>
      <c r="C376" t="s">
        <v>2</v>
      </c>
      <c r="D376" t="s">
        <v>3</v>
      </c>
      <c r="E376" t="s">
        <v>13</v>
      </c>
      <c r="F376" t="str">
        <f>VLOOKUP(E376,Sheet1!A:B,2,FALSE)</f>
        <v>South West</v>
      </c>
      <c r="G376" s="1" t="s">
        <v>15</v>
      </c>
      <c r="H376" s="3">
        <v>45207</v>
      </c>
      <c r="I376" s="5">
        <v>0.48472222222222222</v>
      </c>
      <c r="J376" s="1">
        <f t="shared" si="10"/>
        <v>2023</v>
      </c>
      <c r="K376" t="str">
        <f t="shared" si="11"/>
        <v>Oct</v>
      </c>
    </row>
    <row r="377" spans="1:11" x14ac:dyDescent="0.35">
      <c r="A377">
        <v>378</v>
      </c>
      <c r="B377" t="s">
        <v>130</v>
      </c>
      <c r="C377" t="s">
        <v>2</v>
      </c>
      <c r="D377" t="s">
        <v>3</v>
      </c>
      <c r="E377" t="s">
        <v>8</v>
      </c>
      <c r="F377" t="str">
        <f>VLOOKUP(E377,Sheet1!A:B,2,FALSE)</f>
        <v>South West</v>
      </c>
      <c r="G377" s="1" t="s">
        <v>15</v>
      </c>
      <c r="H377" s="3">
        <v>45207</v>
      </c>
      <c r="I377" s="5">
        <v>0.50902777777777775</v>
      </c>
      <c r="J377" s="1">
        <f t="shared" si="10"/>
        <v>2023</v>
      </c>
      <c r="K377" t="str">
        <f t="shared" si="11"/>
        <v>Oct</v>
      </c>
    </row>
    <row r="378" spans="1:11" x14ac:dyDescent="0.35">
      <c r="A378">
        <v>379</v>
      </c>
      <c r="B378" t="s">
        <v>49</v>
      </c>
      <c r="C378" t="s">
        <v>2</v>
      </c>
      <c r="D378" t="s">
        <v>3</v>
      </c>
      <c r="E378" t="s">
        <v>36</v>
      </c>
      <c r="F378" t="str">
        <f>VLOOKUP(E378,Sheet1!A:B,2,FALSE)</f>
        <v>South West</v>
      </c>
      <c r="G378" s="1" t="s">
        <v>15</v>
      </c>
      <c r="H378" s="3">
        <v>45207</v>
      </c>
      <c r="I378" s="5">
        <v>0.52986111111111112</v>
      </c>
      <c r="J378" s="1">
        <f t="shared" si="10"/>
        <v>2023</v>
      </c>
      <c r="K378" t="str">
        <f t="shared" si="11"/>
        <v>Oct</v>
      </c>
    </row>
    <row r="379" spans="1:11" x14ac:dyDescent="0.35">
      <c r="A379">
        <v>380</v>
      </c>
      <c r="B379" t="s">
        <v>66</v>
      </c>
      <c r="C379" t="s">
        <v>2</v>
      </c>
      <c r="D379" t="s">
        <v>66</v>
      </c>
      <c r="E379" t="s">
        <v>19</v>
      </c>
      <c r="F379" t="str">
        <f>VLOOKUP(E379,Sheet1!A:B,2,FALSE)</f>
        <v>South West</v>
      </c>
      <c r="G379" s="1" t="s">
        <v>15</v>
      </c>
      <c r="H379" s="3">
        <v>45207</v>
      </c>
      <c r="I379" s="5">
        <v>0.55000000000000004</v>
      </c>
      <c r="J379" s="1">
        <f t="shared" si="10"/>
        <v>2023</v>
      </c>
      <c r="K379" t="str">
        <f t="shared" si="11"/>
        <v>Oct</v>
      </c>
    </row>
    <row r="380" spans="1:11" x14ac:dyDescent="0.35">
      <c r="A380">
        <v>381</v>
      </c>
      <c r="B380" t="s">
        <v>148</v>
      </c>
      <c r="C380" t="s">
        <v>2</v>
      </c>
      <c r="D380" t="s">
        <v>6</v>
      </c>
      <c r="E380" t="s">
        <v>4</v>
      </c>
      <c r="F380" t="str">
        <f>VLOOKUP(E380,Sheet1!A:B,2,FALSE)</f>
        <v>South West</v>
      </c>
      <c r="G380" s="1" t="s">
        <v>15</v>
      </c>
      <c r="H380" s="3">
        <v>45207</v>
      </c>
      <c r="I380" s="5">
        <v>0.59583333333333333</v>
      </c>
      <c r="J380" s="1">
        <f t="shared" si="10"/>
        <v>2023</v>
      </c>
      <c r="K380" t="str">
        <f t="shared" si="11"/>
        <v>Oct</v>
      </c>
    </row>
    <row r="381" spans="1:11" x14ac:dyDescent="0.35">
      <c r="A381">
        <v>382</v>
      </c>
      <c r="B381" t="s">
        <v>9</v>
      </c>
      <c r="C381" t="s">
        <v>2</v>
      </c>
      <c r="D381" t="s">
        <v>3</v>
      </c>
      <c r="E381" t="s">
        <v>36</v>
      </c>
      <c r="F381" t="str">
        <f>VLOOKUP(E381,Sheet1!A:B,2,FALSE)</f>
        <v>South West</v>
      </c>
      <c r="G381" s="1" t="s">
        <v>15</v>
      </c>
      <c r="H381" s="3">
        <v>45207</v>
      </c>
      <c r="I381" s="5">
        <v>0.59861111111111109</v>
      </c>
      <c r="J381" s="1">
        <f t="shared" si="10"/>
        <v>2023</v>
      </c>
      <c r="K381" t="str">
        <f t="shared" si="11"/>
        <v>Oct</v>
      </c>
    </row>
    <row r="382" spans="1:11" x14ac:dyDescent="0.35">
      <c r="A382">
        <v>383</v>
      </c>
      <c r="B382" t="s">
        <v>23</v>
      </c>
      <c r="C382" t="s">
        <v>2</v>
      </c>
      <c r="D382" t="s">
        <v>3</v>
      </c>
      <c r="E382" t="s">
        <v>8</v>
      </c>
      <c r="F382" t="str">
        <f>VLOOKUP(E382,Sheet1!A:B,2,FALSE)</f>
        <v>South West</v>
      </c>
      <c r="G382" s="1" t="s">
        <v>15</v>
      </c>
      <c r="H382" s="3">
        <v>45207</v>
      </c>
      <c r="I382" s="5">
        <v>0.63958333333333328</v>
      </c>
      <c r="J382" s="1">
        <f t="shared" si="10"/>
        <v>2023</v>
      </c>
      <c r="K382" t="str">
        <f t="shared" si="11"/>
        <v>Oct</v>
      </c>
    </row>
    <row r="383" spans="1:11" x14ac:dyDescent="0.35">
      <c r="A383">
        <v>384</v>
      </c>
      <c r="B383" t="s">
        <v>1</v>
      </c>
      <c r="C383" t="s">
        <v>2</v>
      </c>
      <c r="D383" t="s">
        <v>66</v>
      </c>
      <c r="E383" t="s">
        <v>36</v>
      </c>
      <c r="F383" t="str">
        <f>VLOOKUP(E383,Sheet1!A:B,2,FALSE)</f>
        <v>South West</v>
      </c>
      <c r="G383" s="1" t="s">
        <v>15</v>
      </c>
      <c r="H383" s="3">
        <v>45207</v>
      </c>
      <c r="I383" s="5">
        <v>0.66874999999999996</v>
      </c>
      <c r="J383" s="1">
        <f t="shared" si="10"/>
        <v>2023</v>
      </c>
      <c r="K383" t="str">
        <f t="shared" si="11"/>
        <v>Oct</v>
      </c>
    </row>
    <row r="384" spans="1:11" x14ac:dyDescent="0.35">
      <c r="A384">
        <v>385</v>
      </c>
      <c r="B384" t="s">
        <v>49</v>
      </c>
      <c r="C384" t="s">
        <v>2</v>
      </c>
      <c r="D384" t="s">
        <v>3</v>
      </c>
      <c r="E384" t="s">
        <v>79</v>
      </c>
      <c r="F384" t="str">
        <f>VLOOKUP(E384,Sheet1!A:B,2,FALSE)</f>
        <v>Others</v>
      </c>
      <c r="G384" s="1" t="s">
        <v>79</v>
      </c>
      <c r="H384" s="3">
        <v>45207</v>
      </c>
      <c r="I384" s="5">
        <v>0.66874999999999996</v>
      </c>
      <c r="J384" s="1">
        <f t="shared" si="10"/>
        <v>2023</v>
      </c>
      <c r="K384" t="str">
        <f t="shared" si="11"/>
        <v>Oct</v>
      </c>
    </row>
    <row r="385" spans="1:11" x14ac:dyDescent="0.35">
      <c r="A385">
        <v>386</v>
      </c>
      <c r="B385" t="s">
        <v>130</v>
      </c>
      <c r="C385" t="s">
        <v>2</v>
      </c>
      <c r="D385" t="s">
        <v>3</v>
      </c>
      <c r="E385" t="s">
        <v>8</v>
      </c>
      <c r="F385" t="str">
        <f>VLOOKUP(E385,Sheet1!A:B,2,FALSE)</f>
        <v>South West</v>
      </c>
      <c r="G385" s="1" t="s">
        <v>15</v>
      </c>
      <c r="H385" s="3">
        <v>45207</v>
      </c>
      <c r="I385" s="5">
        <v>0.69444444444444442</v>
      </c>
      <c r="J385" s="1">
        <f t="shared" si="10"/>
        <v>2023</v>
      </c>
      <c r="K385" t="str">
        <f t="shared" si="11"/>
        <v>Oct</v>
      </c>
    </row>
    <row r="386" spans="1:11" x14ac:dyDescent="0.35">
      <c r="A386">
        <v>387</v>
      </c>
      <c r="B386" t="s">
        <v>130</v>
      </c>
      <c r="C386" t="s">
        <v>2</v>
      </c>
      <c r="D386" t="s">
        <v>3</v>
      </c>
      <c r="E386" t="s">
        <v>20</v>
      </c>
      <c r="F386" t="str">
        <f>VLOOKUP(E386,Sheet1!A:B,2,FALSE)</f>
        <v>South East</v>
      </c>
      <c r="G386" s="1" t="s">
        <v>15</v>
      </c>
      <c r="H386" s="3">
        <v>45207</v>
      </c>
      <c r="I386" s="5">
        <v>0.7583333333333333</v>
      </c>
      <c r="J386" s="1">
        <f t="shared" si="10"/>
        <v>2023</v>
      </c>
      <c r="K386" t="str">
        <f t="shared" si="11"/>
        <v>Oct</v>
      </c>
    </row>
    <row r="387" spans="1:11" x14ac:dyDescent="0.35">
      <c r="A387">
        <v>388</v>
      </c>
      <c r="B387" t="s">
        <v>111</v>
      </c>
      <c r="C387" t="s">
        <v>5</v>
      </c>
      <c r="D387" t="s">
        <v>66</v>
      </c>
      <c r="E387" t="s">
        <v>19</v>
      </c>
      <c r="F387" t="str">
        <f>VLOOKUP(E387,Sheet1!A:B,2,FALSE)</f>
        <v>South West</v>
      </c>
      <c r="G387" s="1" t="s">
        <v>15</v>
      </c>
      <c r="H387" s="3">
        <v>45238</v>
      </c>
      <c r="I387" s="5">
        <v>9.583333333333334E-2</v>
      </c>
      <c r="J387" s="1">
        <f t="shared" ref="J387:J450" si="12">YEAR(H387)</f>
        <v>2023</v>
      </c>
      <c r="K387" t="str">
        <f t="shared" ref="K387:K450" si="13">TEXT(H387,"mmm")</f>
        <v>Nov</v>
      </c>
    </row>
    <row r="388" spans="1:11" x14ac:dyDescent="0.35">
      <c r="A388">
        <v>389</v>
      </c>
      <c r="B388" t="s">
        <v>155</v>
      </c>
      <c r="C388" t="s">
        <v>5</v>
      </c>
      <c r="D388" t="s">
        <v>3</v>
      </c>
      <c r="E388" t="s">
        <v>36</v>
      </c>
      <c r="F388" t="str">
        <f>VLOOKUP(E388,Sheet1!A:B,2,FALSE)</f>
        <v>South West</v>
      </c>
      <c r="G388" s="1" t="s">
        <v>15</v>
      </c>
      <c r="H388" s="3">
        <v>45238</v>
      </c>
      <c r="I388" s="5">
        <v>0.2638888888888889</v>
      </c>
      <c r="J388" s="1">
        <f t="shared" si="12"/>
        <v>2023</v>
      </c>
      <c r="K388" t="str">
        <f t="shared" si="13"/>
        <v>Nov</v>
      </c>
    </row>
    <row r="389" spans="1:11" x14ac:dyDescent="0.35">
      <c r="A389">
        <v>390</v>
      </c>
      <c r="B389" t="s">
        <v>49</v>
      </c>
      <c r="C389" t="s">
        <v>2</v>
      </c>
      <c r="D389" t="s">
        <v>3</v>
      </c>
      <c r="E389" t="s">
        <v>36</v>
      </c>
      <c r="F389" t="str">
        <f>VLOOKUP(E389,Sheet1!A:B,2,FALSE)</f>
        <v>South West</v>
      </c>
      <c r="G389" s="1" t="s">
        <v>15</v>
      </c>
      <c r="H389" s="3">
        <v>45238</v>
      </c>
      <c r="I389" s="5">
        <v>0.2673611111111111</v>
      </c>
      <c r="J389" s="1">
        <f t="shared" si="12"/>
        <v>2023</v>
      </c>
      <c r="K389" t="str">
        <f t="shared" si="13"/>
        <v>Nov</v>
      </c>
    </row>
    <row r="390" spans="1:11" x14ac:dyDescent="0.35">
      <c r="A390">
        <v>391</v>
      </c>
      <c r="B390" t="s">
        <v>25</v>
      </c>
      <c r="C390" t="s">
        <v>2</v>
      </c>
      <c r="D390" t="s">
        <v>3</v>
      </c>
      <c r="E390" t="s">
        <v>66</v>
      </c>
      <c r="F390" t="str">
        <f>VLOOKUP(E390,Sheet1!A:B,2,FALSE)</f>
        <v>Others</v>
      </c>
      <c r="G390" s="1" t="s">
        <v>15</v>
      </c>
      <c r="H390" s="3">
        <v>45238</v>
      </c>
      <c r="I390" s="5">
        <v>0.28749999999999998</v>
      </c>
      <c r="J390" s="1">
        <f t="shared" si="12"/>
        <v>2023</v>
      </c>
      <c r="K390" t="str">
        <f t="shared" si="13"/>
        <v>Nov</v>
      </c>
    </row>
    <row r="391" spans="1:11" x14ac:dyDescent="0.35">
      <c r="A391">
        <v>392</v>
      </c>
      <c r="B391" t="s">
        <v>1</v>
      </c>
      <c r="C391" t="s">
        <v>2</v>
      </c>
      <c r="D391" t="s">
        <v>3</v>
      </c>
      <c r="E391" t="s">
        <v>77</v>
      </c>
      <c r="F391" t="str">
        <f>VLOOKUP(E391,Sheet1!A:B,2,FALSE)</f>
        <v>North Central</v>
      </c>
      <c r="G391" s="1" t="s">
        <v>15</v>
      </c>
      <c r="H391" s="3">
        <v>45238</v>
      </c>
      <c r="I391" s="5">
        <v>0.32013888888888886</v>
      </c>
      <c r="J391" s="1">
        <f t="shared" si="12"/>
        <v>2023</v>
      </c>
      <c r="K391" t="str">
        <f t="shared" si="13"/>
        <v>Nov</v>
      </c>
    </row>
    <row r="392" spans="1:11" x14ac:dyDescent="0.35">
      <c r="A392">
        <v>393</v>
      </c>
      <c r="B392" t="s">
        <v>130</v>
      </c>
      <c r="C392" t="s">
        <v>5</v>
      </c>
      <c r="D392" t="s">
        <v>3</v>
      </c>
      <c r="E392" t="s">
        <v>8</v>
      </c>
      <c r="F392" t="str">
        <f>VLOOKUP(E392,Sheet1!A:B,2,FALSE)</f>
        <v>South West</v>
      </c>
      <c r="G392" s="1" t="s">
        <v>15</v>
      </c>
      <c r="H392" s="3">
        <v>45238</v>
      </c>
      <c r="I392" s="5">
        <v>0.35</v>
      </c>
      <c r="J392" s="1">
        <f t="shared" si="12"/>
        <v>2023</v>
      </c>
      <c r="K392" t="str">
        <f t="shared" si="13"/>
        <v>Nov</v>
      </c>
    </row>
    <row r="393" spans="1:11" x14ac:dyDescent="0.35">
      <c r="A393">
        <v>394</v>
      </c>
      <c r="B393" t="s">
        <v>49</v>
      </c>
      <c r="C393" t="s">
        <v>2</v>
      </c>
      <c r="D393" t="s">
        <v>3</v>
      </c>
      <c r="E393" t="s">
        <v>4</v>
      </c>
      <c r="F393" t="str">
        <f>VLOOKUP(E393,Sheet1!A:B,2,FALSE)</f>
        <v>South West</v>
      </c>
      <c r="G393" s="1" t="s">
        <v>15</v>
      </c>
      <c r="H393" s="3">
        <v>45238</v>
      </c>
      <c r="I393" s="5">
        <v>0.35069444444444442</v>
      </c>
      <c r="J393" s="1">
        <f t="shared" si="12"/>
        <v>2023</v>
      </c>
      <c r="K393" t="str">
        <f t="shared" si="13"/>
        <v>Nov</v>
      </c>
    </row>
    <row r="394" spans="1:11" x14ac:dyDescent="0.35">
      <c r="A394">
        <v>395</v>
      </c>
      <c r="B394" t="s">
        <v>114</v>
      </c>
      <c r="C394" t="s">
        <v>2</v>
      </c>
      <c r="D394" t="s">
        <v>3</v>
      </c>
      <c r="E394" t="s">
        <v>75</v>
      </c>
      <c r="F394" t="str">
        <f>VLOOKUP(E394,Sheet1!A:B,2,FALSE)</f>
        <v>North Central</v>
      </c>
      <c r="G394" s="1" t="s">
        <v>15</v>
      </c>
      <c r="H394" s="3">
        <v>45238</v>
      </c>
      <c r="I394" s="5">
        <v>0.37083333333333335</v>
      </c>
      <c r="J394" s="1">
        <f t="shared" si="12"/>
        <v>2023</v>
      </c>
      <c r="K394" t="str">
        <f t="shared" si="13"/>
        <v>Nov</v>
      </c>
    </row>
    <row r="395" spans="1:11" x14ac:dyDescent="0.35">
      <c r="A395">
        <v>396</v>
      </c>
      <c r="B395" t="s">
        <v>49</v>
      </c>
      <c r="C395" t="s">
        <v>2</v>
      </c>
      <c r="D395" t="s">
        <v>6</v>
      </c>
      <c r="E395" t="s">
        <v>66</v>
      </c>
      <c r="F395" t="str">
        <f>VLOOKUP(E395,Sheet1!A:B,2,FALSE)</f>
        <v>Others</v>
      </c>
      <c r="G395" s="1" t="s">
        <v>15</v>
      </c>
      <c r="H395" s="3">
        <v>45238</v>
      </c>
      <c r="I395" s="5">
        <v>0.39374999999999999</v>
      </c>
      <c r="J395" s="1">
        <f t="shared" si="12"/>
        <v>2023</v>
      </c>
      <c r="K395" t="str">
        <f t="shared" si="13"/>
        <v>Nov</v>
      </c>
    </row>
    <row r="396" spans="1:11" x14ac:dyDescent="0.35">
      <c r="A396">
        <v>397</v>
      </c>
      <c r="B396" t="s">
        <v>23</v>
      </c>
      <c r="C396" t="s">
        <v>5</v>
      </c>
      <c r="D396" t="s">
        <v>6</v>
      </c>
      <c r="E396" t="s">
        <v>4</v>
      </c>
      <c r="F396" t="str">
        <f>VLOOKUP(E396,Sheet1!A:B,2,FALSE)</f>
        <v>South West</v>
      </c>
      <c r="G396" s="1" t="s">
        <v>15</v>
      </c>
      <c r="H396" s="3">
        <v>45238</v>
      </c>
      <c r="I396" s="5">
        <v>0.39444444444444443</v>
      </c>
      <c r="J396" s="1">
        <f t="shared" si="12"/>
        <v>2023</v>
      </c>
      <c r="K396" t="str">
        <f t="shared" si="13"/>
        <v>Nov</v>
      </c>
    </row>
    <row r="397" spans="1:11" x14ac:dyDescent="0.35">
      <c r="A397">
        <v>398</v>
      </c>
      <c r="B397" t="s">
        <v>66</v>
      </c>
      <c r="C397" t="s">
        <v>5</v>
      </c>
      <c r="D397" t="s">
        <v>3</v>
      </c>
      <c r="E397" t="s">
        <v>13</v>
      </c>
      <c r="F397" t="str">
        <f>VLOOKUP(E397,Sheet1!A:B,2,FALSE)</f>
        <v>South West</v>
      </c>
      <c r="G397" s="1" t="s">
        <v>15</v>
      </c>
      <c r="H397" s="3">
        <v>45238</v>
      </c>
      <c r="I397" s="5">
        <v>0.40069444444444446</v>
      </c>
      <c r="J397" s="1">
        <f t="shared" si="12"/>
        <v>2023</v>
      </c>
      <c r="K397" t="str">
        <f t="shared" si="13"/>
        <v>Nov</v>
      </c>
    </row>
    <row r="398" spans="1:11" x14ac:dyDescent="0.35">
      <c r="A398">
        <v>399</v>
      </c>
      <c r="B398" t="s">
        <v>49</v>
      </c>
      <c r="C398" t="s">
        <v>2</v>
      </c>
      <c r="D398" t="s">
        <v>3</v>
      </c>
      <c r="E398" t="s">
        <v>4</v>
      </c>
      <c r="F398" t="str">
        <f>VLOOKUP(E398,Sheet1!A:B,2,FALSE)</f>
        <v>South West</v>
      </c>
      <c r="G398" s="1" t="s">
        <v>15</v>
      </c>
      <c r="H398" s="3">
        <v>45238</v>
      </c>
      <c r="I398" s="5">
        <v>0.48125000000000001</v>
      </c>
      <c r="J398" s="1">
        <f t="shared" si="12"/>
        <v>2023</v>
      </c>
      <c r="K398" t="str">
        <f t="shared" si="13"/>
        <v>Nov</v>
      </c>
    </row>
    <row r="399" spans="1:11" x14ac:dyDescent="0.35">
      <c r="A399">
        <v>400</v>
      </c>
      <c r="B399" t="s">
        <v>25</v>
      </c>
      <c r="C399" t="s">
        <v>2</v>
      </c>
      <c r="D399" t="s">
        <v>3</v>
      </c>
      <c r="E399" t="s">
        <v>4</v>
      </c>
      <c r="F399" t="str">
        <f>VLOOKUP(E399,Sheet1!A:B,2,FALSE)</f>
        <v>South West</v>
      </c>
      <c r="G399" s="1" t="s">
        <v>15</v>
      </c>
      <c r="H399" s="3">
        <v>45238</v>
      </c>
      <c r="I399" s="5">
        <v>0.49305555555555558</v>
      </c>
      <c r="J399" s="1">
        <f t="shared" si="12"/>
        <v>2023</v>
      </c>
      <c r="K399" t="str">
        <f t="shared" si="13"/>
        <v>Nov</v>
      </c>
    </row>
    <row r="400" spans="1:11" x14ac:dyDescent="0.35">
      <c r="A400">
        <v>401</v>
      </c>
      <c r="B400" t="s">
        <v>1</v>
      </c>
      <c r="C400" t="s">
        <v>2</v>
      </c>
      <c r="D400" t="s">
        <v>66</v>
      </c>
      <c r="E400" t="s">
        <v>19</v>
      </c>
      <c r="F400" t="str">
        <f>VLOOKUP(E400,Sheet1!A:B,2,FALSE)</f>
        <v>South West</v>
      </c>
      <c r="G400" s="1" t="s">
        <v>15</v>
      </c>
      <c r="H400" s="3">
        <v>45238</v>
      </c>
      <c r="I400" s="5">
        <v>0.50555555555555554</v>
      </c>
      <c r="J400" s="1">
        <f t="shared" si="12"/>
        <v>2023</v>
      </c>
      <c r="K400" t="str">
        <f t="shared" si="13"/>
        <v>Nov</v>
      </c>
    </row>
    <row r="401" spans="1:11" x14ac:dyDescent="0.35">
      <c r="A401">
        <v>402</v>
      </c>
      <c r="B401" t="s">
        <v>49</v>
      </c>
      <c r="C401" t="s">
        <v>5</v>
      </c>
      <c r="D401" t="s">
        <v>3</v>
      </c>
      <c r="E401" t="s">
        <v>41</v>
      </c>
      <c r="F401" t="str">
        <f>VLOOKUP(E401,Sheet1!A:B,2,FALSE)</f>
        <v>South South</v>
      </c>
      <c r="G401" s="1" t="s">
        <v>15</v>
      </c>
      <c r="H401" s="3">
        <v>45238</v>
      </c>
      <c r="I401" s="5">
        <v>0.52500000000000002</v>
      </c>
      <c r="J401" s="1">
        <f t="shared" si="12"/>
        <v>2023</v>
      </c>
      <c r="K401" t="str">
        <f t="shared" si="13"/>
        <v>Nov</v>
      </c>
    </row>
    <row r="402" spans="1:11" x14ac:dyDescent="0.35">
      <c r="A402">
        <v>403</v>
      </c>
      <c r="B402" t="s">
        <v>12</v>
      </c>
      <c r="C402" t="s">
        <v>5</v>
      </c>
      <c r="D402" t="s">
        <v>6</v>
      </c>
      <c r="E402" t="s">
        <v>13</v>
      </c>
      <c r="F402" t="str">
        <f>VLOOKUP(E402,Sheet1!A:B,2,FALSE)</f>
        <v>South West</v>
      </c>
      <c r="G402" s="1" t="s">
        <v>15</v>
      </c>
      <c r="H402" s="3">
        <v>45238</v>
      </c>
      <c r="I402" s="5">
        <v>0.52569444444444446</v>
      </c>
      <c r="J402" s="1">
        <f t="shared" si="12"/>
        <v>2023</v>
      </c>
      <c r="K402" t="str">
        <f t="shared" si="13"/>
        <v>Nov</v>
      </c>
    </row>
    <row r="403" spans="1:11" x14ac:dyDescent="0.35">
      <c r="A403">
        <v>404</v>
      </c>
      <c r="B403" t="s">
        <v>25</v>
      </c>
      <c r="C403" t="s">
        <v>2</v>
      </c>
      <c r="D403" t="s">
        <v>3</v>
      </c>
      <c r="E403" t="s">
        <v>4</v>
      </c>
      <c r="F403" t="str">
        <f>VLOOKUP(E403,Sheet1!A:B,2,FALSE)</f>
        <v>South West</v>
      </c>
      <c r="G403" s="1" t="s">
        <v>15</v>
      </c>
      <c r="H403" s="3">
        <v>45238</v>
      </c>
      <c r="I403" s="5">
        <v>0.52777777777777779</v>
      </c>
      <c r="J403" s="1">
        <f t="shared" si="12"/>
        <v>2023</v>
      </c>
      <c r="K403" t="str">
        <f t="shared" si="13"/>
        <v>Nov</v>
      </c>
    </row>
    <row r="404" spans="1:11" x14ac:dyDescent="0.35">
      <c r="A404">
        <v>405</v>
      </c>
      <c r="B404" t="s">
        <v>1</v>
      </c>
      <c r="C404" t="s">
        <v>2</v>
      </c>
      <c r="D404" t="s">
        <v>3</v>
      </c>
      <c r="E404" t="s">
        <v>51</v>
      </c>
      <c r="F404" t="str">
        <f>VLOOKUP(E404,Sheet1!A:B,2,FALSE)</f>
        <v>South East</v>
      </c>
      <c r="G404" s="1" t="s">
        <v>15</v>
      </c>
      <c r="H404" s="3">
        <v>45238</v>
      </c>
      <c r="I404" s="5">
        <v>0.56041666666666667</v>
      </c>
      <c r="J404" s="1">
        <f t="shared" si="12"/>
        <v>2023</v>
      </c>
      <c r="K404" t="str">
        <f t="shared" si="13"/>
        <v>Nov</v>
      </c>
    </row>
    <row r="405" spans="1:11" x14ac:dyDescent="0.35">
      <c r="A405">
        <v>406</v>
      </c>
      <c r="B405" t="s">
        <v>23</v>
      </c>
      <c r="C405" t="s">
        <v>2</v>
      </c>
      <c r="D405" t="s">
        <v>3</v>
      </c>
      <c r="E405" t="s">
        <v>4</v>
      </c>
      <c r="F405" t="str">
        <f>VLOOKUP(E405,Sheet1!A:B,2,FALSE)</f>
        <v>South West</v>
      </c>
      <c r="G405" s="1" t="s">
        <v>15</v>
      </c>
      <c r="H405" s="3">
        <v>45238</v>
      </c>
      <c r="I405" s="5">
        <v>0.5854166666666667</v>
      </c>
      <c r="J405" s="1">
        <f t="shared" si="12"/>
        <v>2023</v>
      </c>
      <c r="K405" t="str">
        <f t="shared" si="13"/>
        <v>Nov</v>
      </c>
    </row>
    <row r="406" spans="1:11" x14ac:dyDescent="0.35">
      <c r="A406">
        <v>407</v>
      </c>
      <c r="B406" t="s">
        <v>32</v>
      </c>
      <c r="C406" t="s">
        <v>5</v>
      </c>
      <c r="D406" t="s">
        <v>6</v>
      </c>
      <c r="E406" t="s">
        <v>42</v>
      </c>
      <c r="F406" t="str">
        <f>VLOOKUP(E406,Sheet1!A:B,2,FALSE)</f>
        <v>South East</v>
      </c>
      <c r="G406" s="1" t="s">
        <v>15</v>
      </c>
      <c r="H406" s="3">
        <v>45238</v>
      </c>
      <c r="I406" s="5">
        <v>0.59652777777777777</v>
      </c>
      <c r="J406" s="1">
        <f t="shared" si="12"/>
        <v>2023</v>
      </c>
      <c r="K406" t="str">
        <f t="shared" si="13"/>
        <v>Nov</v>
      </c>
    </row>
    <row r="407" spans="1:11" x14ac:dyDescent="0.35">
      <c r="A407">
        <v>408</v>
      </c>
      <c r="B407" t="s">
        <v>155</v>
      </c>
      <c r="C407" t="s">
        <v>5</v>
      </c>
      <c r="D407" t="s">
        <v>3</v>
      </c>
      <c r="E407" t="s">
        <v>73</v>
      </c>
      <c r="F407" t="str">
        <f>VLOOKUP(E407,Sheet1!A:B,2,FALSE)</f>
        <v>South South</v>
      </c>
      <c r="G407" s="1" t="s">
        <v>15</v>
      </c>
      <c r="H407" s="3">
        <v>45238</v>
      </c>
      <c r="I407" s="5">
        <v>0.59722222222222221</v>
      </c>
      <c r="J407" s="1">
        <f t="shared" si="12"/>
        <v>2023</v>
      </c>
      <c r="K407" t="str">
        <f t="shared" si="13"/>
        <v>Nov</v>
      </c>
    </row>
    <row r="408" spans="1:11" x14ac:dyDescent="0.35">
      <c r="A408">
        <v>409</v>
      </c>
      <c r="B408" t="s">
        <v>66</v>
      </c>
      <c r="C408" t="s">
        <v>2</v>
      </c>
      <c r="D408" t="s">
        <v>3</v>
      </c>
      <c r="E408" t="s">
        <v>36</v>
      </c>
      <c r="F408" t="str">
        <f>VLOOKUP(E408,Sheet1!A:B,2,FALSE)</f>
        <v>South West</v>
      </c>
      <c r="G408" s="1" t="s">
        <v>15</v>
      </c>
      <c r="H408" s="3">
        <v>45238</v>
      </c>
      <c r="I408" s="5">
        <v>0.59861111111111109</v>
      </c>
      <c r="J408" s="1">
        <f t="shared" si="12"/>
        <v>2023</v>
      </c>
      <c r="K408" t="str">
        <f t="shared" si="13"/>
        <v>Nov</v>
      </c>
    </row>
    <row r="409" spans="1:11" x14ac:dyDescent="0.35">
      <c r="A409">
        <v>410</v>
      </c>
      <c r="B409" t="s">
        <v>25</v>
      </c>
      <c r="C409" t="s">
        <v>2</v>
      </c>
      <c r="D409" t="s">
        <v>66</v>
      </c>
      <c r="E409" t="s">
        <v>66</v>
      </c>
      <c r="F409" t="str">
        <f>VLOOKUP(E409,Sheet1!A:B,2,FALSE)</f>
        <v>Others</v>
      </c>
      <c r="G409" s="1" t="s">
        <v>66</v>
      </c>
      <c r="H409" s="3">
        <v>45238</v>
      </c>
      <c r="I409" s="5">
        <v>0.60486111111111107</v>
      </c>
      <c r="J409" s="1">
        <f t="shared" si="12"/>
        <v>2023</v>
      </c>
      <c r="K409" t="str">
        <f t="shared" si="13"/>
        <v>Nov</v>
      </c>
    </row>
    <row r="410" spans="1:11" x14ac:dyDescent="0.35">
      <c r="A410">
        <v>411</v>
      </c>
      <c r="B410" t="s">
        <v>49</v>
      </c>
      <c r="C410" t="s">
        <v>2</v>
      </c>
      <c r="D410" t="s">
        <v>3</v>
      </c>
      <c r="E410" t="s">
        <v>4</v>
      </c>
      <c r="F410" t="str">
        <f>VLOOKUP(E410,Sheet1!A:B,2,FALSE)</f>
        <v>South West</v>
      </c>
      <c r="G410" s="1" t="s">
        <v>15</v>
      </c>
      <c r="H410" s="3">
        <v>45238</v>
      </c>
      <c r="I410" s="5">
        <v>0.6118055555555556</v>
      </c>
      <c r="J410" s="1">
        <f t="shared" si="12"/>
        <v>2023</v>
      </c>
      <c r="K410" t="str">
        <f t="shared" si="13"/>
        <v>Nov</v>
      </c>
    </row>
    <row r="411" spans="1:11" x14ac:dyDescent="0.35">
      <c r="A411">
        <v>412</v>
      </c>
      <c r="B411" t="s">
        <v>23</v>
      </c>
      <c r="C411" t="s">
        <v>5</v>
      </c>
      <c r="D411" t="s">
        <v>6</v>
      </c>
      <c r="E411" t="s">
        <v>66</v>
      </c>
      <c r="F411" t="str">
        <f>VLOOKUP(E411,Sheet1!A:B,2,FALSE)</f>
        <v>Others</v>
      </c>
      <c r="G411" s="1" t="s">
        <v>15</v>
      </c>
      <c r="H411" s="3">
        <v>45238</v>
      </c>
      <c r="I411" s="5">
        <v>0.61250000000000004</v>
      </c>
      <c r="J411" s="1">
        <f t="shared" si="12"/>
        <v>2023</v>
      </c>
      <c r="K411" t="str">
        <f t="shared" si="13"/>
        <v>Nov</v>
      </c>
    </row>
    <row r="412" spans="1:11" x14ac:dyDescent="0.35">
      <c r="A412">
        <v>413</v>
      </c>
      <c r="B412" t="s">
        <v>148</v>
      </c>
      <c r="C412" t="s">
        <v>2</v>
      </c>
      <c r="D412" t="s">
        <v>66</v>
      </c>
      <c r="E412" t="s">
        <v>66</v>
      </c>
      <c r="F412" t="str">
        <f>VLOOKUP(E412,Sheet1!A:B,2,FALSE)</f>
        <v>Others</v>
      </c>
      <c r="G412" s="1" t="s">
        <v>15</v>
      </c>
      <c r="H412" s="3">
        <v>45238</v>
      </c>
      <c r="I412" s="5">
        <v>0.61527777777777781</v>
      </c>
      <c r="J412" s="1">
        <f t="shared" si="12"/>
        <v>2023</v>
      </c>
      <c r="K412" t="str">
        <f t="shared" si="13"/>
        <v>Nov</v>
      </c>
    </row>
    <row r="413" spans="1:11" x14ac:dyDescent="0.35">
      <c r="A413">
        <v>414</v>
      </c>
      <c r="B413" t="s">
        <v>23</v>
      </c>
      <c r="C413" t="s">
        <v>5</v>
      </c>
      <c r="D413" t="s">
        <v>66</v>
      </c>
      <c r="E413" t="s">
        <v>22</v>
      </c>
      <c r="F413" t="str">
        <f>VLOOKUP(E413,Sheet1!A:B,2,FALSE)</f>
        <v>South West</v>
      </c>
      <c r="G413" s="1" t="s">
        <v>15</v>
      </c>
      <c r="H413" s="3">
        <v>45238</v>
      </c>
      <c r="I413" s="5">
        <v>0.63055555555555554</v>
      </c>
      <c r="J413" s="1">
        <f t="shared" si="12"/>
        <v>2023</v>
      </c>
      <c r="K413" t="str">
        <f t="shared" si="13"/>
        <v>Nov</v>
      </c>
    </row>
    <row r="414" spans="1:11" x14ac:dyDescent="0.35">
      <c r="A414">
        <v>415</v>
      </c>
      <c r="B414" t="s">
        <v>37</v>
      </c>
      <c r="C414" t="s">
        <v>5</v>
      </c>
      <c r="D414" t="s">
        <v>6</v>
      </c>
      <c r="E414" t="s">
        <v>66</v>
      </c>
      <c r="F414" t="str">
        <f>VLOOKUP(E414,Sheet1!A:B,2,FALSE)</f>
        <v>Others</v>
      </c>
      <c r="G414" s="1" t="s">
        <v>15</v>
      </c>
      <c r="H414" s="3">
        <v>45238</v>
      </c>
      <c r="I414" s="5">
        <v>0.63194444444444442</v>
      </c>
      <c r="J414" s="1">
        <f t="shared" si="12"/>
        <v>2023</v>
      </c>
      <c r="K414" t="str">
        <f t="shared" si="13"/>
        <v>Nov</v>
      </c>
    </row>
    <row r="415" spans="1:11" x14ac:dyDescent="0.35">
      <c r="A415">
        <v>416</v>
      </c>
      <c r="B415" t="s">
        <v>49</v>
      </c>
      <c r="C415" t="s">
        <v>5</v>
      </c>
      <c r="D415" t="s">
        <v>3</v>
      </c>
      <c r="E415" t="s">
        <v>4</v>
      </c>
      <c r="F415" t="str">
        <f>VLOOKUP(E415,Sheet1!A:B,2,FALSE)</f>
        <v>South West</v>
      </c>
      <c r="G415" s="1" t="s">
        <v>15</v>
      </c>
      <c r="H415" s="3">
        <v>45238</v>
      </c>
      <c r="I415" s="5">
        <v>0.63541666666666663</v>
      </c>
      <c r="J415" s="1">
        <f t="shared" si="12"/>
        <v>2023</v>
      </c>
      <c r="K415" t="str">
        <f t="shared" si="13"/>
        <v>Nov</v>
      </c>
    </row>
    <row r="416" spans="1:11" x14ac:dyDescent="0.35">
      <c r="A416">
        <v>417</v>
      </c>
      <c r="B416" t="s">
        <v>12</v>
      </c>
      <c r="C416" t="s">
        <v>5</v>
      </c>
      <c r="D416" t="s">
        <v>3</v>
      </c>
      <c r="E416" t="s">
        <v>69</v>
      </c>
      <c r="F416" t="str">
        <f>VLOOKUP(E416,Sheet1!A:B,2,FALSE)</f>
        <v>South East</v>
      </c>
      <c r="G416" s="1" t="s">
        <v>15</v>
      </c>
      <c r="H416" s="3">
        <v>45238</v>
      </c>
      <c r="I416" s="5">
        <v>0.6381944444444444</v>
      </c>
      <c r="J416" s="1">
        <f t="shared" si="12"/>
        <v>2023</v>
      </c>
      <c r="K416" t="str">
        <f t="shared" si="13"/>
        <v>Nov</v>
      </c>
    </row>
    <row r="417" spans="1:11" x14ac:dyDescent="0.35">
      <c r="A417">
        <v>418</v>
      </c>
      <c r="B417" t="s">
        <v>157</v>
      </c>
      <c r="C417" t="s">
        <v>5</v>
      </c>
      <c r="D417" t="s">
        <v>3</v>
      </c>
      <c r="E417" t="s">
        <v>76</v>
      </c>
      <c r="F417" t="str">
        <f>VLOOKUP(E417,Sheet1!A:B,2,FALSE)</f>
        <v>North Central</v>
      </c>
      <c r="G417" s="1" t="s">
        <v>15</v>
      </c>
      <c r="H417" s="3">
        <v>45238</v>
      </c>
      <c r="I417" s="5">
        <v>0.64375000000000004</v>
      </c>
      <c r="J417" s="1">
        <f t="shared" si="12"/>
        <v>2023</v>
      </c>
      <c r="K417" t="str">
        <f t="shared" si="13"/>
        <v>Nov</v>
      </c>
    </row>
    <row r="418" spans="1:11" x14ac:dyDescent="0.35">
      <c r="A418">
        <v>419</v>
      </c>
      <c r="B418" t="s">
        <v>23</v>
      </c>
      <c r="C418" t="s">
        <v>2</v>
      </c>
      <c r="D418" t="s">
        <v>3</v>
      </c>
      <c r="E418" t="s">
        <v>4</v>
      </c>
      <c r="F418" t="str">
        <f>VLOOKUP(E418,Sheet1!A:B,2,FALSE)</f>
        <v>South West</v>
      </c>
      <c r="G418" s="1" t="s">
        <v>15</v>
      </c>
      <c r="H418" s="3">
        <v>45238</v>
      </c>
      <c r="I418" s="5">
        <v>0.64444444444444449</v>
      </c>
      <c r="J418" s="1">
        <f t="shared" si="12"/>
        <v>2023</v>
      </c>
      <c r="K418" t="str">
        <f t="shared" si="13"/>
        <v>Nov</v>
      </c>
    </row>
    <row r="419" spans="1:11" x14ac:dyDescent="0.35">
      <c r="A419">
        <v>420</v>
      </c>
      <c r="B419" t="s">
        <v>159</v>
      </c>
      <c r="C419" t="s">
        <v>2</v>
      </c>
      <c r="D419" t="s">
        <v>3</v>
      </c>
      <c r="E419" t="s">
        <v>66</v>
      </c>
      <c r="F419" t="str">
        <f>VLOOKUP(E419,Sheet1!A:B,2,FALSE)</f>
        <v>Others</v>
      </c>
      <c r="G419" s="1" t="s">
        <v>15</v>
      </c>
      <c r="H419" s="3">
        <v>45238</v>
      </c>
      <c r="I419" s="5">
        <v>0.64722222222222225</v>
      </c>
      <c r="J419" s="1">
        <f t="shared" si="12"/>
        <v>2023</v>
      </c>
      <c r="K419" t="str">
        <f t="shared" si="13"/>
        <v>Nov</v>
      </c>
    </row>
    <row r="420" spans="1:11" x14ac:dyDescent="0.35">
      <c r="A420">
        <v>421</v>
      </c>
      <c r="B420" t="s">
        <v>116</v>
      </c>
      <c r="C420" t="s">
        <v>5</v>
      </c>
      <c r="D420" t="s">
        <v>3</v>
      </c>
      <c r="E420" t="s">
        <v>4</v>
      </c>
      <c r="F420" t="str">
        <f>VLOOKUP(E420,Sheet1!A:B,2,FALSE)</f>
        <v>South West</v>
      </c>
      <c r="G420" s="1" t="s">
        <v>15</v>
      </c>
      <c r="H420" s="3">
        <v>45238</v>
      </c>
      <c r="I420" s="5">
        <v>0.65347222222222223</v>
      </c>
      <c r="J420" s="1">
        <f t="shared" si="12"/>
        <v>2023</v>
      </c>
      <c r="K420" t="str">
        <f t="shared" si="13"/>
        <v>Nov</v>
      </c>
    </row>
    <row r="421" spans="1:11" x14ac:dyDescent="0.35">
      <c r="A421">
        <v>422</v>
      </c>
      <c r="B421" t="s">
        <v>159</v>
      </c>
      <c r="C421" t="s">
        <v>5</v>
      </c>
      <c r="D421" t="s">
        <v>3</v>
      </c>
      <c r="E421" t="s">
        <v>76</v>
      </c>
      <c r="F421" t="str">
        <f>VLOOKUP(E421,Sheet1!A:B,2,FALSE)</f>
        <v>North Central</v>
      </c>
      <c r="G421" s="1" t="s">
        <v>15</v>
      </c>
      <c r="H421" s="3">
        <v>45238</v>
      </c>
      <c r="I421" s="5">
        <v>0.66111111111111109</v>
      </c>
      <c r="J421" s="1">
        <f t="shared" si="12"/>
        <v>2023</v>
      </c>
      <c r="K421" t="str">
        <f t="shared" si="13"/>
        <v>Nov</v>
      </c>
    </row>
    <row r="422" spans="1:11" x14ac:dyDescent="0.35">
      <c r="A422">
        <v>423</v>
      </c>
      <c r="B422" t="s">
        <v>155</v>
      </c>
      <c r="C422" t="s">
        <v>5</v>
      </c>
      <c r="D422" t="s">
        <v>3</v>
      </c>
      <c r="E422" t="s">
        <v>22</v>
      </c>
      <c r="F422" t="str">
        <f>VLOOKUP(E422,Sheet1!A:B,2,FALSE)</f>
        <v>South West</v>
      </c>
      <c r="G422" s="1" t="s">
        <v>15</v>
      </c>
      <c r="H422" s="3">
        <v>45238</v>
      </c>
      <c r="I422" s="5">
        <v>0.66180555555555554</v>
      </c>
      <c r="J422" s="1">
        <f t="shared" si="12"/>
        <v>2023</v>
      </c>
      <c r="K422" t="str">
        <f t="shared" si="13"/>
        <v>Nov</v>
      </c>
    </row>
    <row r="423" spans="1:11" x14ac:dyDescent="0.35">
      <c r="A423">
        <v>424</v>
      </c>
      <c r="B423" t="s">
        <v>12</v>
      </c>
      <c r="C423" t="s">
        <v>2</v>
      </c>
      <c r="D423" t="s">
        <v>3</v>
      </c>
      <c r="E423" t="s">
        <v>4</v>
      </c>
      <c r="F423" t="str">
        <f>VLOOKUP(E423,Sheet1!A:B,2,FALSE)</f>
        <v>South West</v>
      </c>
      <c r="G423" s="1" t="s">
        <v>15</v>
      </c>
      <c r="H423" s="3">
        <v>45238</v>
      </c>
      <c r="I423" s="5">
        <v>0.66180555555555554</v>
      </c>
      <c r="J423" s="1">
        <f t="shared" si="12"/>
        <v>2023</v>
      </c>
      <c r="K423" t="str">
        <f t="shared" si="13"/>
        <v>Nov</v>
      </c>
    </row>
    <row r="424" spans="1:11" x14ac:dyDescent="0.35">
      <c r="A424">
        <v>425</v>
      </c>
      <c r="B424" t="s">
        <v>32</v>
      </c>
      <c r="C424" t="s">
        <v>2</v>
      </c>
      <c r="D424" t="s">
        <v>3</v>
      </c>
      <c r="E424" t="s">
        <v>51</v>
      </c>
      <c r="F424" t="str">
        <f>VLOOKUP(E424,Sheet1!A:B,2,FALSE)</f>
        <v>South East</v>
      </c>
      <c r="G424" s="1" t="s">
        <v>15</v>
      </c>
      <c r="H424" s="3">
        <v>45238</v>
      </c>
      <c r="I424" s="5">
        <v>0.67222222222222228</v>
      </c>
      <c r="J424" s="1">
        <f t="shared" si="12"/>
        <v>2023</v>
      </c>
      <c r="K424" t="str">
        <f t="shared" si="13"/>
        <v>Nov</v>
      </c>
    </row>
    <row r="425" spans="1:11" x14ac:dyDescent="0.35">
      <c r="A425">
        <v>426</v>
      </c>
      <c r="B425" t="s">
        <v>25</v>
      </c>
      <c r="C425" t="s">
        <v>2</v>
      </c>
      <c r="D425" t="s">
        <v>3</v>
      </c>
      <c r="E425" t="s">
        <v>22</v>
      </c>
      <c r="F425" t="str">
        <f>VLOOKUP(E425,Sheet1!A:B,2,FALSE)</f>
        <v>South West</v>
      </c>
      <c r="G425" s="1" t="s">
        <v>15</v>
      </c>
      <c r="H425" s="3">
        <v>45238</v>
      </c>
      <c r="I425" s="5">
        <v>0.67222222222222228</v>
      </c>
      <c r="J425" s="1">
        <f t="shared" si="12"/>
        <v>2023</v>
      </c>
      <c r="K425" t="str">
        <f t="shared" si="13"/>
        <v>Nov</v>
      </c>
    </row>
    <row r="426" spans="1:11" x14ac:dyDescent="0.35">
      <c r="A426">
        <v>427</v>
      </c>
      <c r="B426" t="s">
        <v>25</v>
      </c>
      <c r="C426" t="s">
        <v>2</v>
      </c>
      <c r="D426" t="s">
        <v>6</v>
      </c>
      <c r="E426" t="s">
        <v>4</v>
      </c>
      <c r="F426" t="str">
        <f>VLOOKUP(E426,Sheet1!A:B,2,FALSE)</f>
        <v>South West</v>
      </c>
      <c r="G426" s="1" t="s">
        <v>15</v>
      </c>
      <c r="H426" s="3">
        <v>45238</v>
      </c>
      <c r="I426" s="5">
        <v>0.6791666666666667</v>
      </c>
      <c r="J426" s="1">
        <f t="shared" si="12"/>
        <v>2023</v>
      </c>
      <c r="K426" t="str">
        <f t="shared" si="13"/>
        <v>Nov</v>
      </c>
    </row>
    <row r="427" spans="1:11" x14ac:dyDescent="0.35">
      <c r="A427">
        <v>428</v>
      </c>
      <c r="B427" t="s">
        <v>38</v>
      </c>
      <c r="C427" t="s">
        <v>5</v>
      </c>
      <c r="D427" t="s">
        <v>3</v>
      </c>
      <c r="E427" t="s">
        <v>8</v>
      </c>
      <c r="F427" t="str">
        <f>VLOOKUP(E427,Sheet1!A:B,2,FALSE)</f>
        <v>South West</v>
      </c>
      <c r="G427" s="1" t="s">
        <v>15</v>
      </c>
      <c r="H427" s="3">
        <v>45238</v>
      </c>
      <c r="I427" s="5">
        <v>0.68333333333333335</v>
      </c>
      <c r="J427" s="1">
        <f t="shared" si="12"/>
        <v>2023</v>
      </c>
      <c r="K427" t="str">
        <f t="shared" si="13"/>
        <v>Nov</v>
      </c>
    </row>
    <row r="428" spans="1:11" x14ac:dyDescent="0.35">
      <c r="A428">
        <v>429</v>
      </c>
      <c r="B428" t="s">
        <v>12</v>
      </c>
      <c r="C428" t="s">
        <v>2</v>
      </c>
      <c r="D428" t="s">
        <v>3</v>
      </c>
      <c r="E428" t="s">
        <v>4</v>
      </c>
      <c r="F428" t="str">
        <f>VLOOKUP(E428,Sheet1!A:B,2,FALSE)</f>
        <v>South West</v>
      </c>
      <c r="G428" s="1" t="s">
        <v>15</v>
      </c>
      <c r="H428" s="3">
        <v>45238</v>
      </c>
      <c r="I428" s="5">
        <v>0.68611111111111112</v>
      </c>
      <c r="J428" s="1">
        <f t="shared" si="12"/>
        <v>2023</v>
      </c>
      <c r="K428" t="str">
        <f t="shared" si="13"/>
        <v>Nov</v>
      </c>
    </row>
    <row r="429" spans="1:11" x14ac:dyDescent="0.35">
      <c r="A429">
        <v>430</v>
      </c>
      <c r="B429" t="s">
        <v>130</v>
      </c>
      <c r="C429" t="s">
        <v>5</v>
      </c>
      <c r="D429" t="s">
        <v>3</v>
      </c>
      <c r="E429" t="s">
        <v>42</v>
      </c>
      <c r="F429" t="str">
        <f>VLOOKUP(E429,Sheet1!A:B,2,FALSE)</f>
        <v>South East</v>
      </c>
      <c r="G429" s="1" t="s">
        <v>15</v>
      </c>
      <c r="H429" s="3">
        <v>45238</v>
      </c>
      <c r="I429" s="5">
        <v>0.6875</v>
      </c>
      <c r="J429" s="1">
        <f t="shared" si="12"/>
        <v>2023</v>
      </c>
      <c r="K429" t="str">
        <f t="shared" si="13"/>
        <v>Nov</v>
      </c>
    </row>
    <row r="430" spans="1:11" x14ac:dyDescent="0.35">
      <c r="A430">
        <v>431</v>
      </c>
      <c r="B430" t="s">
        <v>12</v>
      </c>
      <c r="C430" t="s">
        <v>5</v>
      </c>
      <c r="D430" t="s">
        <v>3</v>
      </c>
      <c r="E430" s="1" t="s">
        <v>18</v>
      </c>
      <c r="F430" t="str">
        <f>VLOOKUP(E430,Sheet1!A:B,2,FALSE)</f>
        <v>South East</v>
      </c>
      <c r="G430" s="1" t="s">
        <v>15</v>
      </c>
      <c r="H430" s="3">
        <v>45238</v>
      </c>
      <c r="I430" s="5">
        <v>0.69791666666666663</v>
      </c>
      <c r="J430" s="1">
        <f t="shared" si="12"/>
        <v>2023</v>
      </c>
      <c r="K430" t="str">
        <f t="shared" si="13"/>
        <v>Nov</v>
      </c>
    </row>
    <row r="431" spans="1:11" x14ac:dyDescent="0.35">
      <c r="A431">
        <v>432</v>
      </c>
      <c r="B431" t="s">
        <v>9</v>
      </c>
      <c r="C431" t="s">
        <v>5</v>
      </c>
      <c r="D431" t="s">
        <v>3</v>
      </c>
      <c r="E431" t="s">
        <v>66</v>
      </c>
      <c r="F431" t="str">
        <f>VLOOKUP(E431,Sheet1!A:B,2,FALSE)</f>
        <v>Others</v>
      </c>
      <c r="G431" s="1" t="s">
        <v>15</v>
      </c>
      <c r="H431" s="3">
        <v>45238</v>
      </c>
      <c r="I431" s="5">
        <v>0.71319444444444446</v>
      </c>
      <c r="J431" s="1">
        <f t="shared" si="12"/>
        <v>2023</v>
      </c>
      <c r="K431" t="str">
        <f t="shared" si="13"/>
        <v>Nov</v>
      </c>
    </row>
    <row r="432" spans="1:11" x14ac:dyDescent="0.35">
      <c r="A432">
        <v>433</v>
      </c>
      <c r="B432" t="s">
        <v>111</v>
      </c>
      <c r="C432" t="s">
        <v>5</v>
      </c>
      <c r="D432" t="s">
        <v>3</v>
      </c>
      <c r="E432" t="s">
        <v>79</v>
      </c>
      <c r="F432" t="str">
        <f>VLOOKUP(E432,Sheet1!A:B,2,FALSE)</f>
        <v>Others</v>
      </c>
      <c r="G432" s="1" t="s">
        <v>79</v>
      </c>
      <c r="H432" s="3">
        <v>45238</v>
      </c>
      <c r="I432" s="5">
        <v>0.71458333333333335</v>
      </c>
      <c r="J432" s="1">
        <f t="shared" si="12"/>
        <v>2023</v>
      </c>
      <c r="K432" t="str">
        <f t="shared" si="13"/>
        <v>Nov</v>
      </c>
    </row>
    <row r="433" spans="1:11" x14ac:dyDescent="0.35">
      <c r="A433">
        <v>434</v>
      </c>
      <c r="B433" t="s">
        <v>49</v>
      </c>
      <c r="C433" t="s">
        <v>5</v>
      </c>
      <c r="D433" t="s">
        <v>66</v>
      </c>
      <c r="E433" t="s">
        <v>8</v>
      </c>
      <c r="F433" t="str">
        <f>VLOOKUP(E433,Sheet1!A:B,2,FALSE)</f>
        <v>South West</v>
      </c>
      <c r="G433" s="1" t="s">
        <v>15</v>
      </c>
      <c r="H433" s="3">
        <v>45238</v>
      </c>
      <c r="I433" s="5">
        <v>0.71527777777777779</v>
      </c>
      <c r="J433" s="1">
        <f t="shared" si="12"/>
        <v>2023</v>
      </c>
      <c r="K433" t="str">
        <f t="shared" si="13"/>
        <v>Nov</v>
      </c>
    </row>
    <row r="434" spans="1:11" x14ac:dyDescent="0.35">
      <c r="A434">
        <v>435</v>
      </c>
      <c r="B434" t="s">
        <v>16</v>
      </c>
      <c r="C434" t="s">
        <v>11</v>
      </c>
      <c r="D434" t="s">
        <v>3</v>
      </c>
      <c r="E434" t="s">
        <v>66</v>
      </c>
      <c r="F434" t="str">
        <f>VLOOKUP(E434,Sheet1!A:B,2,FALSE)</f>
        <v>Others</v>
      </c>
      <c r="G434" s="1" t="s">
        <v>15</v>
      </c>
      <c r="H434" s="3">
        <v>45238</v>
      </c>
      <c r="I434" s="5">
        <v>0.71944444444444444</v>
      </c>
      <c r="J434" s="1">
        <f t="shared" si="12"/>
        <v>2023</v>
      </c>
      <c r="K434" t="str">
        <f t="shared" si="13"/>
        <v>Nov</v>
      </c>
    </row>
    <row r="435" spans="1:11" x14ac:dyDescent="0.35">
      <c r="A435">
        <v>436</v>
      </c>
      <c r="B435" t="s">
        <v>137</v>
      </c>
      <c r="C435" t="s">
        <v>2</v>
      </c>
      <c r="D435" t="s">
        <v>6</v>
      </c>
      <c r="E435" t="s">
        <v>22</v>
      </c>
      <c r="F435" t="str">
        <f>VLOOKUP(E435,Sheet1!A:B,2,FALSE)</f>
        <v>South West</v>
      </c>
      <c r="G435" s="1" t="s">
        <v>15</v>
      </c>
      <c r="H435" s="3">
        <v>45238</v>
      </c>
      <c r="I435" s="5">
        <v>0.72569444444444442</v>
      </c>
      <c r="J435" s="1">
        <f t="shared" si="12"/>
        <v>2023</v>
      </c>
      <c r="K435" t="str">
        <f t="shared" si="13"/>
        <v>Nov</v>
      </c>
    </row>
    <row r="436" spans="1:11" x14ac:dyDescent="0.35">
      <c r="A436">
        <v>437</v>
      </c>
      <c r="B436" t="s">
        <v>25</v>
      </c>
      <c r="C436" t="s">
        <v>2</v>
      </c>
      <c r="D436" t="s">
        <v>3</v>
      </c>
      <c r="E436" t="s">
        <v>8</v>
      </c>
      <c r="F436" t="str">
        <f>VLOOKUP(E436,Sheet1!A:B,2,FALSE)</f>
        <v>South West</v>
      </c>
      <c r="G436" s="1" t="s">
        <v>15</v>
      </c>
      <c r="H436" s="3">
        <v>45238</v>
      </c>
      <c r="I436" s="5">
        <v>0.7680555555555556</v>
      </c>
      <c r="J436" s="1">
        <f t="shared" si="12"/>
        <v>2023</v>
      </c>
      <c r="K436" t="str">
        <f t="shared" si="13"/>
        <v>Nov</v>
      </c>
    </row>
    <row r="437" spans="1:11" x14ac:dyDescent="0.35">
      <c r="A437">
        <v>438</v>
      </c>
      <c r="B437" t="s">
        <v>23</v>
      </c>
      <c r="C437" t="s">
        <v>5</v>
      </c>
      <c r="D437" t="s">
        <v>6</v>
      </c>
      <c r="E437" t="s">
        <v>4</v>
      </c>
      <c r="F437" t="str">
        <f>VLOOKUP(E437,Sheet1!A:B,2,FALSE)</f>
        <v>South West</v>
      </c>
      <c r="G437" s="1" t="s">
        <v>15</v>
      </c>
      <c r="H437" s="3">
        <v>45238</v>
      </c>
      <c r="I437" s="5">
        <v>0.77500000000000002</v>
      </c>
      <c r="J437" s="1">
        <f t="shared" si="12"/>
        <v>2023</v>
      </c>
      <c r="K437" t="str">
        <f t="shared" si="13"/>
        <v>Nov</v>
      </c>
    </row>
    <row r="438" spans="1:11" x14ac:dyDescent="0.35">
      <c r="A438">
        <v>439</v>
      </c>
      <c r="B438" t="s">
        <v>130</v>
      </c>
      <c r="C438" t="s">
        <v>2</v>
      </c>
      <c r="D438" t="s">
        <v>3</v>
      </c>
      <c r="E438" t="s">
        <v>69</v>
      </c>
      <c r="F438" t="str">
        <f>VLOOKUP(E438,Sheet1!A:B,2,FALSE)</f>
        <v>South East</v>
      </c>
      <c r="G438" s="1" t="s">
        <v>15</v>
      </c>
      <c r="H438" s="3">
        <v>45238</v>
      </c>
      <c r="I438" s="5">
        <v>0.80069444444444449</v>
      </c>
      <c r="J438" s="1">
        <f t="shared" si="12"/>
        <v>2023</v>
      </c>
      <c r="K438" t="str">
        <f t="shared" si="13"/>
        <v>Nov</v>
      </c>
    </row>
    <row r="439" spans="1:11" x14ac:dyDescent="0.35">
      <c r="A439">
        <v>440</v>
      </c>
      <c r="B439" t="s">
        <v>23</v>
      </c>
      <c r="C439" t="s">
        <v>5</v>
      </c>
      <c r="D439" t="s">
        <v>3</v>
      </c>
      <c r="E439" t="s">
        <v>21</v>
      </c>
      <c r="F439" t="str">
        <f>VLOOKUP(E439,Sheet1!A:B,2,FALSE)</f>
        <v>North Central</v>
      </c>
      <c r="G439" s="1" t="s">
        <v>15</v>
      </c>
      <c r="H439" s="3">
        <v>45238</v>
      </c>
      <c r="I439" s="5">
        <v>0.80138888888888893</v>
      </c>
      <c r="J439" s="1">
        <f t="shared" si="12"/>
        <v>2023</v>
      </c>
      <c r="K439" t="str">
        <f t="shared" si="13"/>
        <v>Nov</v>
      </c>
    </row>
    <row r="440" spans="1:11" x14ac:dyDescent="0.35">
      <c r="A440">
        <v>441</v>
      </c>
      <c r="B440" t="s">
        <v>49</v>
      </c>
      <c r="C440" t="s">
        <v>2</v>
      </c>
      <c r="D440" t="s">
        <v>66</v>
      </c>
      <c r="E440" t="s">
        <v>19</v>
      </c>
      <c r="F440" t="str">
        <f>VLOOKUP(E440,Sheet1!A:B,2,FALSE)</f>
        <v>South West</v>
      </c>
      <c r="G440" s="1" t="s">
        <v>15</v>
      </c>
      <c r="H440" s="3">
        <v>45238</v>
      </c>
      <c r="I440" s="5">
        <v>0.90486111111111112</v>
      </c>
      <c r="J440" s="1">
        <f t="shared" si="12"/>
        <v>2023</v>
      </c>
      <c r="K440" t="str">
        <f t="shared" si="13"/>
        <v>Nov</v>
      </c>
    </row>
    <row r="441" spans="1:11" x14ac:dyDescent="0.35">
      <c r="A441">
        <v>442</v>
      </c>
      <c r="B441" t="s">
        <v>49</v>
      </c>
      <c r="C441" t="s">
        <v>5</v>
      </c>
      <c r="D441" t="s">
        <v>3</v>
      </c>
      <c r="E441" t="s">
        <v>4</v>
      </c>
      <c r="F441" t="str">
        <f>VLOOKUP(E441,Sheet1!A:B,2,FALSE)</f>
        <v>South West</v>
      </c>
      <c r="G441" s="1" t="s">
        <v>15</v>
      </c>
      <c r="H441" s="3">
        <v>45238</v>
      </c>
      <c r="I441" s="5">
        <v>0.91736111111111107</v>
      </c>
      <c r="J441" s="1">
        <f t="shared" si="12"/>
        <v>2023</v>
      </c>
      <c r="K441" t="str">
        <f t="shared" si="13"/>
        <v>Nov</v>
      </c>
    </row>
    <row r="442" spans="1:11" x14ac:dyDescent="0.35">
      <c r="A442">
        <v>443</v>
      </c>
      <c r="B442" t="s">
        <v>49</v>
      </c>
      <c r="C442" t="s">
        <v>2</v>
      </c>
      <c r="D442" t="s">
        <v>3</v>
      </c>
      <c r="E442" t="s">
        <v>66</v>
      </c>
      <c r="F442" t="str">
        <f>VLOOKUP(E442,Sheet1!A:B,2,FALSE)</f>
        <v>Others</v>
      </c>
      <c r="G442" s="1" t="s">
        <v>15</v>
      </c>
      <c r="H442" s="3">
        <v>45238</v>
      </c>
      <c r="I442" s="5">
        <v>0.91805555555555551</v>
      </c>
      <c r="J442" s="1">
        <f t="shared" si="12"/>
        <v>2023</v>
      </c>
      <c r="K442" t="str">
        <f t="shared" si="13"/>
        <v>Nov</v>
      </c>
    </row>
    <row r="443" spans="1:11" x14ac:dyDescent="0.35">
      <c r="A443">
        <v>444</v>
      </c>
      <c r="B443" t="s">
        <v>49</v>
      </c>
      <c r="C443" t="s">
        <v>2</v>
      </c>
      <c r="D443" t="s">
        <v>6</v>
      </c>
      <c r="E443" t="s">
        <v>4</v>
      </c>
      <c r="F443" t="str">
        <f>VLOOKUP(E443,Sheet1!A:B,2,FALSE)</f>
        <v>South West</v>
      </c>
      <c r="G443" s="1" t="s">
        <v>15</v>
      </c>
      <c r="H443" s="3">
        <v>45238</v>
      </c>
      <c r="I443" s="5">
        <v>0.96875</v>
      </c>
      <c r="J443" s="1">
        <f t="shared" si="12"/>
        <v>2023</v>
      </c>
      <c r="K443" t="str">
        <f t="shared" si="13"/>
        <v>Nov</v>
      </c>
    </row>
    <row r="444" spans="1:11" x14ac:dyDescent="0.35">
      <c r="A444">
        <v>445</v>
      </c>
      <c r="B444" t="s">
        <v>130</v>
      </c>
      <c r="C444" t="s">
        <v>2</v>
      </c>
      <c r="D444" t="s">
        <v>6</v>
      </c>
      <c r="E444" t="s">
        <v>4</v>
      </c>
      <c r="F444" t="str">
        <f>VLOOKUP(E444,Sheet1!A:B,2,FALSE)</f>
        <v>South West</v>
      </c>
      <c r="G444" s="1" t="s">
        <v>15</v>
      </c>
      <c r="H444" s="3">
        <v>45238</v>
      </c>
      <c r="I444" s="5">
        <v>0.97847222222222219</v>
      </c>
      <c r="J444" s="1">
        <f t="shared" si="12"/>
        <v>2023</v>
      </c>
      <c r="K444" t="str">
        <f t="shared" si="13"/>
        <v>Nov</v>
      </c>
    </row>
    <row r="445" spans="1:11" x14ac:dyDescent="0.35">
      <c r="A445">
        <v>446</v>
      </c>
      <c r="B445" t="s">
        <v>25</v>
      </c>
      <c r="C445" t="s">
        <v>2</v>
      </c>
      <c r="D445" t="s">
        <v>3</v>
      </c>
      <c r="E445" t="s">
        <v>19</v>
      </c>
      <c r="F445" t="str">
        <f>VLOOKUP(E445,Sheet1!A:B,2,FALSE)</f>
        <v>South West</v>
      </c>
      <c r="G445" s="1" t="s">
        <v>15</v>
      </c>
      <c r="H445" s="3">
        <v>45268</v>
      </c>
      <c r="I445" s="5">
        <v>2.7777777777777779E-3</v>
      </c>
      <c r="J445" s="1">
        <f t="shared" si="12"/>
        <v>2023</v>
      </c>
      <c r="K445" t="str">
        <f t="shared" si="13"/>
        <v>Dec</v>
      </c>
    </row>
    <row r="446" spans="1:11" x14ac:dyDescent="0.35">
      <c r="A446">
        <v>447</v>
      </c>
      <c r="B446" t="s">
        <v>25</v>
      </c>
      <c r="C446" t="s">
        <v>2</v>
      </c>
      <c r="D446" t="s">
        <v>3</v>
      </c>
      <c r="E446" t="s">
        <v>4</v>
      </c>
      <c r="F446" t="str">
        <f>VLOOKUP(E446,Sheet1!A:B,2,FALSE)</f>
        <v>South West</v>
      </c>
      <c r="G446" s="1" t="s">
        <v>15</v>
      </c>
      <c r="H446" s="3">
        <v>45268</v>
      </c>
      <c r="I446" s="5">
        <v>2.5000000000000001E-2</v>
      </c>
      <c r="J446" s="1">
        <f t="shared" si="12"/>
        <v>2023</v>
      </c>
      <c r="K446" t="str">
        <f t="shared" si="13"/>
        <v>Dec</v>
      </c>
    </row>
    <row r="447" spans="1:11" x14ac:dyDescent="0.35">
      <c r="A447">
        <v>448</v>
      </c>
      <c r="B447" t="s">
        <v>1</v>
      </c>
      <c r="C447" t="s">
        <v>2</v>
      </c>
      <c r="D447" t="s">
        <v>3</v>
      </c>
      <c r="E447" t="s">
        <v>22</v>
      </c>
      <c r="F447" t="str">
        <f>VLOOKUP(E447,Sheet1!A:B,2,FALSE)</f>
        <v>South West</v>
      </c>
      <c r="G447" s="1" t="s">
        <v>15</v>
      </c>
      <c r="H447" s="3">
        <v>45268</v>
      </c>
      <c r="I447" s="5">
        <v>9.2361111111111116E-2</v>
      </c>
      <c r="J447" s="1">
        <f t="shared" si="12"/>
        <v>2023</v>
      </c>
      <c r="K447" t="str">
        <f t="shared" si="13"/>
        <v>Dec</v>
      </c>
    </row>
    <row r="448" spans="1:11" x14ac:dyDescent="0.35">
      <c r="A448">
        <v>449</v>
      </c>
      <c r="B448" t="s">
        <v>49</v>
      </c>
      <c r="C448" t="s">
        <v>2</v>
      </c>
      <c r="D448" t="s">
        <v>3</v>
      </c>
      <c r="E448" t="s">
        <v>19</v>
      </c>
      <c r="F448" t="str">
        <f>VLOOKUP(E448,Sheet1!A:B,2,FALSE)</f>
        <v>South West</v>
      </c>
      <c r="G448" s="1" t="s">
        <v>15</v>
      </c>
      <c r="H448" s="3">
        <v>45268</v>
      </c>
      <c r="I448" s="5">
        <v>9.3055555555555558E-2</v>
      </c>
      <c r="J448" s="1">
        <f t="shared" si="12"/>
        <v>2023</v>
      </c>
      <c r="K448" t="str">
        <f t="shared" si="13"/>
        <v>Dec</v>
      </c>
    </row>
    <row r="449" spans="1:11" x14ac:dyDescent="0.35">
      <c r="A449">
        <v>450</v>
      </c>
      <c r="B449" t="s">
        <v>12</v>
      </c>
      <c r="C449" t="s">
        <v>2</v>
      </c>
      <c r="D449" t="s">
        <v>3</v>
      </c>
      <c r="E449" t="s">
        <v>8</v>
      </c>
      <c r="F449" t="str">
        <f>VLOOKUP(E449,Sheet1!A:B,2,FALSE)</f>
        <v>South West</v>
      </c>
      <c r="G449" s="1" t="s">
        <v>15</v>
      </c>
      <c r="H449" s="3">
        <v>45268</v>
      </c>
      <c r="I449" s="5">
        <v>0.12083333333333333</v>
      </c>
      <c r="J449" s="1">
        <f t="shared" si="12"/>
        <v>2023</v>
      </c>
      <c r="K449" t="str">
        <f t="shared" si="13"/>
        <v>Dec</v>
      </c>
    </row>
    <row r="450" spans="1:11" x14ac:dyDescent="0.35">
      <c r="A450">
        <v>451</v>
      </c>
      <c r="B450" t="s">
        <v>155</v>
      </c>
      <c r="C450" t="s">
        <v>2</v>
      </c>
      <c r="D450" t="s">
        <v>3</v>
      </c>
      <c r="E450" t="s">
        <v>4</v>
      </c>
      <c r="F450" t="str">
        <f>VLOOKUP(E450,Sheet1!A:B,2,FALSE)</f>
        <v>South West</v>
      </c>
      <c r="G450" s="1" t="s">
        <v>15</v>
      </c>
      <c r="H450" s="3">
        <v>45268</v>
      </c>
      <c r="I450" s="5">
        <v>0.12222222222222222</v>
      </c>
      <c r="J450" s="1">
        <f t="shared" si="12"/>
        <v>2023</v>
      </c>
      <c r="K450" t="str">
        <f t="shared" si="13"/>
        <v>Dec</v>
      </c>
    </row>
    <row r="451" spans="1:11" x14ac:dyDescent="0.35">
      <c r="A451">
        <v>452</v>
      </c>
      <c r="B451" t="s">
        <v>130</v>
      </c>
      <c r="C451" t="s">
        <v>2</v>
      </c>
      <c r="D451" t="s">
        <v>66</v>
      </c>
      <c r="E451" t="s">
        <v>66</v>
      </c>
      <c r="F451" t="str">
        <f>VLOOKUP(E451,Sheet1!A:B,2,FALSE)</f>
        <v>Others</v>
      </c>
      <c r="G451" s="1" t="s">
        <v>66</v>
      </c>
      <c r="H451" s="3">
        <v>45268</v>
      </c>
      <c r="I451" s="5">
        <v>0.26111111111111113</v>
      </c>
      <c r="J451" s="1">
        <f t="shared" ref="J451:J514" si="14">YEAR(H451)</f>
        <v>2023</v>
      </c>
      <c r="K451" t="str">
        <f t="shared" ref="K451:K514" si="15">TEXT(H451,"mmm")</f>
        <v>Dec</v>
      </c>
    </row>
    <row r="452" spans="1:11" x14ac:dyDescent="0.35">
      <c r="A452">
        <v>453</v>
      </c>
      <c r="B452" t="s">
        <v>23</v>
      </c>
      <c r="C452" t="s">
        <v>5</v>
      </c>
      <c r="D452" t="s">
        <v>6</v>
      </c>
      <c r="E452" t="s">
        <v>78</v>
      </c>
      <c r="F452" t="str">
        <f>VLOOKUP(E452,Sheet1!A:B,2,FALSE)</f>
        <v>North West</v>
      </c>
      <c r="G452" s="1" t="s">
        <v>15</v>
      </c>
      <c r="H452" s="3">
        <v>45268</v>
      </c>
      <c r="I452" s="5">
        <v>0.29097222222222224</v>
      </c>
      <c r="J452" s="1">
        <f t="shared" si="14"/>
        <v>2023</v>
      </c>
      <c r="K452" t="str">
        <f t="shared" si="15"/>
        <v>Dec</v>
      </c>
    </row>
    <row r="453" spans="1:11" x14ac:dyDescent="0.35">
      <c r="A453">
        <v>454</v>
      </c>
      <c r="B453" t="s">
        <v>49</v>
      </c>
      <c r="C453" t="s">
        <v>2</v>
      </c>
      <c r="D453" t="s">
        <v>3</v>
      </c>
      <c r="E453" t="s">
        <v>4</v>
      </c>
      <c r="F453" t="str">
        <f>VLOOKUP(E453,Sheet1!A:B,2,FALSE)</f>
        <v>South West</v>
      </c>
      <c r="G453" s="1" t="s">
        <v>15</v>
      </c>
      <c r="H453" s="3">
        <v>45268</v>
      </c>
      <c r="I453" s="5">
        <v>0.31597222222222221</v>
      </c>
      <c r="J453" s="1">
        <f t="shared" si="14"/>
        <v>2023</v>
      </c>
      <c r="K453" t="str">
        <f t="shared" si="15"/>
        <v>Dec</v>
      </c>
    </row>
    <row r="454" spans="1:11" x14ac:dyDescent="0.35">
      <c r="A454">
        <v>455</v>
      </c>
      <c r="B454" t="s">
        <v>66</v>
      </c>
      <c r="C454" t="s">
        <v>5</v>
      </c>
      <c r="D454" t="s">
        <v>7</v>
      </c>
      <c r="E454" s="1" t="s">
        <v>79</v>
      </c>
      <c r="F454" t="str">
        <f>VLOOKUP(E454,Sheet1!A:B,2,FALSE)</f>
        <v>Others</v>
      </c>
      <c r="G454" s="1" t="s">
        <v>79</v>
      </c>
      <c r="H454" s="3">
        <v>45268</v>
      </c>
      <c r="I454" s="5">
        <v>0.36041666666666666</v>
      </c>
      <c r="J454" s="1">
        <f t="shared" si="14"/>
        <v>2023</v>
      </c>
      <c r="K454" t="str">
        <f t="shared" si="15"/>
        <v>Dec</v>
      </c>
    </row>
    <row r="455" spans="1:11" x14ac:dyDescent="0.35">
      <c r="A455">
        <v>456</v>
      </c>
      <c r="B455" t="s">
        <v>130</v>
      </c>
      <c r="C455" t="s">
        <v>2</v>
      </c>
      <c r="D455" t="s">
        <v>66</v>
      </c>
      <c r="E455" t="s">
        <v>19</v>
      </c>
      <c r="F455" t="str">
        <f>VLOOKUP(E455,Sheet1!A:B,2,FALSE)</f>
        <v>South West</v>
      </c>
      <c r="G455" s="1" t="s">
        <v>15</v>
      </c>
      <c r="H455" s="3">
        <v>45268</v>
      </c>
      <c r="I455" s="5">
        <v>0.36180555555555555</v>
      </c>
      <c r="J455" s="1">
        <f t="shared" si="14"/>
        <v>2023</v>
      </c>
      <c r="K455" t="str">
        <f t="shared" si="15"/>
        <v>Dec</v>
      </c>
    </row>
    <row r="456" spans="1:11" x14ac:dyDescent="0.35">
      <c r="A456">
        <v>457</v>
      </c>
      <c r="B456" t="s">
        <v>24</v>
      </c>
      <c r="C456" t="s">
        <v>2</v>
      </c>
      <c r="D456" t="s">
        <v>3</v>
      </c>
      <c r="E456" t="s">
        <v>66</v>
      </c>
      <c r="F456" t="str">
        <f>VLOOKUP(E456,Sheet1!A:B,2,FALSE)</f>
        <v>Others</v>
      </c>
      <c r="G456" s="1" t="s">
        <v>15</v>
      </c>
      <c r="H456" s="3">
        <v>45268</v>
      </c>
      <c r="I456" s="5">
        <v>0.36388888888888887</v>
      </c>
      <c r="J456" s="1">
        <f t="shared" si="14"/>
        <v>2023</v>
      </c>
      <c r="K456" t="str">
        <f t="shared" si="15"/>
        <v>Dec</v>
      </c>
    </row>
    <row r="457" spans="1:11" x14ac:dyDescent="0.35">
      <c r="A457">
        <v>458</v>
      </c>
      <c r="B457" t="s">
        <v>25</v>
      </c>
      <c r="C457" t="s">
        <v>2</v>
      </c>
      <c r="D457" t="s">
        <v>3</v>
      </c>
      <c r="E457" t="s">
        <v>79</v>
      </c>
      <c r="F457" t="str">
        <f>VLOOKUP(E457,Sheet1!A:B,2,FALSE)</f>
        <v>Others</v>
      </c>
      <c r="G457" s="1" t="s">
        <v>79</v>
      </c>
      <c r="H457" s="3">
        <v>45268</v>
      </c>
      <c r="I457" s="5">
        <v>0.3972222222222222</v>
      </c>
      <c r="J457" s="1">
        <f t="shared" si="14"/>
        <v>2023</v>
      </c>
      <c r="K457" t="str">
        <f t="shared" si="15"/>
        <v>Dec</v>
      </c>
    </row>
    <row r="458" spans="1:11" x14ac:dyDescent="0.35">
      <c r="A458">
        <v>459</v>
      </c>
      <c r="B458" t="s">
        <v>39</v>
      </c>
      <c r="C458" t="s">
        <v>5</v>
      </c>
      <c r="D458" t="s">
        <v>66</v>
      </c>
      <c r="E458" t="s">
        <v>66</v>
      </c>
      <c r="F458" t="str">
        <f>VLOOKUP(E458,Sheet1!A:B,2,FALSE)</f>
        <v>Others</v>
      </c>
      <c r="G458" s="1" t="s">
        <v>66</v>
      </c>
      <c r="H458" s="3">
        <v>45268</v>
      </c>
      <c r="I458" s="5">
        <v>0.41319444444444442</v>
      </c>
      <c r="J458" s="1">
        <f t="shared" si="14"/>
        <v>2023</v>
      </c>
      <c r="K458" t="str">
        <f t="shared" si="15"/>
        <v>Dec</v>
      </c>
    </row>
    <row r="459" spans="1:11" x14ac:dyDescent="0.35">
      <c r="A459">
        <v>460</v>
      </c>
      <c r="B459" t="s">
        <v>159</v>
      </c>
      <c r="C459" t="s">
        <v>5</v>
      </c>
      <c r="D459" t="s">
        <v>6</v>
      </c>
      <c r="E459" t="s">
        <v>21</v>
      </c>
      <c r="F459" t="str">
        <f>VLOOKUP(E459,Sheet1!A:B,2,FALSE)</f>
        <v>North Central</v>
      </c>
      <c r="G459" s="1" t="s">
        <v>15</v>
      </c>
      <c r="H459" s="3">
        <v>45268</v>
      </c>
      <c r="I459" s="5">
        <v>0.43263888888888891</v>
      </c>
      <c r="J459" s="1">
        <f t="shared" si="14"/>
        <v>2023</v>
      </c>
      <c r="K459" t="str">
        <f t="shared" si="15"/>
        <v>Dec</v>
      </c>
    </row>
    <row r="460" spans="1:11" x14ac:dyDescent="0.35">
      <c r="A460">
        <v>461</v>
      </c>
      <c r="B460" t="s">
        <v>40</v>
      </c>
      <c r="C460" t="s">
        <v>5</v>
      </c>
      <c r="D460" t="s">
        <v>66</v>
      </c>
      <c r="E460" t="s">
        <v>66</v>
      </c>
      <c r="F460" t="str">
        <f>VLOOKUP(E460,Sheet1!A:B,2,FALSE)</f>
        <v>Others</v>
      </c>
      <c r="G460" s="1" t="s">
        <v>66</v>
      </c>
      <c r="H460" s="3">
        <v>45268</v>
      </c>
      <c r="I460" s="5">
        <v>0.43680555555555556</v>
      </c>
      <c r="J460" s="1">
        <f t="shared" si="14"/>
        <v>2023</v>
      </c>
      <c r="K460" t="str">
        <f t="shared" si="15"/>
        <v>Dec</v>
      </c>
    </row>
    <row r="461" spans="1:11" x14ac:dyDescent="0.35">
      <c r="A461">
        <v>462</v>
      </c>
      <c r="B461" t="s">
        <v>23</v>
      </c>
      <c r="C461" t="s">
        <v>5</v>
      </c>
      <c r="D461" t="s">
        <v>6</v>
      </c>
      <c r="E461" t="s">
        <v>42</v>
      </c>
      <c r="F461" t="str">
        <f>VLOOKUP(E461,Sheet1!A:B,2,FALSE)</f>
        <v>South East</v>
      </c>
      <c r="G461" s="1" t="s">
        <v>15</v>
      </c>
      <c r="H461" s="3">
        <v>45268</v>
      </c>
      <c r="I461" s="5">
        <v>0.81180555555555556</v>
      </c>
      <c r="J461" s="1">
        <f t="shared" si="14"/>
        <v>2023</v>
      </c>
      <c r="K461" t="str">
        <f t="shared" si="15"/>
        <v>Dec</v>
      </c>
    </row>
    <row r="462" spans="1:11" x14ac:dyDescent="0.35">
      <c r="A462">
        <v>463</v>
      </c>
      <c r="B462" t="s">
        <v>12</v>
      </c>
      <c r="C462" t="s">
        <v>5</v>
      </c>
      <c r="D462" t="s">
        <v>3</v>
      </c>
      <c r="E462" t="s">
        <v>72</v>
      </c>
      <c r="F462" t="str">
        <f>VLOOKUP(E462,Sheet1!A:B,2,FALSE)</f>
        <v>North Central</v>
      </c>
      <c r="G462" s="1" t="s">
        <v>15</v>
      </c>
      <c r="H462" s="3">
        <v>45152</v>
      </c>
      <c r="I462" s="4">
        <v>0.46944444444444444</v>
      </c>
      <c r="J462" s="1">
        <f t="shared" si="14"/>
        <v>2023</v>
      </c>
      <c r="K462" t="str">
        <f t="shared" si="15"/>
        <v>Aug</v>
      </c>
    </row>
    <row r="463" spans="1:11" x14ac:dyDescent="0.35">
      <c r="A463">
        <v>464</v>
      </c>
      <c r="B463" t="s">
        <v>12</v>
      </c>
      <c r="C463" t="s">
        <v>2</v>
      </c>
      <c r="D463" t="s">
        <v>66</v>
      </c>
      <c r="E463" t="s">
        <v>42</v>
      </c>
      <c r="F463" t="str">
        <f>VLOOKUP(E463,Sheet1!A:B,2,FALSE)</f>
        <v>South East</v>
      </c>
      <c r="G463" s="1" t="s">
        <v>15</v>
      </c>
      <c r="H463" s="3">
        <v>45152</v>
      </c>
      <c r="I463" s="4">
        <v>0.47708333333333336</v>
      </c>
      <c r="J463" s="1">
        <f t="shared" si="14"/>
        <v>2023</v>
      </c>
      <c r="K463" t="str">
        <f t="shared" si="15"/>
        <v>Aug</v>
      </c>
    </row>
    <row r="464" spans="1:11" x14ac:dyDescent="0.35">
      <c r="A464">
        <v>465</v>
      </c>
      <c r="B464" t="s">
        <v>49</v>
      </c>
      <c r="C464" t="s">
        <v>5</v>
      </c>
      <c r="D464" t="s">
        <v>3</v>
      </c>
      <c r="E464" t="s">
        <v>13</v>
      </c>
      <c r="F464" t="str">
        <f>VLOOKUP(E464,Sheet1!A:B,2,FALSE)</f>
        <v>South West</v>
      </c>
      <c r="G464" s="1" t="s">
        <v>15</v>
      </c>
      <c r="H464" s="3">
        <v>45152</v>
      </c>
      <c r="I464" s="4">
        <v>0.48055555555555557</v>
      </c>
      <c r="J464" s="1">
        <f t="shared" si="14"/>
        <v>2023</v>
      </c>
      <c r="K464" t="str">
        <f t="shared" si="15"/>
        <v>Aug</v>
      </c>
    </row>
    <row r="465" spans="1:11" x14ac:dyDescent="0.35">
      <c r="A465">
        <v>466</v>
      </c>
      <c r="B465" t="s">
        <v>25</v>
      </c>
      <c r="C465" t="s">
        <v>2</v>
      </c>
      <c r="D465" t="s">
        <v>3</v>
      </c>
      <c r="E465" t="s">
        <v>36</v>
      </c>
      <c r="F465" t="str">
        <f>VLOOKUP(E465,Sheet1!A:B,2,FALSE)</f>
        <v>South West</v>
      </c>
      <c r="G465" s="1" t="s">
        <v>15</v>
      </c>
      <c r="H465" s="3">
        <v>45152</v>
      </c>
      <c r="I465" s="4">
        <v>0.48819444444444443</v>
      </c>
      <c r="J465" s="1">
        <f t="shared" si="14"/>
        <v>2023</v>
      </c>
      <c r="K465" t="str">
        <f t="shared" si="15"/>
        <v>Aug</v>
      </c>
    </row>
    <row r="466" spans="1:11" x14ac:dyDescent="0.35">
      <c r="A466">
        <v>467</v>
      </c>
      <c r="B466" t="s">
        <v>49</v>
      </c>
      <c r="C466" t="s">
        <v>5</v>
      </c>
      <c r="D466" t="s">
        <v>66</v>
      </c>
      <c r="E466" t="s">
        <v>4</v>
      </c>
      <c r="F466" t="str">
        <f>VLOOKUP(E466,Sheet1!A:B,2,FALSE)</f>
        <v>South West</v>
      </c>
      <c r="G466" s="1" t="s">
        <v>15</v>
      </c>
      <c r="H466" s="3">
        <v>45152</v>
      </c>
      <c r="I466" s="4">
        <v>0.48888888888888887</v>
      </c>
      <c r="J466" s="1">
        <f t="shared" si="14"/>
        <v>2023</v>
      </c>
      <c r="K466" t="str">
        <f t="shared" si="15"/>
        <v>Aug</v>
      </c>
    </row>
    <row r="467" spans="1:11" x14ac:dyDescent="0.35">
      <c r="A467">
        <v>468</v>
      </c>
      <c r="B467" t="s">
        <v>148</v>
      </c>
      <c r="C467" t="s">
        <v>2</v>
      </c>
      <c r="D467" t="s">
        <v>3</v>
      </c>
      <c r="E467" t="s">
        <v>4</v>
      </c>
      <c r="F467" t="str">
        <f>VLOOKUP(E467,Sheet1!A:B,2,FALSE)</f>
        <v>South West</v>
      </c>
      <c r="G467" s="1" t="s">
        <v>15</v>
      </c>
      <c r="H467" s="3">
        <v>45152</v>
      </c>
      <c r="I467" s="4">
        <v>0.49027777777777776</v>
      </c>
      <c r="J467" s="1">
        <f t="shared" si="14"/>
        <v>2023</v>
      </c>
      <c r="K467" t="str">
        <f t="shared" si="15"/>
        <v>Aug</v>
      </c>
    </row>
    <row r="468" spans="1:11" x14ac:dyDescent="0.35">
      <c r="A468">
        <v>469</v>
      </c>
      <c r="B468" t="s">
        <v>12</v>
      </c>
      <c r="C468" t="s">
        <v>5</v>
      </c>
      <c r="D468" t="s">
        <v>3</v>
      </c>
      <c r="E468" t="s">
        <v>4</v>
      </c>
      <c r="F468" t="str">
        <f>VLOOKUP(E468,Sheet1!A:B,2,FALSE)</f>
        <v>South West</v>
      </c>
      <c r="G468" s="1" t="s">
        <v>15</v>
      </c>
      <c r="H468" s="3">
        <v>45152</v>
      </c>
      <c r="I468" s="4">
        <v>0.49236111111111114</v>
      </c>
      <c r="J468" s="1">
        <f t="shared" si="14"/>
        <v>2023</v>
      </c>
      <c r="K468" t="str">
        <f t="shared" si="15"/>
        <v>Aug</v>
      </c>
    </row>
    <row r="469" spans="1:11" x14ac:dyDescent="0.35">
      <c r="A469">
        <v>470</v>
      </c>
      <c r="B469" t="s">
        <v>156</v>
      </c>
      <c r="C469" t="s">
        <v>5</v>
      </c>
      <c r="D469" t="s">
        <v>3</v>
      </c>
      <c r="E469" t="s">
        <v>4</v>
      </c>
      <c r="F469" t="str">
        <f>VLOOKUP(E469,Sheet1!A:B,2,FALSE)</f>
        <v>South West</v>
      </c>
      <c r="G469" s="1" t="s">
        <v>15</v>
      </c>
      <c r="H469" s="3">
        <v>45152</v>
      </c>
      <c r="I469" s="4">
        <v>0.49861111111111112</v>
      </c>
      <c r="J469" s="1">
        <f t="shared" si="14"/>
        <v>2023</v>
      </c>
      <c r="K469" t="str">
        <f t="shared" si="15"/>
        <v>Aug</v>
      </c>
    </row>
    <row r="470" spans="1:11" x14ac:dyDescent="0.35">
      <c r="A470">
        <v>471</v>
      </c>
      <c r="B470" t="s">
        <v>49</v>
      </c>
      <c r="C470" t="s">
        <v>2</v>
      </c>
      <c r="D470" t="s">
        <v>3</v>
      </c>
      <c r="E470" t="s">
        <v>4</v>
      </c>
      <c r="F470" t="str">
        <f>VLOOKUP(E470,Sheet1!A:B,2,FALSE)</f>
        <v>South West</v>
      </c>
      <c r="G470" s="1" t="s">
        <v>15</v>
      </c>
      <c r="H470" s="3">
        <v>45152</v>
      </c>
      <c r="I470" s="4">
        <v>0.50277777777777777</v>
      </c>
      <c r="J470" s="1">
        <f t="shared" si="14"/>
        <v>2023</v>
      </c>
      <c r="K470" t="str">
        <f t="shared" si="15"/>
        <v>Aug</v>
      </c>
    </row>
    <row r="471" spans="1:11" x14ac:dyDescent="0.35">
      <c r="A471">
        <v>472</v>
      </c>
      <c r="B471" t="s">
        <v>12</v>
      </c>
      <c r="C471" t="s">
        <v>5</v>
      </c>
      <c r="D471" t="s">
        <v>3</v>
      </c>
      <c r="E471" t="s">
        <v>8</v>
      </c>
      <c r="F471" t="str">
        <f>VLOOKUP(E471,Sheet1!A:B,2,FALSE)</f>
        <v>South West</v>
      </c>
      <c r="G471" s="1" t="s">
        <v>15</v>
      </c>
      <c r="H471" s="3">
        <v>45152</v>
      </c>
      <c r="I471" s="4">
        <v>0.5131944444444444</v>
      </c>
      <c r="J471" s="1">
        <f t="shared" si="14"/>
        <v>2023</v>
      </c>
      <c r="K471" t="str">
        <f t="shared" si="15"/>
        <v>Aug</v>
      </c>
    </row>
    <row r="472" spans="1:11" x14ac:dyDescent="0.35">
      <c r="A472">
        <v>473</v>
      </c>
      <c r="B472" t="s">
        <v>144</v>
      </c>
      <c r="C472" t="s">
        <v>2</v>
      </c>
      <c r="D472" t="s">
        <v>3</v>
      </c>
      <c r="E472" t="s">
        <v>8</v>
      </c>
      <c r="F472" t="str">
        <f>VLOOKUP(E472,Sheet1!A:B,2,FALSE)</f>
        <v>South West</v>
      </c>
      <c r="G472" s="1" t="s">
        <v>15</v>
      </c>
      <c r="H472" s="3">
        <v>45152</v>
      </c>
      <c r="I472" s="4">
        <v>0.53125</v>
      </c>
      <c r="J472" s="1">
        <f t="shared" si="14"/>
        <v>2023</v>
      </c>
      <c r="K472" t="str">
        <f t="shared" si="15"/>
        <v>Aug</v>
      </c>
    </row>
    <row r="473" spans="1:11" x14ac:dyDescent="0.35">
      <c r="A473">
        <v>474</v>
      </c>
      <c r="B473" t="s">
        <v>12</v>
      </c>
      <c r="C473" t="s">
        <v>5</v>
      </c>
      <c r="D473" t="s">
        <v>6</v>
      </c>
      <c r="E473" t="s">
        <v>14</v>
      </c>
      <c r="F473" t="str">
        <f>VLOOKUP(E473,Sheet1!A:B,2,FALSE)</f>
        <v>South East</v>
      </c>
      <c r="G473" s="1" t="s">
        <v>15</v>
      </c>
      <c r="H473" s="3">
        <v>45152</v>
      </c>
      <c r="I473" s="4">
        <v>0.53888888888888886</v>
      </c>
      <c r="J473" s="1">
        <f t="shared" si="14"/>
        <v>2023</v>
      </c>
      <c r="K473" t="str">
        <f t="shared" si="15"/>
        <v>Aug</v>
      </c>
    </row>
    <row r="474" spans="1:11" x14ac:dyDescent="0.35">
      <c r="A474">
        <v>475</v>
      </c>
      <c r="B474" t="s">
        <v>49</v>
      </c>
      <c r="C474" t="s">
        <v>2</v>
      </c>
      <c r="D474" t="s">
        <v>6</v>
      </c>
      <c r="E474" t="s">
        <v>13</v>
      </c>
      <c r="F474" t="str">
        <f>VLOOKUP(E474,Sheet1!A:B,2,FALSE)</f>
        <v>South West</v>
      </c>
      <c r="G474" s="1" t="s">
        <v>15</v>
      </c>
      <c r="H474" s="3">
        <v>45152</v>
      </c>
      <c r="I474" s="4">
        <v>0.5493055555555556</v>
      </c>
      <c r="J474" s="1">
        <f t="shared" si="14"/>
        <v>2023</v>
      </c>
      <c r="K474" t="str">
        <f t="shared" si="15"/>
        <v>Aug</v>
      </c>
    </row>
    <row r="475" spans="1:11" x14ac:dyDescent="0.35">
      <c r="A475">
        <v>476</v>
      </c>
      <c r="B475" t="s">
        <v>159</v>
      </c>
      <c r="C475" t="s">
        <v>5</v>
      </c>
      <c r="D475" t="s">
        <v>3</v>
      </c>
      <c r="E475" t="s">
        <v>4</v>
      </c>
      <c r="F475" t="str">
        <f>VLOOKUP(E475,Sheet1!A:B,2,FALSE)</f>
        <v>South West</v>
      </c>
      <c r="G475" s="1" t="s">
        <v>15</v>
      </c>
      <c r="H475" s="3">
        <v>45152</v>
      </c>
      <c r="I475" s="4">
        <v>0.5541666666666667</v>
      </c>
      <c r="J475" s="1">
        <f t="shared" si="14"/>
        <v>2023</v>
      </c>
      <c r="K475" t="str">
        <f t="shared" si="15"/>
        <v>Aug</v>
      </c>
    </row>
    <row r="476" spans="1:11" x14ac:dyDescent="0.35">
      <c r="A476">
        <v>477</v>
      </c>
      <c r="B476" t="s">
        <v>49</v>
      </c>
      <c r="C476" t="s">
        <v>5</v>
      </c>
      <c r="D476" t="s">
        <v>3</v>
      </c>
      <c r="E476" t="s">
        <v>20</v>
      </c>
      <c r="F476" t="str">
        <f>VLOOKUP(E476,Sheet1!A:B,2,FALSE)</f>
        <v>South East</v>
      </c>
      <c r="G476" s="1" t="s">
        <v>15</v>
      </c>
      <c r="H476" s="3">
        <v>45152</v>
      </c>
      <c r="I476" s="4">
        <v>0.55972222222222223</v>
      </c>
      <c r="J476" s="1">
        <f t="shared" si="14"/>
        <v>2023</v>
      </c>
      <c r="K476" t="str">
        <f t="shared" si="15"/>
        <v>Aug</v>
      </c>
    </row>
    <row r="477" spans="1:11" x14ac:dyDescent="0.35">
      <c r="A477">
        <v>478</v>
      </c>
      <c r="B477" t="s">
        <v>23</v>
      </c>
      <c r="C477" t="s">
        <v>5</v>
      </c>
      <c r="D477" t="s">
        <v>6</v>
      </c>
      <c r="E477" t="s">
        <v>4</v>
      </c>
      <c r="F477" t="str">
        <f>VLOOKUP(E477,Sheet1!A:B,2,FALSE)</f>
        <v>South West</v>
      </c>
      <c r="G477" s="1" t="s">
        <v>15</v>
      </c>
      <c r="H477" s="3">
        <v>45152</v>
      </c>
      <c r="I477" s="4">
        <v>0.5625</v>
      </c>
      <c r="J477" s="1">
        <f t="shared" si="14"/>
        <v>2023</v>
      </c>
      <c r="K477" t="str">
        <f t="shared" si="15"/>
        <v>Aug</v>
      </c>
    </row>
    <row r="478" spans="1:11" x14ac:dyDescent="0.35">
      <c r="A478">
        <v>479</v>
      </c>
      <c r="B478" t="s">
        <v>33</v>
      </c>
      <c r="C478" t="s">
        <v>5</v>
      </c>
      <c r="D478" t="s">
        <v>6</v>
      </c>
      <c r="E478" t="s">
        <v>4</v>
      </c>
      <c r="F478" t="str">
        <f>VLOOKUP(E478,Sheet1!A:B,2,FALSE)</f>
        <v>South West</v>
      </c>
      <c r="G478" s="1" t="s">
        <v>15</v>
      </c>
      <c r="H478" s="3">
        <v>45152</v>
      </c>
      <c r="I478" s="4">
        <v>0.67222222222222228</v>
      </c>
      <c r="J478" s="1">
        <f t="shared" si="14"/>
        <v>2023</v>
      </c>
      <c r="K478" t="str">
        <f t="shared" si="15"/>
        <v>Aug</v>
      </c>
    </row>
    <row r="479" spans="1:11" x14ac:dyDescent="0.35">
      <c r="A479">
        <v>480</v>
      </c>
      <c r="B479" t="s">
        <v>23</v>
      </c>
      <c r="C479" t="s">
        <v>5</v>
      </c>
      <c r="D479" t="s">
        <v>7</v>
      </c>
      <c r="E479" t="s">
        <v>4</v>
      </c>
      <c r="F479" t="str">
        <f>VLOOKUP(E479,Sheet1!A:B,2,FALSE)</f>
        <v>South West</v>
      </c>
      <c r="G479" s="1" t="s">
        <v>15</v>
      </c>
      <c r="H479" s="3">
        <v>45152</v>
      </c>
      <c r="I479" s="4">
        <v>0.68611111111111112</v>
      </c>
      <c r="J479" s="1">
        <f t="shared" si="14"/>
        <v>2023</v>
      </c>
      <c r="K479" t="str">
        <f t="shared" si="15"/>
        <v>Aug</v>
      </c>
    </row>
    <row r="480" spans="1:11" x14ac:dyDescent="0.35">
      <c r="A480">
        <v>481</v>
      </c>
      <c r="B480" t="s">
        <v>148</v>
      </c>
      <c r="C480" t="s">
        <v>2</v>
      </c>
      <c r="D480" t="s">
        <v>3</v>
      </c>
      <c r="E480" t="s">
        <v>41</v>
      </c>
      <c r="F480" t="str">
        <f>VLOOKUP(E480,Sheet1!A:B,2,FALSE)</f>
        <v>South South</v>
      </c>
      <c r="G480" s="1" t="s">
        <v>15</v>
      </c>
      <c r="H480" s="3">
        <v>45152</v>
      </c>
      <c r="I480" s="4">
        <v>0.74652777777777779</v>
      </c>
      <c r="J480" s="1">
        <f t="shared" si="14"/>
        <v>2023</v>
      </c>
      <c r="K480" t="str">
        <f t="shared" si="15"/>
        <v>Aug</v>
      </c>
    </row>
    <row r="481" spans="1:11" x14ac:dyDescent="0.35">
      <c r="A481">
        <v>482</v>
      </c>
      <c r="B481" t="s">
        <v>159</v>
      </c>
      <c r="C481" t="s">
        <v>2</v>
      </c>
      <c r="D481" t="s">
        <v>66</v>
      </c>
      <c r="E481" t="s">
        <v>66</v>
      </c>
      <c r="F481" t="str">
        <f>VLOOKUP(E481,Sheet1!A:B,2,FALSE)</f>
        <v>Others</v>
      </c>
      <c r="G481" s="1" t="s">
        <v>15</v>
      </c>
      <c r="H481" s="3">
        <v>45153</v>
      </c>
      <c r="I481" s="4">
        <v>0.19930555555555557</v>
      </c>
      <c r="J481" s="1">
        <f t="shared" si="14"/>
        <v>2023</v>
      </c>
      <c r="K481" t="str">
        <f t="shared" si="15"/>
        <v>Aug</v>
      </c>
    </row>
    <row r="482" spans="1:11" x14ac:dyDescent="0.35">
      <c r="A482">
        <v>483</v>
      </c>
      <c r="B482" t="s">
        <v>49</v>
      </c>
      <c r="C482" t="s">
        <v>5</v>
      </c>
      <c r="D482" t="s">
        <v>3</v>
      </c>
      <c r="E482" t="s">
        <v>66</v>
      </c>
      <c r="F482" t="str">
        <f>VLOOKUP(E482,Sheet1!A:B,2,FALSE)</f>
        <v>Others</v>
      </c>
      <c r="G482" s="1" t="s">
        <v>15</v>
      </c>
      <c r="H482" s="3">
        <v>45153</v>
      </c>
      <c r="I482" s="4">
        <v>0.38194444444444442</v>
      </c>
      <c r="J482" s="1">
        <f t="shared" si="14"/>
        <v>2023</v>
      </c>
      <c r="K482" t="str">
        <f t="shared" si="15"/>
        <v>Aug</v>
      </c>
    </row>
    <row r="483" spans="1:11" x14ac:dyDescent="0.35">
      <c r="A483">
        <v>484</v>
      </c>
      <c r="B483" t="s">
        <v>25</v>
      </c>
      <c r="C483" t="s">
        <v>2</v>
      </c>
      <c r="D483" t="s">
        <v>3</v>
      </c>
      <c r="E483" t="s">
        <v>8</v>
      </c>
      <c r="F483" t="str">
        <f>VLOOKUP(E483,Sheet1!A:B,2,FALSE)</f>
        <v>South West</v>
      </c>
      <c r="G483" s="1" t="s">
        <v>15</v>
      </c>
      <c r="H483" s="3">
        <v>45153</v>
      </c>
      <c r="I483" s="4">
        <v>0.3888888888888889</v>
      </c>
      <c r="J483" s="1">
        <f t="shared" si="14"/>
        <v>2023</v>
      </c>
      <c r="K483" t="str">
        <f t="shared" si="15"/>
        <v>Aug</v>
      </c>
    </row>
    <row r="484" spans="1:11" x14ac:dyDescent="0.35">
      <c r="A484">
        <v>485</v>
      </c>
      <c r="B484" t="s">
        <v>1</v>
      </c>
      <c r="C484" t="s">
        <v>5</v>
      </c>
      <c r="D484" t="s">
        <v>3</v>
      </c>
      <c r="E484" t="s">
        <v>4</v>
      </c>
      <c r="F484" t="str">
        <f>VLOOKUP(E484,Sheet1!A:B,2,FALSE)</f>
        <v>South West</v>
      </c>
      <c r="G484" s="1" t="s">
        <v>15</v>
      </c>
      <c r="H484" s="3">
        <v>45153</v>
      </c>
      <c r="I484" s="4">
        <v>0.38958333333333334</v>
      </c>
      <c r="J484" s="1">
        <f t="shared" si="14"/>
        <v>2023</v>
      </c>
      <c r="K484" t="str">
        <f t="shared" si="15"/>
        <v>Aug</v>
      </c>
    </row>
    <row r="485" spans="1:11" x14ac:dyDescent="0.35">
      <c r="A485">
        <v>486</v>
      </c>
      <c r="B485" t="s">
        <v>49</v>
      </c>
      <c r="C485" t="s">
        <v>2</v>
      </c>
      <c r="D485" t="s">
        <v>3</v>
      </c>
      <c r="E485" t="s">
        <v>71</v>
      </c>
      <c r="F485" t="str">
        <f>VLOOKUP(E485,Sheet1!A:B,2,FALSE)</f>
        <v>South South</v>
      </c>
      <c r="G485" s="1" t="s">
        <v>15</v>
      </c>
      <c r="H485" s="3">
        <v>45153</v>
      </c>
      <c r="I485" s="4">
        <v>0.45416666666666666</v>
      </c>
      <c r="J485" s="1">
        <f t="shared" si="14"/>
        <v>2023</v>
      </c>
      <c r="K485" t="str">
        <f t="shared" si="15"/>
        <v>Aug</v>
      </c>
    </row>
    <row r="486" spans="1:11" x14ac:dyDescent="0.35">
      <c r="A486">
        <v>487</v>
      </c>
      <c r="B486" t="s">
        <v>49</v>
      </c>
      <c r="C486" t="s">
        <v>2</v>
      </c>
      <c r="D486" t="s">
        <v>6</v>
      </c>
      <c r="E486" t="s">
        <v>41</v>
      </c>
      <c r="F486" t="str">
        <f>VLOOKUP(E486,Sheet1!A:B,2,FALSE)</f>
        <v>South South</v>
      </c>
      <c r="G486" s="1" t="s">
        <v>15</v>
      </c>
      <c r="H486" s="3">
        <v>45153</v>
      </c>
      <c r="I486" s="4">
        <v>0.46944444444444444</v>
      </c>
      <c r="J486" s="1">
        <f t="shared" si="14"/>
        <v>2023</v>
      </c>
      <c r="K486" t="str">
        <f t="shared" si="15"/>
        <v>Aug</v>
      </c>
    </row>
    <row r="487" spans="1:11" x14ac:dyDescent="0.35">
      <c r="A487">
        <v>488</v>
      </c>
      <c r="B487" t="s">
        <v>148</v>
      </c>
      <c r="C487" t="s">
        <v>2</v>
      </c>
      <c r="D487" t="s">
        <v>6</v>
      </c>
      <c r="E487" t="s">
        <v>36</v>
      </c>
      <c r="F487" t="str">
        <f>VLOOKUP(E487,Sheet1!A:B,2,FALSE)</f>
        <v>South West</v>
      </c>
      <c r="G487" s="1" t="s">
        <v>15</v>
      </c>
      <c r="H487" s="3">
        <v>45153</v>
      </c>
      <c r="I487" s="4">
        <v>0.54513888888888884</v>
      </c>
      <c r="J487" s="1">
        <f t="shared" si="14"/>
        <v>2023</v>
      </c>
      <c r="K487" t="str">
        <f t="shared" si="15"/>
        <v>Aug</v>
      </c>
    </row>
    <row r="488" spans="1:11" x14ac:dyDescent="0.35">
      <c r="A488">
        <v>489</v>
      </c>
      <c r="B488" t="s">
        <v>112</v>
      </c>
      <c r="C488" t="s">
        <v>2</v>
      </c>
      <c r="D488" t="s">
        <v>3</v>
      </c>
      <c r="E488" t="s">
        <v>30</v>
      </c>
      <c r="F488" t="str">
        <f>VLOOKUP(E488,Sheet1!A:B,2,FALSE)</f>
        <v>North Central</v>
      </c>
      <c r="G488" s="1" t="s">
        <v>15</v>
      </c>
      <c r="H488" s="3">
        <v>45153</v>
      </c>
      <c r="I488" s="4">
        <v>0.60972222222222228</v>
      </c>
      <c r="J488" s="1">
        <f t="shared" si="14"/>
        <v>2023</v>
      </c>
      <c r="K488" t="str">
        <f t="shared" si="15"/>
        <v>Aug</v>
      </c>
    </row>
    <row r="489" spans="1:11" x14ac:dyDescent="0.35">
      <c r="A489">
        <v>490</v>
      </c>
      <c r="B489" t="s">
        <v>148</v>
      </c>
      <c r="C489" t="s">
        <v>5</v>
      </c>
      <c r="D489" t="s">
        <v>3</v>
      </c>
      <c r="E489" t="s">
        <v>4</v>
      </c>
      <c r="F489" t="str">
        <f>VLOOKUP(E489,Sheet1!A:B,2,FALSE)</f>
        <v>South West</v>
      </c>
      <c r="G489" s="1" t="s">
        <v>15</v>
      </c>
      <c r="H489" s="3">
        <v>45153</v>
      </c>
      <c r="I489" s="4">
        <v>0.6166666666666667</v>
      </c>
      <c r="J489" s="1">
        <f t="shared" si="14"/>
        <v>2023</v>
      </c>
      <c r="K489" t="str">
        <f t="shared" si="15"/>
        <v>Aug</v>
      </c>
    </row>
    <row r="490" spans="1:11" x14ac:dyDescent="0.35">
      <c r="A490">
        <v>491</v>
      </c>
      <c r="B490" t="s">
        <v>25</v>
      </c>
      <c r="C490" t="s">
        <v>2</v>
      </c>
      <c r="D490" t="s">
        <v>66</v>
      </c>
      <c r="E490" t="s">
        <v>13</v>
      </c>
      <c r="F490" t="str">
        <f>VLOOKUP(E490,Sheet1!A:B,2,FALSE)</f>
        <v>South West</v>
      </c>
      <c r="G490" s="1" t="s">
        <v>15</v>
      </c>
      <c r="H490" s="3">
        <v>45154</v>
      </c>
      <c r="I490" s="4">
        <v>0.35555555555555557</v>
      </c>
      <c r="J490" s="1">
        <f t="shared" si="14"/>
        <v>2023</v>
      </c>
      <c r="K490" t="str">
        <f t="shared" si="15"/>
        <v>Aug</v>
      </c>
    </row>
    <row r="491" spans="1:11" x14ac:dyDescent="0.35">
      <c r="A491">
        <v>492</v>
      </c>
      <c r="B491" t="s">
        <v>25</v>
      </c>
      <c r="C491" t="s">
        <v>2</v>
      </c>
      <c r="D491" t="s">
        <v>3</v>
      </c>
      <c r="E491" t="s">
        <v>42</v>
      </c>
      <c r="F491" t="str">
        <f>VLOOKUP(E491,Sheet1!A:B,2,FALSE)</f>
        <v>South East</v>
      </c>
      <c r="G491" s="1" t="s">
        <v>15</v>
      </c>
      <c r="H491" s="3">
        <v>45154</v>
      </c>
      <c r="I491" s="4">
        <v>0.35902777777777778</v>
      </c>
      <c r="J491" s="1">
        <f t="shared" si="14"/>
        <v>2023</v>
      </c>
      <c r="K491" t="str">
        <f t="shared" si="15"/>
        <v>Aug</v>
      </c>
    </row>
    <row r="492" spans="1:11" x14ac:dyDescent="0.35">
      <c r="A492">
        <v>493</v>
      </c>
      <c r="B492" t="s">
        <v>49</v>
      </c>
      <c r="C492" t="s">
        <v>2</v>
      </c>
      <c r="D492" t="s">
        <v>3</v>
      </c>
      <c r="E492" t="s">
        <v>4</v>
      </c>
      <c r="F492" t="str">
        <f>VLOOKUP(E492,Sheet1!A:B,2,FALSE)</f>
        <v>South West</v>
      </c>
      <c r="G492" s="1" t="s">
        <v>15</v>
      </c>
      <c r="H492" s="3">
        <v>45154</v>
      </c>
      <c r="I492" s="4">
        <v>0.36388888888888887</v>
      </c>
      <c r="J492" s="1">
        <f t="shared" si="14"/>
        <v>2023</v>
      </c>
      <c r="K492" t="str">
        <f t="shared" si="15"/>
        <v>Aug</v>
      </c>
    </row>
    <row r="493" spans="1:11" x14ac:dyDescent="0.35">
      <c r="A493">
        <v>494</v>
      </c>
      <c r="B493" t="s">
        <v>9</v>
      </c>
      <c r="C493" t="s">
        <v>5</v>
      </c>
      <c r="D493" t="s">
        <v>6</v>
      </c>
      <c r="E493" t="s">
        <v>4</v>
      </c>
      <c r="F493" t="str">
        <f>VLOOKUP(E493,Sheet1!A:B,2,FALSE)</f>
        <v>South West</v>
      </c>
      <c r="G493" s="1" t="s">
        <v>15</v>
      </c>
      <c r="H493" s="3">
        <v>45154</v>
      </c>
      <c r="I493" s="4">
        <v>0.37916666666666665</v>
      </c>
      <c r="J493" s="1">
        <f t="shared" si="14"/>
        <v>2023</v>
      </c>
      <c r="K493" t="str">
        <f t="shared" si="15"/>
        <v>Aug</v>
      </c>
    </row>
    <row r="494" spans="1:11" x14ac:dyDescent="0.35">
      <c r="A494">
        <v>495</v>
      </c>
      <c r="B494" t="s">
        <v>28</v>
      </c>
      <c r="C494" t="s">
        <v>2</v>
      </c>
      <c r="D494" t="s">
        <v>3</v>
      </c>
      <c r="E494" s="1" t="s">
        <v>20</v>
      </c>
      <c r="F494" t="str">
        <f>VLOOKUP(E494,Sheet1!A:B,2,FALSE)</f>
        <v>South East</v>
      </c>
      <c r="G494" s="1" t="s">
        <v>15</v>
      </c>
      <c r="H494" s="3">
        <v>45154</v>
      </c>
      <c r="I494" s="4">
        <v>0.4597222222222222</v>
      </c>
      <c r="J494" s="1">
        <f t="shared" si="14"/>
        <v>2023</v>
      </c>
      <c r="K494" t="str">
        <f t="shared" si="15"/>
        <v>Aug</v>
      </c>
    </row>
    <row r="495" spans="1:11" x14ac:dyDescent="0.35">
      <c r="A495">
        <v>496</v>
      </c>
      <c r="B495" t="s">
        <v>49</v>
      </c>
      <c r="C495" t="s">
        <v>5</v>
      </c>
      <c r="D495" t="s">
        <v>3</v>
      </c>
      <c r="E495" t="s">
        <v>4</v>
      </c>
      <c r="F495" t="str">
        <f>VLOOKUP(E495,Sheet1!A:B,2,FALSE)</f>
        <v>South West</v>
      </c>
      <c r="G495" s="1" t="s">
        <v>15</v>
      </c>
      <c r="H495" s="3">
        <v>45154</v>
      </c>
      <c r="I495" s="4">
        <v>0.49930555555555556</v>
      </c>
      <c r="J495" s="1">
        <f t="shared" si="14"/>
        <v>2023</v>
      </c>
      <c r="K495" t="str">
        <f t="shared" si="15"/>
        <v>Aug</v>
      </c>
    </row>
    <row r="496" spans="1:11" x14ac:dyDescent="0.35">
      <c r="A496">
        <v>497</v>
      </c>
      <c r="B496" t="s">
        <v>43</v>
      </c>
      <c r="C496" t="s">
        <v>2</v>
      </c>
      <c r="D496" t="s">
        <v>3</v>
      </c>
      <c r="E496" t="s">
        <v>71</v>
      </c>
      <c r="F496" t="str">
        <f>VLOOKUP(E496,Sheet1!A:B,2,FALSE)</f>
        <v>South South</v>
      </c>
      <c r="G496" s="1" t="s">
        <v>15</v>
      </c>
      <c r="H496" s="3">
        <v>45154</v>
      </c>
      <c r="I496" s="4">
        <v>0.52430555555555558</v>
      </c>
      <c r="J496" s="1">
        <f t="shared" si="14"/>
        <v>2023</v>
      </c>
      <c r="K496" t="str">
        <f t="shared" si="15"/>
        <v>Aug</v>
      </c>
    </row>
    <row r="497" spans="1:11" x14ac:dyDescent="0.35">
      <c r="A497">
        <v>498</v>
      </c>
      <c r="B497" t="s">
        <v>25</v>
      </c>
      <c r="C497" t="s">
        <v>2</v>
      </c>
      <c r="D497" t="s">
        <v>3</v>
      </c>
      <c r="E497" t="s">
        <v>71</v>
      </c>
      <c r="F497" t="str">
        <f>VLOOKUP(E497,Sheet1!A:B,2,FALSE)</f>
        <v>South South</v>
      </c>
      <c r="G497" s="1" t="s">
        <v>15</v>
      </c>
      <c r="H497" s="3">
        <v>45154</v>
      </c>
      <c r="I497" s="4">
        <v>0.53680555555555554</v>
      </c>
      <c r="J497" s="1">
        <f t="shared" si="14"/>
        <v>2023</v>
      </c>
      <c r="K497" t="str">
        <f t="shared" si="15"/>
        <v>Aug</v>
      </c>
    </row>
    <row r="498" spans="1:11" x14ac:dyDescent="0.35">
      <c r="A498">
        <v>499</v>
      </c>
      <c r="B498" t="s">
        <v>25</v>
      </c>
      <c r="C498" t="s">
        <v>2</v>
      </c>
      <c r="D498" t="s">
        <v>3</v>
      </c>
      <c r="E498" t="s">
        <v>8</v>
      </c>
      <c r="F498" t="str">
        <f>VLOOKUP(E498,Sheet1!A:B,2,FALSE)</f>
        <v>South West</v>
      </c>
      <c r="G498" s="1" t="s">
        <v>15</v>
      </c>
      <c r="H498" s="3">
        <v>45154</v>
      </c>
      <c r="I498" s="4">
        <v>0.54305555555555551</v>
      </c>
      <c r="J498" s="1">
        <f t="shared" si="14"/>
        <v>2023</v>
      </c>
      <c r="K498" t="str">
        <f t="shared" si="15"/>
        <v>Aug</v>
      </c>
    </row>
    <row r="499" spans="1:11" x14ac:dyDescent="0.35">
      <c r="A499">
        <v>500</v>
      </c>
      <c r="B499" t="s">
        <v>23</v>
      </c>
      <c r="C499" t="s">
        <v>2</v>
      </c>
      <c r="D499" t="s">
        <v>3</v>
      </c>
      <c r="E499" s="1" t="s">
        <v>20</v>
      </c>
      <c r="F499" t="str">
        <f>VLOOKUP(E499,Sheet1!A:B,2,FALSE)</f>
        <v>South East</v>
      </c>
      <c r="G499" s="1" t="s">
        <v>15</v>
      </c>
      <c r="H499" s="3">
        <v>45154</v>
      </c>
      <c r="I499" s="4">
        <v>0.55763888888888891</v>
      </c>
      <c r="J499" s="1">
        <f t="shared" si="14"/>
        <v>2023</v>
      </c>
      <c r="K499" t="str">
        <f t="shared" si="15"/>
        <v>Aug</v>
      </c>
    </row>
    <row r="500" spans="1:11" x14ac:dyDescent="0.35">
      <c r="A500">
        <v>501</v>
      </c>
      <c r="B500" t="s">
        <v>44</v>
      </c>
      <c r="C500" t="s">
        <v>5</v>
      </c>
      <c r="D500" t="s">
        <v>6</v>
      </c>
      <c r="E500" t="s">
        <v>66</v>
      </c>
      <c r="F500" t="str">
        <f>VLOOKUP(E500,Sheet1!A:B,2,FALSE)</f>
        <v>Others</v>
      </c>
      <c r="G500" s="1" t="s">
        <v>15</v>
      </c>
      <c r="H500" s="3">
        <v>45154</v>
      </c>
      <c r="I500" s="4">
        <v>0.60138888888888886</v>
      </c>
      <c r="J500" s="1">
        <f t="shared" si="14"/>
        <v>2023</v>
      </c>
      <c r="K500" t="str">
        <f t="shared" si="15"/>
        <v>Aug</v>
      </c>
    </row>
    <row r="501" spans="1:11" x14ac:dyDescent="0.35">
      <c r="A501">
        <v>502</v>
      </c>
      <c r="B501" t="s">
        <v>1</v>
      </c>
      <c r="C501" t="s">
        <v>5</v>
      </c>
      <c r="D501" t="s">
        <v>3</v>
      </c>
      <c r="E501" t="s">
        <v>73</v>
      </c>
      <c r="F501" t="str">
        <f>VLOOKUP(E501,Sheet1!A:B,2,FALSE)</f>
        <v>South South</v>
      </c>
      <c r="G501" s="1" t="s">
        <v>15</v>
      </c>
      <c r="H501" s="3">
        <v>45154</v>
      </c>
      <c r="I501" s="4">
        <v>0.61458333333333337</v>
      </c>
      <c r="J501" s="1">
        <f t="shared" si="14"/>
        <v>2023</v>
      </c>
      <c r="K501" t="str">
        <f t="shared" si="15"/>
        <v>Aug</v>
      </c>
    </row>
    <row r="502" spans="1:11" x14ac:dyDescent="0.35">
      <c r="A502">
        <v>503</v>
      </c>
      <c r="B502" t="s">
        <v>49</v>
      </c>
      <c r="C502" t="s">
        <v>2</v>
      </c>
      <c r="D502" t="s">
        <v>3</v>
      </c>
      <c r="E502" t="s">
        <v>13</v>
      </c>
      <c r="F502" t="str">
        <f>VLOOKUP(E502,Sheet1!A:B,2,FALSE)</f>
        <v>South West</v>
      </c>
      <c r="G502" s="1" t="s">
        <v>15</v>
      </c>
      <c r="H502" s="3">
        <v>45154</v>
      </c>
      <c r="I502" s="4">
        <v>0.69652777777777775</v>
      </c>
      <c r="J502" s="1">
        <f t="shared" si="14"/>
        <v>2023</v>
      </c>
      <c r="K502" t="str">
        <f t="shared" si="15"/>
        <v>Aug</v>
      </c>
    </row>
    <row r="503" spans="1:11" x14ac:dyDescent="0.35">
      <c r="A503">
        <v>504</v>
      </c>
      <c r="B503" t="s">
        <v>25</v>
      </c>
      <c r="C503" t="s">
        <v>2</v>
      </c>
      <c r="D503" t="s">
        <v>3</v>
      </c>
      <c r="E503" t="s">
        <v>4</v>
      </c>
      <c r="F503" t="str">
        <f>VLOOKUP(E503,Sheet1!A:B,2,FALSE)</f>
        <v>South West</v>
      </c>
      <c r="G503" s="1" t="s">
        <v>15</v>
      </c>
      <c r="H503" s="3">
        <v>45154</v>
      </c>
      <c r="I503" s="4">
        <v>0.90763888888888888</v>
      </c>
      <c r="J503" s="1">
        <f t="shared" si="14"/>
        <v>2023</v>
      </c>
      <c r="K503" t="str">
        <f t="shared" si="15"/>
        <v>Aug</v>
      </c>
    </row>
    <row r="504" spans="1:11" x14ac:dyDescent="0.35">
      <c r="A504">
        <v>505</v>
      </c>
      <c r="B504" t="s">
        <v>49</v>
      </c>
      <c r="C504" t="s">
        <v>2</v>
      </c>
      <c r="D504" t="s">
        <v>3</v>
      </c>
      <c r="E504" t="s">
        <v>4</v>
      </c>
      <c r="F504" t="str">
        <f>VLOOKUP(E504,Sheet1!A:B,2,FALSE)</f>
        <v>South West</v>
      </c>
      <c r="G504" s="1" t="s">
        <v>15</v>
      </c>
      <c r="H504" s="3">
        <v>45155</v>
      </c>
      <c r="I504" s="4">
        <v>0.32430555555555557</v>
      </c>
      <c r="J504" s="1">
        <f t="shared" si="14"/>
        <v>2023</v>
      </c>
      <c r="K504" t="str">
        <f t="shared" si="15"/>
        <v>Aug</v>
      </c>
    </row>
    <row r="505" spans="1:11" x14ac:dyDescent="0.35">
      <c r="A505">
        <v>506</v>
      </c>
      <c r="B505" t="s">
        <v>1</v>
      </c>
      <c r="C505" t="s">
        <v>2</v>
      </c>
      <c r="D505" t="s">
        <v>66</v>
      </c>
      <c r="E505" t="s">
        <v>66</v>
      </c>
      <c r="F505" t="str">
        <f>VLOOKUP(E505,Sheet1!A:B,2,FALSE)</f>
        <v>Others</v>
      </c>
      <c r="G505" s="1" t="s">
        <v>15</v>
      </c>
      <c r="H505" s="3">
        <v>45155</v>
      </c>
      <c r="I505" s="4">
        <v>0.38819444444444445</v>
      </c>
      <c r="J505" s="1">
        <f t="shared" si="14"/>
        <v>2023</v>
      </c>
      <c r="K505" t="str">
        <f t="shared" si="15"/>
        <v>Aug</v>
      </c>
    </row>
    <row r="506" spans="1:11" x14ac:dyDescent="0.35">
      <c r="A506">
        <v>507</v>
      </c>
      <c r="B506" t="s">
        <v>130</v>
      </c>
      <c r="C506" t="s">
        <v>2</v>
      </c>
      <c r="D506" t="s">
        <v>3</v>
      </c>
      <c r="E506" t="s">
        <v>51</v>
      </c>
      <c r="F506" t="str">
        <f>VLOOKUP(E506,Sheet1!A:B,2,FALSE)</f>
        <v>South East</v>
      </c>
      <c r="G506" s="1" t="s">
        <v>15</v>
      </c>
      <c r="H506" s="3">
        <v>45155</v>
      </c>
      <c r="I506" s="4">
        <v>0.39791666666666664</v>
      </c>
      <c r="J506" s="1">
        <f t="shared" si="14"/>
        <v>2023</v>
      </c>
      <c r="K506" t="str">
        <f t="shared" si="15"/>
        <v>Aug</v>
      </c>
    </row>
    <row r="507" spans="1:11" x14ac:dyDescent="0.35">
      <c r="A507">
        <v>508</v>
      </c>
      <c r="B507" t="s">
        <v>32</v>
      </c>
      <c r="C507" t="s">
        <v>2</v>
      </c>
      <c r="D507" t="s">
        <v>6</v>
      </c>
      <c r="E507" t="s">
        <v>4</v>
      </c>
      <c r="F507" t="str">
        <f>VLOOKUP(E507,Sheet1!A:B,2,FALSE)</f>
        <v>South West</v>
      </c>
      <c r="G507" s="1" t="s">
        <v>15</v>
      </c>
      <c r="H507" s="3">
        <v>45155</v>
      </c>
      <c r="I507" s="4">
        <v>0.43402777777777779</v>
      </c>
      <c r="J507" s="1">
        <f t="shared" si="14"/>
        <v>2023</v>
      </c>
      <c r="K507" t="str">
        <f t="shared" si="15"/>
        <v>Aug</v>
      </c>
    </row>
    <row r="508" spans="1:11" x14ac:dyDescent="0.35">
      <c r="A508">
        <v>509</v>
      </c>
      <c r="B508" t="s">
        <v>25</v>
      </c>
      <c r="C508" t="s">
        <v>2</v>
      </c>
      <c r="D508" t="s">
        <v>3</v>
      </c>
      <c r="E508" t="s">
        <v>73</v>
      </c>
      <c r="F508" t="str">
        <f>VLOOKUP(E508,Sheet1!A:B,2,FALSE)</f>
        <v>South South</v>
      </c>
      <c r="G508" s="1" t="s">
        <v>15</v>
      </c>
      <c r="H508" s="3">
        <v>45155</v>
      </c>
      <c r="I508" s="4">
        <v>0.51458333333333328</v>
      </c>
      <c r="J508" s="1">
        <f t="shared" si="14"/>
        <v>2023</v>
      </c>
      <c r="K508" t="str">
        <f t="shared" si="15"/>
        <v>Aug</v>
      </c>
    </row>
    <row r="509" spans="1:11" x14ac:dyDescent="0.35">
      <c r="A509">
        <v>510</v>
      </c>
      <c r="B509" t="s">
        <v>16</v>
      </c>
      <c r="C509" t="s">
        <v>2</v>
      </c>
      <c r="D509" t="s">
        <v>6</v>
      </c>
      <c r="E509" t="s">
        <v>13</v>
      </c>
      <c r="F509" t="str">
        <f>VLOOKUP(E509,Sheet1!A:B,2,FALSE)</f>
        <v>South West</v>
      </c>
      <c r="G509" s="1" t="s">
        <v>15</v>
      </c>
      <c r="H509" s="3">
        <v>45155</v>
      </c>
      <c r="I509" s="4">
        <v>0.5493055555555556</v>
      </c>
      <c r="J509" s="1">
        <f t="shared" si="14"/>
        <v>2023</v>
      </c>
      <c r="K509" t="str">
        <f t="shared" si="15"/>
        <v>Aug</v>
      </c>
    </row>
    <row r="510" spans="1:11" x14ac:dyDescent="0.35">
      <c r="A510">
        <v>511</v>
      </c>
      <c r="B510" t="s">
        <v>45</v>
      </c>
      <c r="C510" t="s">
        <v>5</v>
      </c>
      <c r="D510" t="s">
        <v>3</v>
      </c>
      <c r="E510" t="s">
        <v>13</v>
      </c>
      <c r="F510" t="str">
        <f>VLOOKUP(E510,Sheet1!A:B,2,FALSE)</f>
        <v>South West</v>
      </c>
      <c r="G510" s="1" t="s">
        <v>15</v>
      </c>
      <c r="H510" s="3">
        <v>45155</v>
      </c>
      <c r="I510" s="4">
        <v>0.55138888888888893</v>
      </c>
      <c r="J510" s="1">
        <f t="shared" si="14"/>
        <v>2023</v>
      </c>
      <c r="K510" t="str">
        <f t="shared" si="15"/>
        <v>Aug</v>
      </c>
    </row>
    <row r="511" spans="1:11" x14ac:dyDescent="0.35">
      <c r="A511">
        <v>512</v>
      </c>
      <c r="B511" t="s">
        <v>25</v>
      </c>
      <c r="C511" t="s">
        <v>2</v>
      </c>
      <c r="D511" t="s">
        <v>3</v>
      </c>
      <c r="E511" t="s">
        <v>19</v>
      </c>
      <c r="F511" t="str">
        <f>VLOOKUP(E511,Sheet1!A:B,2,FALSE)</f>
        <v>South West</v>
      </c>
      <c r="G511" s="1" t="s">
        <v>15</v>
      </c>
      <c r="H511" s="3">
        <v>45155</v>
      </c>
      <c r="I511" s="4">
        <v>0.5541666666666667</v>
      </c>
      <c r="J511" s="1">
        <f t="shared" si="14"/>
        <v>2023</v>
      </c>
      <c r="K511" t="str">
        <f t="shared" si="15"/>
        <v>Aug</v>
      </c>
    </row>
    <row r="512" spans="1:11" x14ac:dyDescent="0.35">
      <c r="A512">
        <v>513</v>
      </c>
      <c r="B512" t="s">
        <v>16</v>
      </c>
      <c r="C512" t="s">
        <v>5</v>
      </c>
      <c r="D512" t="s">
        <v>6</v>
      </c>
      <c r="E512" t="s">
        <v>13</v>
      </c>
      <c r="F512" t="str">
        <f>VLOOKUP(E512,Sheet1!A:B,2,FALSE)</f>
        <v>South West</v>
      </c>
      <c r="G512" s="1" t="s">
        <v>15</v>
      </c>
      <c r="H512" s="3">
        <v>45155</v>
      </c>
      <c r="I512" s="4">
        <v>0.55763888888888891</v>
      </c>
      <c r="J512" s="1">
        <f t="shared" si="14"/>
        <v>2023</v>
      </c>
      <c r="K512" t="str">
        <f t="shared" si="15"/>
        <v>Aug</v>
      </c>
    </row>
    <row r="513" spans="1:11" x14ac:dyDescent="0.35">
      <c r="A513">
        <v>514</v>
      </c>
      <c r="B513" t="s">
        <v>12</v>
      </c>
      <c r="C513" t="s">
        <v>2</v>
      </c>
      <c r="D513" t="s">
        <v>3</v>
      </c>
      <c r="E513" t="s">
        <v>8</v>
      </c>
      <c r="F513" t="str">
        <f>VLOOKUP(E513,Sheet1!A:B,2,FALSE)</f>
        <v>South West</v>
      </c>
      <c r="G513" s="1" t="s">
        <v>15</v>
      </c>
      <c r="H513" s="3">
        <v>45155</v>
      </c>
      <c r="I513" s="4">
        <v>0.58125000000000004</v>
      </c>
      <c r="J513" s="1">
        <f t="shared" si="14"/>
        <v>2023</v>
      </c>
      <c r="K513" t="str">
        <f t="shared" si="15"/>
        <v>Aug</v>
      </c>
    </row>
    <row r="514" spans="1:11" x14ac:dyDescent="0.35">
      <c r="A514">
        <v>515</v>
      </c>
      <c r="B514" t="s">
        <v>66</v>
      </c>
      <c r="C514" t="s">
        <v>5</v>
      </c>
      <c r="D514" t="s">
        <v>3</v>
      </c>
      <c r="E514" t="s">
        <v>19</v>
      </c>
      <c r="F514" t="str">
        <f>VLOOKUP(E514,Sheet1!A:B,2,FALSE)</f>
        <v>South West</v>
      </c>
      <c r="G514" s="1" t="s">
        <v>15</v>
      </c>
      <c r="H514" s="3">
        <v>45155</v>
      </c>
      <c r="I514" s="4">
        <v>0.8666666666666667</v>
      </c>
      <c r="J514" s="1">
        <f t="shared" si="14"/>
        <v>2023</v>
      </c>
      <c r="K514" t="str">
        <f t="shared" si="15"/>
        <v>Aug</v>
      </c>
    </row>
    <row r="515" spans="1:11" x14ac:dyDescent="0.35">
      <c r="A515">
        <v>516</v>
      </c>
      <c r="B515" t="s">
        <v>25</v>
      </c>
      <c r="C515" t="s">
        <v>2</v>
      </c>
      <c r="D515" t="s">
        <v>3</v>
      </c>
      <c r="E515" t="s">
        <v>41</v>
      </c>
      <c r="F515" t="str">
        <f>VLOOKUP(E515,Sheet1!A:B,2,FALSE)</f>
        <v>South South</v>
      </c>
      <c r="G515" s="1" t="s">
        <v>15</v>
      </c>
      <c r="H515" s="3">
        <v>45156</v>
      </c>
      <c r="I515" s="4">
        <v>0.33402777777777776</v>
      </c>
      <c r="J515" s="1">
        <f t="shared" ref="J515:J578" si="16">YEAR(H515)</f>
        <v>2023</v>
      </c>
      <c r="K515" t="str">
        <f t="shared" ref="K515:K578" si="17">TEXT(H515,"mmm")</f>
        <v>Aug</v>
      </c>
    </row>
    <row r="516" spans="1:11" x14ac:dyDescent="0.35">
      <c r="A516">
        <v>517</v>
      </c>
      <c r="B516" t="s">
        <v>1</v>
      </c>
      <c r="C516" t="s">
        <v>2</v>
      </c>
      <c r="D516" t="s">
        <v>3</v>
      </c>
      <c r="E516" t="s">
        <v>71</v>
      </c>
      <c r="F516" t="str">
        <f>VLOOKUP(E516,Sheet1!A:B,2,FALSE)</f>
        <v>South South</v>
      </c>
      <c r="G516" s="1" t="s">
        <v>15</v>
      </c>
      <c r="H516" s="3">
        <v>45156</v>
      </c>
      <c r="I516" s="4">
        <v>0.35069444444444442</v>
      </c>
      <c r="J516" s="1">
        <f t="shared" si="16"/>
        <v>2023</v>
      </c>
      <c r="K516" t="str">
        <f t="shared" si="17"/>
        <v>Aug</v>
      </c>
    </row>
    <row r="517" spans="1:11" x14ac:dyDescent="0.35">
      <c r="A517">
        <v>518</v>
      </c>
      <c r="B517" t="s">
        <v>49</v>
      </c>
      <c r="C517" t="s">
        <v>5</v>
      </c>
      <c r="D517" t="s">
        <v>6</v>
      </c>
      <c r="E517" t="s">
        <v>72</v>
      </c>
      <c r="F517" t="str">
        <f>VLOOKUP(E517,Sheet1!A:B,2,FALSE)</f>
        <v>North Central</v>
      </c>
      <c r="G517" s="1" t="s">
        <v>15</v>
      </c>
      <c r="H517" s="3">
        <v>45156</v>
      </c>
      <c r="I517" s="4">
        <v>0.41388888888888886</v>
      </c>
      <c r="J517" s="1">
        <f t="shared" si="16"/>
        <v>2023</v>
      </c>
      <c r="K517" t="str">
        <f t="shared" si="17"/>
        <v>Aug</v>
      </c>
    </row>
    <row r="518" spans="1:11" x14ac:dyDescent="0.35">
      <c r="A518">
        <v>519</v>
      </c>
      <c r="B518" t="s">
        <v>23</v>
      </c>
      <c r="C518" t="s">
        <v>5</v>
      </c>
      <c r="D518" t="s">
        <v>7</v>
      </c>
      <c r="E518" t="s">
        <v>4</v>
      </c>
      <c r="F518" t="str">
        <f>VLOOKUP(E518,Sheet1!A:B,2,FALSE)</f>
        <v>South West</v>
      </c>
      <c r="G518" s="1" t="s">
        <v>15</v>
      </c>
      <c r="H518" s="3">
        <v>45156</v>
      </c>
      <c r="I518" s="4">
        <v>0.61319444444444449</v>
      </c>
      <c r="J518" s="1">
        <f t="shared" si="16"/>
        <v>2023</v>
      </c>
      <c r="K518" t="str">
        <f t="shared" si="17"/>
        <v>Aug</v>
      </c>
    </row>
    <row r="519" spans="1:11" x14ac:dyDescent="0.35">
      <c r="A519">
        <v>520</v>
      </c>
      <c r="B519" t="s">
        <v>49</v>
      </c>
      <c r="C519" t="s">
        <v>2</v>
      </c>
      <c r="D519" t="s">
        <v>66</v>
      </c>
      <c r="E519" t="s">
        <v>73</v>
      </c>
      <c r="F519" t="str">
        <f>VLOOKUP(E519,Sheet1!A:B,2,FALSE)</f>
        <v>South South</v>
      </c>
      <c r="G519" s="1" t="s">
        <v>15</v>
      </c>
      <c r="H519" s="3">
        <v>45156</v>
      </c>
      <c r="I519" s="4">
        <v>0.61875000000000002</v>
      </c>
      <c r="J519" s="1">
        <f t="shared" si="16"/>
        <v>2023</v>
      </c>
      <c r="K519" t="str">
        <f t="shared" si="17"/>
        <v>Aug</v>
      </c>
    </row>
    <row r="520" spans="1:11" x14ac:dyDescent="0.35">
      <c r="A520">
        <v>521</v>
      </c>
      <c r="B520" t="s">
        <v>49</v>
      </c>
      <c r="C520" t="s">
        <v>2</v>
      </c>
      <c r="D520" t="s">
        <v>3</v>
      </c>
      <c r="E520" t="s">
        <v>4</v>
      </c>
      <c r="F520" t="str">
        <f>VLOOKUP(E520,Sheet1!A:B,2,FALSE)</f>
        <v>South West</v>
      </c>
      <c r="G520" s="1" t="s">
        <v>15</v>
      </c>
      <c r="H520" s="3">
        <v>45156</v>
      </c>
      <c r="I520" s="4">
        <v>0.75763888888888886</v>
      </c>
      <c r="J520" s="1">
        <f t="shared" si="16"/>
        <v>2023</v>
      </c>
      <c r="K520" t="str">
        <f t="shared" si="17"/>
        <v>Aug</v>
      </c>
    </row>
    <row r="521" spans="1:11" x14ac:dyDescent="0.35">
      <c r="A521">
        <v>522</v>
      </c>
      <c r="B521" t="s">
        <v>145</v>
      </c>
      <c r="C521" t="s">
        <v>5</v>
      </c>
      <c r="D521" t="s">
        <v>66</v>
      </c>
      <c r="E521" t="s">
        <v>51</v>
      </c>
      <c r="F521" t="str">
        <f>VLOOKUP(E521,Sheet1!A:B,2,FALSE)</f>
        <v>South East</v>
      </c>
      <c r="G521" s="1" t="s">
        <v>15</v>
      </c>
      <c r="H521" s="3">
        <v>45156</v>
      </c>
      <c r="I521" s="4">
        <v>0.79583333333333328</v>
      </c>
      <c r="J521" s="1">
        <f t="shared" si="16"/>
        <v>2023</v>
      </c>
      <c r="K521" t="str">
        <f t="shared" si="17"/>
        <v>Aug</v>
      </c>
    </row>
    <row r="522" spans="1:11" x14ac:dyDescent="0.35">
      <c r="A522">
        <v>523</v>
      </c>
      <c r="B522" t="s">
        <v>23</v>
      </c>
      <c r="C522" t="s">
        <v>5</v>
      </c>
      <c r="D522" t="s">
        <v>3</v>
      </c>
      <c r="E522" t="s">
        <v>42</v>
      </c>
      <c r="F522" t="str">
        <f>VLOOKUP(E522,Sheet1!A:B,2,FALSE)</f>
        <v>South East</v>
      </c>
      <c r="G522" s="1" t="s">
        <v>15</v>
      </c>
      <c r="H522" s="3">
        <v>45156</v>
      </c>
      <c r="I522" s="4">
        <v>0.86250000000000004</v>
      </c>
      <c r="J522" s="1">
        <f t="shared" si="16"/>
        <v>2023</v>
      </c>
      <c r="K522" t="str">
        <f t="shared" si="17"/>
        <v>Aug</v>
      </c>
    </row>
    <row r="523" spans="1:11" x14ac:dyDescent="0.35">
      <c r="A523">
        <v>524</v>
      </c>
      <c r="B523" t="s">
        <v>25</v>
      </c>
      <c r="C523" t="s">
        <v>5</v>
      </c>
      <c r="D523" t="s">
        <v>3</v>
      </c>
      <c r="E523" s="1" t="s">
        <v>69</v>
      </c>
      <c r="F523" t="str">
        <f>VLOOKUP(E523,Sheet1!A:B,2,FALSE)</f>
        <v>South East</v>
      </c>
      <c r="G523" s="1" t="s">
        <v>15</v>
      </c>
      <c r="H523" s="3">
        <v>45156</v>
      </c>
      <c r="I523" s="4">
        <v>0.93472222222222223</v>
      </c>
      <c r="J523" s="1">
        <f t="shared" si="16"/>
        <v>2023</v>
      </c>
      <c r="K523" t="str">
        <f t="shared" si="17"/>
        <v>Aug</v>
      </c>
    </row>
    <row r="524" spans="1:11" x14ac:dyDescent="0.35">
      <c r="A524">
        <v>525</v>
      </c>
      <c r="B524" t="s">
        <v>17</v>
      </c>
      <c r="C524" t="s">
        <v>5</v>
      </c>
      <c r="D524" t="s">
        <v>3</v>
      </c>
      <c r="E524" t="s">
        <v>4</v>
      </c>
      <c r="F524" t="str">
        <f>VLOOKUP(E524,Sheet1!A:B,2,FALSE)</f>
        <v>South West</v>
      </c>
      <c r="G524" s="1" t="s">
        <v>15</v>
      </c>
      <c r="H524" s="3">
        <v>45156</v>
      </c>
      <c r="I524" s="4">
        <v>0.9375</v>
      </c>
      <c r="J524" s="1">
        <f t="shared" si="16"/>
        <v>2023</v>
      </c>
      <c r="K524" t="str">
        <f t="shared" si="17"/>
        <v>Aug</v>
      </c>
    </row>
    <row r="525" spans="1:11" x14ac:dyDescent="0.35">
      <c r="A525">
        <v>526</v>
      </c>
      <c r="B525" t="s">
        <v>49</v>
      </c>
      <c r="C525" t="s">
        <v>11</v>
      </c>
      <c r="D525" t="s">
        <v>3</v>
      </c>
      <c r="E525" t="s">
        <v>71</v>
      </c>
      <c r="F525" t="str">
        <f>VLOOKUP(E525,Sheet1!A:B,2,FALSE)</f>
        <v>South South</v>
      </c>
      <c r="G525" s="1" t="s">
        <v>15</v>
      </c>
      <c r="H525" s="3">
        <v>45156</v>
      </c>
      <c r="I525" s="4">
        <v>0.9555555555555556</v>
      </c>
      <c r="J525" s="1">
        <f t="shared" si="16"/>
        <v>2023</v>
      </c>
      <c r="K525" t="str">
        <f t="shared" si="17"/>
        <v>Aug</v>
      </c>
    </row>
    <row r="526" spans="1:11" x14ac:dyDescent="0.35">
      <c r="A526">
        <v>527</v>
      </c>
      <c r="B526" t="s">
        <v>23</v>
      </c>
      <c r="C526" t="s">
        <v>5</v>
      </c>
      <c r="D526" t="s">
        <v>3</v>
      </c>
      <c r="E526" s="1" t="s">
        <v>69</v>
      </c>
      <c r="F526" t="str">
        <f>VLOOKUP(E526,Sheet1!A:B,2,FALSE)</f>
        <v>South East</v>
      </c>
      <c r="G526" s="1" t="s">
        <v>15</v>
      </c>
      <c r="H526" s="3">
        <v>45157</v>
      </c>
      <c r="I526" s="4">
        <v>0.17708333333333334</v>
      </c>
      <c r="J526" s="1">
        <f t="shared" si="16"/>
        <v>2023</v>
      </c>
      <c r="K526" t="str">
        <f t="shared" si="17"/>
        <v>Aug</v>
      </c>
    </row>
    <row r="527" spans="1:11" x14ac:dyDescent="0.35">
      <c r="A527">
        <v>528</v>
      </c>
      <c r="B527" t="s">
        <v>23</v>
      </c>
      <c r="C527" t="s">
        <v>5</v>
      </c>
      <c r="D527" t="s">
        <v>6</v>
      </c>
      <c r="E527" t="s">
        <v>13</v>
      </c>
      <c r="F527" t="str">
        <f>VLOOKUP(E527,Sheet1!A:B,2,FALSE)</f>
        <v>South West</v>
      </c>
      <c r="G527" s="1" t="s">
        <v>15</v>
      </c>
      <c r="H527" s="3">
        <v>45157</v>
      </c>
      <c r="I527" s="4">
        <v>0.37152777777777779</v>
      </c>
      <c r="J527" s="1">
        <f t="shared" si="16"/>
        <v>2023</v>
      </c>
      <c r="K527" t="str">
        <f t="shared" si="17"/>
        <v>Aug</v>
      </c>
    </row>
    <row r="528" spans="1:11" x14ac:dyDescent="0.35">
      <c r="A528">
        <v>529</v>
      </c>
      <c r="B528" t="s">
        <v>16</v>
      </c>
      <c r="C528" t="s">
        <v>2</v>
      </c>
      <c r="D528" t="s">
        <v>3</v>
      </c>
      <c r="E528" t="s">
        <v>79</v>
      </c>
      <c r="F528" t="str">
        <f>VLOOKUP(E528,Sheet1!A:B,2,FALSE)</f>
        <v>Others</v>
      </c>
      <c r="G528" s="1" t="s">
        <v>79</v>
      </c>
      <c r="H528" s="3">
        <v>45157</v>
      </c>
      <c r="I528" s="4">
        <v>0.3923611111111111</v>
      </c>
      <c r="J528" s="1">
        <f t="shared" si="16"/>
        <v>2023</v>
      </c>
      <c r="K528" t="str">
        <f t="shared" si="17"/>
        <v>Aug</v>
      </c>
    </row>
    <row r="529" spans="1:11" x14ac:dyDescent="0.35">
      <c r="A529">
        <v>530</v>
      </c>
      <c r="B529" t="s">
        <v>17</v>
      </c>
      <c r="C529" t="s">
        <v>2</v>
      </c>
      <c r="D529" t="s">
        <v>3</v>
      </c>
      <c r="E529" t="s">
        <v>4</v>
      </c>
      <c r="F529" t="str">
        <f>VLOOKUP(E529,Sheet1!A:B,2,FALSE)</f>
        <v>South West</v>
      </c>
      <c r="G529" s="1" t="s">
        <v>15</v>
      </c>
      <c r="H529" s="3">
        <v>45159</v>
      </c>
      <c r="I529" s="4">
        <v>0.37708333333333333</v>
      </c>
      <c r="J529" s="1">
        <f t="shared" si="16"/>
        <v>2023</v>
      </c>
      <c r="K529" t="str">
        <f t="shared" si="17"/>
        <v>Aug</v>
      </c>
    </row>
    <row r="530" spans="1:11" x14ac:dyDescent="0.35">
      <c r="A530">
        <v>531</v>
      </c>
      <c r="B530" t="s">
        <v>12</v>
      </c>
      <c r="C530" t="s">
        <v>5</v>
      </c>
      <c r="D530" t="s">
        <v>3</v>
      </c>
      <c r="E530" t="s">
        <v>19</v>
      </c>
      <c r="F530" t="str">
        <f>VLOOKUP(E530,Sheet1!A:B,2,FALSE)</f>
        <v>South West</v>
      </c>
      <c r="G530" s="1" t="s">
        <v>15</v>
      </c>
      <c r="H530" s="3">
        <v>45160</v>
      </c>
      <c r="I530" s="4">
        <v>0.85</v>
      </c>
      <c r="J530" s="1">
        <f t="shared" si="16"/>
        <v>2023</v>
      </c>
      <c r="K530" t="str">
        <f t="shared" si="17"/>
        <v>Aug</v>
      </c>
    </row>
    <row r="531" spans="1:11" x14ac:dyDescent="0.35">
      <c r="A531">
        <v>532</v>
      </c>
      <c r="B531" t="s">
        <v>46</v>
      </c>
      <c r="C531" t="s">
        <v>2</v>
      </c>
      <c r="D531" t="s">
        <v>3</v>
      </c>
      <c r="E531" t="s">
        <v>4</v>
      </c>
      <c r="F531" t="str">
        <f>VLOOKUP(E531,Sheet1!A:B,2,FALSE)</f>
        <v>South West</v>
      </c>
      <c r="G531" s="1" t="s">
        <v>15</v>
      </c>
      <c r="H531" s="3">
        <v>45163</v>
      </c>
      <c r="I531" s="4">
        <v>0.84027777777777779</v>
      </c>
      <c r="J531" s="1">
        <f t="shared" si="16"/>
        <v>2023</v>
      </c>
      <c r="K531" t="str">
        <f t="shared" si="17"/>
        <v>Aug</v>
      </c>
    </row>
    <row r="532" spans="1:11" x14ac:dyDescent="0.35">
      <c r="A532">
        <v>533</v>
      </c>
      <c r="B532" t="s">
        <v>47</v>
      </c>
      <c r="C532" t="s">
        <v>5</v>
      </c>
      <c r="D532" t="s">
        <v>3</v>
      </c>
      <c r="E532" t="s">
        <v>22</v>
      </c>
      <c r="F532" t="str">
        <f>VLOOKUP(E532,Sheet1!A:B,2,FALSE)</f>
        <v>South West</v>
      </c>
      <c r="G532" s="1" t="s">
        <v>15</v>
      </c>
      <c r="H532" s="3">
        <v>45164</v>
      </c>
      <c r="I532" s="4">
        <v>0.36319444444444443</v>
      </c>
      <c r="J532" s="1">
        <f t="shared" si="16"/>
        <v>2023</v>
      </c>
      <c r="K532" t="str">
        <f t="shared" si="17"/>
        <v>Aug</v>
      </c>
    </row>
    <row r="533" spans="1:11" x14ac:dyDescent="0.35">
      <c r="A533">
        <v>534</v>
      </c>
      <c r="B533" t="s">
        <v>25</v>
      </c>
      <c r="C533" t="s">
        <v>2</v>
      </c>
      <c r="D533" t="s">
        <v>3</v>
      </c>
      <c r="E533" t="s">
        <v>4</v>
      </c>
      <c r="F533" t="str">
        <f>VLOOKUP(E533,Sheet1!A:B,2,FALSE)</f>
        <v>South West</v>
      </c>
      <c r="G533" s="1" t="s">
        <v>15</v>
      </c>
      <c r="H533" s="3">
        <v>45168</v>
      </c>
      <c r="I533" s="4">
        <v>2.7777777777777779E-3</v>
      </c>
      <c r="J533" s="1">
        <f t="shared" si="16"/>
        <v>2023</v>
      </c>
      <c r="K533" t="str">
        <f t="shared" si="17"/>
        <v>Aug</v>
      </c>
    </row>
    <row r="534" spans="1:11" x14ac:dyDescent="0.35">
      <c r="A534">
        <v>535</v>
      </c>
      <c r="B534" t="s">
        <v>111</v>
      </c>
      <c r="C534" t="s">
        <v>2</v>
      </c>
      <c r="D534" t="s">
        <v>66</v>
      </c>
      <c r="E534" t="s">
        <v>36</v>
      </c>
      <c r="F534" t="str">
        <f>VLOOKUP(E534,Sheet1!A:B,2,FALSE)</f>
        <v>South West</v>
      </c>
      <c r="G534" s="1" t="s">
        <v>15</v>
      </c>
      <c r="H534" s="3">
        <v>45168</v>
      </c>
      <c r="I534" s="4">
        <v>9.7222222222222224E-3</v>
      </c>
      <c r="J534" s="1">
        <f t="shared" si="16"/>
        <v>2023</v>
      </c>
      <c r="K534" t="str">
        <f t="shared" si="17"/>
        <v>Aug</v>
      </c>
    </row>
    <row r="535" spans="1:11" x14ac:dyDescent="0.35">
      <c r="A535">
        <v>536</v>
      </c>
      <c r="B535" t="s">
        <v>1</v>
      </c>
      <c r="C535" t="s">
        <v>5</v>
      </c>
      <c r="D535" t="s">
        <v>3</v>
      </c>
      <c r="E535" t="s">
        <v>13</v>
      </c>
      <c r="F535" t="str">
        <f>VLOOKUP(E535,Sheet1!A:B,2,FALSE)</f>
        <v>South West</v>
      </c>
      <c r="G535" s="1" t="s">
        <v>15</v>
      </c>
      <c r="H535" s="3">
        <v>45168</v>
      </c>
      <c r="I535" s="4">
        <v>0.78680555555555554</v>
      </c>
      <c r="J535" s="1">
        <f t="shared" si="16"/>
        <v>2023</v>
      </c>
      <c r="K535" t="str">
        <f t="shared" si="17"/>
        <v>Aug</v>
      </c>
    </row>
    <row r="536" spans="1:11" x14ac:dyDescent="0.35">
      <c r="A536">
        <v>537</v>
      </c>
      <c r="B536" t="s">
        <v>1</v>
      </c>
      <c r="C536" t="s">
        <v>5</v>
      </c>
      <c r="D536" t="s">
        <v>3</v>
      </c>
      <c r="E536" t="s">
        <v>8</v>
      </c>
      <c r="F536" t="str">
        <f>VLOOKUP(E536,Sheet1!A:B,2,FALSE)</f>
        <v>South West</v>
      </c>
      <c r="G536" s="1" t="s">
        <v>15</v>
      </c>
      <c r="H536" s="3">
        <v>45169</v>
      </c>
      <c r="I536" s="4">
        <v>0.51388888888888884</v>
      </c>
      <c r="J536" s="1">
        <f t="shared" si="16"/>
        <v>2023</v>
      </c>
      <c r="K536" t="str">
        <f t="shared" si="17"/>
        <v>Aug</v>
      </c>
    </row>
    <row r="537" spans="1:11" x14ac:dyDescent="0.35">
      <c r="A537">
        <v>538</v>
      </c>
      <c r="B537" t="s">
        <v>48</v>
      </c>
      <c r="C537" t="s">
        <v>5</v>
      </c>
      <c r="D537" t="s">
        <v>3</v>
      </c>
      <c r="E537" t="s">
        <v>4</v>
      </c>
      <c r="F537" t="str">
        <f>VLOOKUP(E537,Sheet1!A:B,2,FALSE)</f>
        <v>South West</v>
      </c>
      <c r="G537" s="1" t="s">
        <v>15</v>
      </c>
      <c r="H537" s="3">
        <v>45169</v>
      </c>
      <c r="I537" s="4">
        <v>0.54305555555555551</v>
      </c>
      <c r="J537" s="1">
        <f t="shared" si="16"/>
        <v>2023</v>
      </c>
      <c r="K537" t="str">
        <f t="shared" si="17"/>
        <v>Aug</v>
      </c>
    </row>
    <row r="538" spans="1:11" x14ac:dyDescent="0.35">
      <c r="A538">
        <v>539</v>
      </c>
      <c r="B538" t="s">
        <v>156</v>
      </c>
      <c r="C538" t="s">
        <v>5</v>
      </c>
      <c r="D538" t="s">
        <v>3</v>
      </c>
      <c r="E538" t="s">
        <v>4</v>
      </c>
      <c r="F538" t="str">
        <f>VLOOKUP(E538,Sheet1!A:B,2,FALSE)</f>
        <v>South West</v>
      </c>
      <c r="G538" s="1" t="s">
        <v>15</v>
      </c>
      <c r="H538" s="3">
        <v>44935</v>
      </c>
      <c r="I538" s="5">
        <v>0.47083333333333333</v>
      </c>
      <c r="J538" s="1">
        <f t="shared" si="16"/>
        <v>2023</v>
      </c>
      <c r="K538" t="str">
        <f t="shared" si="17"/>
        <v>Jan</v>
      </c>
    </row>
    <row r="539" spans="1:11" x14ac:dyDescent="0.35">
      <c r="A539">
        <v>540</v>
      </c>
      <c r="B539" t="s">
        <v>49</v>
      </c>
      <c r="C539" t="s">
        <v>5</v>
      </c>
      <c r="D539" t="s">
        <v>6</v>
      </c>
      <c r="E539" t="s">
        <v>4</v>
      </c>
      <c r="F539" t="str">
        <f>VLOOKUP(E539,Sheet1!A:B,2,FALSE)</f>
        <v>South West</v>
      </c>
      <c r="G539" s="1" t="s">
        <v>15</v>
      </c>
      <c r="H539" s="3">
        <v>44935</v>
      </c>
      <c r="I539" s="5">
        <v>0.99097222222222225</v>
      </c>
      <c r="J539" s="1">
        <f t="shared" si="16"/>
        <v>2023</v>
      </c>
      <c r="K539" t="str">
        <f t="shared" si="17"/>
        <v>Jan</v>
      </c>
    </row>
    <row r="540" spans="1:11" x14ac:dyDescent="0.35">
      <c r="A540">
        <v>541</v>
      </c>
      <c r="B540" t="s">
        <v>23</v>
      </c>
      <c r="C540" t="s">
        <v>5</v>
      </c>
      <c r="D540" t="s">
        <v>6</v>
      </c>
      <c r="E540" t="s">
        <v>4</v>
      </c>
      <c r="F540" t="str">
        <f>VLOOKUP(E540,Sheet1!A:B,2,FALSE)</f>
        <v>South West</v>
      </c>
      <c r="G540" s="1" t="s">
        <v>15</v>
      </c>
      <c r="H540" s="3">
        <v>44966</v>
      </c>
      <c r="I540" s="5">
        <v>0.37916666666666665</v>
      </c>
      <c r="J540" s="1">
        <f t="shared" si="16"/>
        <v>2023</v>
      </c>
      <c r="K540" t="str">
        <f t="shared" si="17"/>
        <v>Feb</v>
      </c>
    </row>
    <row r="541" spans="1:11" x14ac:dyDescent="0.35">
      <c r="A541">
        <v>542</v>
      </c>
      <c r="B541" t="s">
        <v>1</v>
      </c>
      <c r="C541" t="s">
        <v>5</v>
      </c>
      <c r="D541" t="s">
        <v>3</v>
      </c>
      <c r="E541" t="s">
        <v>8</v>
      </c>
      <c r="F541" t="str">
        <f>VLOOKUP(E541,Sheet1!A:B,2,FALSE)</f>
        <v>South West</v>
      </c>
      <c r="G541" s="1" t="s">
        <v>15</v>
      </c>
      <c r="H541" s="3">
        <v>44966</v>
      </c>
      <c r="I541" s="5">
        <v>0.42083333333333334</v>
      </c>
      <c r="J541" s="1">
        <f t="shared" si="16"/>
        <v>2023</v>
      </c>
      <c r="K541" t="str">
        <f t="shared" si="17"/>
        <v>Feb</v>
      </c>
    </row>
    <row r="542" spans="1:11" x14ac:dyDescent="0.35">
      <c r="A542">
        <v>543</v>
      </c>
      <c r="B542" t="s">
        <v>9</v>
      </c>
      <c r="C542" t="s">
        <v>5</v>
      </c>
      <c r="D542" t="s">
        <v>3</v>
      </c>
      <c r="E542" t="s">
        <v>70</v>
      </c>
      <c r="F542" t="str">
        <f>VLOOKUP(E542,Sheet1!A:B,2,FALSE)</f>
        <v>North Central</v>
      </c>
      <c r="G542" s="1" t="s">
        <v>15</v>
      </c>
      <c r="H542" s="3">
        <v>45178</v>
      </c>
      <c r="I542" s="5">
        <v>0.8618055555555556</v>
      </c>
      <c r="J542" s="1">
        <f t="shared" si="16"/>
        <v>2023</v>
      </c>
      <c r="K542" t="str">
        <f t="shared" si="17"/>
        <v>Sep</v>
      </c>
    </row>
    <row r="543" spans="1:11" x14ac:dyDescent="0.35">
      <c r="A543">
        <v>544</v>
      </c>
      <c r="B543" t="s">
        <v>1</v>
      </c>
      <c r="C543" t="s">
        <v>5</v>
      </c>
      <c r="D543" t="s">
        <v>3</v>
      </c>
      <c r="E543" t="s">
        <v>4</v>
      </c>
      <c r="F543" t="str">
        <f>VLOOKUP(E543,Sheet1!A:B,2,FALSE)</f>
        <v>South West</v>
      </c>
      <c r="G543" s="1" t="s">
        <v>15</v>
      </c>
      <c r="H543" s="3">
        <v>45208</v>
      </c>
      <c r="I543" s="5">
        <v>0.77777777777777779</v>
      </c>
      <c r="J543" s="1">
        <f t="shared" si="16"/>
        <v>2023</v>
      </c>
      <c r="K543" t="str">
        <f t="shared" si="17"/>
        <v>Oct</v>
      </c>
    </row>
    <row r="544" spans="1:11" x14ac:dyDescent="0.35">
      <c r="A544">
        <v>545</v>
      </c>
      <c r="B544" t="s">
        <v>49</v>
      </c>
      <c r="C544" t="s">
        <v>2</v>
      </c>
      <c r="D544" t="s">
        <v>3</v>
      </c>
      <c r="E544" t="s">
        <v>4</v>
      </c>
      <c r="F544" t="str">
        <f>VLOOKUP(E544,Sheet1!A:B,2,FALSE)</f>
        <v>South West</v>
      </c>
      <c r="G544" s="1" t="s">
        <v>15</v>
      </c>
      <c r="H544" s="3">
        <v>45239</v>
      </c>
      <c r="I544" s="5">
        <v>0.41805555555555557</v>
      </c>
      <c r="J544" s="1">
        <f t="shared" si="16"/>
        <v>2023</v>
      </c>
      <c r="K544" t="str">
        <f t="shared" si="17"/>
        <v>Nov</v>
      </c>
    </row>
    <row r="545" spans="1:11" x14ac:dyDescent="0.35">
      <c r="A545">
        <v>546</v>
      </c>
      <c r="B545" t="s">
        <v>126</v>
      </c>
      <c r="C545" t="s">
        <v>2</v>
      </c>
      <c r="D545" t="s">
        <v>3</v>
      </c>
      <c r="E545" t="s">
        <v>8</v>
      </c>
      <c r="F545" t="str">
        <f>VLOOKUP(E545,Sheet1!A:B,2,FALSE)</f>
        <v>South West</v>
      </c>
      <c r="G545" s="1" t="s">
        <v>15</v>
      </c>
      <c r="H545" s="3">
        <v>45239</v>
      </c>
      <c r="I545" s="5">
        <v>0.42430555555555555</v>
      </c>
      <c r="J545" s="1">
        <f t="shared" si="16"/>
        <v>2023</v>
      </c>
      <c r="K545" t="str">
        <f t="shared" si="17"/>
        <v>Nov</v>
      </c>
    </row>
    <row r="546" spans="1:11" x14ac:dyDescent="0.35">
      <c r="A546">
        <v>547</v>
      </c>
      <c r="B546" t="s">
        <v>1</v>
      </c>
      <c r="C546" t="s">
        <v>2</v>
      </c>
      <c r="D546" t="s">
        <v>3</v>
      </c>
      <c r="E546" t="s">
        <v>4</v>
      </c>
      <c r="F546" t="str">
        <f>VLOOKUP(E546,Sheet1!A:B,2,FALSE)</f>
        <v>South West</v>
      </c>
      <c r="G546" s="1" t="s">
        <v>15</v>
      </c>
      <c r="H546" s="3">
        <v>45239</v>
      </c>
      <c r="I546" s="5">
        <v>0.6020833333333333</v>
      </c>
      <c r="J546" s="1">
        <f t="shared" si="16"/>
        <v>2023</v>
      </c>
      <c r="K546" t="str">
        <f t="shared" si="17"/>
        <v>Nov</v>
      </c>
    </row>
    <row r="547" spans="1:11" x14ac:dyDescent="0.35">
      <c r="A547">
        <v>548</v>
      </c>
      <c r="B547" t="s">
        <v>17</v>
      </c>
      <c r="C547" t="s">
        <v>2</v>
      </c>
      <c r="D547" t="s">
        <v>66</v>
      </c>
      <c r="E547" t="s">
        <v>4</v>
      </c>
      <c r="F547" t="str">
        <f>VLOOKUP(E547,Sheet1!A:B,2,FALSE)</f>
        <v>South West</v>
      </c>
      <c r="G547" s="1" t="s">
        <v>15</v>
      </c>
      <c r="H547" s="3">
        <v>45239</v>
      </c>
      <c r="I547" s="5">
        <v>0.64027777777777772</v>
      </c>
      <c r="J547" s="1">
        <f t="shared" si="16"/>
        <v>2023</v>
      </c>
      <c r="K547" t="str">
        <f t="shared" si="17"/>
        <v>Nov</v>
      </c>
    </row>
    <row r="548" spans="1:11" x14ac:dyDescent="0.35">
      <c r="A548">
        <v>549</v>
      </c>
      <c r="B548" t="s">
        <v>1</v>
      </c>
      <c r="C548" t="s">
        <v>2</v>
      </c>
      <c r="D548" t="s">
        <v>3</v>
      </c>
      <c r="E548" t="s">
        <v>4</v>
      </c>
      <c r="F548" t="str">
        <f>VLOOKUP(E548,Sheet1!A:B,2,FALSE)</f>
        <v>South West</v>
      </c>
      <c r="G548" s="1" t="s">
        <v>15</v>
      </c>
      <c r="H548" s="3">
        <v>45239</v>
      </c>
      <c r="I548" s="5">
        <v>0.67569444444444449</v>
      </c>
      <c r="J548" s="1">
        <f t="shared" si="16"/>
        <v>2023</v>
      </c>
      <c r="K548" t="str">
        <f t="shared" si="17"/>
        <v>Nov</v>
      </c>
    </row>
    <row r="549" spans="1:11" x14ac:dyDescent="0.35">
      <c r="A549">
        <v>550</v>
      </c>
      <c r="B549" t="s">
        <v>50</v>
      </c>
      <c r="C549" t="s">
        <v>2</v>
      </c>
      <c r="D549" t="s">
        <v>66</v>
      </c>
      <c r="E549" t="s">
        <v>4</v>
      </c>
      <c r="F549" t="str">
        <f>VLOOKUP(E549,Sheet1!A:B,2,FALSE)</f>
        <v>South West</v>
      </c>
      <c r="G549" s="1" t="s">
        <v>15</v>
      </c>
      <c r="H549" s="3">
        <v>45239</v>
      </c>
      <c r="I549" s="5">
        <v>0.77847222222222223</v>
      </c>
      <c r="J549" s="1">
        <f t="shared" si="16"/>
        <v>2023</v>
      </c>
      <c r="K549" t="str">
        <f t="shared" si="17"/>
        <v>Nov</v>
      </c>
    </row>
    <row r="550" spans="1:11" x14ac:dyDescent="0.35">
      <c r="A550">
        <v>551</v>
      </c>
      <c r="B550" t="s">
        <v>114</v>
      </c>
      <c r="C550" t="s">
        <v>2</v>
      </c>
      <c r="D550" t="s">
        <v>66</v>
      </c>
      <c r="E550" t="s">
        <v>4</v>
      </c>
      <c r="F550" t="str">
        <f>VLOOKUP(E550,Sheet1!A:B,2,FALSE)</f>
        <v>South West</v>
      </c>
      <c r="G550" s="1" t="s">
        <v>15</v>
      </c>
      <c r="H550" s="3">
        <v>45239</v>
      </c>
      <c r="I550" s="5">
        <v>0.86527777777777781</v>
      </c>
      <c r="J550" s="1">
        <f t="shared" si="16"/>
        <v>2023</v>
      </c>
      <c r="K550" t="str">
        <f t="shared" si="17"/>
        <v>Nov</v>
      </c>
    </row>
    <row r="551" spans="1:11" x14ac:dyDescent="0.35">
      <c r="A551">
        <v>552</v>
      </c>
      <c r="B551" t="s">
        <v>49</v>
      </c>
      <c r="C551" t="s">
        <v>2</v>
      </c>
      <c r="D551" t="s">
        <v>3</v>
      </c>
      <c r="E551" t="s">
        <v>4</v>
      </c>
      <c r="F551" t="str">
        <f>VLOOKUP(E551,Sheet1!A:B,2,FALSE)</f>
        <v>South West</v>
      </c>
      <c r="G551" s="1" t="s">
        <v>15</v>
      </c>
      <c r="H551" s="3">
        <v>45239</v>
      </c>
      <c r="I551" s="5">
        <v>0.89375000000000004</v>
      </c>
      <c r="J551" s="1">
        <f t="shared" si="16"/>
        <v>2023</v>
      </c>
      <c r="K551" t="str">
        <f t="shared" si="17"/>
        <v>Nov</v>
      </c>
    </row>
    <row r="552" spans="1:11" x14ac:dyDescent="0.35">
      <c r="A552">
        <v>553</v>
      </c>
      <c r="B552" t="s">
        <v>1</v>
      </c>
      <c r="C552" t="s">
        <v>2</v>
      </c>
      <c r="D552" t="s">
        <v>7</v>
      </c>
      <c r="E552" t="s">
        <v>8</v>
      </c>
      <c r="F552" t="str">
        <f>VLOOKUP(E552,Sheet1!A:B,2,FALSE)</f>
        <v>South West</v>
      </c>
      <c r="G552" s="1" t="s">
        <v>15</v>
      </c>
      <c r="H552" s="3">
        <v>45239</v>
      </c>
      <c r="I552" s="5">
        <v>0.89722222222222225</v>
      </c>
      <c r="J552" s="1">
        <f t="shared" si="16"/>
        <v>2023</v>
      </c>
      <c r="K552" t="str">
        <f t="shared" si="17"/>
        <v>Nov</v>
      </c>
    </row>
    <row r="553" spans="1:11" x14ac:dyDescent="0.35">
      <c r="A553">
        <v>554</v>
      </c>
      <c r="B553" t="s">
        <v>1</v>
      </c>
      <c r="C553" t="s">
        <v>2</v>
      </c>
      <c r="D553" t="s">
        <v>7</v>
      </c>
      <c r="E553" t="s">
        <v>8</v>
      </c>
      <c r="F553" t="str">
        <f>VLOOKUP(E553,Sheet1!A:B,2,FALSE)</f>
        <v>South West</v>
      </c>
      <c r="G553" s="1" t="s">
        <v>15</v>
      </c>
      <c r="H553" s="3">
        <v>45239</v>
      </c>
      <c r="I553" s="5">
        <v>0.89722222222222225</v>
      </c>
      <c r="J553" s="1">
        <f t="shared" si="16"/>
        <v>2023</v>
      </c>
      <c r="K553" t="str">
        <f t="shared" si="17"/>
        <v>Nov</v>
      </c>
    </row>
    <row r="554" spans="1:11" x14ac:dyDescent="0.35">
      <c r="A554">
        <v>555</v>
      </c>
      <c r="B554" t="s">
        <v>49</v>
      </c>
      <c r="C554" t="s">
        <v>2</v>
      </c>
      <c r="D554" t="s">
        <v>3</v>
      </c>
      <c r="E554" t="s">
        <v>4</v>
      </c>
      <c r="F554" t="str">
        <f>VLOOKUP(E554,Sheet1!A:B,2,FALSE)</f>
        <v>South West</v>
      </c>
      <c r="G554" s="1" t="s">
        <v>15</v>
      </c>
      <c r="H554" s="3">
        <v>45269</v>
      </c>
      <c r="I554" s="5">
        <v>0.43611111111111112</v>
      </c>
      <c r="J554" s="1">
        <f t="shared" si="16"/>
        <v>2023</v>
      </c>
      <c r="K554" t="str">
        <f t="shared" si="17"/>
        <v>Dec</v>
      </c>
    </row>
    <row r="555" spans="1:11" x14ac:dyDescent="0.35">
      <c r="A555">
        <v>556</v>
      </c>
      <c r="B555" t="s">
        <v>25</v>
      </c>
      <c r="C555" t="s">
        <v>5</v>
      </c>
      <c r="D555" t="s">
        <v>66</v>
      </c>
      <c r="E555" t="s">
        <v>66</v>
      </c>
      <c r="F555" t="str">
        <f>VLOOKUP(E555,Sheet1!A:B,2,FALSE)</f>
        <v>Others</v>
      </c>
      <c r="G555" s="1" t="s">
        <v>66</v>
      </c>
      <c r="H555" s="3">
        <v>45269</v>
      </c>
      <c r="I555" s="5">
        <v>0.66319444444444442</v>
      </c>
      <c r="J555" s="1">
        <f t="shared" si="16"/>
        <v>2023</v>
      </c>
      <c r="K555" t="str">
        <f t="shared" si="17"/>
        <v>Dec</v>
      </c>
    </row>
    <row r="556" spans="1:11" x14ac:dyDescent="0.35">
      <c r="A556">
        <v>557</v>
      </c>
      <c r="B556" t="s">
        <v>127</v>
      </c>
      <c r="C556" t="s">
        <v>2</v>
      </c>
      <c r="D556" t="s">
        <v>3</v>
      </c>
      <c r="E556" t="s">
        <v>66</v>
      </c>
      <c r="F556" t="str">
        <f>VLOOKUP(E556,Sheet1!A:B,2,FALSE)</f>
        <v>Others</v>
      </c>
      <c r="G556" s="1" t="s">
        <v>15</v>
      </c>
      <c r="H556" s="3">
        <v>45269</v>
      </c>
      <c r="I556" s="5">
        <v>0.70625000000000004</v>
      </c>
      <c r="J556" s="1">
        <f t="shared" si="16"/>
        <v>2023</v>
      </c>
      <c r="K556" t="str">
        <f t="shared" si="17"/>
        <v>Dec</v>
      </c>
    </row>
    <row r="557" spans="1:11" x14ac:dyDescent="0.35">
      <c r="A557">
        <v>558</v>
      </c>
      <c r="B557" t="s">
        <v>111</v>
      </c>
      <c r="C557" t="s">
        <v>2</v>
      </c>
      <c r="D557" t="s">
        <v>3</v>
      </c>
      <c r="E557" t="s">
        <v>79</v>
      </c>
      <c r="F557" t="str">
        <f>VLOOKUP(E557,Sheet1!A:B,2,FALSE)</f>
        <v>Others</v>
      </c>
      <c r="G557" s="1" t="s">
        <v>79</v>
      </c>
      <c r="H557" s="3">
        <v>45182</v>
      </c>
      <c r="I557" s="4">
        <v>0.44861111111111113</v>
      </c>
      <c r="J557" s="1">
        <f t="shared" si="16"/>
        <v>2023</v>
      </c>
      <c r="K557" t="str">
        <f t="shared" si="17"/>
        <v>Sep</v>
      </c>
    </row>
    <row r="558" spans="1:11" x14ac:dyDescent="0.35">
      <c r="A558">
        <v>559</v>
      </c>
      <c r="B558" t="s">
        <v>25</v>
      </c>
      <c r="C558" t="s">
        <v>2</v>
      </c>
      <c r="D558" t="s">
        <v>3</v>
      </c>
      <c r="E558" t="s">
        <v>4</v>
      </c>
      <c r="F558" t="str">
        <f>VLOOKUP(E558,Sheet1!A:B,2,FALSE)</f>
        <v>South West</v>
      </c>
      <c r="G558" s="1" t="s">
        <v>15</v>
      </c>
      <c r="H558" s="3">
        <v>45182</v>
      </c>
      <c r="I558" s="4">
        <v>0.46944444444444444</v>
      </c>
      <c r="J558" s="1">
        <f t="shared" si="16"/>
        <v>2023</v>
      </c>
      <c r="K558" t="str">
        <f t="shared" si="17"/>
        <v>Sep</v>
      </c>
    </row>
    <row r="559" spans="1:11" x14ac:dyDescent="0.35">
      <c r="A559">
        <v>560</v>
      </c>
      <c r="B559" t="s">
        <v>25</v>
      </c>
      <c r="C559" t="s">
        <v>2</v>
      </c>
      <c r="D559" t="s">
        <v>3</v>
      </c>
      <c r="E559" t="s">
        <v>8</v>
      </c>
      <c r="F559" t="str">
        <f>VLOOKUP(E559,Sheet1!A:B,2,FALSE)</f>
        <v>South West</v>
      </c>
      <c r="G559" s="1" t="s">
        <v>15</v>
      </c>
      <c r="H559" s="3">
        <v>45182</v>
      </c>
      <c r="I559" s="4">
        <v>0.55069444444444449</v>
      </c>
      <c r="J559" s="1">
        <f t="shared" si="16"/>
        <v>2023</v>
      </c>
      <c r="K559" t="str">
        <f t="shared" si="17"/>
        <v>Sep</v>
      </c>
    </row>
    <row r="560" spans="1:11" x14ac:dyDescent="0.35">
      <c r="A560">
        <v>561</v>
      </c>
      <c r="B560" t="s">
        <v>25</v>
      </c>
      <c r="C560" t="s">
        <v>2</v>
      </c>
      <c r="D560" t="s">
        <v>3</v>
      </c>
      <c r="E560" t="s">
        <v>4</v>
      </c>
      <c r="F560" t="str">
        <f>VLOOKUP(E560,Sheet1!A:B,2,FALSE)</f>
        <v>South West</v>
      </c>
      <c r="G560" s="1" t="s">
        <v>15</v>
      </c>
      <c r="H560" s="3">
        <v>45182</v>
      </c>
      <c r="I560" s="4">
        <v>0.66041666666666665</v>
      </c>
      <c r="J560" s="1">
        <f t="shared" si="16"/>
        <v>2023</v>
      </c>
      <c r="K560" t="str">
        <f t="shared" si="17"/>
        <v>Sep</v>
      </c>
    </row>
    <row r="561" spans="1:11" x14ac:dyDescent="0.35">
      <c r="A561">
        <v>562</v>
      </c>
      <c r="B561" t="s">
        <v>1</v>
      </c>
      <c r="C561" t="s">
        <v>5</v>
      </c>
      <c r="D561" t="s">
        <v>3</v>
      </c>
      <c r="E561" t="s">
        <v>4</v>
      </c>
      <c r="F561" t="str">
        <f>VLOOKUP(E561,Sheet1!A:B,2,FALSE)</f>
        <v>South West</v>
      </c>
      <c r="G561" s="1" t="s">
        <v>15</v>
      </c>
      <c r="H561" s="3">
        <v>45182</v>
      </c>
      <c r="I561" s="4">
        <v>0.7319444444444444</v>
      </c>
      <c r="J561" s="1">
        <f t="shared" si="16"/>
        <v>2023</v>
      </c>
      <c r="K561" t="str">
        <f t="shared" si="17"/>
        <v>Sep</v>
      </c>
    </row>
    <row r="562" spans="1:11" x14ac:dyDescent="0.35">
      <c r="A562">
        <v>563</v>
      </c>
      <c r="B562" t="s">
        <v>66</v>
      </c>
      <c r="C562" t="s">
        <v>2</v>
      </c>
      <c r="D562" t="s">
        <v>3</v>
      </c>
      <c r="E562" t="s">
        <v>4</v>
      </c>
      <c r="F562" t="str">
        <f>VLOOKUP(E562,Sheet1!A:B,2,FALSE)</f>
        <v>South West</v>
      </c>
      <c r="G562" s="1" t="s">
        <v>15</v>
      </c>
      <c r="H562" s="3">
        <v>45183</v>
      </c>
      <c r="I562" s="4">
        <v>0.18124999999999999</v>
      </c>
      <c r="J562" s="1">
        <f t="shared" si="16"/>
        <v>2023</v>
      </c>
      <c r="K562" t="str">
        <f t="shared" si="17"/>
        <v>Sep</v>
      </c>
    </row>
    <row r="563" spans="1:11" x14ac:dyDescent="0.35">
      <c r="A563">
        <v>564</v>
      </c>
      <c r="B563" t="s">
        <v>1</v>
      </c>
      <c r="C563" t="s">
        <v>5</v>
      </c>
      <c r="D563" t="s">
        <v>3</v>
      </c>
      <c r="E563" t="s">
        <v>4</v>
      </c>
      <c r="F563" t="str">
        <f>VLOOKUP(E563,Sheet1!A:B,2,FALSE)</f>
        <v>South West</v>
      </c>
      <c r="G563" s="1" t="s">
        <v>15</v>
      </c>
      <c r="H563" s="3">
        <v>45183</v>
      </c>
      <c r="I563" s="4">
        <v>0.42638888888888887</v>
      </c>
      <c r="J563" s="1">
        <f t="shared" si="16"/>
        <v>2023</v>
      </c>
      <c r="K563" t="str">
        <f t="shared" si="17"/>
        <v>Sep</v>
      </c>
    </row>
    <row r="564" spans="1:11" x14ac:dyDescent="0.35">
      <c r="A564">
        <v>565</v>
      </c>
      <c r="B564" t="s">
        <v>49</v>
      </c>
      <c r="C564" t="s">
        <v>5</v>
      </c>
      <c r="D564" t="s">
        <v>3</v>
      </c>
      <c r="E564" t="s">
        <v>4</v>
      </c>
      <c r="F564" t="str">
        <f>VLOOKUP(E564,Sheet1!A:B,2,FALSE)</f>
        <v>South West</v>
      </c>
      <c r="G564" s="1" t="s">
        <v>15</v>
      </c>
      <c r="H564" s="3">
        <v>45183</v>
      </c>
      <c r="I564" s="4">
        <v>0.82152777777777775</v>
      </c>
      <c r="J564" s="1">
        <f t="shared" si="16"/>
        <v>2023</v>
      </c>
      <c r="K564" t="str">
        <f t="shared" si="17"/>
        <v>Sep</v>
      </c>
    </row>
    <row r="565" spans="1:11" x14ac:dyDescent="0.35">
      <c r="A565">
        <v>566</v>
      </c>
      <c r="B565" t="s">
        <v>25</v>
      </c>
      <c r="C565" t="s">
        <v>2</v>
      </c>
      <c r="D565" t="s">
        <v>3</v>
      </c>
      <c r="E565" t="s">
        <v>13</v>
      </c>
      <c r="F565" t="str">
        <f>VLOOKUP(E565,Sheet1!A:B,2,FALSE)</f>
        <v>South West</v>
      </c>
      <c r="G565" s="1" t="s">
        <v>15</v>
      </c>
      <c r="H565" s="3">
        <v>45183</v>
      </c>
      <c r="I565" s="4">
        <v>0.87083333333333335</v>
      </c>
      <c r="J565" s="1">
        <f t="shared" si="16"/>
        <v>2023</v>
      </c>
      <c r="K565" t="str">
        <f t="shared" si="17"/>
        <v>Sep</v>
      </c>
    </row>
    <row r="566" spans="1:11" x14ac:dyDescent="0.35">
      <c r="A566">
        <v>567</v>
      </c>
      <c r="B566" t="s">
        <v>49</v>
      </c>
      <c r="C566" t="s">
        <v>2</v>
      </c>
      <c r="D566" t="s">
        <v>3</v>
      </c>
      <c r="E566" t="s">
        <v>4</v>
      </c>
      <c r="F566" t="str">
        <f>VLOOKUP(E566,Sheet1!A:B,2,FALSE)</f>
        <v>South West</v>
      </c>
      <c r="G566" s="1" t="s">
        <v>15</v>
      </c>
      <c r="H566" s="3">
        <v>45184</v>
      </c>
      <c r="I566" s="4">
        <v>0.33263888888888887</v>
      </c>
      <c r="J566" s="1">
        <f t="shared" si="16"/>
        <v>2023</v>
      </c>
      <c r="K566" t="str">
        <f t="shared" si="17"/>
        <v>Sep</v>
      </c>
    </row>
    <row r="567" spans="1:11" x14ac:dyDescent="0.35">
      <c r="A567">
        <v>568</v>
      </c>
      <c r="B567" t="s">
        <v>106</v>
      </c>
      <c r="C567" t="s">
        <v>5</v>
      </c>
      <c r="D567" t="s">
        <v>6</v>
      </c>
      <c r="E567" t="s">
        <v>4</v>
      </c>
      <c r="F567" t="str">
        <f>VLOOKUP(E567,Sheet1!A:B,2,FALSE)</f>
        <v>South West</v>
      </c>
      <c r="G567" s="1" t="s">
        <v>15</v>
      </c>
      <c r="H567" s="3">
        <v>45184</v>
      </c>
      <c r="I567" s="4">
        <v>0.82777777777777772</v>
      </c>
      <c r="J567" s="1">
        <f t="shared" si="16"/>
        <v>2023</v>
      </c>
      <c r="K567" t="str">
        <f t="shared" si="17"/>
        <v>Sep</v>
      </c>
    </row>
    <row r="568" spans="1:11" x14ac:dyDescent="0.35">
      <c r="A568">
        <v>569</v>
      </c>
      <c r="B568" t="s">
        <v>25</v>
      </c>
      <c r="C568" t="s">
        <v>5</v>
      </c>
      <c r="D568" t="s">
        <v>3</v>
      </c>
      <c r="E568" t="s">
        <v>4</v>
      </c>
      <c r="F568" t="str">
        <f>VLOOKUP(E568,Sheet1!A:B,2,FALSE)</f>
        <v>South West</v>
      </c>
      <c r="G568" s="1" t="s">
        <v>15</v>
      </c>
      <c r="H568" s="3">
        <v>45185</v>
      </c>
      <c r="I568" s="4">
        <v>0.28611111111111109</v>
      </c>
      <c r="J568" s="1">
        <f t="shared" si="16"/>
        <v>2023</v>
      </c>
      <c r="K568" t="str">
        <f t="shared" si="17"/>
        <v>Sep</v>
      </c>
    </row>
    <row r="569" spans="1:11" x14ac:dyDescent="0.35">
      <c r="A569">
        <v>570</v>
      </c>
      <c r="B569" t="s">
        <v>1</v>
      </c>
      <c r="C569" t="s">
        <v>2</v>
      </c>
      <c r="D569" t="s">
        <v>3</v>
      </c>
      <c r="E569" t="s">
        <v>13</v>
      </c>
      <c r="F569" t="str">
        <f>VLOOKUP(E569,Sheet1!A:B,2,FALSE)</f>
        <v>South West</v>
      </c>
      <c r="G569" s="1" t="s">
        <v>15</v>
      </c>
      <c r="H569" s="3">
        <v>45185</v>
      </c>
      <c r="I569" s="4">
        <v>0.48125000000000001</v>
      </c>
      <c r="J569" s="1">
        <f t="shared" si="16"/>
        <v>2023</v>
      </c>
      <c r="K569" t="str">
        <f t="shared" si="17"/>
        <v>Sep</v>
      </c>
    </row>
    <row r="570" spans="1:11" x14ac:dyDescent="0.35">
      <c r="A570">
        <v>571</v>
      </c>
      <c r="B570" t="s">
        <v>1</v>
      </c>
      <c r="C570" t="s">
        <v>2</v>
      </c>
      <c r="D570" t="s">
        <v>3</v>
      </c>
      <c r="E570" t="s">
        <v>73</v>
      </c>
      <c r="F570" t="str">
        <f>VLOOKUP(E570,Sheet1!A:B,2,FALSE)</f>
        <v>South South</v>
      </c>
      <c r="G570" s="1" t="s">
        <v>15</v>
      </c>
      <c r="H570" s="3">
        <v>45185</v>
      </c>
      <c r="I570" s="4">
        <v>0.6118055555555556</v>
      </c>
      <c r="J570" s="1">
        <f t="shared" si="16"/>
        <v>2023</v>
      </c>
      <c r="K570" t="str">
        <f t="shared" si="17"/>
        <v>Sep</v>
      </c>
    </row>
    <row r="571" spans="1:11" x14ac:dyDescent="0.35">
      <c r="A571">
        <v>572</v>
      </c>
      <c r="B571" t="s">
        <v>49</v>
      </c>
      <c r="C571" t="s">
        <v>5</v>
      </c>
      <c r="D571" t="s">
        <v>3</v>
      </c>
      <c r="E571" t="s">
        <v>71</v>
      </c>
      <c r="F571" t="str">
        <f>VLOOKUP(E571,Sheet1!A:B,2,FALSE)</f>
        <v>South South</v>
      </c>
      <c r="G571" s="1" t="s">
        <v>15</v>
      </c>
      <c r="H571" s="3">
        <v>45187</v>
      </c>
      <c r="I571" s="4">
        <v>0.17916666666666667</v>
      </c>
      <c r="J571" s="1">
        <f t="shared" si="16"/>
        <v>2023</v>
      </c>
      <c r="K571" t="str">
        <f t="shared" si="17"/>
        <v>Sep</v>
      </c>
    </row>
    <row r="572" spans="1:11" x14ac:dyDescent="0.35">
      <c r="A572">
        <v>573</v>
      </c>
      <c r="B572" t="s">
        <v>1</v>
      </c>
      <c r="C572" t="s">
        <v>2</v>
      </c>
      <c r="D572" t="s">
        <v>66</v>
      </c>
      <c r="E572" t="s">
        <v>51</v>
      </c>
      <c r="F572" t="str">
        <f>VLOOKUP(E572,Sheet1!A:B,2,FALSE)</f>
        <v>South East</v>
      </c>
      <c r="G572" s="1" t="s">
        <v>15</v>
      </c>
      <c r="H572" s="3">
        <v>45188</v>
      </c>
      <c r="I572" s="4">
        <v>0.87986111111111109</v>
      </c>
      <c r="J572" s="1">
        <f t="shared" si="16"/>
        <v>2023</v>
      </c>
      <c r="K572" t="str">
        <f t="shared" si="17"/>
        <v>Sep</v>
      </c>
    </row>
    <row r="573" spans="1:11" x14ac:dyDescent="0.35">
      <c r="A573">
        <v>574</v>
      </c>
      <c r="B573" t="s">
        <v>1</v>
      </c>
      <c r="C573" t="s">
        <v>2</v>
      </c>
      <c r="D573" t="s">
        <v>3</v>
      </c>
      <c r="E573" t="s">
        <v>4</v>
      </c>
      <c r="F573" t="str">
        <f>VLOOKUP(E573,Sheet1!A:B,2,FALSE)</f>
        <v>South West</v>
      </c>
      <c r="G573" s="1" t="s">
        <v>15</v>
      </c>
      <c r="H573" s="3">
        <v>45190</v>
      </c>
      <c r="I573" s="4">
        <v>0.62986111111111109</v>
      </c>
      <c r="J573" s="1">
        <f t="shared" si="16"/>
        <v>2023</v>
      </c>
      <c r="K573" t="str">
        <f t="shared" si="17"/>
        <v>Sep</v>
      </c>
    </row>
    <row r="574" spans="1:11" x14ac:dyDescent="0.35">
      <c r="A574">
        <v>575</v>
      </c>
      <c r="B574" t="s">
        <v>155</v>
      </c>
      <c r="C574" t="s">
        <v>5</v>
      </c>
      <c r="D574" t="s">
        <v>3</v>
      </c>
      <c r="E574" s="1" t="s">
        <v>20</v>
      </c>
      <c r="F574" t="str">
        <f>VLOOKUP(E574,Sheet1!A:B,2,FALSE)</f>
        <v>South East</v>
      </c>
      <c r="G574" s="1" t="s">
        <v>15</v>
      </c>
      <c r="H574" s="3">
        <v>45191</v>
      </c>
      <c r="I574" s="4">
        <v>0.66319444444444442</v>
      </c>
      <c r="J574" s="1">
        <f t="shared" si="16"/>
        <v>2023</v>
      </c>
      <c r="K574" t="str">
        <f t="shared" si="17"/>
        <v>Sep</v>
      </c>
    </row>
    <row r="575" spans="1:11" x14ac:dyDescent="0.35">
      <c r="A575">
        <v>576</v>
      </c>
      <c r="B575" t="s">
        <v>49</v>
      </c>
      <c r="C575" t="s">
        <v>2</v>
      </c>
      <c r="D575" t="s">
        <v>3</v>
      </c>
      <c r="E575" s="1" t="s">
        <v>79</v>
      </c>
      <c r="F575" t="str">
        <f>VLOOKUP(E575,Sheet1!A:B,2,FALSE)</f>
        <v>Others</v>
      </c>
      <c r="G575" s="1" t="s">
        <v>79</v>
      </c>
      <c r="H575" s="3">
        <v>45197</v>
      </c>
      <c r="I575" s="4">
        <v>0.33680555555555558</v>
      </c>
      <c r="J575" s="1">
        <f t="shared" si="16"/>
        <v>2023</v>
      </c>
      <c r="K575" t="str">
        <f t="shared" si="17"/>
        <v>Sep</v>
      </c>
    </row>
    <row r="576" spans="1:11" x14ac:dyDescent="0.35">
      <c r="A576">
        <v>577</v>
      </c>
      <c r="B576" t="s">
        <v>49</v>
      </c>
      <c r="C576" t="s">
        <v>2</v>
      </c>
      <c r="D576" t="s">
        <v>66</v>
      </c>
      <c r="E576" t="s">
        <v>4</v>
      </c>
      <c r="F576" t="str">
        <f>VLOOKUP(E576,Sheet1!A:B,2,FALSE)</f>
        <v>South West</v>
      </c>
      <c r="G576" s="1" t="s">
        <v>15</v>
      </c>
      <c r="H576" s="3">
        <v>45197</v>
      </c>
      <c r="I576" s="4">
        <v>0.34166666666666667</v>
      </c>
      <c r="J576" s="1">
        <f t="shared" si="16"/>
        <v>2023</v>
      </c>
      <c r="K576" t="str">
        <f t="shared" si="17"/>
        <v>Sep</v>
      </c>
    </row>
    <row r="577" spans="1:11" x14ac:dyDescent="0.35">
      <c r="A577">
        <v>578</v>
      </c>
      <c r="B577" t="s">
        <v>1</v>
      </c>
      <c r="C577" t="s">
        <v>2</v>
      </c>
      <c r="D577" t="s">
        <v>66</v>
      </c>
      <c r="E577" t="s">
        <v>66</v>
      </c>
      <c r="F577" t="str">
        <f>VLOOKUP(E577,Sheet1!A:B,2,FALSE)</f>
        <v>Others</v>
      </c>
      <c r="G577" s="1" t="s">
        <v>66</v>
      </c>
      <c r="H577" s="3">
        <v>45197</v>
      </c>
      <c r="I577" s="4">
        <v>0.34236111111111112</v>
      </c>
      <c r="J577" s="1">
        <f t="shared" si="16"/>
        <v>2023</v>
      </c>
      <c r="K577" t="str">
        <f t="shared" si="17"/>
        <v>Sep</v>
      </c>
    </row>
    <row r="578" spans="1:11" x14ac:dyDescent="0.35">
      <c r="A578">
        <v>579</v>
      </c>
      <c r="B578" t="s">
        <v>140</v>
      </c>
      <c r="C578" t="s">
        <v>2</v>
      </c>
      <c r="D578" t="s">
        <v>3</v>
      </c>
      <c r="E578" t="s">
        <v>66</v>
      </c>
      <c r="F578" t="str">
        <f>VLOOKUP(E578,Sheet1!A:B,2,FALSE)</f>
        <v>Others</v>
      </c>
      <c r="G578" s="1" t="s">
        <v>15</v>
      </c>
      <c r="H578" s="3">
        <v>45197</v>
      </c>
      <c r="I578" s="4">
        <v>0.35416666666666669</v>
      </c>
      <c r="J578" s="1">
        <f t="shared" si="16"/>
        <v>2023</v>
      </c>
      <c r="K578" t="str">
        <f t="shared" si="17"/>
        <v>Sep</v>
      </c>
    </row>
    <row r="579" spans="1:11" x14ac:dyDescent="0.35">
      <c r="A579">
        <v>580</v>
      </c>
      <c r="B579" t="s">
        <v>146</v>
      </c>
      <c r="C579" t="s">
        <v>2</v>
      </c>
      <c r="D579" t="s">
        <v>3</v>
      </c>
      <c r="E579" t="s">
        <v>8</v>
      </c>
      <c r="F579" t="str">
        <f>VLOOKUP(E579,Sheet1!A:B,2,FALSE)</f>
        <v>South West</v>
      </c>
      <c r="G579" s="1" t="s">
        <v>15</v>
      </c>
      <c r="H579" s="3">
        <v>45197</v>
      </c>
      <c r="I579" s="4">
        <v>0.37152777777777779</v>
      </c>
      <c r="J579" s="1">
        <f t="shared" ref="J579:J642" si="18">YEAR(H579)</f>
        <v>2023</v>
      </c>
      <c r="K579" t="str">
        <f t="shared" ref="K579:K642" si="19">TEXT(H579,"mmm")</f>
        <v>Sep</v>
      </c>
    </row>
    <row r="580" spans="1:11" x14ac:dyDescent="0.35">
      <c r="A580">
        <v>581</v>
      </c>
      <c r="B580" t="s">
        <v>114</v>
      </c>
      <c r="C580" t="s">
        <v>2</v>
      </c>
      <c r="D580" t="s">
        <v>3</v>
      </c>
      <c r="E580" t="s">
        <v>4</v>
      </c>
      <c r="F580" t="str">
        <f>VLOOKUP(E580,Sheet1!A:B,2,FALSE)</f>
        <v>South West</v>
      </c>
      <c r="G580" s="1" t="s">
        <v>15</v>
      </c>
      <c r="H580" s="3">
        <v>45197</v>
      </c>
      <c r="I580" s="4">
        <v>0.40277777777777779</v>
      </c>
      <c r="J580" s="1">
        <f t="shared" si="18"/>
        <v>2023</v>
      </c>
      <c r="K580" t="str">
        <f t="shared" si="19"/>
        <v>Sep</v>
      </c>
    </row>
    <row r="581" spans="1:11" x14ac:dyDescent="0.35">
      <c r="A581">
        <v>582</v>
      </c>
      <c r="B581" t="s">
        <v>1</v>
      </c>
      <c r="C581" t="s">
        <v>2</v>
      </c>
      <c r="D581" t="s">
        <v>3</v>
      </c>
      <c r="E581" t="s">
        <v>4</v>
      </c>
      <c r="F581" t="str">
        <f>VLOOKUP(E581,Sheet1!A:B,2,FALSE)</f>
        <v>South West</v>
      </c>
      <c r="G581" s="1" t="s">
        <v>15</v>
      </c>
      <c r="H581" s="3">
        <v>45197</v>
      </c>
      <c r="I581" s="4">
        <v>0.44444444444444442</v>
      </c>
      <c r="J581" s="1">
        <f t="shared" si="18"/>
        <v>2023</v>
      </c>
      <c r="K581" t="str">
        <f t="shared" si="19"/>
        <v>Sep</v>
      </c>
    </row>
    <row r="582" spans="1:11" x14ac:dyDescent="0.35">
      <c r="A582">
        <v>583</v>
      </c>
      <c r="B582" t="s">
        <v>12</v>
      </c>
      <c r="C582" t="s">
        <v>5</v>
      </c>
      <c r="D582" t="s">
        <v>6</v>
      </c>
      <c r="E582" t="s">
        <v>4</v>
      </c>
      <c r="F582" t="str">
        <f>VLOOKUP(E582,Sheet1!A:B,2,FALSE)</f>
        <v>South West</v>
      </c>
      <c r="G582" s="1" t="s">
        <v>15</v>
      </c>
      <c r="H582" s="3">
        <v>45197</v>
      </c>
      <c r="I582" s="4">
        <v>0.61944444444444446</v>
      </c>
      <c r="J582" s="1">
        <f t="shared" si="18"/>
        <v>2023</v>
      </c>
      <c r="K582" t="str">
        <f t="shared" si="19"/>
        <v>Sep</v>
      </c>
    </row>
    <row r="583" spans="1:11" x14ac:dyDescent="0.35">
      <c r="A583">
        <v>584</v>
      </c>
      <c r="B583" t="s">
        <v>49</v>
      </c>
      <c r="C583" t="s">
        <v>2</v>
      </c>
      <c r="D583" t="s">
        <v>3</v>
      </c>
      <c r="E583" t="s">
        <v>4</v>
      </c>
      <c r="F583" t="str">
        <f>VLOOKUP(E583,Sheet1!A:B,2,FALSE)</f>
        <v>South West</v>
      </c>
      <c r="G583" s="1" t="s">
        <v>15</v>
      </c>
      <c r="H583" s="3">
        <v>45197</v>
      </c>
      <c r="I583" s="4">
        <v>0.63611111111111107</v>
      </c>
      <c r="J583" s="1">
        <f t="shared" si="18"/>
        <v>2023</v>
      </c>
      <c r="K583" t="str">
        <f t="shared" si="19"/>
        <v>Sep</v>
      </c>
    </row>
    <row r="584" spans="1:11" x14ac:dyDescent="0.35">
      <c r="A584">
        <v>585</v>
      </c>
      <c r="B584" t="s">
        <v>1</v>
      </c>
      <c r="C584" t="s">
        <v>2</v>
      </c>
      <c r="D584" t="s">
        <v>3</v>
      </c>
      <c r="E584" t="s">
        <v>4</v>
      </c>
      <c r="F584" t="str">
        <f>VLOOKUP(E584,Sheet1!A:B,2,FALSE)</f>
        <v>South West</v>
      </c>
      <c r="G584" s="1" t="s">
        <v>15</v>
      </c>
      <c r="H584" s="3">
        <v>45197</v>
      </c>
      <c r="I584" s="4">
        <v>0.90902777777777777</v>
      </c>
      <c r="J584" s="1">
        <f t="shared" si="18"/>
        <v>2023</v>
      </c>
      <c r="K584" t="str">
        <f t="shared" si="19"/>
        <v>Sep</v>
      </c>
    </row>
    <row r="585" spans="1:11" x14ac:dyDescent="0.35">
      <c r="A585">
        <v>586</v>
      </c>
      <c r="B585" t="s">
        <v>49</v>
      </c>
      <c r="C585" t="s">
        <v>2</v>
      </c>
      <c r="D585" t="s">
        <v>66</v>
      </c>
      <c r="E585" t="s">
        <v>4</v>
      </c>
      <c r="F585" t="str">
        <f>VLOOKUP(E585,Sheet1!A:B,2,FALSE)</f>
        <v>South West</v>
      </c>
      <c r="G585" s="1" t="s">
        <v>15</v>
      </c>
      <c r="H585" s="3">
        <v>45199</v>
      </c>
      <c r="I585" s="4">
        <v>0.86527777777777781</v>
      </c>
      <c r="J585" s="1">
        <f t="shared" si="18"/>
        <v>2023</v>
      </c>
      <c r="K585" t="str">
        <f t="shared" si="19"/>
        <v>Sep</v>
      </c>
    </row>
    <row r="586" spans="1:11" x14ac:dyDescent="0.35">
      <c r="A586">
        <v>587</v>
      </c>
      <c r="B586" t="s">
        <v>114</v>
      </c>
      <c r="C586" t="s">
        <v>2</v>
      </c>
      <c r="D586" t="s">
        <v>3</v>
      </c>
      <c r="E586" t="s">
        <v>4</v>
      </c>
      <c r="F586" t="str">
        <f>VLOOKUP(E586,Sheet1!A:B,2,FALSE)</f>
        <v>South West</v>
      </c>
      <c r="G586" s="1" t="s">
        <v>15</v>
      </c>
      <c r="H586" s="3">
        <v>45229</v>
      </c>
      <c r="I586" s="4">
        <v>0.74305555555555558</v>
      </c>
      <c r="J586" s="1">
        <f t="shared" si="18"/>
        <v>2023</v>
      </c>
      <c r="K586" t="str">
        <f t="shared" si="19"/>
        <v>Oct</v>
      </c>
    </row>
    <row r="587" spans="1:11" x14ac:dyDescent="0.35">
      <c r="A587">
        <v>588</v>
      </c>
      <c r="B587" t="s">
        <v>49</v>
      </c>
      <c r="C587" t="s">
        <v>5</v>
      </c>
      <c r="D587" t="s">
        <v>3</v>
      </c>
      <c r="E587" t="s">
        <v>51</v>
      </c>
      <c r="F587" t="str">
        <f>VLOOKUP(E587,Sheet1!A:B,2,FALSE)</f>
        <v>South East</v>
      </c>
      <c r="G587" s="1" t="s">
        <v>15</v>
      </c>
      <c r="H587" s="3">
        <v>45229</v>
      </c>
      <c r="I587" s="4">
        <v>0.74375000000000002</v>
      </c>
      <c r="J587" s="1">
        <f t="shared" si="18"/>
        <v>2023</v>
      </c>
      <c r="K587" t="str">
        <f t="shared" si="19"/>
        <v>Oct</v>
      </c>
    </row>
    <row r="588" spans="1:11" x14ac:dyDescent="0.35">
      <c r="A588">
        <v>589</v>
      </c>
      <c r="B588" t="s">
        <v>114</v>
      </c>
      <c r="C588" t="s">
        <v>5</v>
      </c>
      <c r="D588" t="s">
        <v>6</v>
      </c>
      <c r="E588" t="s">
        <v>4</v>
      </c>
      <c r="F588" t="str">
        <f>VLOOKUP(E588,Sheet1!A:B,2,FALSE)</f>
        <v>South West</v>
      </c>
      <c r="G588" s="1" t="s">
        <v>15</v>
      </c>
      <c r="H588" s="3">
        <v>45229</v>
      </c>
      <c r="I588" s="4">
        <v>0.74375000000000002</v>
      </c>
      <c r="J588" s="1">
        <f t="shared" si="18"/>
        <v>2023</v>
      </c>
      <c r="K588" t="str">
        <f t="shared" si="19"/>
        <v>Oct</v>
      </c>
    </row>
    <row r="589" spans="1:11" x14ac:dyDescent="0.35">
      <c r="A589">
        <v>590</v>
      </c>
      <c r="B589" t="s">
        <v>1</v>
      </c>
      <c r="C589" t="s">
        <v>2</v>
      </c>
      <c r="D589" t="s">
        <v>3</v>
      </c>
      <c r="E589" t="s">
        <v>66</v>
      </c>
      <c r="F589" t="str">
        <f>VLOOKUP(E589,Sheet1!A:B,2,FALSE)</f>
        <v>Others</v>
      </c>
      <c r="G589" s="1" t="s">
        <v>15</v>
      </c>
      <c r="H589" s="3">
        <v>45229</v>
      </c>
      <c r="I589" s="4">
        <v>0.74375000000000002</v>
      </c>
      <c r="J589" s="1">
        <f t="shared" si="18"/>
        <v>2023</v>
      </c>
      <c r="K589" t="str">
        <f t="shared" si="19"/>
        <v>Oct</v>
      </c>
    </row>
    <row r="590" spans="1:11" x14ac:dyDescent="0.35">
      <c r="A590">
        <v>591</v>
      </c>
      <c r="B590" t="s">
        <v>127</v>
      </c>
      <c r="C590" t="s">
        <v>5</v>
      </c>
      <c r="D590" t="s">
        <v>3</v>
      </c>
      <c r="E590" t="s">
        <v>4</v>
      </c>
      <c r="F590" t="str">
        <f>VLOOKUP(E590,Sheet1!A:B,2,FALSE)</f>
        <v>South West</v>
      </c>
      <c r="G590" s="1" t="s">
        <v>15</v>
      </c>
      <c r="H590" s="3">
        <v>45229</v>
      </c>
      <c r="I590" s="4">
        <v>0.74444444444444446</v>
      </c>
      <c r="J590" s="1">
        <f t="shared" si="18"/>
        <v>2023</v>
      </c>
      <c r="K590" t="str">
        <f t="shared" si="19"/>
        <v>Oct</v>
      </c>
    </row>
    <row r="591" spans="1:11" x14ac:dyDescent="0.35">
      <c r="A591">
        <v>592</v>
      </c>
      <c r="B591" t="s">
        <v>23</v>
      </c>
      <c r="C591" t="s">
        <v>2</v>
      </c>
      <c r="D591" t="s">
        <v>3</v>
      </c>
      <c r="E591" t="s">
        <v>72</v>
      </c>
      <c r="F591" t="str">
        <f>VLOOKUP(E591,Sheet1!A:B,2,FALSE)</f>
        <v>North Central</v>
      </c>
      <c r="G591" s="1" t="s">
        <v>15</v>
      </c>
      <c r="H591" s="3">
        <v>45229</v>
      </c>
      <c r="I591" s="4">
        <v>0.74513888888888891</v>
      </c>
      <c r="J591" s="1">
        <f t="shared" si="18"/>
        <v>2023</v>
      </c>
      <c r="K591" t="str">
        <f t="shared" si="19"/>
        <v>Oct</v>
      </c>
    </row>
    <row r="592" spans="1:11" x14ac:dyDescent="0.35">
      <c r="A592">
        <v>593</v>
      </c>
      <c r="B592" t="s">
        <v>114</v>
      </c>
      <c r="C592" t="s">
        <v>5</v>
      </c>
      <c r="D592" t="s">
        <v>3</v>
      </c>
      <c r="E592" t="s">
        <v>8</v>
      </c>
      <c r="F592" t="str">
        <f>VLOOKUP(E592,Sheet1!A:B,2,FALSE)</f>
        <v>South West</v>
      </c>
      <c r="G592" s="1" t="s">
        <v>15</v>
      </c>
      <c r="H592" s="3">
        <v>45229</v>
      </c>
      <c r="I592" s="4">
        <v>0.74513888888888891</v>
      </c>
      <c r="J592" s="1">
        <f t="shared" si="18"/>
        <v>2023</v>
      </c>
      <c r="K592" t="str">
        <f t="shared" si="19"/>
        <v>Oct</v>
      </c>
    </row>
    <row r="593" spans="1:11" x14ac:dyDescent="0.35">
      <c r="A593">
        <v>594</v>
      </c>
      <c r="B593" t="s">
        <v>1</v>
      </c>
      <c r="C593" t="s">
        <v>2</v>
      </c>
      <c r="D593" t="s">
        <v>3</v>
      </c>
      <c r="E593" t="s">
        <v>66</v>
      </c>
      <c r="F593" t="str">
        <f>VLOOKUP(E593,Sheet1!A:B,2,FALSE)</f>
        <v>Others</v>
      </c>
      <c r="G593" s="1" t="s">
        <v>15</v>
      </c>
      <c r="H593" s="3">
        <v>45229</v>
      </c>
      <c r="I593" s="4">
        <v>0.74513888888888891</v>
      </c>
      <c r="J593" s="1">
        <f t="shared" si="18"/>
        <v>2023</v>
      </c>
      <c r="K593" t="str">
        <f t="shared" si="19"/>
        <v>Oct</v>
      </c>
    </row>
    <row r="594" spans="1:11" x14ac:dyDescent="0.35">
      <c r="A594">
        <v>595</v>
      </c>
      <c r="B594" t="s">
        <v>142</v>
      </c>
      <c r="C594" t="s">
        <v>2</v>
      </c>
      <c r="D594" t="s">
        <v>66</v>
      </c>
      <c r="E594" t="s">
        <v>13</v>
      </c>
      <c r="F594" t="str">
        <f>VLOOKUP(E594,Sheet1!A:B,2,FALSE)</f>
        <v>South West</v>
      </c>
      <c r="G594" s="1" t="s">
        <v>15</v>
      </c>
      <c r="H594" s="3">
        <v>45229</v>
      </c>
      <c r="I594" s="4">
        <v>0.74583333333333335</v>
      </c>
      <c r="J594" s="1">
        <f t="shared" si="18"/>
        <v>2023</v>
      </c>
      <c r="K594" t="str">
        <f t="shared" si="19"/>
        <v>Oct</v>
      </c>
    </row>
    <row r="595" spans="1:11" x14ac:dyDescent="0.35">
      <c r="A595">
        <v>596</v>
      </c>
      <c r="B595" t="s">
        <v>17</v>
      </c>
      <c r="C595" t="s">
        <v>2</v>
      </c>
      <c r="D595" t="s">
        <v>3</v>
      </c>
      <c r="E595" t="s">
        <v>36</v>
      </c>
      <c r="F595" t="str">
        <f>VLOOKUP(E595,Sheet1!A:B,2,FALSE)</f>
        <v>South West</v>
      </c>
      <c r="G595" s="1" t="s">
        <v>15</v>
      </c>
      <c r="H595" s="3">
        <v>45229</v>
      </c>
      <c r="I595" s="4">
        <v>0.74583333333333335</v>
      </c>
      <c r="J595" s="1">
        <f t="shared" si="18"/>
        <v>2023</v>
      </c>
      <c r="K595" t="str">
        <f t="shared" si="19"/>
        <v>Oct</v>
      </c>
    </row>
    <row r="596" spans="1:11" x14ac:dyDescent="0.35">
      <c r="A596">
        <v>597</v>
      </c>
      <c r="B596" t="s">
        <v>114</v>
      </c>
      <c r="C596" t="s">
        <v>2</v>
      </c>
      <c r="D596" t="s">
        <v>3</v>
      </c>
      <c r="E596" t="s">
        <v>4</v>
      </c>
      <c r="F596" t="str">
        <f>VLOOKUP(E596,Sheet1!A:B,2,FALSE)</f>
        <v>South West</v>
      </c>
      <c r="G596" s="1" t="s">
        <v>15</v>
      </c>
      <c r="H596" s="3">
        <v>45229</v>
      </c>
      <c r="I596" s="4">
        <v>0.74652777777777779</v>
      </c>
      <c r="J596" s="1">
        <f t="shared" si="18"/>
        <v>2023</v>
      </c>
      <c r="K596" t="str">
        <f t="shared" si="19"/>
        <v>Oct</v>
      </c>
    </row>
    <row r="597" spans="1:11" x14ac:dyDescent="0.35">
      <c r="A597">
        <v>598</v>
      </c>
      <c r="B597" t="s">
        <v>25</v>
      </c>
      <c r="C597" t="s">
        <v>2</v>
      </c>
      <c r="D597" t="s">
        <v>3</v>
      </c>
      <c r="E597" t="s">
        <v>19</v>
      </c>
      <c r="F597" t="str">
        <f>VLOOKUP(E597,Sheet1!A:B,2,FALSE)</f>
        <v>South West</v>
      </c>
      <c r="G597" s="1" t="s">
        <v>15</v>
      </c>
      <c r="H597" s="3">
        <v>45229</v>
      </c>
      <c r="I597" s="4">
        <v>0.74722222222222223</v>
      </c>
      <c r="J597" s="1">
        <f t="shared" si="18"/>
        <v>2023</v>
      </c>
      <c r="K597" t="str">
        <f t="shared" si="19"/>
        <v>Oct</v>
      </c>
    </row>
    <row r="598" spans="1:11" x14ac:dyDescent="0.35">
      <c r="A598">
        <v>599</v>
      </c>
      <c r="B598" t="s">
        <v>113</v>
      </c>
      <c r="C598" t="s">
        <v>2</v>
      </c>
      <c r="D598" t="s">
        <v>3</v>
      </c>
      <c r="E598" t="s">
        <v>4</v>
      </c>
      <c r="F598" t="str">
        <f>VLOOKUP(E598,Sheet1!A:B,2,FALSE)</f>
        <v>South West</v>
      </c>
      <c r="G598" s="1" t="s">
        <v>15</v>
      </c>
      <c r="H598" s="3">
        <v>45229</v>
      </c>
      <c r="I598" s="4">
        <v>0.75</v>
      </c>
      <c r="J598" s="1">
        <f t="shared" si="18"/>
        <v>2023</v>
      </c>
      <c r="K598" t="str">
        <f t="shared" si="19"/>
        <v>Oct</v>
      </c>
    </row>
    <row r="599" spans="1:11" x14ac:dyDescent="0.35">
      <c r="A599">
        <v>600</v>
      </c>
      <c r="B599" t="s">
        <v>1</v>
      </c>
      <c r="C599" t="s">
        <v>2</v>
      </c>
      <c r="D599" t="s">
        <v>66</v>
      </c>
      <c r="E599" s="1" t="s">
        <v>20</v>
      </c>
      <c r="F599" t="str">
        <f>VLOOKUP(E599,Sheet1!A:B,2,FALSE)</f>
        <v>South East</v>
      </c>
      <c r="G599" s="1" t="s">
        <v>15</v>
      </c>
      <c r="H599" s="3">
        <v>45229</v>
      </c>
      <c r="I599" s="4">
        <v>0.75069444444444444</v>
      </c>
      <c r="J599" s="1">
        <f t="shared" si="18"/>
        <v>2023</v>
      </c>
      <c r="K599" t="str">
        <f t="shared" si="19"/>
        <v>Oct</v>
      </c>
    </row>
    <row r="600" spans="1:11" x14ac:dyDescent="0.35">
      <c r="A600">
        <v>601</v>
      </c>
      <c r="B600" t="s">
        <v>114</v>
      </c>
      <c r="C600" t="s">
        <v>2</v>
      </c>
      <c r="D600" t="s">
        <v>3</v>
      </c>
      <c r="E600" t="s">
        <v>36</v>
      </c>
      <c r="F600" t="str">
        <f>VLOOKUP(E600,Sheet1!A:B,2,FALSE)</f>
        <v>South West</v>
      </c>
      <c r="G600" s="1" t="s">
        <v>15</v>
      </c>
      <c r="H600" s="3">
        <v>45229</v>
      </c>
      <c r="I600" s="4">
        <v>0.75069444444444444</v>
      </c>
      <c r="J600" s="1">
        <f t="shared" si="18"/>
        <v>2023</v>
      </c>
      <c r="K600" t="str">
        <f t="shared" si="19"/>
        <v>Oct</v>
      </c>
    </row>
    <row r="601" spans="1:11" x14ac:dyDescent="0.35">
      <c r="A601">
        <v>602</v>
      </c>
      <c r="B601" t="s">
        <v>17</v>
      </c>
      <c r="C601" t="s">
        <v>2</v>
      </c>
      <c r="D601" t="s">
        <v>3</v>
      </c>
      <c r="E601" t="s">
        <v>4</v>
      </c>
      <c r="F601" t="str">
        <f>VLOOKUP(E601,Sheet1!A:B,2,FALSE)</f>
        <v>South West</v>
      </c>
      <c r="G601" s="1" t="s">
        <v>15</v>
      </c>
      <c r="H601" s="3">
        <v>45229</v>
      </c>
      <c r="I601" s="4">
        <v>0.75069444444444444</v>
      </c>
      <c r="J601" s="1">
        <f t="shared" si="18"/>
        <v>2023</v>
      </c>
      <c r="K601" t="str">
        <f t="shared" si="19"/>
        <v>Oct</v>
      </c>
    </row>
    <row r="602" spans="1:11" x14ac:dyDescent="0.35">
      <c r="A602">
        <v>603</v>
      </c>
      <c r="B602" t="s">
        <v>1</v>
      </c>
      <c r="C602" t="s">
        <v>2</v>
      </c>
      <c r="D602" t="s">
        <v>3</v>
      </c>
      <c r="E602" t="s">
        <v>4</v>
      </c>
      <c r="F602" t="str">
        <f>VLOOKUP(E602,Sheet1!A:B,2,FALSE)</f>
        <v>South West</v>
      </c>
      <c r="G602" s="1" t="s">
        <v>15</v>
      </c>
      <c r="H602" s="3">
        <v>45229</v>
      </c>
      <c r="I602" s="4">
        <v>0.75138888888888888</v>
      </c>
      <c r="J602" s="1">
        <f t="shared" si="18"/>
        <v>2023</v>
      </c>
      <c r="K602" t="str">
        <f t="shared" si="19"/>
        <v>Oct</v>
      </c>
    </row>
    <row r="603" spans="1:11" x14ac:dyDescent="0.35">
      <c r="A603">
        <v>604</v>
      </c>
      <c r="B603" t="s">
        <v>114</v>
      </c>
      <c r="C603" t="s">
        <v>2</v>
      </c>
      <c r="D603" t="s">
        <v>3</v>
      </c>
      <c r="E603" t="s">
        <v>4</v>
      </c>
      <c r="F603" t="str">
        <f>VLOOKUP(E603,Sheet1!A:B,2,FALSE)</f>
        <v>South West</v>
      </c>
      <c r="G603" s="1" t="s">
        <v>15</v>
      </c>
      <c r="H603" s="3">
        <v>45229</v>
      </c>
      <c r="I603" s="4">
        <v>0.75347222222222221</v>
      </c>
      <c r="J603" s="1">
        <f t="shared" si="18"/>
        <v>2023</v>
      </c>
      <c r="K603" t="str">
        <f t="shared" si="19"/>
        <v>Oct</v>
      </c>
    </row>
    <row r="604" spans="1:11" x14ac:dyDescent="0.35">
      <c r="A604">
        <v>605</v>
      </c>
      <c r="B604" t="s">
        <v>1</v>
      </c>
      <c r="C604" t="s">
        <v>2</v>
      </c>
      <c r="D604" t="s">
        <v>3</v>
      </c>
      <c r="E604" t="s">
        <v>4</v>
      </c>
      <c r="F604" t="str">
        <f>VLOOKUP(E604,Sheet1!A:B,2,FALSE)</f>
        <v>South West</v>
      </c>
      <c r="G604" s="1" t="s">
        <v>15</v>
      </c>
      <c r="H604" s="3">
        <v>45229</v>
      </c>
      <c r="I604" s="4">
        <v>0.75347222222222221</v>
      </c>
      <c r="J604" s="1">
        <f t="shared" si="18"/>
        <v>2023</v>
      </c>
      <c r="K604" t="str">
        <f t="shared" si="19"/>
        <v>Oct</v>
      </c>
    </row>
    <row r="605" spans="1:11" x14ac:dyDescent="0.35">
      <c r="A605">
        <v>606</v>
      </c>
      <c r="B605" t="s">
        <v>52</v>
      </c>
      <c r="C605" t="s">
        <v>2</v>
      </c>
      <c r="D605" t="s">
        <v>3</v>
      </c>
      <c r="E605" t="s">
        <v>72</v>
      </c>
      <c r="F605" t="str">
        <f>VLOOKUP(E605,Sheet1!A:B,2,FALSE)</f>
        <v>North Central</v>
      </c>
      <c r="G605" s="1" t="s">
        <v>15</v>
      </c>
      <c r="H605" s="3">
        <v>45229</v>
      </c>
      <c r="I605" s="4">
        <v>0.75416666666666665</v>
      </c>
      <c r="J605" s="1">
        <f t="shared" si="18"/>
        <v>2023</v>
      </c>
      <c r="K605" t="str">
        <f t="shared" si="19"/>
        <v>Oct</v>
      </c>
    </row>
    <row r="606" spans="1:11" x14ac:dyDescent="0.35">
      <c r="A606">
        <v>607</v>
      </c>
      <c r="B606" t="s">
        <v>1</v>
      </c>
      <c r="C606" t="s">
        <v>2</v>
      </c>
      <c r="D606" t="s">
        <v>3</v>
      </c>
      <c r="E606" t="s">
        <v>36</v>
      </c>
      <c r="F606" t="str">
        <f>VLOOKUP(E606,Sheet1!A:B,2,FALSE)</f>
        <v>South West</v>
      </c>
      <c r="G606" s="1" t="s">
        <v>15</v>
      </c>
      <c r="H606" s="3">
        <v>45229</v>
      </c>
      <c r="I606" s="4">
        <v>0.75763888888888886</v>
      </c>
      <c r="J606" s="1">
        <f t="shared" si="18"/>
        <v>2023</v>
      </c>
      <c r="K606" t="str">
        <f t="shared" si="19"/>
        <v>Oct</v>
      </c>
    </row>
    <row r="607" spans="1:11" x14ac:dyDescent="0.35">
      <c r="A607">
        <v>608</v>
      </c>
      <c r="B607" t="s">
        <v>23</v>
      </c>
      <c r="C607" t="s">
        <v>5</v>
      </c>
      <c r="D607" t="s">
        <v>3</v>
      </c>
      <c r="E607" t="s">
        <v>36</v>
      </c>
      <c r="F607" t="str">
        <f>VLOOKUP(E607,Sheet1!A:B,2,FALSE)</f>
        <v>South West</v>
      </c>
      <c r="G607" s="1" t="s">
        <v>15</v>
      </c>
      <c r="H607" s="3">
        <v>45229</v>
      </c>
      <c r="I607" s="4">
        <v>0.76041666666666663</v>
      </c>
      <c r="J607" s="1">
        <f t="shared" si="18"/>
        <v>2023</v>
      </c>
      <c r="K607" t="str">
        <f t="shared" si="19"/>
        <v>Oct</v>
      </c>
    </row>
    <row r="608" spans="1:11" x14ac:dyDescent="0.35">
      <c r="A608">
        <v>609</v>
      </c>
      <c r="B608" t="s">
        <v>114</v>
      </c>
      <c r="C608" t="s">
        <v>5</v>
      </c>
      <c r="D608" t="s">
        <v>3</v>
      </c>
      <c r="E608" t="s">
        <v>4</v>
      </c>
      <c r="F608" t="str">
        <f>VLOOKUP(E608,Sheet1!A:B,2,FALSE)</f>
        <v>South West</v>
      </c>
      <c r="G608" s="1" t="s">
        <v>15</v>
      </c>
      <c r="H608" s="3">
        <v>45229</v>
      </c>
      <c r="I608" s="4">
        <v>0.76111111111111107</v>
      </c>
      <c r="J608" s="1">
        <f t="shared" si="18"/>
        <v>2023</v>
      </c>
      <c r="K608" t="str">
        <f t="shared" si="19"/>
        <v>Oct</v>
      </c>
    </row>
    <row r="609" spans="1:11" x14ac:dyDescent="0.35">
      <c r="A609">
        <v>610</v>
      </c>
      <c r="B609" t="s">
        <v>17</v>
      </c>
      <c r="C609" t="s">
        <v>2</v>
      </c>
      <c r="D609" t="s">
        <v>3</v>
      </c>
      <c r="E609" t="s">
        <v>66</v>
      </c>
      <c r="F609" t="str">
        <f>VLOOKUP(E609,Sheet1!A:B,2,FALSE)</f>
        <v>Others</v>
      </c>
      <c r="G609" s="1" t="s">
        <v>15</v>
      </c>
      <c r="H609" s="3">
        <v>45229</v>
      </c>
      <c r="I609" s="4">
        <v>0.76180555555555551</v>
      </c>
      <c r="J609" s="1">
        <f t="shared" si="18"/>
        <v>2023</v>
      </c>
      <c r="K609" t="str">
        <f t="shared" si="19"/>
        <v>Oct</v>
      </c>
    </row>
    <row r="610" spans="1:11" x14ac:dyDescent="0.35">
      <c r="A610">
        <v>611</v>
      </c>
      <c r="B610" t="s">
        <v>24</v>
      </c>
      <c r="C610" t="s">
        <v>5</v>
      </c>
      <c r="D610" t="s">
        <v>3</v>
      </c>
      <c r="E610" t="s">
        <v>4</v>
      </c>
      <c r="F610" t="str">
        <f>VLOOKUP(E610,Sheet1!A:B,2,FALSE)</f>
        <v>South West</v>
      </c>
      <c r="G610" s="1" t="s">
        <v>15</v>
      </c>
      <c r="H610" s="3">
        <v>45229</v>
      </c>
      <c r="I610" s="4">
        <v>0.76388888888888884</v>
      </c>
      <c r="J610" s="1">
        <f t="shared" si="18"/>
        <v>2023</v>
      </c>
      <c r="K610" t="str">
        <f t="shared" si="19"/>
        <v>Oct</v>
      </c>
    </row>
    <row r="611" spans="1:11" x14ac:dyDescent="0.35">
      <c r="A611">
        <v>612</v>
      </c>
      <c r="B611" t="s">
        <v>1</v>
      </c>
      <c r="C611" t="s">
        <v>5</v>
      </c>
      <c r="D611" t="s">
        <v>3</v>
      </c>
      <c r="E611" t="s">
        <v>36</v>
      </c>
      <c r="F611" t="str">
        <f>VLOOKUP(E611,Sheet1!A:B,2,FALSE)</f>
        <v>South West</v>
      </c>
      <c r="G611" s="1" t="s">
        <v>15</v>
      </c>
      <c r="H611" s="3">
        <v>45229</v>
      </c>
      <c r="I611" s="4">
        <v>0.76458333333333328</v>
      </c>
      <c r="J611" s="1">
        <f t="shared" si="18"/>
        <v>2023</v>
      </c>
      <c r="K611" t="str">
        <f t="shared" si="19"/>
        <v>Oct</v>
      </c>
    </row>
    <row r="612" spans="1:11" x14ac:dyDescent="0.35">
      <c r="A612">
        <v>613</v>
      </c>
      <c r="B612" t="s">
        <v>1</v>
      </c>
      <c r="C612" t="s">
        <v>2</v>
      </c>
      <c r="D612" t="s">
        <v>3</v>
      </c>
      <c r="E612" t="s">
        <v>36</v>
      </c>
      <c r="F612" t="str">
        <f>VLOOKUP(E612,Sheet1!A:B,2,FALSE)</f>
        <v>South West</v>
      </c>
      <c r="G612" s="1" t="s">
        <v>15</v>
      </c>
      <c r="H612" s="3">
        <v>45229</v>
      </c>
      <c r="I612" s="4">
        <v>0.76597222222222228</v>
      </c>
      <c r="J612" s="1">
        <f t="shared" si="18"/>
        <v>2023</v>
      </c>
      <c r="K612" t="str">
        <f t="shared" si="19"/>
        <v>Oct</v>
      </c>
    </row>
    <row r="613" spans="1:11" x14ac:dyDescent="0.35">
      <c r="A613">
        <v>614</v>
      </c>
      <c r="B613" t="s">
        <v>1</v>
      </c>
      <c r="C613" t="s">
        <v>5</v>
      </c>
      <c r="D613" t="s">
        <v>3</v>
      </c>
      <c r="E613" t="s">
        <v>4</v>
      </c>
      <c r="F613" t="str">
        <f>VLOOKUP(E613,Sheet1!A:B,2,FALSE)</f>
        <v>South West</v>
      </c>
      <c r="G613" s="1" t="s">
        <v>15</v>
      </c>
      <c r="H613" s="3">
        <v>45229</v>
      </c>
      <c r="I613" s="4">
        <v>0.76944444444444449</v>
      </c>
      <c r="J613" s="1">
        <f t="shared" si="18"/>
        <v>2023</v>
      </c>
      <c r="K613" t="str">
        <f t="shared" si="19"/>
        <v>Oct</v>
      </c>
    </row>
    <row r="614" spans="1:11" x14ac:dyDescent="0.35">
      <c r="A614">
        <v>615</v>
      </c>
      <c r="B614" t="s">
        <v>1</v>
      </c>
      <c r="C614" t="s">
        <v>5</v>
      </c>
      <c r="D614" t="s">
        <v>3</v>
      </c>
      <c r="E614" t="s">
        <v>4</v>
      </c>
      <c r="F614" t="str">
        <f>VLOOKUP(E614,Sheet1!A:B,2,FALSE)</f>
        <v>South West</v>
      </c>
      <c r="G614" s="1" t="s">
        <v>15</v>
      </c>
      <c r="H614" s="3">
        <v>45229</v>
      </c>
      <c r="I614" s="4">
        <v>0.77222222222222225</v>
      </c>
      <c r="J614" s="1">
        <f t="shared" si="18"/>
        <v>2023</v>
      </c>
      <c r="K614" t="str">
        <f t="shared" si="19"/>
        <v>Oct</v>
      </c>
    </row>
    <row r="615" spans="1:11" x14ac:dyDescent="0.35">
      <c r="A615">
        <v>616</v>
      </c>
      <c r="B615" t="s">
        <v>24</v>
      </c>
      <c r="C615" t="s">
        <v>5</v>
      </c>
      <c r="D615" t="s">
        <v>3</v>
      </c>
      <c r="E615" t="s">
        <v>19</v>
      </c>
      <c r="F615" t="str">
        <f>VLOOKUP(E615,Sheet1!A:B,2,FALSE)</f>
        <v>South West</v>
      </c>
      <c r="G615" s="1" t="s">
        <v>15</v>
      </c>
      <c r="H615" s="3">
        <v>45229</v>
      </c>
      <c r="I615" s="4">
        <v>0.77430555555555558</v>
      </c>
      <c r="J615" s="1">
        <f t="shared" si="18"/>
        <v>2023</v>
      </c>
      <c r="K615" t="str">
        <f t="shared" si="19"/>
        <v>Oct</v>
      </c>
    </row>
    <row r="616" spans="1:11" x14ac:dyDescent="0.35">
      <c r="A616">
        <v>617</v>
      </c>
      <c r="B616" t="s">
        <v>1</v>
      </c>
      <c r="C616" t="s">
        <v>2</v>
      </c>
      <c r="D616" t="s">
        <v>66</v>
      </c>
      <c r="E616" t="s">
        <v>72</v>
      </c>
      <c r="F616" t="str">
        <f>VLOOKUP(E616,Sheet1!A:B,2,FALSE)</f>
        <v>North Central</v>
      </c>
      <c r="G616" s="1" t="s">
        <v>15</v>
      </c>
      <c r="H616" s="3">
        <v>45229</v>
      </c>
      <c r="I616" s="4">
        <v>0.77500000000000002</v>
      </c>
      <c r="J616" s="1">
        <f t="shared" si="18"/>
        <v>2023</v>
      </c>
      <c r="K616" t="str">
        <f t="shared" si="19"/>
        <v>Oct</v>
      </c>
    </row>
    <row r="617" spans="1:11" x14ac:dyDescent="0.35">
      <c r="A617">
        <v>618</v>
      </c>
      <c r="B617" t="s">
        <v>49</v>
      </c>
      <c r="C617" t="s">
        <v>5</v>
      </c>
      <c r="D617" t="s">
        <v>3</v>
      </c>
      <c r="E617" t="s">
        <v>66</v>
      </c>
      <c r="F617" t="str">
        <f>VLOOKUP(E617,Sheet1!A:B,2,FALSE)</f>
        <v>Others</v>
      </c>
      <c r="G617" s="1" t="s">
        <v>15</v>
      </c>
      <c r="H617" s="3">
        <v>45229</v>
      </c>
      <c r="I617" s="4">
        <v>0.77569444444444446</v>
      </c>
      <c r="J617" s="1">
        <f t="shared" si="18"/>
        <v>2023</v>
      </c>
      <c r="K617" t="str">
        <f t="shared" si="19"/>
        <v>Oct</v>
      </c>
    </row>
    <row r="618" spans="1:11" x14ac:dyDescent="0.35">
      <c r="A618">
        <v>619</v>
      </c>
      <c r="B618" t="s">
        <v>49</v>
      </c>
      <c r="C618" t="s">
        <v>5</v>
      </c>
      <c r="D618" t="s">
        <v>3</v>
      </c>
      <c r="E618" s="1" t="s">
        <v>20</v>
      </c>
      <c r="F618" t="str">
        <f>VLOOKUP(E618,Sheet1!A:B,2,FALSE)</f>
        <v>South East</v>
      </c>
      <c r="G618" s="1" t="s">
        <v>15</v>
      </c>
      <c r="H618" s="3">
        <v>45229</v>
      </c>
      <c r="I618" s="4">
        <v>0.78125</v>
      </c>
      <c r="J618" s="1">
        <f t="shared" si="18"/>
        <v>2023</v>
      </c>
      <c r="K618" t="str">
        <f t="shared" si="19"/>
        <v>Oct</v>
      </c>
    </row>
    <row r="619" spans="1:11" x14ac:dyDescent="0.35">
      <c r="A619">
        <v>620</v>
      </c>
      <c r="B619" t="s">
        <v>32</v>
      </c>
      <c r="C619" t="s">
        <v>2</v>
      </c>
      <c r="D619" t="s">
        <v>3</v>
      </c>
      <c r="E619" t="s">
        <v>4</v>
      </c>
      <c r="F619" t="str">
        <f>VLOOKUP(E619,Sheet1!A:B,2,FALSE)</f>
        <v>South West</v>
      </c>
      <c r="G619" s="1" t="s">
        <v>15</v>
      </c>
      <c r="H619" s="3">
        <v>45229</v>
      </c>
      <c r="I619" s="4">
        <v>0.78541666666666665</v>
      </c>
      <c r="J619" s="1">
        <f t="shared" si="18"/>
        <v>2023</v>
      </c>
      <c r="K619" t="str">
        <f t="shared" si="19"/>
        <v>Oct</v>
      </c>
    </row>
    <row r="620" spans="1:11" x14ac:dyDescent="0.35">
      <c r="A620">
        <v>621</v>
      </c>
      <c r="B620" t="s">
        <v>1</v>
      </c>
      <c r="C620" t="s">
        <v>2</v>
      </c>
      <c r="D620" t="s">
        <v>66</v>
      </c>
      <c r="E620" t="s">
        <v>66</v>
      </c>
      <c r="F620" t="str">
        <f>VLOOKUP(E620,Sheet1!A:B,2,FALSE)</f>
        <v>Others</v>
      </c>
      <c r="G620" s="1" t="s">
        <v>66</v>
      </c>
      <c r="H620" s="3">
        <v>45229</v>
      </c>
      <c r="I620" s="4">
        <v>0.79097222222222219</v>
      </c>
      <c r="J620" s="1">
        <f t="shared" si="18"/>
        <v>2023</v>
      </c>
      <c r="K620" t="str">
        <f t="shared" si="19"/>
        <v>Oct</v>
      </c>
    </row>
    <row r="621" spans="1:11" x14ac:dyDescent="0.35">
      <c r="A621">
        <v>622</v>
      </c>
      <c r="B621" t="s">
        <v>114</v>
      </c>
      <c r="C621" t="s">
        <v>5</v>
      </c>
      <c r="D621" t="s">
        <v>6</v>
      </c>
      <c r="E621" t="s">
        <v>36</v>
      </c>
      <c r="F621" t="str">
        <f>VLOOKUP(E621,Sheet1!A:B,2,FALSE)</f>
        <v>South West</v>
      </c>
      <c r="G621" s="1" t="s">
        <v>15</v>
      </c>
      <c r="H621" s="3">
        <v>45229</v>
      </c>
      <c r="I621" s="4">
        <v>0.79166666666666663</v>
      </c>
      <c r="J621" s="1">
        <f t="shared" si="18"/>
        <v>2023</v>
      </c>
      <c r="K621" t="str">
        <f t="shared" si="19"/>
        <v>Oct</v>
      </c>
    </row>
    <row r="622" spans="1:11" x14ac:dyDescent="0.35">
      <c r="A622">
        <v>623</v>
      </c>
      <c r="B622" t="s">
        <v>143</v>
      </c>
      <c r="C622" t="s">
        <v>2</v>
      </c>
      <c r="D622" t="s">
        <v>3</v>
      </c>
      <c r="E622" t="s">
        <v>53</v>
      </c>
      <c r="F622" t="str">
        <f>VLOOKUP(E622,Sheet1!A:B,2,FALSE)</f>
        <v>North East</v>
      </c>
      <c r="G622" s="1" t="s">
        <v>15</v>
      </c>
      <c r="H622" s="3">
        <v>45229</v>
      </c>
      <c r="I622" s="4">
        <v>0.79791666666666672</v>
      </c>
      <c r="J622" s="1">
        <f t="shared" si="18"/>
        <v>2023</v>
      </c>
      <c r="K622" t="str">
        <f t="shared" si="19"/>
        <v>Oct</v>
      </c>
    </row>
    <row r="623" spans="1:11" x14ac:dyDescent="0.35">
      <c r="A623">
        <v>624</v>
      </c>
      <c r="B623" t="s">
        <v>1</v>
      </c>
      <c r="C623" t="s">
        <v>5</v>
      </c>
      <c r="D623" t="s">
        <v>3</v>
      </c>
      <c r="E623" t="s">
        <v>8</v>
      </c>
      <c r="F623" t="str">
        <f>VLOOKUP(E623,Sheet1!A:B,2,FALSE)</f>
        <v>South West</v>
      </c>
      <c r="G623" s="1" t="s">
        <v>15</v>
      </c>
      <c r="H623" s="3">
        <v>45229</v>
      </c>
      <c r="I623" s="4">
        <v>0.80625000000000002</v>
      </c>
      <c r="J623" s="1">
        <f t="shared" si="18"/>
        <v>2023</v>
      </c>
      <c r="K623" t="str">
        <f t="shared" si="19"/>
        <v>Oct</v>
      </c>
    </row>
    <row r="624" spans="1:11" x14ac:dyDescent="0.35">
      <c r="A624">
        <v>625</v>
      </c>
      <c r="B624" t="s">
        <v>1</v>
      </c>
      <c r="C624" t="s">
        <v>2</v>
      </c>
      <c r="D624" t="s">
        <v>3</v>
      </c>
      <c r="E624" t="s">
        <v>8</v>
      </c>
      <c r="F624" t="str">
        <f>VLOOKUP(E624,Sheet1!A:B,2,FALSE)</f>
        <v>South West</v>
      </c>
      <c r="G624" s="1" t="s">
        <v>15</v>
      </c>
      <c r="H624" s="3">
        <v>45229</v>
      </c>
      <c r="I624" s="4">
        <v>0.80833333333333335</v>
      </c>
      <c r="J624" s="1">
        <f t="shared" si="18"/>
        <v>2023</v>
      </c>
      <c r="K624" t="str">
        <f t="shared" si="19"/>
        <v>Oct</v>
      </c>
    </row>
    <row r="625" spans="1:11" x14ac:dyDescent="0.35">
      <c r="A625">
        <v>626</v>
      </c>
      <c r="B625" t="s">
        <v>1</v>
      </c>
      <c r="C625" t="s">
        <v>2</v>
      </c>
      <c r="D625" t="s">
        <v>66</v>
      </c>
      <c r="E625" s="1" t="s">
        <v>20</v>
      </c>
      <c r="F625" t="str">
        <f>VLOOKUP(E625,Sheet1!A:B,2,FALSE)</f>
        <v>South East</v>
      </c>
      <c r="G625" s="1" t="s">
        <v>15</v>
      </c>
      <c r="H625" s="3">
        <v>45229</v>
      </c>
      <c r="I625" s="4">
        <v>0.83611111111111114</v>
      </c>
      <c r="J625" s="1">
        <f t="shared" si="18"/>
        <v>2023</v>
      </c>
      <c r="K625" t="str">
        <f t="shared" si="19"/>
        <v>Oct</v>
      </c>
    </row>
    <row r="626" spans="1:11" x14ac:dyDescent="0.35">
      <c r="A626">
        <v>627</v>
      </c>
      <c r="B626" t="s">
        <v>1</v>
      </c>
      <c r="C626" t="s">
        <v>2</v>
      </c>
      <c r="D626" t="s">
        <v>3</v>
      </c>
      <c r="E626" t="s">
        <v>8</v>
      </c>
      <c r="F626" t="str">
        <f>VLOOKUP(E626,Sheet1!A:B,2,FALSE)</f>
        <v>South West</v>
      </c>
      <c r="G626" s="1" t="s">
        <v>15</v>
      </c>
      <c r="H626" s="3">
        <v>45229</v>
      </c>
      <c r="I626" s="4">
        <v>0.83750000000000002</v>
      </c>
      <c r="J626" s="1">
        <f t="shared" si="18"/>
        <v>2023</v>
      </c>
      <c r="K626" t="str">
        <f t="shared" si="19"/>
        <v>Oct</v>
      </c>
    </row>
    <row r="627" spans="1:11" x14ac:dyDescent="0.35">
      <c r="A627">
        <v>628</v>
      </c>
      <c r="B627" t="s">
        <v>61</v>
      </c>
      <c r="C627" t="s">
        <v>5</v>
      </c>
      <c r="D627" t="s">
        <v>3</v>
      </c>
      <c r="E627" t="s">
        <v>13</v>
      </c>
      <c r="F627" t="str">
        <f>VLOOKUP(E627,Sheet1!A:B,2,FALSE)</f>
        <v>South West</v>
      </c>
      <c r="G627" s="1" t="s">
        <v>15</v>
      </c>
      <c r="H627" s="3">
        <v>45229</v>
      </c>
      <c r="I627" s="4">
        <v>0.83888888888888891</v>
      </c>
      <c r="J627" s="1">
        <f t="shared" si="18"/>
        <v>2023</v>
      </c>
      <c r="K627" t="str">
        <f t="shared" si="19"/>
        <v>Oct</v>
      </c>
    </row>
    <row r="628" spans="1:11" x14ac:dyDescent="0.35">
      <c r="A628">
        <v>629</v>
      </c>
      <c r="B628" t="s">
        <v>32</v>
      </c>
      <c r="C628" t="s">
        <v>5</v>
      </c>
      <c r="D628" t="s">
        <v>3</v>
      </c>
      <c r="E628" t="s">
        <v>8</v>
      </c>
      <c r="F628" t="str">
        <f>VLOOKUP(E628,Sheet1!A:B,2,FALSE)</f>
        <v>South West</v>
      </c>
      <c r="G628" s="1" t="s">
        <v>15</v>
      </c>
      <c r="H628" s="3">
        <v>45229</v>
      </c>
      <c r="I628" s="4">
        <v>0.84722222222222221</v>
      </c>
      <c r="J628" s="1">
        <f t="shared" si="18"/>
        <v>2023</v>
      </c>
      <c r="K628" t="str">
        <f t="shared" si="19"/>
        <v>Oct</v>
      </c>
    </row>
    <row r="629" spans="1:11" x14ac:dyDescent="0.35">
      <c r="A629">
        <v>630</v>
      </c>
      <c r="B629" t="s">
        <v>23</v>
      </c>
      <c r="C629" t="s">
        <v>5</v>
      </c>
      <c r="D629" t="s">
        <v>3</v>
      </c>
      <c r="E629" t="s">
        <v>70</v>
      </c>
      <c r="F629" t="str">
        <f>VLOOKUP(E629,Sheet1!A:B,2,FALSE)</f>
        <v>North Central</v>
      </c>
      <c r="G629" s="1" t="s">
        <v>15</v>
      </c>
      <c r="H629" s="3">
        <v>45229</v>
      </c>
      <c r="I629" s="4">
        <v>0.86388888888888893</v>
      </c>
      <c r="J629" s="1">
        <f t="shared" si="18"/>
        <v>2023</v>
      </c>
      <c r="K629" t="str">
        <f t="shared" si="19"/>
        <v>Oct</v>
      </c>
    </row>
    <row r="630" spans="1:11" x14ac:dyDescent="0.35">
      <c r="A630">
        <v>631</v>
      </c>
      <c r="B630" t="s">
        <v>114</v>
      </c>
      <c r="C630" t="s">
        <v>2</v>
      </c>
      <c r="D630" t="s">
        <v>3</v>
      </c>
      <c r="E630" t="s">
        <v>71</v>
      </c>
      <c r="F630" t="str">
        <f>VLOOKUP(E630,Sheet1!A:B,2,FALSE)</f>
        <v>South South</v>
      </c>
      <c r="G630" s="1" t="s">
        <v>15</v>
      </c>
      <c r="H630" s="3">
        <v>45229</v>
      </c>
      <c r="I630" s="4">
        <v>0.86597222222222225</v>
      </c>
      <c r="J630" s="1">
        <f t="shared" si="18"/>
        <v>2023</v>
      </c>
      <c r="K630" t="str">
        <f t="shared" si="19"/>
        <v>Oct</v>
      </c>
    </row>
    <row r="631" spans="1:11" x14ac:dyDescent="0.35">
      <c r="A631">
        <v>632</v>
      </c>
      <c r="B631" t="s">
        <v>25</v>
      </c>
      <c r="C631" t="s">
        <v>2</v>
      </c>
      <c r="D631" t="s">
        <v>6</v>
      </c>
      <c r="E631" t="s">
        <v>4</v>
      </c>
      <c r="F631" t="str">
        <f>VLOOKUP(E631,Sheet1!A:B,2,FALSE)</f>
        <v>South West</v>
      </c>
      <c r="G631" s="1" t="s">
        <v>15</v>
      </c>
      <c r="H631" s="3">
        <v>45229</v>
      </c>
      <c r="I631" s="4">
        <v>0.87569444444444444</v>
      </c>
      <c r="J631" s="1">
        <f t="shared" si="18"/>
        <v>2023</v>
      </c>
      <c r="K631" t="str">
        <f t="shared" si="19"/>
        <v>Oct</v>
      </c>
    </row>
    <row r="632" spans="1:11" x14ac:dyDescent="0.35">
      <c r="A632">
        <v>633</v>
      </c>
      <c r="B632" t="s">
        <v>49</v>
      </c>
      <c r="C632" t="s">
        <v>5</v>
      </c>
      <c r="D632" t="s">
        <v>3</v>
      </c>
      <c r="E632" t="s">
        <v>72</v>
      </c>
      <c r="F632" t="str">
        <f>VLOOKUP(E632,Sheet1!A:B,2,FALSE)</f>
        <v>North Central</v>
      </c>
      <c r="G632" s="1" t="s">
        <v>15</v>
      </c>
      <c r="H632" s="3">
        <v>45229</v>
      </c>
      <c r="I632" s="4">
        <v>0.87847222222222221</v>
      </c>
      <c r="J632" s="1">
        <f t="shared" si="18"/>
        <v>2023</v>
      </c>
      <c r="K632" t="str">
        <f t="shared" si="19"/>
        <v>Oct</v>
      </c>
    </row>
    <row r="633" spans="1:11" x14ac:dyDescent="0.35">
      <c r="A633">
        <v>634</v>
      </c>
      <c r="B633" t="s">
        <v>1</v>
      </c>
      <c r="C633" t="s">
        <v>5</v>
      </c>
      <c r="D633" t="s">
        <v>3</v>
      </c>
      <c r="E633" t="s">
        <v>36</v>
      </c>
      <c r="F633" t="str">
        <f>VLOOKUP(E633,Sheet1!A:B,2,FALSE)</f>
        <v>South West</v>
      </c>
      <c r="G633" s="1" t="s">
        <v>15</v>
      </c>
      <c r="H633" s="3">
        <v>45229</v>
      </c>
      <c r="I633" s="4">
        <v>0.89444444444444449</v>
      </c>
      <c r="J633" s="1">
        <f t="shared" si="18"/>
        <v>2023</v>
      </c>
      <c r="K633" t="str">
        <f t="shared" si="19"/>
        <v>Oct</v>
      </c>
    </row>
    <row r="634" spans="1:11" x14ac:dyDescent="0.35">
      <c r="A634">
        <v>635</v>
      </c>
      <c r="B634" t="s">
        <v>23</v>
      </c>
      <c r="C634" t="s">
        <v>5</v>
      </c>
      <c r="D634" t="s">
        <v>6</v>
      </c>
      <c r="E634" t="s">
        <v>66</v>
      </c>
      <c r="F634" t="str">
        <f>VLOOKUP(E634,Sheet1!A:B,2,FALSE)</f>
        <v>Others</v>
      </c>
      <c r="G634" s="1" t="s">
        <v>15</v>
      </c>
      <c r="H634" s="3">
        <v>45229</v>
      </c>
      <c r="I634" s="4">
        <v>0.92013888888888884</v>
      </c>
      <c r="J634" s="1">
        <f t="shared" si="18"/>
        <v>2023</v>
      </c>
      <c r="K634" t="str">
        <f t="shared" si="19"/>
        <v>Oct</v>
      </c>
    </row>
    <row r="635" spans="1:11" x14ac:dyDescent="0.35">
      <c r="A635">
        <v>636</v>
      </c>
      <c r="B635" t="s">
        <v>130</v>
      </c>
      <c r="C635" t="s">
        <v>2</v>
      </c>
      <c r="D635" t="s">
        <v>66</v>
      </c>
      <c r="E635" t="s">
        <v>4</v>
      </c>
      <c r="F635" t="str">
        <f>VLOOKUP(E635,Sheet1!A:B,2,FALSE)</f>
        <v>South West</v>
      </c>
      <c r="G635" s="1" t="s">
        <v>15</v>
      </c>
      <c r="H635" s="3">
        <v>45229</v>
      </c>
      <c r="I635" s="4">
        <v>0.92083333333333328</v>
      </c>
      <c r="J635" s="1">
        <f t="shared" si="18"/>
        <v>2023</v>
      </c>
      <c r="K635" t="str">
        <f t="shared" si="19"/>
        <v>Oct</v>
      </c>
    </row>
    <row r="636" spans="1:11" x14ac:dyDescent="0.35">
      <c r="A636">
        <v>637</v>
      </c>
      <c r="B636" t="s">
        <v>1</v>
      </c>
      <c r="C636" t="s">
        <v>2</v>
      </c>
      <c r="D636" t="s">
        <v>3</v>
      </c>
      <c r="E636" t="s">
        <v>13</v>
      </c>
      <c r="F636" t="str">
        <f>VLOOKUP(E636,Sheet1!A:B,2,FALSE)</f>
        <v>South West</v>
      </c>
      <c r="G636" s="1" t="s">
        <v>15</v>
      </c>
      <c r="H636" s="3">
        <v>45229</v>
      </c>
      <c r="I636" s="4">
        <v>0.94444444444444442</v>
      </c>
      <c r="J636" s="1">
        <f t="shared" si="18"/>
        <v>2023</v>
      </c>
      <c r="K636" t="str">
        <f t="shared" si="19"/>
        <v>Oct</v>
      </c>
    </row>
    <row r="637" spans="1:11" x14ac:dyDescent="0.35">
      <c r="A637">
        <v>638</v>
      </c>
      <c r="B637" t="s">
        <v>1</v>
      </c>
      <c r="C637" t="s">
        <v>2</v>
      </c>
      <c r="D637" t="s">
        <v>3</v>
      </c>
      <c r="E637" t="s">
        <v>4</v>
      </c>
      <c r="F637" t="str">
        <f>VLOOKUP(E637,Sheet1!A:B,2,FALSE)</f>
        <v>South West</v>
      </c>
      <c r="G637" s="1" t="s">
        <v>15</v>
      </c>
      <c r="H637" s="3">
        <v>45229</v>
      </c>
      <c r="I637" s="4">
        <v>0.97986111111111107</v>
      </c>
      <c r="J637" s="1">
        <f t="shared" si="18"/>
        <v>2023</v>
      </c>
      <c r="K637" t="str">
        <f t="shared" si="19"/>
        <v>Oct</v>
      </c>
    </row>
    <row r="638" spans="1:11" x14ac:dyDescent="0.35">
      <c r="A638">
        <v>639</v>
      </c>
      <c r="B638" t="s">
        <v>1</v>
      </c>
      <c r="C638" t="s">
        <v>2</v>
      </c>
      <c r="D638" t="s">
        <v>3</v>
      </c>
      <c r="E638" t="s">
        <v>4</v>
      </c>
      <c r="F638" t="str">
        <f>VLOOKUP(E638,Sheet1!A:B,2,FALSE)</f>
        <v>South West</v>
      </c>
      <c r="G638" s="1" t="s">
        <v>15</v>
      </c>
      <c r="H638" s="3">
        <v>45230</v>
      </c>
      <c r="I638" s="4">
        <v>0.17986111111111111</v>
      </c>
      <c r="J638" s="1">
        <f t="shared" si="18"/>
        <v>2023</v>
      </c>
      <c r="K638" t="str">
        <f t="shared" si="19"/>
        <v>Oct</v>
      </c>
    </row>
    <row r="639" spans="1:11" x14ac:dyDescent="0.35">
      <c r="A639">
        <v>640</v>
      </c>
      <c r="B639" t="s">
        <v>149</v>
      </c>
      <c r="C639" t="s">
        <v>2</v>
      </c>
      <c r="D639" t="s">
        <v>3</v>
      </c>
      <c r="E639" t="s">
        <v>36</v>
      </c>
      <c r="F639" t="str">
        <f>VLOOKUP(E639,Sheet1!A:B,2,FALSE)</f>
        <v>South West</v>
      </c>
      <c r="G639" s="1" t="s">
        <v>15</v>
      </c>
      <c r="H639" s="3">
        <v>45230</v>
      </c>
      <c r="I639" s="4">
        <v>0.2</v>
      </c>
      <c r="J639" s="1">
        <f t="shared" si="18"/>
        <v>2023</v>
      </c>
      <c r="K639" t="str">
        <f t="shared" si="19"/>
        <v>Oct</v>
      </c>
    </row>
    <row r="640" spans="1:11" x14ac:dyDescent="0.35">
      <c r="A640">
        <v>641</v>
      </c>
      <c r="B640" t="s">
        <v>1</v>
      </c>
      <c r="C640" t="s">
        <v>2</v>
      </c>
      <c r="D640" t="s">
        <v>3</v>
      </c>
      <c r="E640" t="s">
        <v>13</v>
      </c>
      <c r="F640" t="str">
        <f>VLOOKUP(E640,Sheet1!A:B,2,FALSE)</f>
        <v>South West</v>
      </c>
      <c r="G640" s="1" t="s">
        <v>15</v>
      </c>
      <c r="H640" s="3">
        <v>45230</v>
      </c>
      <c r="I640" s="4">
        <v>0.21111111111111111</v>
      </c>
      <c r="J640" s="1">
        <f t="shared" si="18"/>
        <v>2023</v>
      </c>
      <c r="K640" t="str">
        <f t="shared" si="19"/>
        <v>Oct</v>
      </c>
    </row>
    <row r="641" spans="1:11" x14ac:dyDescent="0.35">
      <c r="A641">
        <v>642</v>
      </c>
      <c r="B641" t="s">
        <v>1</v>
      </c>
      <c r="C641" t="s">
        <v>2</v>
      </c>
      <c r="D641" t="s">
        <v>3</v>
      </c>
      <c r="E641" t="s">
        <v>8</v>
      </c>
      <c r="F641" t="str">
        <f>VLOOKUP(E641,Sheet1!A:B,2,FALSE)</f>
        <v>South West</v>
      </c>
      <c r="G641" s="1" t="s">
        <v>15</v>
      </c>
      <c r="H641" s="3">
        <v>45230</v>
      </c>
      <c r="I641" s="4">
        <v>0.25833333333333336</v>
      </c>
      <c r="J641" s="1">
        <f t="shared" si="18"/>
        <v>2023</v>
      </c>
      <c r="K641" t="str">
        <f t="shared" si="19"/>
        <v>Oct</v>
      </c>
    </row>
    <row r="642" spans="1:11" x14ac:dyDescent="0.35">
      <c r="A642">
        <v>643</v>
      </c>
      <c r="B642" t="s">
        <v>1</v>
      </c>
      <c r="C642" t="s">
        <v>2</v>
      </c>
      <c r="D642" t="s">
        <v>3</v>
      </c>
      <c r="E642" t="s">
        <v>8</v>
      </c>
      <c r="F642" t="str">
        <f>VLOOKUP(E642,Sheet1!A:B,2,FALSE)</f>
        <v>South West</v>
      </c>
      <c r="G642" s="1" t="s">
        <v>15</v>
      </c>
      <c r="H642" s="3">
        <v>45230</v>
      </c>
      <c r="I642" s="4">
        <v>0.32361111111111113</v>
      </c>
      <c r="J642" s="1">
        <f t="shared" si="18"/>
        <v>2023</v>
      </c>
      <c r="K642" t="str">
        <f t="shared" si="19"/>
        <v>Oct</v>
      </c>
    </row>
    <row r="643" spans="1:11" x14ac:dyDescent="0.35">
      <c r="A643">
        <v>644</v>
      </c>
      <c r="B643" t="s">
        <v>17</v>
      </c>
      <c r="C643" t="s">
        <v>2</v>
      </c>
      <c r="D643" t="s">
        <v>3</v>
      </c>
      <c r="E643" t="s">
        <v>13</v>
      </c>
      <c r="F643" t="str">
        <f>VLOOKUP(E643,Sheet1!A:B,2,FALSE)</f>
        <v>South West</v>
      </c>
      <c r="G643" s="1" t="s">
        <v>15</v>
      </c>
      <c r="H643" s="3">
        <v>45230</v>
      </c>
      <c r="I643" s="4">
        <v>0.3263888888888889</v>
      </c>
      <c r="J643" s="1">
        <f t="shared" ref="J643:J706" si="20">YEAR(H643)</f>
        <v>2023</v>
      </c>
      <c r="K643" t="str">
        <f t="shared" ref="K643:K706" si="21">TEXT(H643,"mmm")</f>
        <v>Oct</v>
      </c>
    </row>
    <row r="644" spans="1:11" x14ac:dyDescent="0.35">
      <c r="A644">
        <v>645</v>
      </c>
      <c r="B644" t="s">
        <v>1</v>
      </c>
      <c r="C644" t="s">
        <v>2</v>
      </c>
      <c r="D644" t="s">
        <v>3</v>
      </c>
      <c r="E644" t="s">
        <v>36</v>
      </c>
      <c r="F644" t="str">
        <f>VLOOKUP(E644,Sheet1!A:B,2,FALSE)</f>
        <v>South West</v>
      </c>
      <c r="G644" s="1" t="s">
        <v>15</v>
      </c>
      <c r="H644" s="3">
        <v>45230</v>
      </c>
      <c r="I644" s="4">
        <v>0.34375</v>
      </c>
      <c r="J644" s="1">
        <f t="shared" si="20"/>
        <v>2023</v>
      </c>
      <c r="K644" t="str">
        <f t="shared" si="21"/>
        <v>Oct</v>
      </c>
    </row>
    <row r="645" spans="1:11" x14ac:dyDescent="0.35">
      <c r="A645">
        <v>646</v>
      </c>
      <c r="B645" t="s">
        <v>1</v>
      </c>
      <c r="C645" t="s">
        <v>2</v>
      </c>
      <c r="D645" t="s">
        <v>3</v>
      </c>
      <c r="E645" t="s">
        <v>4</v>
      </c>
      <c r="F645" t="str">
        <f>VLOOKUP(E645,Sheet1!A:B,2,FALSE)</f>
        <v>South West</v>
      </c>
      <c r="G645" s="1" t="s">
        <v>15</v>
      </c>
      <c r="H645" s="3">
        <v>45230</v>
      </c>
      <c r="I645" s="4">
        <v>0.35069444444444442</v>
      </c>
      <c r="J645" s="1">
        <f t="shared" si="20"/>
        <v>2023</v>
      </c>
      <c r="K645" t="str">
        <f t="shared" si="21"/>
        <v>Oct</v>
      </c>
    </row>
    <row r="646" spans="1:11" x14ac:dyDescent="0.35">
      <c r="A646">
        <v>647</v>
      </c>
      <c r="B646" t="s">
        <v>23</v>
      </c>
      <c r="C646" t="s">
        <v>5</v>
      </c>
      <c r="D646" t="s">
        <v>66</v>
      </c>
      <c r="E646" t="s">
        <v>73</v>
      </c>
      <c r="F646" t="str">
        <f>VLOOKUP(E646,Sheet1!A:B,2,FALSE)</f>
        <v>South South</v>
      </c>
      <c r="G646" s="1" t="s">
        <v>15</v>
      </c>
      <c r="H646" s="3">
        <v>45230</v>
      </c>
      <c r="I646" s="4">
        <v>0.37291666666666667</v>
      </c>
      <c r="J646" s="1">
        <f t="shared" si="20"/>
        <v>2023</v>
      </c>
      <c r="K646" t="str">
        <f t="shared" si="21"/>
        <v>Oct</v>
      </c>
    </row>
    <row r="647" spans="1:11" x14ac:dyDescent="0.35">
      <c r="A647">
        <v>648</v>
      </c>
      <c r="B647" t="s">
        <v>150</v>
      </c>
      <c r="C647" t="s">
        <v>5</v>
      </c>
      <c r="D647" t="s">
        <v>3</v>
      </c>
      <c r="E647" t="s">
        <v>4</v>
      </c>
      <c r="F647" t="str">
        <f>VLOOKUP(E647,Sheet1!A:B,2,FALSE)</f>
        <v>South West</v>
      </c>
      <c r="G647" s="1" t="s">
        <v>15</v>
      </c>
      <c r="H647" s="3">
        <v>45230</v>
      </c>
      <c r="I647" s="4">
        <v>0.37847222222222221</v>
      </c>
      <c r="J647" s="1">
        <f t="shared" si="20"/>
        <v>2023</v>
      </c>
      <c r="K647" t="str">
        <f t="shared" si="21"/>
        <v>Oct</v>
      </c>
    </row>
    <row r="648" spans="1:11" x14ac:dyDescent="0.35">
      <c r="A648">
        <v>649</v>
      </c>
      <c r="B648" t="s">
        <v>1</v>
      </c>
      <c r="C648" t="s">
        <v>2</v>
      </c>
      <c r="D648" t="s">
        <v>3</v>
      </c>
      <c r="E648" t="s">
        <v>4</v>
      </c>
      <c r="F648" t="str">
        <f>VLOOKUP(E648,Sheet1!A:B,2,FALSE)</f>
        <v>South West</v>
      </c>
      <c r="G648" s="1" t="s">
        <v>15</v>
      </c>
      <c r="H648" s="3">
        <v>45230</v>
      </c>
      <c r="I648" s="4">
        <v>0.38263888888888886</v>
      </c>
      <c r="J648" s="1">
        <f t="shared" si="20"/>
        <v>2023</v>
      </c>
      <c r="K648" t="str">
        <f t="shared" si="21"/>
        <v>Oct</v>
      </c>
    </row>
    <row r="649" spans="1:11" x14ac:dyDescent="0.35">
      <c r="A649">
        <v>650</v>
      </c>
      <c r="B649" t="s">
        <v>1</v>
      </c>
      <c r="C649" t="s">
        <v>2</v>
      </c>
      <c r="D649" t="s">
        <v>3</v>
      </c>
      <c r="E649" s="1" t="s">
        <v>18</v>
      </c>
      <c r="F649" t="str">
        <f>VLOOKUP(E649,Sheet1!A:B,2,FALSE)</f>
        <v>South East</v>
      </c>
      <c r="G649" s="1" t="s">
        <v>15</v>
      </c>
      <c r="H649" s="3">
        <v>45230</v>
      </c>
      <c r="I649" s="4">
        <v>0.39027777777777778</v>
      </c>
      <c r="J649" s="1">
        <f t="shared" si="20"/>
        <v>2023</v>
      </c>
      <c r="K649" t="str">
        <f t="shared" si="21"/>
        <v>Oct</v>
      </c>
    </row>
    <row r="650" spans="1:11" x14ac:dyDescent="0.35">
      <c r="A650">
        <v>651</v>
      </c>
      <c r="B650" t="s">
        <v>130</v>
      </c>
      <c r="C650" t="s">
        <v>2</v>
      </c>
      <c r="D650" t="s">
        <v>3</v>
      </c>
      <c r="E650" t="s">
        <v>4</v>
      </c>
      <c r="F650" t="str">
        <f>VLOOKUP(E650,Sheet1!A:B,2,FALSE)</f>
        <v>South West</v>
      </c>
      <c r="G650" s="1" t="s">
        <v>15</v>
      </c>
      <c r="H650" s="3">
        <v>45230</v>
      </c>
      <c r="I650" s="4">
        <v>0.39097222222222222</v>
      </c>
      <c r="J650" s="1">
        <f t="shared" si="20"/>
        <v>2023</v>
      </c>
      <c r="K650" t="str">
        <f t="shared" si="21"/>
        <v>Oct</v>
      </c>
    </row>
    <row r="651" spans="1:11" x14ac:dyDescent="0.35">
      <c r="A651">
        <v>652</v>
      </c>
      <c r="B651" t="s">
        <v>1</v>
      </c>
      <c r="C651" t="s">
        <v>2</v>
      </c>
      <c r="D651" t="s">
        <v>66</v>
      </c>
      <c r="E651" t="s">
        <v>4</v>
      </c>
      <c r="F651" t="str">
        <f>VLOOKUP(E651,Sheet1!A:B,2,FALSE)</f>
        <v>South West</v>
      </c>
      <c r="G651" s="1" t="s">
        <v>15</v>
      </c>
      <c r="H651" s="3">
        <v>45230</v>
      </c>
      <c r="I651" s="4">
        <v>0.39305555555555555</v>
      </c>
      <c r="J651" s="1">
        <f t="shared" si="20"/>
        <v>2023</v>
      </c>
      <c r="K651" t="str">
        <f t="shared" si="21"/>
        <v>Oct</v>
      </c>
    </row>
    <row r="652" spans="1:11" x14ac:dyDescent="0.35">
      <c r="A652">
        <v>653</v>
      </c>
      <c r="B652" t="s">
        <v>1</v>
      </c>
      <c r="C652" t="s">
        <v>2</v>
      </c>
      <c r="D652" t="s">
        <v>3</v>
      </c>
      <c r="E652" t="s">
        <v>4</v>
      </c>
      <c r="F652" t="str">
        <f>VLOOKUP(E652,Sheet1!A:B,2,FALSE)</f>
        <v>South West</v>
      </c>
      <c r="G652" s="1" t="s">
        <v>15</v>
      </c>
      <c r="H652" s="3">
        <v>45230</v>
      </c>
      <c r="I652" s="4">
        <v>0.39374999999999999</v>
      </c>
      <c r="J652" s="1">
        <f t="shared" si="20"/>
        <v>2023</v>
      </c>
      <c r="K652" t="str">
        <f t="shared" si="21"/>
        <v>Oct</v>
      </c>
    </row>
    <row r="653" spans="1:11" x14ac:dyDescent="0.35">
      <c r="A653">
        <v>654</v>
      </c>
      <c r="B653" t="s">
        <v>114</v>
      </c>
      <c r="C653" t="s">
        <v>2</v>
      </c>
      <c r="D653" t="s">
        <v>3</v>
      </c>
      <c r="E653" t="s">
        <v>72</v>
      </c>
      <c r="F653" t="str">
        <f>VLOOKUP(E653,Sheet1!A:B,2,FALSE)</f>
        <v>North Central</v>
      </c>
      <c r="G653" s="1" t="s">
        <v>15</v>
      </c>
      <c r="H653" s="3">
        <v>45230</v>
      </c>
      <c r="I653" s="4">
        <v>0.39444444444444443</v>
      </c>
      <c r="J653" s="1">
        <f t="shared" si="20"/>
        <v>2023</v>
      </c>
      <c r="K653" t="str">
        <f t="shared" si="21"/>
        <v>Oct</v>
      </c>
    </row>
    <row r="654" spans="1:11" x14ac:dyDescent="0.35">
      <c r="A654">
        <v>655</v>
      </c>
      <c r="B654" t="s">
        <v>49</v>
      </c>
      <c r="C654" t="s">
        <v>2</v>
      </c>
      <c r="D654" t="s">
        <v>3</v>
      </c>
      <c r="E654" t="s">
        <v>14</v>
      </c>
      <c r="F654" t="str">
        <f>VLOOKUP(E654,Sheet1!A:B,2,FALSE)</f>
        <v>South East</v>
      </c>
      <c r="G654" s="1" t="s">
        <v>15</v>
      </c>
      <c r="H654" s="3">
        <v>45230</v>
      </c>
      <c r="I654" s="4">
        <v>0.40208333333333335</v>
      </c>
      <c r="J654" s="1">
        <f t="shared" si="20"/>
        <v>2023</v>
      </c>
      <c r="K654" t="str">
        <f t="shared" si="21"/>
        <v>Oct</v>
      </c>
    </row>
    <row r="655" spans="1:11" x14ac:dyDescent="0.35">
      <c r="A655">
        <v>656</v>
      </c>
      <c r="B655" t="s">
        <v>134</v>
      </c>
      <c r="C655" t="s">
        <v>2</v>
      </c>
      <c r="D655" t="s">
        <v>6</v>
      </c>
      <c r="E655" t="s">
        <v>4</v>
      </c>
      <c r="F655" t="str">
        <f>VLOOKUP(E655,Sheet1!A:B,2,FALSE)</f>
        <v>South West</v>
      </c>
      <c r="G655" s="1" t="s">
        <v>15</v>
      </c>
      <c r="H655" s="3">
        <v>45230</v>
      </c>
      <c r="I655" s="4">
        <v>0.42986111111111114</v>
      </c>
      <c r="J655" s="1">
        <f t="shared" si="20"/>
        <v>2023</v>
      </c>
      <c r="K655" t="str">
        <f t="shared" si="21"/>
        <v>Oct</v>
      </c>
    </row>
    <row r="656" spans="1:11" x14ac:dyDescent="0.35">
      <c r="A656">
        <v>657</v>
      </c>
      <c r="B656" t="s">
        <v>159</v>
      </c>
      <c r="C656" t="s">
        <v>2</v>
      </c>
      <c r="D656" t="s">
        <v>6</v>
      </c>
      <c r="E656" t="s">
        <v>66</v>
      </c>
      <c r="F656" t="str">
        <f>VLOOKUP(E656,Sheet1!A:B,2,FALSE)</f>
        <v>Others</v>
      </c>
      <c r="G656" s="1" t="s">
        <v>15</v>
      </c>
      <c r="H656" s="3">
        <v>45230</v>
      </c>
      <c r="I656" s="4">
        <v>0.43194444444444446</v>
      </c>
      <c r="J656" s="1">
        <f t="shared" si="20"/>
        <v>2023</v>
      </c>
      <c r="K656" t="str">
        <f t="shared" si="21"/>
        <v>Oct</v>
      </c>
    </row>
    <row r="657" spans="1:11" x14ac:dyDescent="0.35">
      <c r="A657">
        <v>658</v>
      </c>
      <c r="B657" t="s">
        <v>1</v>
      </c>
      <c r="C657" t="s">
        <v>2</v>
      </c>
      <c r="D657" t="s">
        <v>3</v>
      </c>
      <c r="E657" t="s">
        <v>73</v>
      </c>
      <c r="F657" t="str">
        <f>VLOOKUP(E657,Sheet1!A:B,2,FALSE)</f>
        <v>South South</v>
      </c>
      <c r="G657" s="1" t="s">
        <v>15</v>
      </c>
      <c r="H657" s="3">
        <v>45230</v>
      </c>
      <c r="I657" s="4">
        <v>0.45277777777777778</v>
      </c>
      <c r="J657" s="1">
        <f t="shared" si="20"/>
        <v>2023</v>
      </c>
      <c r="K657" t="str">
        <f t="shared" si="21"/>
        <v>Oct</v>
      </c>
    </row>
    <row r="658" spans="1:11" x14ac:dyDescent="0.35">
      <c r="A658">
        <v>659</v>
      </c>
      <c r="B658" t="s">
        <v>114</v>
      </c>
      <c r="C658" t="s">
        <v>2</v>
      </c>
      <c r="D658" t="s">
        <v>3</v>
      </c>
      <c r="E658" t="s">
        <v>19</v>
      </c>
      <c r="F658" t="str">
        <f>VLOOKUP(E658,Sheet1!A:B,2,FALSE)</f>
        <v>South West</v>
      </c>
      <c r="G658" s="1" t="s">
        <v>15</v>
      </c>
      <c r="H658" s="3">
        <v>45230</v>
      </c>
      <c r="I658" s="4">
        <v>0.48472222222222222</v>
      </c>
      <c r="J658" s="1">
        <f t="shared" si="20"/>
        <v>2023</v>
      </c>
      <c r="K658" t="str">
        <f t="shared" si="21"/>
        <v>Oct</v>
      </c>
    </row>
    <row r="659" spans="1:11" x14ac:dyDescent="0.35">
      <c r="A659">
        <v>660</v>
      </c>
      <c r="B659" t="s">
        <v>1</v>
      </c>
      <c r="C659" t="s">
        <v>2</v>
      </c>
      <c r="D659" t="s">
        <v>3</v>
      </c>
      <c r="E659" t="s">
        <v>8</v>
      </c>
      <c r="F659" t="str">
        <f>VLOOKUP(E659,Sheet1!A:B,2,FALSE)</f>
        <v>South West</v>
      </c>
      <c r="G659" s="1" t="s">
        <v>15</v>
      </c>
      <c r="H659" s="3">
        <v>45230</v>
      </c>
      <c r="I659" s="4">
        <v>0.49652777777777779</v>
      </c>
      <c r="J659" s="1">
        <f t="shared" si="20"/>
        <v>2023</v>
      </c>
      <c r="K659" t="str">
        <f t="shared" si="21"/>
        <v>Oct</v>
      </c>
    </row>
    <row r="660" spans="1:11" x14ac:dyDescent="0.35">
      <c r="A660">
        <v>661</v>
      </c>
      <c r="B660" t="s">
        <v>1</v>
      </c>
      <c r="C660" t="s">
        <v>2</v>
      </c>
      <c r="D660" t="s">
        <v>3</v>
      </c>
      <c r="E660" s="1" t="s">
        <v>18</v>
      </c>
      <c r="F660" t="str">
        <f>VLOOKUP(E660,Sheet1!A:B,2,FALSE)</f>
        <v>South East</v>
      </c>
      <c r="G660" s="1" t="s">
        <v>15</v>
      </c>
      <c r="H660" s="3">
        <v>45230</v>
      </c>
      <c r="I660" s="4">
        <v>0.52152777777777781</v>
      </c>
      <c r="J660" s="1">
        <f t="shared" si="20"/>
        <v>2023</v>
      </c>
      <c r="K660" t="str">
        <f t="shared" si="21"/>
        <v>Oct</v>
      </c>
    </row>
    <row r="661" spans="1:11" x14ac:dyDescent="0.35">
      <c r="A661">
        <v>662</v>
      </c>
      <c r="B661" t="s">
        <v>49</v>
      </c>
      <c r="C661" t="s">
        <v>2</v>
      </c>
      <c r="D661" t="s">
        <v>3</v>
      </c>
      <c r="E661" t="s">
        <v>19</v>
      </c>
      <c r="F661" t="str">
        <f>VLOOKUP(E661,Sheet1!A:B,2,FALSE)</f>
        <v>South West</v>
      </c>
      <c r="G661" s="1" t="s">
        <v>15</v>
      </c>
      <c r="H661" s="3">
        <v>45230</v>
      </c>
      <c r="I661" s="4">
        <v>0.53888888888888886</v>
      </c>
      <c r="J661" s="1">
        <f t="shared" si="20"/>
        <v>2023</v>
      </c>
      <c r="K661" t="str">
        <f t="shared" si="21"/>
        <v>Oct</v>
      </c>
    </row>
    <row r="662" spans="1:11" x14ac:dyDescent="0.35">
      <c r="A662">
        <v>663</v>
      </c>
      <c r="B662" t="s">
        <v>1</v>
      </c>
      <c r="C662" t="s">
        <v>5</v>
      </c>
      <c r="D662" t="s">
        <v>3</v>
      </c>
      <c r="E662" t="s">
        <v>4</v>
      </c>
      <c r="F662" t="str">
        <f>VLOOKUP(E662,Sheet1!A:B,2,FALSE)</f>
        <v>South West</v>
      </c>
      <c r="G662" s="1" t="s">
        <v>15</v>
      </c>
      <c r="H662" s="3">
        <v>45230</v>
      </c>
      <c r="I662" s="4">
        <v>0.56180555555555556</v>
      </c>
      <c r="J662" s="1">
        <f t="shared" si="20"/>
        <v>2023</v>
      </c>
      <c r="K662" t="str">
        <f t="shared" si="21"/>
        <v>Oct</v>
      </c>
    </row>
    <row r="663" spans="1:11" x14ac:dyDescent="0.35">
      <c r="A663">
        <v>664</v>
      </c>
      <c r="B663" t="s">
        <v>1</v>
      </c>
      <c r="C663" t="s">
        <v>5</v>
      </c>
      <c r="D663" t="s">
        <v>3</v>
      </c>
      <c r="E663" t="s">
        <v>74</v>
      </c>
      <c r="F663" t="str">
        <f>VLOOKUP(E663,Sheet1!A:B,2,FALSE)</f>
        <v>North Central</v>
      </c>
      <c r="G663" s="1" t="s">
        <v>15</v>
      </c>
      <c r="H663" s="3">
        <v>45230</v>
      </c>
      <c r="I663" s="4">
        <v>0.56319444444444444</v>
      </c>
      <c r="J663" s="1">
        <f t="shared" si="20"/>
        <v>2023</v>
      </c>
      <c r="K663" t="str">
        <f t="shared" si="21"/>
        <v>Oct</v>
      </c>
    </row>
    <row r="664" spans="1:11" x14ac:dyDescent="0.35">
      <c r="A664">
        <v>665</v>
      </c>
      <c r="B664" t="s">
        <v>32</v>
      </c>
      <c r="C664" t="s">
        <v>2</v>
      </c>
      <c r="D664" t="s">
        <v>7</v>
      </c>
      <c r="E664" t="s">
        <v>8</v>
      </c>
      <c r="F664" t="str">
        <f>VLOOKUP(E664,Sheet1!A:B,2,FALSE)</f>
        <v>South West</v>
      </c>
      <c r="G664" s="1" t="s">
        <v>15</v>
      </c>
      <c r="H664" s="3">
        <v>45230</v>
      </c>
      <c r="I664" s="4">
        <v>0.57013888888888886</v>
      </c>
      <c r="J664" s="1">
        <f t="shared" si="20"/>
        <v>2023</v>
      </c>
      <c r="K664" t="str">
        <f t="shared" si="21"/>
        <v>Oct</v>
      </c>
    </row>
    <row r="665" spans="1:11" x14ac:dyDescent="0.35">
      <c r="A665">
        <v>666</v>
      </c>
      <c r="B665" t="s">
        <v>114</v>
      </c>
      <c r="C665" t="s">
        <v>2</v>
      </c>
      <c r="D665" t="s">
        <v>3</v>
      </c>
      <c r="E665" s="1" t="s">
        <v>20</v>
      </c>
      <c r="F665" t="str">
        <f>VLOOKUP(E665,Sheet1!A:B,2,FALSE)</f>
        <v>South East</v>
      </c>
      <c r="G665" s="1" t="s">
        <v>15</v>
      </c>
      <c r="H665" s="3">
        <v>45230</v>
      </c>
      <c r="I665" s="4">
        <v>0.57291666666666663</v>
      </c>
      <c r="J665" s="1">
        <f t="shared" si="20"/>
        <v>2023</v>
      </c>
      <c r="K665" t="str">
        <f t="shared" si="21"/>
        <v>Oct</v>
      </c>
    </row>
    <row r="666" spans="1:11" x14ac:dyDescent="0.35">
      <c r="A666">
        <v>667</v>
      </c>
      <c r="B666" t="s">
        <v>1</v>
      </c>
      <c r="C666" t="s">
        <v>2</v>
      </c>
      <c r="D666" t="s">
        <v>3</v>
      </c>
      <c r="E666" t="s">
        <v>36</v>
      </c>
      <c r="F666" t="str">
        <f>VLOOKUP(E666,Sheet1!A:B,2,FALSE)</f>
        <v>South West</v>
      </c>
      <c r="G666" s="1" t="s">
        <v>15</v>
      </c>
      <c r="H666" s="3">
        <v>45230</v>
      </c>
      <c r="I666" s="4">
        <v>0.58194444444444449</v>
      </c>
      <c r="J666" s="1">
        <f t="shared" si="20"/>
        <v>2023</v>
      </c>
      <c r="K666" t="str">
        <f t="shared" si="21"/>
        <v>Oct</v>
      </c>
    </row>
    <row r="667" spans="1:11" x14ac:dyDescent="0.35">
      <c r="A667">
        <v>668</v>
      </c>
      <c r="B667" t="s">
        <v>1</v>
      </c>
      <c r="C667" t="s">
        <v>2</v>
      </c>
      <c r="D667" t="s">
        <v>3</v>
      </c>
      <c r="E667" t="s">
        <v>4</v>
      </c>
      <c r="F667" t="str">
        <f>VLOOKUP(E667,Sheet1!A:B,2,FALSE)</f>
        <v>South West</v>
      </c>
      <c r="G667" s="1" t="s">
        <v>15</v>
      </c>
      <c r="H667" s="3">
        <v>45230</v>
      </c>
      <c r="I667" s="4">
        <v>0.61319444444444449</v>
      </c>
      <c r="J667" s="1">
        <f t="shared" si="20"/>
        <v>2023</v>
      </c>
      <c r="K667" t="str">
        <f t="shared" si="21"/>
        <v>Oct</v>
      </c>
    </row>
    <row r="668" spans="1:11" x14ac:dyDescent="0.35">
      <c r="A668">
        <v>669</v>
      </c>
      <c r="B668" t="s">
        <v>1</v>
      </c>
      <c r="C668" t="s">
        <v>2</v>
      </c>
      <c r="D668" t="s">
        <v>3</v>
      </c>
      <c r="E668" t="s">
        <v>4</v>
      </c>
      <c r="F668" t="str">
        <f>VLOOKUP(E668,Sheet1!A:B,2,FALSE)</f>
        <v>South West</v>
      </c>
      <c r="G668" s="1" t="s">
        <v>15</v>
      </c>
      <c r="H668" s="3">
        <v>45230</v>
      </c>
      <c r="I668" s="4">
        <v>0.61319444444444449</v>
      </c>
      <c r="J668" s="1">
        <f t="shared" si="20"/>
        <v>2023</v>
      </c>
      <c r="K668" t="str">
        <f t="shared" si="21"/>
        <v>Oct</v>
      </c>
    </row>
    <row r="669" spans="1:11" x14ac:dyDescent="0.35">
      <c r="A669">
        <v>670</v>
      </c>
      <c r="B669" t="s">
        <v>114</v>
      </c>
      <c r="C669" t="s">
        <v>2</v>
      </c>
      <c r="D669" t="s">
        <v>66</v>
      </c>
      <c r="E669" t="s">
        <v>4</v>
      </c>
      <c r="F669" t="str">
        <f>VLOOKUP(E669,Sheet1!A:B,2,FALSE)</f>
        <v>South West</v>
      </c>
      <c r="G669" s="1" t="s">
        <v>15</v>
      </c>
      <c r="H669" s="3">
        <v>45230</v>
      </c>
      <c r="I669" s="4">
        <v>0.66666666666666663</v>
      </c>
      <c r="J669" s="1">
        <f t="shared" si="20"/>
        <v>2023</v>
      </c>
      <c r="K669" t="str">
        <f t="shared" si="21"/>
        <v>Oct</v>
      </c>
    </row>
    <row r="670" spans="1:11" x14ac:dyDescent="0.35">
      <c r="A670">
        <v>671</v>
      </c>
      <c r="B670" t="s">
        <v>1</v>
      </c>
      <c r="C670" t="s">
        <v>2</v>
      </c>
      <c r="D670" t="s">
        <v>3</v>
      </c>
      <c r="E670" t="s">
        <v>70</v>
      </c>
      <c r="F670" t="str">
        <f>VLOOKUP(E670,Sheet1!A:B,2,FALSE)</f>
        <v>North Central</v>
      </c>
      <c r="G670" s="1" t="s">
        <v>15</v>
      </c>
      <c r="H670" s="3">
        <v>45230</v>
      </c>
      <c r="I670" s="4">
        <v>0.67222222222222228</v>
      </c>
      <c r="J670" s="1">
        <f t="shared" si="20"/>
        <v>2023</v>
      </c>
      <c r="K670" t="str">
        <f t="shared" si="21"/>
        <v>Oct</v>
      </c>
    </row>
    <row r="671" spans="1:11" x14ac:dyDescent="0.35">
      <c r="A671">
        <v>672</v>
      </c>
      <c r="B671" t="s">
        <v>25</v>
      </c>
      <c r="C671" t="s">
        <v>2</v>
      </c>
      <c r="D671" t="s">
        <v>3</v>
      </c>
      <c r="E671" t="s">
        <v>8</v>
      </c>
      <c r="F671" t="str">
        <f>VLOOKUP(E671,Sheet1!A:B,2,FALSE)</f>
        <v>South West</v>
      </c>
      <c r="G671" s="1" t="s">
        <v>15</v>
      </c>
      <c r="H671" s="3">
        <v>45230</v>
      </c>
      <c r="I671" s="4">
        <v>0.68680555555555556</v>
      </c>
      <c r="J671" s="1">
        <f t="shared" si="20"/>
        <v>2023</v>
      </c>
      <c r="K671" t="str">
        <f t="shared" si="21"/>
        <v>Oct</v>
      </c>
    </row>
    <row r="672" spans="1:11" x14ac:dyDescent="0.35">
      <c r="A672">
        <v>673</v>
      </c>
      <c r="B672" t="s">
        <v>138</v>
      </c>
      <c r="C672" t="s">
        <v>11</v>
      </c>
      <c r="D672" t="s">
        <v>3</v>
      </c>
      <c r="E672" t="s">
        <v>71</v>
      </c>
      <c r="F672" t="str">
        <f>VLOOKUP(E672,Sheet1!A:B,2,FALSE)</f>
        <v>South South</v>
      </c>
      <c r="G672" s="1" t="s">
        <v>15</v>
      </c>
      <c r="H672" s="3">
        <v>45230</v>
      </c>
      <c r="I672" s="4">
        <v>0.69305555555555554</v>
      </c>
      <c r="J672" s="1">
        <f t="shared" si="20"/>
        <v>2023</v>
      </c>
      <c r="K672" t="str">
        <f t="shared" si="21"/>
        <v>Oct</v>
      </c>
    </row>
    <row r="673" spans="1:11" x14ac:dyDescent="0.35">
      <c r="A673">
        <v>674</v>
      </c>
      <c r="B673" t="s">
        <v>1</v>
      </c>
      <c r="C673" t="s">
        <v>2</v>
      </c>
      <c r="D673" t="s">
        <v>3</v>
      </c>
      <c r="E673" t="s">
        <v>4</v>
      </c>
      <c r="F673" t="str">
        <f>VLOOKUP(E673,Sheet1!A:B,2,FALSE)</f>
        <v>South West</v>
      </c>
      <c r="G673" s="1" t="s">
        <v>15</v>
      </c>
      <c r="H673" s="3">
        <v>45230</v>
      </c>
      <c r="I673" s="4">
        <v>0.69791666666666663</v>
      </c>
      <c r="J673" s="1">
        <f t="shared" si="20"/>
        <v>2023</v>
      </c>
      <c r="K673" t="str">
        <f t="shared" si="21"/>
        <v>Oct</v>
      </c>
    </row>
    <row r="674" spans="1:11" x14ac:dyDescent="0.35">
      <c r="A674">
        <v>675</v>
      </c>
      <c r="B674" t="s">
        <v>1</v>
      </c>
      <c r="C674" t="s">
        <v>2</v>
      </c>
      <c r="D674" t="s">
        <v>7</v>
      </c>
      <c r="E674" t="s">
        <v>8</v>
      </c>
      <c r="F674" t="str">
        <f>VLOOKUP(E674,Sheet1!A:B,2,FALSE)</f>
        <v>South West</v>
      </c>
      <c r="G674" s="1" t="s">
        <v>15</v>
      </c>
      <c r="H674" s="3">
        <v>45230</v>
      </c>
      <c r="I674" s="4">
        <v>0.7055555555555556</v>
      </c>
      <c r="J674" s="1">
        <f t="shared" si="20"/>
        <v>2023</v>
      </c>
      <c r="K674" t="str">
        <f t="shared" si="21"/>
        <v>Oct</v>
      </c>
    </row>
    <row r="675" spans="1:11" x14ac:dyDescent="0.35">
      <c r="A675">
        <v>676</v>
      </c>
      <c r="B675" t="s">
        <v>49</v>
      </c>
      <c r="C675" t="s">
        <v>5</v>
      </c>
      <c r="D675" t="s">
        <v>3</v>
      </c>
      <c r="E675" t="s">
        <v>75</v>
      </c>
      <c r="F675" t="str">
        <f>VLOOKUP(E675,Sheet1!A:B,2,FALSE)</f>
        <v>North Central</v>
      </c>
      <c r="G675" s="1" t="s">
        <v>15</v>
      </c>
      <c r="H675" s="3">
        <v>45230</v>
      </c>
      <c r="I675" s="4">
        <v>0.72013888888888888</v>
      </c>
      <c r="J675" s="1">
        <f t="shared" si="20"/>
        <v>2023</v>
      </c>
      <c r="K675" t="str">
        <f t="shared" si="21"/>
        <v>Oct</v>
      </c>
    </row>
    <row r="676" spans="1:11" x14ac:dyDescent="0.35">
      <c r="A676">
        <v>677</v>
      </c>
      <c r="B676" t="s">
        <v>1</v>
      </c>
      <c r="C676" t="s">
        <v>2</v>
      </c>
      <c r="D676" t="s">
        <v>3</v>
      </c>
      <c r="E676" s="1" t="s">
        <v>20</v>
      </c>
      <c r="F676" t="str">
        <f>VLOOKUP(E676,Sheet1!A:B,2,FALSE)</f>
        <v>South East</v>
      </c>
      <c r="G676" s="1" t="s">
        <v>15</v>
      </c>
      <c r="H676" s="3">
        <v>45230</v>
      </c>
      <c r="I676" s="4">
        <v>0.7270833333333333</v>
      </c>
      <c r="J676" s="1">
        <f t="shared" si="20"/>
        <v>2023</v>
      </c>
      <c r="K676" t="str">
        <f t="shared" si="21"/>
        <v>Oct</v>
      </c>
    </row>
    <row r="677" spans="1:11" x14ac:dyDescent="0.35">
      <c r="A677">
        <v>678</v>
      </c>
      <c r="B677" t="s">
        <v>114</v>
      </c>
      <c r="C677" t="s">
        <v>2</v>
      </c>
      <c r="D677" t="s">
        <v>3</v>
      </c>
      <c r="E677" t="s">
        <v>73</v>
      </c>
      <c r="F677" t="str">
        <f>VLOOKUP(E677,Sheet1!A:B,2,FALSE)</f>
        <v>South South</v>
      </c>
      <c r="G677" s="1" t="s">
        <v>15</v>
      </c>
      <c r="H677" s="3">
        <v>45230</v>
      </c>
      <c r="I677" s="4">
        <v>0.73333333333333328</v>
      </c>
      <c r="J677" s="1">
        <f t="shared" si="20"/>
        <v>2023</v>
      </c>
      <c r="K677" t="str">
        <f t="shared" si="21"/>
        <v>Oct</v>
      </c>
    </row>
    <row r="678" spans="1:11" x14ac:dyDescent="0.35">
      <c r="A678">
        <v>679</v>
      </c>
      <c r="B678" t="s">
        <v>114</v>
      </c>
      <c r="C678" t="s">
        <v>5</v>
      </c>
      <c r="D678" t="s">
        <v>6</v>
      </c>
      <c r="E678" t="s">
        <v>36</v>
      </c>
      <c r="F678" t="str">
        <f>VLOOKUP(E678,Sheet1!A:B,2,FALSE)</f>
        <v>South West</v>
      </c>
      <c r="G678" s="1" t="s">
        <v>15</v>
      </c>
      <c r="H678" s="3">
        <v>45230</v>
      </c>
      <c r="I678" s="4">
        <v>0.73819444444444449</v>
      </c>
      <c r="J678" s="1">
        <f t="shared" si="20"/>
        <v>2023</v>
      </c>
      <c r="K678" t="str">
        <f t="shared" si="21"/>
        <v>Oct</v>
      </c>
    </row>
    <row r="679" spans="1:11" x14ac:dyDescent="0.35">
      <c r="A679">
        <v>680</v>
      </c>
      <c r="B679" t="s">
        <v>1</v>
      </c>
      <c r="C679" t="s">
        <v>5</v>
      </c>
      <c r="D679" t="s">
        <v>3</v>
      </c>
      <c r="E679" t="s">
        <v>19</v>
      </c>
      <c r="F679" t="str">
        <f>VLOOKUP(E679,Sheet1!A:B,2,FALSE)</f>
        <v>South West</v>
      </c>
      <c r="G679" s="1" t="s">
        <v>15</v>
      </c>
      <c r="H679" s="3">
        <v>45230</v>
      </c>
      <c r="I679" s="4">
        <v>0.87083333333333335</v>
      </c>
      <c r="J679" s="1">
        <f t="shared" si="20"/>
        <v>2023</v>
      </c>
      <c r="K679" t="str">
        <f t="shared" si="21"/>
        <v>Oct</v>
      </c>
    </row>
    <row r="680" spans="1:11" x14ac:dyDescent="0.35">
      <c r="A680">
        <v>681</v>
      </c>
      <c r="B680" t="s">
        <v>25</v>
      </c>
      <c r="C680" t="s">
        <v>2</v>
      </c>
      <c r="D680" t="s">
        <v>3</v>
      </c>
      <c r="E680" t="s">
        <v>4</v>
      </c>
      <c r="F680" t="str">
        <f>VLOOKUP(E680,Sheet1!A:B,2,FALSE)</f>
        <v>South West</v>
      </c>
      <c r="G680" s="1" t="s">
        <v>15</v>
      </c>
      <c r="H680" s="3">
        <v>44937</v>
      </c>
      <c r="I680" s="5">
        <v>0.54374999999999996</v>
      </c>
      <c r="J680" s="1">
        <f t="shared" si="20"/>
        <v>2023</v>
      </c>
      <c r="K680" t="str">
        <f t="shared" si="21"/>
        <v>Jan</v>
      </c>
    </row>
    <row r="681" spans="1:11" x14ac:dyDescent="0.35">
      <c r="A681">
        <v>682</v>
      </c>
      <c r="B681" t="s">
        <v>114</v>
      </c>
      <c r="C681" t="s">
        <v>5</v>
      </c>
      <c r="D681" t="s">
        <v>3</v>
      </c>
      <c r="E681" t="s">
        <v>4</v>
      </c>
      <c r="F681" t="str">
        <f>VLOOKUP(E681,Sheet1!A:B,2,FALSE)</f>
        <v>South West</v>
      </c>
      <c r="G681" s="1" t="s">
        <v>15</v>
      </c>
      <c r="H681" s="3">
        <v>44968</v>
      </c>
      <c r="I681" s="5">
        <v>0.40069444444444446</v>
      </c>
      <c r="J681" s="1">
        <f t="shared" si="20"/>
        <v>2023</v>
      </c>
      <c r="K681" t="str">
        <f t="shared" si="21"/>
        <v>Feb</v>
      </c>
    </row>
    <row r="682" spans="1:11" x14ac:dyDescent="0.35">
      <c r="A682">
        <v>683</v>
      </c>
      <c r="B682" t="s">
        <v>38</v>
      </c>
      <c r="C682" t="s">
        <v>2</v>
      </c>
      <c r="D682" t="s">
        <v>3</v>
      </c>
      <c r="E682" t="s">
        <v>19</v>
      </c>
      <c r="F682" t="str">
        <f>VLOOKUP(E682,Sheet1!A:B,2,FALSE)</f>
        <v>South West</v>
      </c>
      <c r="G682" s="1" t="s">
        <v>15</v>
      </c>
      <c r="H682" s="3">
        <v>44968</v>
      </c>
      <c r="I682" s="5">
        <v>0.45208333333333334</v>
      </c>
      <c r="J682" s="1">
        <f t="shared" si="20"/>
        <v>2023</v>
      </c>
      <c r="K682" t="str">
        <f t="shared" si="21"/>
        <v>Feb</v>
      </c>
    </row>
    <row r="683" spans="1:11" x14ac:dyDescent="0.35">
      <c r="A683">
        <v>684</v>
      </c>
      <c r="B683" t="s">
        <v>33</v>
      </c>
      <c r="C683" t="s">
        <v>2</v>
      </c>
      <c r="D683" t="s">
        <v>3</v>
      </c>
      <c r="E683" t="s">
        <v>4</v>
      </c>
      <c r="F683" t="str">
        <f>VLOOKUP(E683,Sheet1!A:B,2,FALSE)</f>
        <v>South West</v>
      </c>
      <c r="G683" s="1" t="s">
        <v>15</v>
      </c>
      <c r="H683" s="3">
        <v>44968</v>
      </c>
      <c r="I683" s="5">
        <v>0.45902777777777776</v>
      </c>
      <c r="J683" s="1">
        <f t="shared" si="20"/>
        <v>2023</v>
      </c>
      <c r="K683" t="str">
        <f t="shared" si="21"/>
        <v>Feb</v>
      </c>
    </row>
    <row r="684" spans="1:11" x14ac:dyDescent="0.35">
      <c r="A684">
        <v>685</v>
      </c>
      <c r="B684" t="s">
        <v>1</v>
      </c>
      <c r="C684" t="s">
        <v>2</v>
      </c>
      <c r="D684" t="s">
        <v>3</v>
      </c>
      <c r="E684" t="s">
        <v>13</v>
      </c>
      <c r="F684" t="str">
        <f>VLOOKUP(E684,Sheet1!A:B,2,FALSE)</f>
        <v>South West</v>
      </c>
      <c r="G684" s="1" t="s">
        <v>15</v>
      </c>
      <c r="H684" s="3">
        <v>44968</v>
      </c>
      <c r="I684" s="5">
        <v>0.5395833333333333</v>
      </c>
      <c r="J684" s="1">
        <f t="shared" si="20"/>
        <v>2023</v>
      </c>
      <c r="K684" t="str">
        <f t="shared" si="21"/>
        <v>Feb</v>
      </c>
    </row>
    <row r="685" spans="1:11" x14ac:dyDescent="0.35">
      <c r="A685">
        <v>686</v>
      </c>
      <c r="B685" t="s">
        <v>43</v>
      </c>
      <c r="C685" t="s">
        <v>2</v>
      </c>
      <c r="D685" t="s">
        <v>3</v>
      </c>
      <c r="E685" t="s">
        <v>4</v>
      </c>
      <c r="F685" t="str">
        <f>VLOOKUP(E685,Sheet1!A:B,2,FALSE)</f>
        <v>South West</v>
      </c>
      <c r="G685" s="1" t="s">
        <v>15</v>
      </c>
      <c r="H685" s="3">
        <v>44968</v>
      </c>
      <c r="I685" s="5">
        <v>0.5444444444444444</v>
      </c>
      <c r="J685" s="1">
        <f t="shared" si="20"/>
        <v>2023</v>
      </c>
      <c r="K685" t="str">
        <f t="shared" si="21"/>
        <v>Feb</v>
      </c>
    </row>
    <row r="686" spans="1:11" x14ac:dyDescent="0.35">
      <c r="A686">
        <v>687</v>
      </c>
      <c r="B686" t="s">
        <v>9</v>
      </c>
      <c r="C686" t="s">
        <v>5</v>
      </c>
      <c r="D686" t="s">
        <v>3</v>
      </c>
      <c r="E686" t="s">
        <v>13</v>
      </c>
      <c r="F686" t="str">
        <f>VLOOKUP(E686,Sheet1!A:B,2,FALSE)</f>
        <v>South West</v>
      </c>
      <c r="G686" s="1" t="s">
        <v>15</v>
      </c>
      <c r="H686" s="3">
        <v>44968</v>
      </c>
      <c r="I686" s="5">
        <v>0.54583333333333328</v>
      </c>
      <c r="J686" s="1">
        <f t="shared" si="20"/>
        <v>2023</v>
      </c>
      <c r="K686" t="str">
        <f t="shared" si="21"/>
        <v>Feb</v>
      </c>
    </row>
    <row r="687" spans="1:11" x14ac:dyDescent="0.35">
      <c r="A687">
        <v>688</v>
      </c>
      <c r="B687" t="s">
        <v>122</v>
      </c>
      <c r="C687" t="s">
        <v>2</v>
      </c>
      <c r="D687" t="s">
        <v>3</v>
      </c>
      <c r="E687" t="s">
        <v>4</v>
      </c>
      <c r="F687" t="str">
        <f>VLOOKUP(E687,Sheet1!A:B,2,FALSE)</f>
        <v>South West</v>
      </c>
      <c r="G687" s="1" t="s">
        <v>15</v>
      </c>
      <c r="H687" s="3">
        <v>44968</v>
      </c>
      <c r="I687" s="5">
        <v>0.625</v>
      </c>
      <c r="J687" s="1">
        <f t="shared" si="20"/>
        <v>2023</v>
      </c>
      <c r="K687" t="str">
        <f t="shared" si="21"/>
        <v>Feb</v>
      </c>
    </row>
    <row r="688" spans="1:11" x14ac:dyDescent="0.35">
      <c r="A688">
        <v>689</v>
      </c>
      <c r="B688" t="s">
        <v>49</v>
      </c>
      <c r="C688" t="s">
        <v>2</v>
      </c>
      <c r="D688" t="s">
        <v>3</v>
      </c>
      <c r="E688" t="s">
        <v>4</v>
      </c>
      <c r="F688" t="str">
        <f>VLOOKUP(E688,Sheet1!A:B,2,FALSE)</f>
        <v>South West</v>
      </c>
      <c r="G688" s="1" t="s">
        <v>15</v>
      </c>
      <c r="H688" s="3">
        <v>44968</v>
      </c>
      <c r="I688" s="5">
        <v>0.63263888888888886</v>
      </c>
      <c r="J688" s="1">
        <f t="shared" si="20"/>
        <v>2023</v>
      </c>
      <c r="K688" t="str">
        <f t="shared" si="21"/>
        <v>Feb</v>
      </c>
    </row>
    <row r="689" spans="1:11" x14ac:dyDescent="0.35">
      <c r="A689">
        <v>690</v>
      </c>
      <c r="B689" t="s">
        <v>12</v>
      </c>
      <c r="C689" t="s">
        <v>2</v>
      </c>
      <c r="D689" t="s">
        <v>6</v>
      </c>
      <c r="E689" t="s">
        <v>4</v>
      </c>
      <c r="F689" t="str">
        <f>VLOOKUP(E689,Sheet1!A:B,2,FALSE)</f>
        <v>South West</v>
      </c>
      <c r="G689" s="1" t="s">
        <v>15</v>
      </c>
      <c r="H689" s="3">
        <v>44968</v>
      </c>
      <c r="I689" s="5">
        <v>0.65347222222222223</v>
      </c>
      <c r="J689" s="1">
        <f t="shared" si="20"/>
        <v>2023</v>
      </c>
      <c r="K689" t="str">
        <f t="shared" si="21"/>
        <v>Feb</v>
      </c>
    </row>
    <row r="690" spans="1:11" x14ac:dyDescent="0.35">
      <c r="A690">
        <v>691</v>
      </c>
      <c r="B690" t="s">
        <v>25</v>
      </c>
      <c r="C690" t="s">
        <v>2</v>
      </c>
      <c r="D690" t="s">
        <v>3</v>
      </c>
      <c r="E690" t="s">
        <v>19</v>
      </c>
      <c r="F690" t="str">
        <f>VLOOKUP(E690,Sheet1!A:B,2,FALSE)</f>
        <v>South West</v>
      </c>
      <c r="G690" s="1" t="s">
        <v>15</v>
      </c>
      <c r="H690" s="3">
        <v>44968</v>
      </c>
      <c r="I690" s="5">
        <v>0.69236111111111109</v>
      </c>
      <c r="J690" s="1">
        <f t="shared" si="20"/>
        <v>2023</v>
      </c>
      <c r="K690" t="str">
        <f t="shared" si="21"/>
        <v>Feb</v>
      </c>
    </row>
    <row r="691" spans="1:11" x14ac:dyDescent="0.35">
      <c r="A691">
        <v>692</v>
      </c>
      <c r="B691" t="s">
        <v>1</v>
      </c>
      <c r="C691" t="s">
        <v>2</v>
      </c>
      <c r="D691" t="s">
        <v>3</v>
      </c>
      <c r="E691" t="s">
        <v>4</v>
      </c>
      <c r="F691" t="str">
        <f>VLOOKUP(E691,Sheet1!A:B,2,FALSE)</f>
        <v>South West</v>
      </c>
      <c r="G691" s="1" t="s">
        <v>15</v>
      </c>
      <c r="H691" s="3">
        <v>44968</v>
      </c>
      <c r="I691" s="5">
        <v>0.71111111111111114</v>
      </c>
      <c r="J691" s="1">
        <f t="shared" si="20"/>
        <v>2023</v>
      </c>
      <c r="K691" t="str">
        <f t="shared" si="21"/>
        <v>Feb</v>
      </c>
    </row>
    <row r="692" spans="1:11" x14ac:dyDescent="0.35">
      <c r="A692">
        <v>693</v>
      </c>
      <c r="B692" t="s">
        <v>1</v>
      </c>
      <c r="C692" t="s">
        <v>2</v>
      </c>
      <c r="D692" t="s">
        <v>3</v>
      </c>
      <c r="E692" t="s">
        <v>70</v>
      </c>
      <c r="F692" t="str">
        <f>VLOOKUP(E692,Sheet1!A:B,2,FALSE)</f>
        <v>North Central</v>
      </c>
      <c r="G692" s="1" t="s">
        <v>15</v>
      </c>
      <c r="H692" s="3">
        <v>44996</v>
      </c>
      <c r="I692" s="5">
        <v>0.89513888888888893</v>
      </c>
      <c r="J692" s="1">
        <f t="shared" si="20"/>
        <v>2023</v>
      </c>
      <c r="K692" t="str">
        <f t="shared" si="21"/>
        <v>Mar</v>
      </c>
    </row>
    <row r="693" spans="1:11" x14ac:dyDescent="0.35">
      <c r="A693">
        <v>694</v>
      </c>
      <c r="B693" t="s">
        <v>114</v>
      </c>
      <c r="C693" t="s">
        <v>2</v>
      </c>
      <c r="D693" t="s">
        <v>3</v>
      </c>
      <c r="E693" t="s">
        <v>13</v>
      </c>
      <c r="F693" t="str">
        <f>VLOOKUP(E693,Sheet1!A:B,2,FALSE)</f>
        <v>South West</v>
      </c>
      <c r="G693" s="1" t="s">
        <v>15</v>
      </c>
      <c r="H693" s="3">
        <v>44996</v>
      </c>
      <c r="I693" s="5">
        <v>0.91597222222222219</v>
      </c>
      <c r="J693" s="1">
        <f t="shared" si="20"/>
        <v>2023</v>
      </c>
      <c r="K693" t="str">
        <f t="shared" si="21"/>
        <v>Mar</v>
      </c>
    </row>
    <row r="694" spans="1:11" x14ac:dyDescent="0.35">
      <c r="A694">
        <v>695</v>
      </c>
      <c r="B694" t="s">
        <v>49</v>
      </c>
      <c r="C694" t="s">
        <v>2</v>
      </c>
      <c r="D694" t="s">
        <v>3</v>
      </c>
      <c r="E694" t="s">
        <v>22</v>
      </c>
      <c r="F694" t="str">
        <f>VLOOKUP(E694,Sheet1!A:B,2,FALSE)</f>
        <v>South West</v>
      </c>
      <c r="G694" s="1" t="s">
        <v>15</v>
      </c>
      <c r="H694" s="3">
        <v>45027</v>
      </c>
      <c r="I694" s="5">
        <v>0.68680555555555556</v>
      </c>
      <c r="J694" s="1">
        <f t="shared" si="20"/>
        <v>2023</v>
      </c>
      <c r="K694" t="str">
        <f t="shared" si="21"/>
        <v>Apr</v>
      </c>
    </row>
    <row r="695" spans="1:11" x14ac:dyDescent="0.35">
      <c r="A695">
        <v>696</v>
      </c>
      <c r="B695" t="s">
        <v>66</v>
      </c>
      <c r="C695" t="s">
        <v>2</v>
      </c>
      <c r="D695" t="s">
        <v>3</v>
      </c>
      <c r="E695" t="s">
        <v>13</v>
      </c>
      <c r="F695" t="str">
        <f>VLOOKUP(E695,Sheet1!A:B,2,FALSE)</f>
        <v>South West</v>
      </c>
      <c r="G695" s="1" t="s">
        <v>15</v>
      </c>
      <c r="H695" s="3">
        <v>45088</v>
      </c>
      <c r="I695" s="5">
        <v>0.40138888888888891</v>
      </c>
      <c r="J695" s="1">
        <f t="shared" si="20"/>
        <v>2023</v>
      </c>
      <c r="K695" t="str">
        <f t="shared" si="21"/>
        <v>Jun</v>
      </c>
    </row>
    <row r="696" spans="1:11" x14ac:dyDescent="0.35">
      <c r="A696">
        <v>697</v>
      </c>
      <c r="B696" t="s">
        <v>49</v>
      </c>
      <c r="C696" t="s">
        <v>5</v>
      </c>
      <c r="D696" t="s">
        <v>3</v>
      </c>
      <c r="E696" t="s">
        <v>73</v>
      </c>
      <c r="F696" t="str">
        <f>VLOOKUP(E696,Sheet1!A:B,2,FALSE)</f>
        <v>South South</v>
      </c>
      <c r="G696" s="1" t="s">
        <v>15</v>
      </c>
      <c r="H696" s="3">
        <v>45088</v>
      </c>
      <c r="I696" s="5">
        <v>0.40347222222222223</v>
      </c>
      <c r="J696" s="1">
        <f t="shared" si="20"/>
        <v>2023</v>
      </c>
      <c r="K696" t="str">
        <f t="shared" si="21"/>
        <v>Jun</v>
      </c>
    </row>
    <row r="697" spans="1:11" x14ac:dyDescent="0.35">
      <c r="A697">
        <v>698</v>
      </c>
      <c r="B697" t="s">
        <v>49</v>
      </c>
      <c r="C697" t="s">
        <v>5</v>
      </c>
      <c r="D697" t="s">
        <v>3</v>
      </c>
      <c r="E697" t="s">
        <v>66</v>
      </c>
      <c r="F697" t="str">
        <f>VLOOKUP(E697,Sheet1!A:B,2,FALSE)</f>
        <v>Others</v>
      </c>
      <c r="G697" s="1" t="s">
        <v>15</v>
      </c>
      <c r="H697" s="3">
        <v>45088</v>
      </c>
      <c r="I697" s="5">
        <v>0.40902777777777777</v>
      </c>
      <c r="J697" s="1">
        <f t="shared" si="20"/>
        <v>2023</v>
      </c>
      <c r="K697" t="str">
        <f t="shared" si="21"/>
        <v>Jun</v>
      </c>
    </row>
    <row r="698" spans="1:11" x14ac:dyDescent="0.35">
      <c r="A698">
        <v>699</v>
      </c>
      <c r="B698" t="s">
        <v>49</v>
      </c>
      <c r="C698" t="s">
        <v>2</v>
      </c>
      <c r="D698" t="s">
        <v>3</v>
      </c>
      <c r="E698" t="s">
        <v>19</v>
      </c>
      <c r="F698" t="str">
        <f>VLOOKUP(E698,Sheet1!A:B,2,FALSE)</f>
        <v>South West</v>
      </c>
      <c r="G698" s="1" t="s">
        <v>15</v>
      </c>
      <c r="H698" s="3">
        <v>45088</v>
      </c>
      <c r="I698" s="5">
        <v>0.43263888888888891</v>
      </c>
      <c r="J698" s="1">
        <f t="shared" si="20"/>
        <v>2023</v>
      </c>
      <c r="K698" t="str">
        <f t="shared" si="21"/>
        <v>Jun</v>
      </c>
    </row>
    <row r="699" spans="1:11" x14ac:dyDescent="0.35">
      <c r="A699">
        <v>700</v>
      </c>
      <c r="B699" t="s">
        <v>154</v>
      </c>
      <c r="C699" t="s">
        <v>2</v>
      </c>
      <c r="D699" t="s">
        <v>3</v>
      </c>
      <c r="E699" s="1" t="s">
        <v>18</v>
      </c>
      <c r="F699" t="str">
        <f>VLOOKUP(E699,Sheet1!A:B,2,FALSE)</f>
        <v>South East</v>
      </c>
      <c r="G699" s="1" t="s">
        <v>15</v>
      </c>
      <c r="H699" s="3">
        <v>45088</v>
      </c>
      <c r="I699" s="5">
        <v>0.44513888888888886</v>
      </c>
      <c r="J699" s="1">
        <f t="shared" si="20"/>
        <v>2023</v>
      </c>
      <c r="K699" t="str">
        <f t="shared" si="21"/>
        <v>Jun</v>
      </c>
    </row>
    <row r="700" spans="1:11" x14ac:dyDescent="0.35">
      <c r="A700">
        <v>701</v>
      </c>
      <c r="B700" t="s">
        <v>9</v>
      </c>
      <c r="C700" t="s">
        <v>5</v>
      </c>
      <c r="D700" t="s">
        <v>3</v>
      </c>
      <c r="E700" t="s">
        <v>8</v>
      </c>
      <c r="F700" t="str">
        <f>VLOOKUP(E700,Sheet1!A:B,2,FALSE)</f>
        <v>South West</v>
      </c>
      <c r="G700" s="1" t="s">
        <v>15</v>
      </c>
      <c r="H700" s="3">
        <v>45088</v>
      </c>
      <c r="I700" s="5">
        <v>0.44583333333333336</v>
      </c>
      <c r="J700" s="1">
        <f t="shared" si="20"/>
        <v>2023</v>
      </c>
      <c r="K700" t="str">
        <f t="shared" si="21"/>
        <v>Jun</v>
      </c>
    </row>
    <row r="701" spans="1:11" x14ac:dyDescent="0.35">
      <c r="A701">
        <v>702</v>
      </c>
      <c r="B701" t="s">
        <v>25</v>
      </c>
      <c r="C701" t="s">
        <v>2</v>
      </c>
      <c r="D701" t="s">
        <v>3</v>
      </c>
      <c r="E701" t="s">
        <v>13</v>
      </c>
      <c r="F701" t="str">
        <f>VLOOKUP(E701,Sheet1!A:B,2,FALSE)</f>
        <v>South West</v>
      </c>
      <c r="G701" s="1" t="s">
        <v>15</v>
      </c>
      <c r="H701" s="3">
        <v>45088</v>
      </c>
      <c r="I701" s="5">
        <v>0.44791666666666669</v>
      </c>
      <c r="J701" s="1">
        <f t="shared" si="20"/>
        <v>2023</v>
      </c>
      <c r="K701" t="str">
        <f t="shared" si="21"/>
        <v>Jun</v>
      </c>
    </row>
    <row r="702" spans="1:11" x14ac:dyDescent="0.35">
      <c r="A702">
        <v>703</v>
      </c>
      <c r="B702" t="s">
        <v>49</v>
      </c>
      <c r="C702" t="s">
        <v>2</v>
      </c>
      <c r="D702" t="s">
        <v>3</v>
      </c>
      <c r="E702" s="1" t="s">
        <v>20</v>
      </c>
      <c r="F702" t="str">
        <f>VLOOKUP(E702,Sheet1!A:B,2,FALSE)</f>
        <v>South East</v>
      </c>
      <c r="G702" s="1" t="s">
        <v>15</v>
      </c>
      <c r="H702" s="3">
        <v>45088</v>
      </c>
      <c r="I702" s="5">
        <v>0.48958333333333331</v>
      </c>
      <c r="J702" s="1">
        <f t="shared" si="20"/>
        <v>2023</v>
      </c>
      <c r="K702" t="str">
        <f t="shared" si="21"/>
        <v>Jun</v>
      </c>
    </row>
    <row r="703" spans="1:11" x14ac:dyDescent="0.35">
      <c r="A703">
        <v>704</v>
      </c>
      <c r="B703" t="s">
        <v>25</v>
      </c>
      <c r="C703" t="s">
        <v>2</v>
      </c>
      <c r="D703" t="s">
        <v>3</v>
      </c>
      <c r="E703" t="s">
        <v>8</v>
      </c>
      <c r="F703" t="str">
        <f>VLOOKUP(E703,Sheet1!A:B,2,FALSE)</f>
        <v>South West</v>
      </c>
      <c r="G703" s="1" t="s">
        <v>15</v>
      </c>
      <c r="H703" s="3">
        <v>45088</v>
      </c>
      <c r="I703" s="5">
        <v>0.50972222222222219</v>
      </c>
      <c r="J703" s="1">
        <f t="shared" si="20"/>
        <v>2023</v>
      </c>
      <c r="K703" t="str">
        <f t="shared" si="21"/>
        <v>Jun</v>
      </c>
    </row>
    <row r="704" spans="1:11" x14ac:dyDescent="0.35">
      <c r="A704">
        <v>705</v>
      </c>
      <c r="B704" t="s">
        <v>49</v>
      </c>
      <c r="C704" t="s">
        <v>2</v>
      </c>
      <c r="D704" t="s">
        <v>3</v>
      </c>
      <c r="E704" t="s">
        <v>4</v>
      </c>
      <c r="F704" t="str">
        <f>VLOOKUP(E704,Sheet1!A:B,2,FALSE)</f>
        <v>South West</v>
      </c>
      <c r="G704" s="1" t="s">
        <v>15</v>
      </c>
      <c r="H704" s="3">
        <v>45088</v>
      </c>
      <c r="I704" s="5">
        <v>0.58263888888888893</v>
      </c>
      <c r="J704" s="1">
        <f t="shared" si="20"/>
        <v>2023</v>
      </c>
      <c r="K704" t="str">
        <f t="shared" si="21"/>
        <v>Jun</v>
      </c>
    </row>
    <row r="705" spans="1:11" x14ac:dyDescent="0.35">
      <c r="A705">
        <v>706</v>
      </c>
      <c r="B705" t="s">
        <v>54</v>
      </c>
      <c r="C705" t="s">
        <v>2</v>
      </c>
      <c r="D705" t="s">
        <v>3</v>
      </c>
      <c r="E705" t="s">
        <v>13</v>
      </c>
      <c r="F705" t="str">
        <f>VLOOKUP(E705,Sheet1!A:B,2,FALSE)</f>
        <v>South West</v>
      </c>
      <c r="G705" s="1" t="s">
        <v>15</v>
      </c>
      <c r="H705" s="3">
        <v>45088</v>
      </c>
      <c r="I705" s="5">
        <v>0.59861111111111109</v>
      </c>
      <c r="J705" s="1">
        <f t="shared" si="20"/>
        <v>2023</v>
      </c>
      <c r="K705" t="str">
        <f t="shared" si="21"/>
        <v>Jun</v>
      </c>
    </row>
    <row r="706" spans="1:11" x14ac:dyDescent="0.35">
      <c r="A706">
        <v>707</v>
      </c>
      <c r="B706" t="s">
        <v>49</v>
      </c>
      <c r="C706" t="s">
        <v>2</v>
      </c>
      <c r="D706" t="s">
        <v>7</v>
      </c>
      <c r="E706" t="s">
        <v>66</v>
      </c>
      <c r="F706" t="str">
        <f>VLOOKUP(E706,Sheet1!A:B,2,FALSE)</f>
        <v>Others</v>
      </c>
      <c r="G706" s="1" t="s">
        <v>15</v>
      </c>
      <c r="H706" s="3">
        <v>45088</v>
      </c>
      <c r="I706" s="5">
        <v>0.60624999999999996</v>
      </c>
      <c r="J706" s="1">
        <f t="shared" si="20"/>
        <v>2023</v>
      </c>
      <c r="K706" t="str">
        <f t="shared" si="21"/>
        <v>Jun</v>
      </c>
    </row>
    <row r="707" spans="1:11" x14ac:dyDescent="0.35">
      <c r="A707">
        <v>708</v>
      </c>
      <c r="B707" t="s">
        <v>114</v>
      </c>
      <c r="C707" t="s">
        <v>2</v>
      </c>
      <c r="D707" t="s">
        <v>3</v>
      </c>
      <c r="E707" t="s">
        <v>4</v>
      </c>
      <c r="F707" t="str">
        <f>VLOOKUP(E707,Sheet1!A:B,2,FALSE)</f>
        <v>South West</v>
      </c>
      <c r="G707" s="1" t="s">
        <v>15</v>
      </c>
      <c r="H707" s="3">
        <v>45088</v>
      </c>
      <c r="I707" s="5">
        <v>0.63541666666666663</v>
      </c>
      <c r="J707" s="1">
        <f t="shared" ref="J707:J770" si="22">YEAR(H707)</f>
        <v>2023</v>
      </c>
      <c r="K707" t="str">
        <f t="shared" ref="K707:K770" si="23">TEXT(H707,"mmm")</f>
        <v>Jun</v>
      </c>
    </row>
    <row r="708" spans="1:11" x14ac:dyDescent="0.35">
      <c r="A708">
        <v>709</v>
      </c>
      <c r="B708" t="s">
        <v>114</v>
      </c>
      <c r="C708" t="s">
        <v>2</v>
      </c>
      <c r="D708" t="s">
        <v>3</v>
      </c>
      <c r="E708" t="s">
        <v>8</v>
      </c>
      <c r="F708" t="str">
        <f>VLOOKUP(E708,Sheet1!A:B,2,FALSE)</f>
        <v>South West</v>
      </c>
      <c r="G708" s="1" t="s">
        <v>15</v>
      </c>
      <c r="H708" s="3">
        <v>45088</v>
      </c>
      <c r="I708" s="5">
        <v>0.64652777777777781</v>
      </c>
      <c r="J708" s="1">
        <f t="shared" si="22"/>
        <v>2023</v>
      </c>
      <c r="K708" t="str">
        <f t="shared" si="23"/>
        <v>Jun</v>
      </c>
    </row>
    <row r="709" spans="1:11" x14ac:dyDescent="0.35">
      <c r="A709">
        <v>710</v>
      </c>
      <c r="B709" t="s">
        <v>114</v>
      </c>
      <c r="C709" t="s">
        <v>2</v>
      </c>
      <c r="D709" t="s">
        <v>3</v>
      </c>
      <c r="E709" t="s">
        <v>13</v>
      </c>
      <c r="F709" t="str">
        <f>VLOOKUP(E709,Sheet1!A:B,2,FALSE)</f>
        <v>South West</v>
      </c>
      <c r="G709" s="1" t="s">
        <v>15</v>
      </c>
      <c r="H709" s="3">
        <v>45088</v>
      </c>
      <c r="I709" s="5">
        <v>0.70694444444444449</v>
      </c>
      <c r="J709" s="1">
        <f t="shared" si="22"/>
        <v>2023</v>
      </c>
      <c r="K709" t="str">
        <f t="shared" si="23"/>
        <v>Jun</v>
      </c>
    </row>
    <row r="710" spans="1:11" x14ac:dyDescent="0.35">
      <c r="A710">
        <v>711</v>
      </c>
      <c r="B710" t="s">
        <v>1</v>
      </c>
      <c r="C710" t="s">
        <v>2</v>
      </c>
      <c r="D710" t="s">
        <v>3</v>
      </c>
      <c r="E710" t="s">
        <v>79</v>
      </c>
      <c r="F710" t="str">
        <f>VLOOKUP(E710,Sheet1!A:B,2,FALSE)</f>
        <v>Others</v>
      </c>
      <c r="G710" s="1" t="s">
        <v>79</v>
      </c>
      <c r="H710" s="3">
        <v>45118</v>
      </c>
      <c r="I710" s="5">
        <v>0.17152777777777778</v>
      </c>
      <c r="J710" s="1">
        <f t="shared" si="22"/>
        <v>2023</v>
      </c>
      <c r="K710" t="str">
        <f t="shared" si="23"/>
        <v>Jul</v>
      </c>
    </row>
    <row r="711" spans="1:11" x14ac:dyDescent="0.35">
      <c r="A711">
        <v>712</v>
      </c>
      <c r="B711" t="s">
        <v>38</v>
      </c>
      <c r="C711" t="s">
        <v>2</v>
      </c>
      <c r="D711" t="s">
        <v>6</v>
      </c>
      <c r="E711" t="s">
        <v>22</v>
      </c>
      <c r="F711" t="str">
        <f>VLOOKUP(E711,Sheet1!A:B,2,FALSE)</f>
        <v>South West</v>
      </c>
      <c r="G711" s="1" t="s">
        <v>15</v>
      </c>
      <c r="H711" s="3">
        <v>45118</v>
      </c>
      <c r="I711" s="5">
        <v>0.37083333333333335</v>
      </c>
      <c r="J711" s="1">
        <f t="shared" si="22"/>
        <v>2023</v>
      </c>
      <c r="K711" t="str">
        <f t="shared" si="23"/>
        <v>Jul</v>
      </c>
    </row>
    <row r="712" spans="1:11" x14ac:dyDescent="0.35">
      <c r="A712">
        <v>713</v>
      </c>
      <c r="B712" t="s">
        <v>49</v>
      </c>
      <c r="C712" t="s">
        <v>5</v>
      </c>
      <c r="D712" t="s">
        <v>3</v>
      </c>
      <c r="E712" t="s">
        <v>4</v>
      </c>
      <c r="F712" t="str">
        <f>VLOOKUP(E712,Sheet1!A:B,2,FALSE)</f>
        <v>South West</v>
      </c>
      <c r="G712" s="1" t="s">
        <v>15</v>
      </c>
      <c r="H712" s="3">
        <v>45118</v>
      </c>
      <c r="I712" s="5">
        <v>0.37291666666666667</v>
      </c>
      <c r="J712" s="1">
        <f t="shared" si="22"/>
        <v>2023</v>
      </c>
      <c r="K712" t="str">
        <f t="shared" si="23"/>
        <v>Jul</v>
      </c>
    </row>
    <row r="713" spans="1:11" x14ac:dyDescent="0.35">
      <c r="A713">
        <v>714</v>
      </c>
      <c r="B713" t="s">
        <v>55</v>
      </c>
      <c r="C713" t="s">
        <v>2</v>
      </c>
      <c r="D713" t="s">
        <v>66</v>
      </c>
      <c r="E713" t="s">
        <v>4</v>
      </c>
      <c r="F713" t="str">
        <f>VLOOKUP(E713,Sheet1!A:B,2,FALSE)</f>
        <v>South West</v>
      </c>
      <c r="G713" s="1" t="s">
        <v>15</v>
      </c>
      <c r="H713" s="3">
        <v>45118</v>
      </c>
      <c r="I713" s="5">
        <v>0.43472222222222223</v>
      </c>
      <c r="J713" s="1">
        <f t="shared" si="22"/>
        <v>2023</v>
      </c>
      <c r="K713" t="str">
        <f t="shared" si="23"/>
        <v>Jul</v>
      </c>
    </row>
    <row r="714" spans="1:11" x14ac:dyDescent="0.35">
      <c r="A714">
        <v>715</v>
      </c>
      <c r="B714" t="s">
        <v>25</v>
      </c>
      <c r="C714" t="s">
        <v>5</v>
      </c>
      <c r="D714" t="s">
        <v>3</v>
      </c>
      <c r="E714" t="s">
        <v>4</v>
      </c>
      <c r="F714" t="str">
        <f>VLOOKUP(E714,Sheet1!A:B,2,FALSE)</f>
        <v>South West</v>
      </c>
      <c r="G714" s="1" t="s">
        <v>15</v>
      </c>
      <c r="H714" s="3">
        <v>45149</v>
      </c>
      <c r="I714" s="5">
        <v>0.40486111111111112</v>
      </c>
      <c r="J714" s="1">
        <f t="shared" si="22"/>
        <v>2023</v>
      </c>
      <c r="K714" t="str">
        <f t="shared" si="23"/>
        <v>Aug</v>
      </c>
    </row>
    <row r="715" spans="1:11" x14ac:dyDescent="0.35">
      <c r="A715">
        <v>716</v>
      </c>
      <c r="B715" t="s">
        <v>49</v>
      </c>
      <c r="C715" t="s">
        <v>2</v>
      </c>
      <c r="D715" t="s">
        <v>3</v>
      </c>
      <c r="E715" t="s">
        <v>41</v>
      </c>
      <c r="F715" t="str">
        <f>VLOOKUP(E715,Sheet1!A:B,2,FALSE)</f>
        <v>South South</v>
      </c>
      <c r="G715" s="1" t="s">
        <v>15</v>
      </c>
      <c r="H715" s="3">
        <v>45149</v>
      </c>
      <c r="I715" s="5">
        <v>0.62083333333333335</v>
      </c>
      <c r="J715" s="1">
        <f t="shared" si="22"/>
        <v>2023</v>
      </c>
      <c r="K715" t="str">
        <f t="shared" si="23"/>
        <v>Aug</v>
      </c>
    </row>
    <row r="716" spans="1:11" x14ac:dyDescent="0.35">
      <c r="A716">
        <v>717</v>
      </c>
      <c r="B716" t="s">
        <v>49</v>
      </c>
      <c r="C716" t="s">
        <v>5</v>
      </c>
      <c r="D716" t="s">
        <v>3</v>
      </c>
      <c r="E716" t="s">
        <v>13</v>
      </c>
      <c r="F716" t="str">
        <f>VLOOKUP(E716,Sheet1!A:B,2,FALSE)</f>
        <v>South West</v>
      </c>
      <c r="G716" s="1" t="s">
        <v>15</v>
      </c>
      <c r="H716" s="3">
        <v>45149</v>
      </c>
      <c r="I716" s="5">
        <v>0.81388888888888888</v>
      </c>
      <c r="J716" s="1">
        <f t="shared" si="22"/>
        <v>2023</v>
      </c>
      <c r="K716" t="str">
        <f t="shared" si="23"/>
        <v>Aug</v>
      </c>
    </row>
    <row r="717" spans="1:11" x14ac:dyDescent="0.35">
      <c r="A717">
        <v>718</v>
      </c>
      <c r="B717" t="s">
        <v>66</v>
      </c>
      <c r="C717" t="s">
        <v>2</v>
      </c>
      <c r="D717" t="s">
        <v>66</v>
      </c>
      <c r="E717" t="s">
        <v>4</v>
      </c>
      <c r="F717" t="str">
        <f>VLOOKUP(E717,Sheet1!A:B,2,FALSE)</f>
        <v>South West</v>
      </c>
      <c r="G717" s="1" t="s">
        <v>15</v>
      </c>
      <c r="H717" s="3">
        <v>45149</v>
      </c>
      <c r="I717" s="5">
        <v>0.96666666666666667</v>
      </c>
      <c r="J717" s="1">
        <f t="shared" si="22"/>
        <v>2023</v>
      </c>
      <c r="K717" t="str">
        <f t="shared" si="23"/>
        <v>Aug</v>
      </c>
    </row>
    <row r="718" spans="1:11" x14ac:dyDescent="0.35">
      <c r="A718">
        <v>719</v>
      </c>
      <c r="B718" t="s">
        <v>122</v>
      </c>
      <c r="C718" t="s">
        <v>2</v>
      </c>
      <c r="D718" t="s">
        <v>3</v>
      </c>
      <c r="E718" t="s">
        <v>13</v>
      </c>
      <c r="F718" t="str">
        <f>VLOOKUP(E718,Sheet1!A:B,2,FALSE)</f>
        <v>South West</v>
      </c>
      <c r="G718" s="1" t="s">
        <v>15</v>
      </c>
      <c r="H718" s="3">
        <v>45149</v>
      </c>
      <c r="I718" s="5">
        <v>0.98888888888888893</v>
      </c>
      <c r="J718" s="1">
        <f t="shared" si="22"/>
        <v>2023</v>
      </c>
      <c r="K718" t="str">
        <f t="shared" si="23"/>
        <v>Aug</v>
      </c>
    </row>
    <row r="719" spans="1:11" x14ac:dyDescent="0.35">
      <c r="A719">
        <v>720</v>
      </c>
      <c r="B719" t="s">
        <v>1</v>
      </c>
      <c r="C719" t="s">
        <v>2</v>
      </c>
      <c r="D719" t="s">
        <v>3</v>
      </c>
      <c r="E719" t="s">
        <v>4</v>
      </c>
      <c r="F719" t="str">
        <f>VLOOKUP(E719,Sheet1!A:B,2,FALSE)</f>
        <v>South West</v>
      </c>
      <c r="G719" s="1" t="s">
        <v>15</v>
      </c>
      <c r="H719" s="3">
        <v>45180</v>
      </c>
      <c r="I719" s="5">
        <v>4.1666666666666666E-3</v>
      </c>
      <c r="J719" s="1">
        <f t="shared" si="22"/>
        <v>2023</v>
      </c>
      <c r="K719" t="str">
        <f t="shared" si="23"/>
        <v>Sep</v>
      </c>
    </row>
    <row r="720" spans="1:11" x14ac:dyDescent="0.35">
      <c r="A720">
        <v>721</v>
      </c>
      <c r="B720" t="s">
        <v>49</v>
      </c>
      <c r="C720" t="s">
        <v>5</v>
      </c>
      <c r="D720" t="s">
        <v>3</v>
      </c>
      <c r="E720" t="s">
        <v>4</v>
      </c>
      <c r="F720" t="str">
        <f>VLOOKUP(E720,Sheet1!A:B,2,FALSE)</f>
        <v>South West</v>
      </c>
      <c r="G720" s="1" t="s">
        <v>15</v>
      </c>
      <c r="H720" s="3">
        <v>45180</v>
      </c>
      <c r="I720" s="5">
        <v>0.29791666666666666</v>
      </c>
      <c r="J720" s="1">
        <f t="shared" si="22"/>
        <v>2023</v>
      </c>
      <c r="K720" t="str">
        <f t="shared" si="23"/>
        <v>Sep</v>
      </c>
    </row>
    <row r="721" spans="1:11" x14ac:dyDescent="0.35">
      <c r="A721">
        <v>722</v>
      </c>
      <c r="B721" t="s">
        <v>49</v>
      </c>
      <c r="C721" t="s">
        <v>2</v>
      </c>
      <c r="D721" t="s">
        <v>3</v>
      </c>
      <c r="E721" t="s">
        <v>72</v>
      </c>
      <c r="F721" t="str">
        <f>VLOOKUP(E721,Sheet1!A:B,2,FALSE)</f>
        <v>North Central</v>
      </c>
      <c r="G721" s="1" t="s">
        <v>15</v>
      </c>
      <c r="H721" s="3">
        <v>45180</v>
      </c>
      <c r="I721" s="5">
        <v>0.43541666666666667</v>
      </c>
      <c r="J721" s="1">
        <f t="shared" si="22"/>
        <v>2023</v>
      </c>
      <c r="K721" t="str">
        <f t="shared" si="23"/>
        <v>Sep</v>
      </c>
    </row>
    <row r="722" spans="1:11" x14ac:dyDescent="0.35">
      <c r="A722">
        <v>723</v>
      </c>
      <c r="B722" t="s">
        <v>121</v>
      </c>
      <c r="C722" t="s">
        <v>2</v>
      </c>
      <c r="D722" t="s">
        <v>3</v>
      </c>
      <c r="E722" t="s">
        <v>4</v>
      </c>
      <c r="F722" t="str">
        <f>VLOOKUP(E722,Sheet1!A:B,2,FALSE)</f>
        <v>South West</v>
      </c>
      <c r="G722" s="1" t="s">
        <v>15</v>
      </c>
      <c r="H722" s="3">
        <v>45180</v>
      </c>
      <c r="I722" s="5">
        <v>0.44236111111111109</v>
      </c>
      <c r="J722" s="1">
        <f t="shared" si="22"/>
        <v>2023</v>
      </c>
      <c r="K722" t="str">
        <f t="shared" si="23"/>
        <v>Sep</v>
      </c>
    </row>
    <row r="723" spans="1:11" x14ac:dyDescent="0.35">
      <c r="A723">
        <v>724</v>
      </c>
      <c r="B723" t="s">
        <v>114</v>
      </c>
      <c r="C723" t="s">
        <v>5</v>
      </c>
      <c r="D723" t="s">
        <v>6</v>
      </c>
      <c r="E723" t="s">
        <v>79</v>
      </c>
      <c r="F723" t="str">
        <f>VLOOKUP(E723,Sheet1!A:B,2,FALSE)</f>
        <v>Others</v>
      </c>
      <c r="G723" s="1" t="s">
        <v>79</v>
      </c>
      <c r="H723" s="3">
        <v>45180</v>
      </c>
      <c r="I723" s="5">
        <v>0.44374999999999998</v>
      </c>
      <c r="J723" s="1">
        <f t="shared" si="22"/>
        <v>2023</v>
      </c>
      <c r="K723" t="str">
        <f t="shared" si="23"/>
        <v>Sep</v>
      </c>
    </row>
    <row r="724" spans="1:11" x14ac:dyDescent="0.35">
      <c r="A724">
        <v>725</v>
      </c>
      <c r="B724" t="s">
        <v>1</v>
      </c>
      <c r="C724" t="s">
        <v>5</v>
      </c>
      <c r="D724" t="s">
        <v>3</v>
      </c>
      <c r="E724" t="s">
        <v>4</v>
      </c>
      <c r="F724" t="str">
        <f>VLOOKUP(E724,Sheet1!A:B,2,FALSE)</f>
        <v>South West</v>
      </c>
      <c r="G724" s="1" t="s">
        <v>15</v>
      </c>
      <c r="H724" s="3">
        <v>45180</v>
      </c>
      <c r="I724" s="5">
        <v>0.46736111111111112</v>
      </c>
      <c r="J724" s="1">
        <f t="shared" si="22"/>
        <v>2023</v>
      </c>
      <c r="K724" t="str">
        <f t="shared" si="23"/>
        <v>Sep</v>
      </c>
    </row>
    <row r="725" spans="1:11" x14ac:dyDescent="0.35">
      <c r="A725">
        <v>726</v>
      </c>
      <c r="B725" t="s">
        <v>23</v>
      </c>
      <c r="C725" t="s">
        <v>2</v>
      </c>
      <c r="D725" t="s">
        <v>3</v>
      </c>
      <c r="E725" t="s">
        <v>56</v>
      </c>
      <c r="F725" t="str">
        <f>VLOOKUP(E725,Sheet1!A:B,2,FALSE)</f>
        <v>North Central</v>
      </c>
      <c r="G725" s="1" t="s">
        <v>15</v>
      </c>
      <c r="H725" s="3">
        <v>45180</v>
      </c>
      <c r="I725" s="5">
        <v>0.47569444444444442</v>
      </c>
      <c r="J725" s="1">
        <f t="shared" si="22"/>
        <v>2023</v>
      </c>
      <c r="K725" t="str">
        <f t="shared" si="23"/>
        <v>Sep</v>
      </c>
    </row>
    <row r="726" spans="1:11" x14ac:dyDescent="0.35">
      <c r="A726">
        <v>727</v>
      </c>
      <c r="B726" t="s">
        <v>12</v>
      </c>
      <c r="C726" t="s">
        <v>2</v>
      </c>
      <c r="D726" t="s">
        <v>3</v>
      </c>
      <c r="E726" t="s">
        <v>70</v>
      </c>
      <c r="F726" t="str">
        <f>VLOOKUP(E726,Sheet1!A:B,2,FALSE)</f>
        <v>North Central</v>
      </c>
      <c r="G726" s="1" t="s">
        <v>15</v>
      </c>
      <c r="H726" s="3">
        <v>45180</v>
      </c>
      <c r="I726" s="5">
        <v>0.50902777777777775</v>
      </c>
      <c r="J726" s="1">
        <f t="shared" si="22"/>
        <v>2023</v>
      </c>
      <c r="K726" t="str">
        <f t="shared" si="23"/>
        <v>Sep</v>
      </c>
    </row>
    <row r="727" spans="1:11" x14ac:dyDescent="0.35">
      <c r="A727">
        <v>728</v>
      </c>
      <c r="B727" t="s">
        <v>1</v>
      </c>
      <c r="C727" t="s">
        <v>2</v>
      </c>
      <c r="D727" t="s">
        <v>3</v>
      </c>
      <c r="E727" t="s">
        <v>4</v>
      </c>
      <c r="F727" t="str">
        <f>VLOOKUP(E727,Sheet1!A:B,2,FALSE)</f>
        <v>South West</v>
      </c>
      <c r="G727" s="1" t="s">
        <v>15</v>
      </c>
      <c r="H727" s="3">
        <v>45180</v>
      </c>
      <c r="I727" s="5">
        <v>0.58958333333333335</v>
      </c>
      <c r="J727" s="1">
        <f t="shared" si="22"/>
        <v>2023</v>
      </c>
      <c r="K727" t="str">
        <f t="shared" si="23"/>
        <v>Sep</v>
      </c>
    </row>
    <row r="728" spans="1:11" x14ac:dyDescent="0.35">
      <c r="A728">
        <v>729</v>
      </c>
      <c r="B728" t="s">
        <v>25</v>
      </c>
      <c r="C728" t="s">
        <v>5</v>
      </c>
      <c r="D728" t="s">
        <v>3</v>
      </c>
      <c r="E728" t="s">
        <v>4</v>
      </c>
      <c r="F728" t="str">
        <f>VLOOKUP(E728,Sheet1!A:B,2,FALSE)</f>
        <v>South West</v>
      </c>
      <c r="G728" s="1" t="s">
        <v>15</v>
      </c>
      <c r="H728" s="3">
        <v>45210</v>
      </c>
      <c r="I728" s="5">
        <v>0.48125000000000001</v>
      </c>
      <c r="J728" s="1">
        <f t="shared" si="22"/>
        <v>2023</v>
      </c>
      <c r="K728" t="str">
        <f t="shared" si="23"/>
        <v>Oct</v>
      </c>
    </row>
    <row r="729" spans="1:11" x14ac:dyDescent="0.35">
      <c r="A729">
        <v>730</v>
      </c>
      <c r="B729" t="s">
        <v>25</v>
      </c>
      <c r="C729" t="s">
        <v>5</v>
      </c>
      <c r="D729" t="s">
        <v>3</v>
      </c>
      <c r="E729" t="s">
        <v>4</v>
      </c>
      <c r="F729" t="str">
        <f>VLOOKUP(E729,Sheet1!A:B,2,FALSE)</f>
        <v>South West</v>
      </c>
      <c r="G729" s="1" t="s">
        <v>15</v>
      </c>
      <c r="H729" s="3">
        <v>45210</v>
      </c>
      <c r="I729" s="5">
        <v>0.48472222222222222</v>
      </c>
      <c r="J729" s="1">
        <f t="shared" si="22"/>
        <v>2023</v>
      </c>
      <c r="K729" t="str">
        <f t="shared" si="23"/>
        <v>Oct</v>
      </c>
    </row>
    <row r="730" spans="1:11" x14ac:dyDescent="0.35">
      <c r="A730">
        <v>731</v>
      </c>
      <c r="B730" t="s">
        <v>148</v>
      </c>
      <c r="C730" t="s">
        <v>2</v>
      </c>
      <c r="D730" t="s">
        <v>3</v>
      </c>
      <c r="E730" t="s">
        <v>4</v>
      </c>
      <c r="F730" t="str">
        <f>VLOOKUP(E730,Sheet1!A:B,2,FALSE)</f>
        <v>South West</v>
      </c>
      <c r="G730" s="1" t="s">
        <v>15</v>
      </c>
      <c r="H730" s="3">
        <v>45210</v>
      </c>
      <c r="I730" s="5">
        <v>0.49513888888888891</v>
      </c>
      <c r="J730" s="1">
        <f t="shared" si="22"/>
        <v>2023</v>
      </c>
      <c r="K730" t="str">
        <f t="shared" si="23"/>
        <v>Oct</v>
      </c>
    </row>
    <row r="731" spans="1:11" x14ac:dyDescent="0.35">
      <c r="A731">
        <v>732</v>
      </c>
      <c r="B731" t="s">
        <v>148</v>
      </c>
      <c r="C731" t="s">
        <v>2</v>
      </c>
      <c r="D731" t="s">
        <v>3</v>
      </c>
      <c r="E731" t="s">
        <v>4</v>
      </c>
      <c r="F731" t="str">
        <f>VLOOKUP(E731,Sheet1!A:B,2,FALSE)</f>
        <v>South West</v>
      </c>
      <c r="G731" s="1" t="s">
        <v>15</v>
      </c>
      <c r="H731" s="3">
        <v>45210</v>
      </c>
      <c r="I731" s="5">
        <v>0.49513888888888891</v>
      </c>
      <c r="J731" s="1">
        <f t="shared" si="22"/>
        <v>2023</v>
      </c>
      <c r="K731" t="str">
        <f t="shared" si="23"/>
        <v>Oct</v>
      </c>
    </row>
    <row r="732" spans="1:11" x14ac:dyDescent="0.35">
      <c r="A732">
        <v>733</v>
      </c>
      <c r="B732" t="s">
        <v>66</v>
      </c>
      <c r="C732" t="s">
        <v>2</v>
      </c>
      <c r="D732" t="s">
        <v>3</v>
      </c>
      <c r="E732" t="s">
        <v>4</v>
      </c>
      <c r="F732" t="str">
        <f>VLOOKUP(E732,Sheet1!A:B,2,FALSE)</f>
        <v>South West</v>
      </c>
      <c r="G732" s="1" t="s">
        <v>15</v>
      </c>
      <c r="H732" s="3">
        <v>45210</v>
      </c>
      <c r="I732" s="5">
        <v>0.54374999999999996</v>
      </c>
      <c r="J732" s="1">
        <f t="shared" si="22"/>
        <v>2023</v>
      </c>
      <c r="K732" t="str">
        <f t="shared" si="23"/>
        <v>Oct</v>
      </c>
    </row>
    <row r="733" spans="1:11" x14ac:dyDescent="0.35">
      <c r="A733">
        <v>734</v>
      </c>
      <c r="B733" t="s">
        <v>130</v>
      </c>
      <c r="C733" t="s">
        <v>2</v>
      </c>
      <c r="D733" t="s">
        <v>66</v>
      </c>
      <c r="E733" t="s">
        <v>8</v>
      </c>
      <c r="F733" t="str">
        <f>VLOOKUP(E733,Sheet1!A:B,2,FALSE)</f>
        <v>South West</v>
      </c>
      <c r="G733" s="1" t="s">
        <v>15</v>
      </c>
      <c r="H733" s="3">
        <v>45210</v>
      </c>
      <c r="I733" s="5">
        <v>0.55902777777777779</v>
      </c>
      <c r="J733" s="1">
        <f t="shared" si="22"/>
        <v>2023</v>
      </c>
      <c r="K733" t="str">
        <f t="shared" si="23"/>
        <v>Oct</v>
      </c>
    </row>
    <row r="734" spans="1:11" x14ac:dyDescent="0.35">
      <c r="A734">
        <v>735</v>
      </c>
      <c r="B734" t="s">
        <v>23</v>
      </c>
      <c r="C734" t="s">
        <v>5</v>
      </c>
      <c r="D734" t="s">
        <v>6</v>
      </c>
      <c r="E734" t="s">
        <v>4</v>
      </c>
      <c r="F734" t="str">
        <f>VLOOKUP(E734,Sheet1!A:B,2,FALSE)</f>
        <v>South West</v>
      </c>
      <c r="G734" s="1" t="s">
        <v>15</v>
      </c>
      <c r="H734" s="3">
        <v>45210</v>
      </c>
      <c r="I734" s="5">
        <v>0.57152777777777775</v>
      </c>
      <c r="J734" s="1">
        <f t="shared" si="22"/>
        <v>2023</v>
      </c>
      <c r="K734" t="str">
        <f t="shared" si="23"/>
        <v>Oct</v>
      </c>
    </row>
    <row r="735" spans="1:11" x14ac:dyDescent="0.35">
      <c r="A735">
        <v>736</v>
      </c>
      <c r="B735" t="s">
        <v>104</v>
      </c>
      <c r="C735" t="s">
        <v>2</v>
      </c>
      <c r="D735" t="s">
        <v>3</v>
      </c>
      <c r="E735" t="s">
        <v>4</v>
      </c>
      <c r="F735" t="str">
        <f>VLOOKUP(E735,Sheet1!A:B,2,FALSE)</f>
        <v>South West</v>
      </c>
      <c r="G735" s="1" t="s">
        <v>15</v>
      </c>
      <c r="H735" s="3">
        <v>45210</v>
      </c>
      <c r="I735" s="5">
        <v>0.77152777777777781</v>
      </c>
      <c r="J735" s="1">
        <f t="shared" si="22"/>
        <v>2023</v>
      </c>
      <c r="K735" t="str">
        <f t="shared" si="23"/>
        <v>Oct</v>
      </c>
    </row>
    <row r="736" spans="1:11" x14ac:dyDescent="0.35">
      <c r="A736">
        <v>737</v>
      </c>
      <c r="B736" t="s">
        <v>49</v>
      </c>
      <c r="C736" t="s">
        <v>5</v>
      </c>
      <c r="D736" t="s">
        <v>3</v>
      </c>
      <c r="E736" t="s">
        <v>4</v>
      </c>
      <c r="F736" t="str">
        <f>VLOOKUP(E736,Sheet1!A:B,2,FALSE)</f>
        <v>South West</v>
      </c>
      <c r="G736" s="1" t="s">
        <v>15</v>
      </c>
      <c r="H736" s="3">
        <v>45241</v>
      </c>
      <c r="I736" s="5">
        <v>0.55000000000000004</v>
      </c>
      <c r="J736" s="1">
        <f t="shared" si="22"/>
        <v>2023</v>
      </c>
      <c r="K736" t="str">
        <f t="shared" si="23"/>
        <v>Nov</v>
      </c>
    </row>
    <row r="737" spans="1:11" x14ac:dyDescent="0.35">
      <c r="A737">
        <v>738</v>
      </c>
      <c r="B737" t="s">
        <v>49</v>
      </c>
      <c r="C737" t="s">
        <v>5</v>
      </c>
      <c r="D737" t="s">
        <v>3</v>
      </c>
      <c r="E737" t="s">
        <v>13</v>
      </c>
      <c r="F737" t="str">
        <f>VLOOKUP(E737,Sheet1!A:B,2,FALSE)</f>
        <v>South West</v>
      </c>
      <c r="G737" s="1" t="s">
        <v>15</v>
      </c>
      <c r="H737" s="3">
        <v>45241</v>
      </c>
      <c r="I737" s="5">
        <v>0.55277777777777781</v>
      </c>
      <c r="J737" s="1">
        <f t="shared" si="22"/>
        <v>2023</v>
      </c>
      <c r="K737" t="str">
        <f t="shared" si="23"/>
        <v>Nov</v>
      </c>
    </row>
    <row r="738" spans="1:11" x14ac:dyDescent="0.35">
      <c r="A738">
        <v>739</v>
      </c>
      <c r="B738" t="s">
        <v>130</v>
      </c>
      <c r="C738" t="s">
        <v>2</v>
      </c>
      <c r="D738" t="s">
        <v>3</v>
      </c>
      <c r="E738" t="s">
        <v>4</v>
      </c>
      <c r="F738" t="str">
        <f>VLOOKUP(E738,Sheet1!A:B,2,FALSE)</f>
        <v>South West</v>
      </c>
      <c r="G738" s="1" t="s">
        <v>15</v>
      </c>
      <c r="H738" s="3">
        <v>45241</v>
      </c>
      <c r="I738" s="5">
        <v>0.76458333333333328</v>
      </c>
      <c r="J738" s="1">
        <f t="shared" si="22"/>
        <v>2023</v>
      </c>
      <c r="K738" t="str">
        <f t="shared" si="23"/>
        <v>Nov</v>
      </c>
    </row>
    <row r="739" spans="1:11" x14ac:dyDescent="0.35">
      <c r="A739">
        <v>740</v>
      </c>
      <c r="B739" t="s">
        <v>130</v>
      </c>
      <c r="C739" t="s">
        <v>2</v>
      </c>
      <c r="D739" t="s">
        <v>3</v>
      </c>
      <c r="E739" t="s">
        <v>79</v>
      </c>
      <c r="F739" t="str">
        <f>VLOOKUP(E739,Sheet1!A:B,2,FALSE)</f>
        <v>Others</v>
      </c>
      <c r="G739" s="1" t="s">
        <v>79</v>
      </c>
      <c r="H739" s="3">
        <v>45241</v>
      </c>
      <c r="I739" s="5">
        <v>0.89444444444444449</v>
      </c>
      <c r="J739" s="1">
        <f t="shared" si="22"/>
        <v>2023</v>
      </c>
      <c r="K739" t="str">
        <f t="shared" si="23"/>
        <v>Nov</v>
      </c>
    </row>
    <row r="740" spans="1:11" x14ac:dyDescent="0.35">
      <c r="A740">
        <v>741</v>
      </c>
      <c r="B740" t="s">
        <v>155</v>
      </c>
      <c r="C740" t="s">
        <v>5</v>
      </c>
      <c r="D740" t="s">
        <v>3</v>
      </c>
      <c r="E740" t="s">
        <v>4</v>
      </c>
      <c r="F740" t="str">
        <f>VLOOKUP(E740,Sheet1!A:B,2,FALSE)</f>
        <v>South West</v>
      </c>
      <c r="G740" s="1" t="s">
        <v>15</v>
      </c>
      <c r="H740" s="3">
        <v>45241</v>
      </c>
      <c r="I740" s="5">
        <v>0.90763888888888888</v>
      </c>
      <c r="J740" s="1">
        <f t="shared" si="22"/>
        <v>2023</v>
      </c>
      <c r="K740" t="str">
        <f t="shared" si="23"/>
        <v>Nov</v>
      </c>
    </row>
    <row r="741" spans="1:11" x14ac:dyDescent="0.35">
      <c r="A741">
        <v>742</v>
      </c>
      <c r="B741" t="s">
        <v>114</v>
      </c>
      <c r="C741" t="s">
        <v>2</v>
      </c>
      <c r="D741" t="s">
        <v>3</v>
      </c>
      <c r="E741" t="s">
        <v>22</v>
      </c>
      <c r="F741" t="str">
        <f>VLOOKUP(E741,Sheet1!A:B,2,FALSE)</f>
        <v>South West</v>
      </c>
      <c r="G741" s="1" t="s">
        <v>15</v>
      </c>
      <c r="H741" s="3">
        <v>45243</v>
      </c>
      <c r="I741" s="4">
        <v>0.35138888888888886</v>
      </c>
      <c r="J741" s="1">
        <f t="shared" si="22"/>
        <v>2023</v>
      </c>
      <c r="K741" t="str">
        <f t="shared" si="23"/>
        <v>Nov</v>
      </c>
    </row>
    <row r="742" spans="1:11" x14ac:dyDescent="0.35">
      <c r="A742">
        <v>743</v>
      </c>
      <c r="B742" t="s">
        <v>25</v>
      </c>
      <c r="C742" t="s">
        <v>2</v>
      </c>
      <c r="D742" t="s">
        <v>3</v>
      </c>
      <c r="E742" t="s">
        <v>8</v>
      </c>
      <c r="F742" t="str">
        <f>VLOOKUP(E742,Sheet1!A:B,2,FALSE)</f>
        <v>South West</v>
      </c>
      <c r="G742" s="1" t="s">
        <v>15</v>
      </c>
      <c r="H742" s="3">
        <v>45243</v>
      </c>
      <c r="I742" s="4">
        <v>0.36527777777777776</v>
      </c>
      <c r="J742" s="1">
        <f t="shared" si="22"/>
        <v>2023</v>
      </c>
      <c r="K742" t="str">
        <f t="shared" si="23"/>
        <v>Nov</v>
      </c>
    </row>
    <row r="743" spans="1:11" x14ac:dyDescent="0.35">
      <c r="A743">
        <v>744</v>
      </c>
      <c r="B743" t="s">
        <v>130</v>
      </c>
      <c r="C743" t="s">
        <v>5</v>
      </c>
      <c r="D743" t="s">
        <v>3</v>
      </c>
      <c r="E743" t="s">
        <v>8</v>
      </c>
      <c r="F743" t="str">
        <f>VLOOKUP(E743,Sheet1!A:B,2,FALSE)</f>
        <v>South West</v>
      </c>
      <c r="G743" s="1" t="s">
        <v>15</v>
      </c>
      <c r="H743" s="3">
        <v>45243</v>
      </c>
      <c r="I743" s="4">
        <v>0.38124999999999998</v>
      </c>
      <c r="J743" s="1">
        <f t="shared" si="22"/>
        <v>2023</v>
      </c>
      <c r="K743" t="str">
        <f t="shared" si="23"/>
        <v>Nov</v>
      </c>
    </row>
    <row r="744" spans="1:11" x14ac:dyDescent="0.35">
      <c r="A744">
        <v>745</v>
      </c>
      <c r="B744" t="s">
        <v>49</v>
      </c>
      <c r="C744" t="s">
        <v>5</v>
      </c>
      <c r="D744" t="s">
        <v>3</v>
      </c>
      <c r="E744" t="s">
        <v>13</v>
      </c>
      <c r="F744" t="str">
        <f>VLOOKUP(E744,Sheet1!A:B,2,FALSE)</f>
        <v>South West</v>
      </c>
      <c r="G744" s="1" t="s">
        <v>15</v>
      </c>
      <c r="H744" s="3">
        <v>45243</v>
      </c>
      <c r="I744" s="4">
        <v>0.40138888888888891</v>
      </c>
      <c r="J744" s="1">
        <f t="shared" si="22"/>
        <v>2023</v>
      </c>
      <c r="K744" t="str">
        <f t="shared" si="23"/>
        <v>Nov</v>
      </c>
    </row>
    <row r="745" spans="1:11" x14ac:dyDescent="0.35">
      <c r="A745">
        <v>746</v>
      </c>
      <c r="B745" t="s">
        <v>66</v>
      </c>
      <c r="C745" t="s">
        <v>2</v>
      </c>
      <c r="D745" t="s">
        <v>3</v>
      </c>
      <c r="E745" t="s">
        <v>36</v>
      </c>
      <c r="F745" t="str">
        <f>VLOOKUP(E745,Sheet1!A:B,2,FALSE)</f>
        <v>South West</v>
      </c>
      <c r="G745" s="1" t="s">
        <v>15</v>
      </c>
      <c r="H745" s="3">
        <v>45243</v>
      </c>
      <c r="I745" s="4">
        <v>0.5083333333333333</v>
      </c>
      <c r="J745" s="1">
        <f t="shared" si="22"/>
        <v>2023</v>
      </c>
      <c r="K745" t="str">
        <f t="shared" si="23"/>
        <v>Nov</v>
      </c>
    </row>
    <row r="746" spans="1:11" x14ac:dyDescent="0.35">
      <c r="A746">
        <v>747</v>
      </c>
      <c r="B746" t="s">
        <v>49</v>
      </c>
      <c r="C746" t="s">
        <v>2</v>
      </c>
      <c r="D746" t="s">
        <v>3</v>
      </c>
      <c r="E746" t="s">
        <v>4</v>
      </c>
      <c r="F746" t="str">
        <f>VLOOKUP(E746,Sheet1!A:B,2,FALSE)</f>
        <v>South West</v>
      </c>
      <c r="G746" s="1" t="s">
        <v>15</v>
      </c>
      <c r="H746" s="3">
        <v>45243</v>
      </c>
      <c r="I746" s="4">
        <v>0.54722222222222228</v>
      </c>
      <c r="J746" s="1">
        <f t="shared" si="22"/>
        <v>2023</v>
      </c>
      <c r="K746" t="str">
        <f t="shared" si="23"/>
        <v>Nov</v>
      </c>
    </row>
    <row r="747" spans="1:11" x14ac:dyDescent="0.35">
      <c r="A747">
        <v>748</v>
      </c>
      <c r="B747" t="s">
        <v>1</v>
      </c>
      <c r="C747" t="s">
        <v>2</v>
      </c>
      <c r="D747" t="s">
        <v>6</v>
      </c>
      <c r="E747" t="s">
        <v>4</v>
      </c>
      <c r="F747" t="str">
        <f>VLOOKUP(E747,Sheet1!A:B,2,FALSE)</f>
        <v>South West</v>
      </c>
      <c r="G747" s="1" t="s">
        <v>15</v>
      </c>
      <c r="H747" s="3">
        <v>45244</v>
      </c>
      <c r="I747" s="4">
        <v>4.5138888888888888E-2</v>
      </c>
      <c r="J747" s="1">
        <f t="shared" si="22"/>
        <v>2023</v>
      </c>
      <c r="K747" t="str">
        <f t="shared" si="23"/>
        <v>Nov</v>
      </c>
    </row>
    <row r="748" spans="1:11" x14ac:dyDescent="0.35">
      <c r="A748">
        <v>749</v>
      </c>
      <c r="B748" t="s">
        <v>1</v>
      </c>
      <c r="C748" t="s">
        <v>5</v>
      </c>
      <c r="D748" t="s">
        <v>3</v>
      </c>
      <c r="E748" t="s">
        <v>4</v>
      </c>
      <c r="F748" t="str">
        <f>VLOOKUP(E748,Sheet1!A:B,2,FALSE)</f>
        <v>South West</v>
      </c>
      <c r="G748" s="1" t="s">
        <v>15</v>
      </c>
      <c r="H748" s="3">
        <v>45244</v>
      </c>
      <c r="I748" s="4">
        <v>0.23819444444444443</v>
      </c>
      <c r="J748" s="1">
        <f t="shared" si="22"/>
        <v>2023</v>
      </c>
      <c r="K748" t="str">
        <f t="shared" si="23"/>
        <v>Nov</v>
      </c>
    </row>
    <row r="749" spans="1:11" x14ac:dyDescent="0.35">
      <c r="A749">
        <v>750</v>
      </c>
      <c r="B749" t="s">
        <v>9</v>
      </c>
      <c r="C749" t="s">
        <v>2</v>
      </c>
      <c r="D749" t="s">
        <v>3</v>
      </c>
      <c r="E749" t="s">
        <v>8</v>
      </c>
      <c r="F749" t="str">
        <f>VLOOKUP(E749,Sheet1!A:B,2,FALSE)</f>
        <v>South West</v>
      </c>
      <c r="G749" s="1" t="s">
        <v>15</v>
      </c>
      <c r="H749" s="3">
        <v>45244</v>
      </c>
      <c r="I749" s="4">
        <v>0.66041666666666665</v>
      </c>
      <c r="J749" s="1">
        <f t="shared" si="22"/>
        <v>2023</v>
      </c>
      <c r="K749" t="str">
        <f t="shared" si="23"/>
        <v>Nov</v>
      </c>
    </row>
    <row r="750" spans="1:11" x14ac:dyDescent="0.35">
      <c r="A750">
        <v>751</v>
      </c>
      <c r="B750" t="s">
        <v>49</v>
      </c>
      <c r="C750" t="s">
        <v>2</v>
      </c>
      <c r="D750" t="s">
        <v>3</v>
      </c>
      <c r="E750" t="s">
        <v>4</v>
      </c>
      <c r="F750" t="str">
        <f>VLOOKUP(E750,Sheet1!A:B,2,FALSE)</f>
        <v>South West</v>
      </c>
      <c r="G750" s="1" t="s">
        <v>15</v>
      </c>
      <c r="H750" s="3">
        <v>45245</v>
      </c>
      <c r="I750" s="4">
        <v>0.36736111111111114</v>
      </c>
      <c r="J750" s="1">
        <f t="shared" si="22"/>
        <v>2023</v>
      </c>
      <c r="K750" t="str">
        <f t="shared" si="23"/>
        <v>Nov</v>
      </c>
    </row>
    <row r="751" spans="1:11" x14ac:dyDescent="0.35">
      <c r="A751">
        <v>752</v>
      </c>
      <c r="B751" t="s">
        <v>114</v>
      </c>
      <c r="C751" t="s">
        <v>2</v>
      </c>
      <c r="D751" t="s">
        <v>3</v>
      </c>
      <c r="E751" t="s">
        <v>22</v>
      </c>
      <c r="F751" t="str">
        <f>VLOOKUP(E751,Sheet1!A:B,2,FALSE)</f>
        <v>South West</v>
      </c>
      <c r="G751" s="1" t="s">
        <v>15</v>
      </c>
      <c r="H751" s="3">
        <v>45245</v>
      </c>
      <c r="I751" s="4">
        <v>0.3923611111111111</v>
      </c>
      <c r="J751" s="1">
        <f t="shared" si="22"/>
        <v>2023</v>
      </c>
      <c r="K751" t="str">
        <f t="shared" si="23"/>
        <v>Nov</v>
      </c>
    </row>
    <row r="752" spans="1:11" x14ac:dyDescent="0.35">
      <c r="A752">
        <v>753</v>
      </c>
      <c r="B752" t="s">
        <v>130</v>
      </c>
      <c r="C752" t="s">
        <v>2</v>
      </c>
      <c r="D752" t="s">
        <v>3</v>
      </c>
      <c r="E752" t="s">
        <v>13</v>
      </c>
      <c r="F752" t="str">
        <f>VLOOKUP(E752,Sheet1!A:B,2,FALSE)</f>
        <v>South West</v>
      </c>
      <c r="G752" s="1" t="s">
        <v>15</v>
      </c>
      <c r="H752" s="3">
        <v>45245</v>
      </c>
      <c r="I752" s="4">
        <v>0.45277777777777778</v>
      </c>
      <c r="J752" s="1">
        <f t="shared" si="22"/>
        <v>2023</v>
      </c>
      <c r="K752" t="str">
        <f t="shared" si="23"/>
        <v>Nov</v>
      </c>
    </row>
    <row r="753" spans="1:11" x14ac:dyDescent="0.35">
      <c r="A753">
        <v>754</v>
      </c>
      <c r="B753" t="s">
        <v>114</v>
      </c>
      <c r="C753" t="s">
        <v>2</v>
      </c>
      <c r="D753" t="s">
        <v>3</v>
      </c>
      <c r="E753" t="s">
        <v>79</v>
      </c>
      <c r="F753" t="str">
        <f>VLOOKUP(E753,Sheet1!A:B,2,FALSE)</f>
        <v>Others</v>
      </c>
      <c r="G753" s="1" t="s">
        <v>79</v>
      </c>
      <c r="H753" s="3">
        <v>45245</v>
      </c>
      <c r="I753" s="4">
        <v>0.70972222222222225</v>
      </c>
      <c r="J753" s="1">
        <f t="shared" si="22"/>
        <v>2023</v>
      </c>
      <c r="K753" t="str">
        <f t="shared" si="23"/>
        <v>Nov</v>
      </c>
    </row>
    <row r="754" spans="1:11" x14ac:dyDescent="0.35">
      <c r="A754">
        <v>755</v>
      </c>
      <c r="B754" t="s">
        <v>49</v>
      </c>
      <c r="C754" t="s">
        <v>5</v>
      </c>
      <c r="D754" t="s">
        <v>3</v>
      </c>
      <c r="E754" t="s">
        <v>13</v>
      </c>
      <c r="F754" t="str">
        <f>VLOOKUP(E754,Sheet1!A:B,2,FALSE)</f>
        <v>South West</v>
      </c>
      <c r="G754" s="1" t="s">
        <v>15</v>
      </c>
      <c r="H754" s="3">
        <v>45246</v>
      </c>
      <c r="I754" s="4">
        <v>0.33263888888888887</v>
      </c>
      <c r="J754" s="1">
        <f t="shared" si="22"/>
        <v>2023</v>
      </c>
      <c r="K754" t="str">
        <f t="shared" si="23"/>
        <v>Nov</v>
      </c>
    </row>
    <row r="755" spans="1:11" x14ac:dyDescent="0.35">
      <c r="A755">
        <v>756</v>
      </c>
      <c r="B755" t="s">
        <v>1</v>
      </c>
      <c r="C755" t="s">
        <v>5</v>
      </c>
      <c r="D755" t="s">
        <v>3</v>
      </c>
      <c r="E755" t="s">
        <v>13</v>
      </c>
      <c r="F755" t="str">
        <f>VLOOKUP(E755,Sheet1!A:B,2,FALSE)</f>
        <v>South West</v>
      </c>
      <c r="G755" s="1" t="s">
        <v>15</v>
      </c>
      <c r="H755" s="3">
        <v>45246</v>
      </c>
      <c r="I755" s="4">
        <v>0.33819444444444446</v>
      </c>
      <c r="J755" s="1">
        <f t="shared" si="22"/>
        <v>2023</v>
      </c>
      <c r="K755" t="str">
        <f t="shared" si="23"/>
        <v>Nov</v>
      </c>
    </row>
    <row r="756" spans="1:11" x14ac:dyDescent="0.35">
      <c r="A756">
        <v>757</v>
      </c>
      <c r="B756" t="s">
        <v>1</v>
      </c>
      <c r="C756" t="s">
        <v>2</v>
      </c>
      <c r="D756" t="s">
        <v>3</v>
      </c>
      <c r="E756" t="s">
        <v>13</v>
      </c>
      <c r="F756" t="str">
        <f>VLOOKUP(E756,Sheet1!A:B,2,FALSE)</f>
        <v>South West</v>
      </c>
      <c r="G756" s="1" t="s">
        <v>15</v>
      </c>
      <c r="H756" s="3">
        <v>45246</v>
      </c>
      <c r="I756" s="4">
        <v>0.42222222222222222</v>
      </c>
      <c r="J756" s="1">
        <f t="shared" si="22"/>
        <v>2023</v>
      </c>
      <c r="K756" t="str">
        <f t="shared" si="23"/>
        <v>Nov</v>
      </c>
    </row>
    <row r="757" spans="1:11" x14ac:dyDescent="0.35">
      <c r="A757">
        <v>758</v>
      </c>
      <c r="B757" t="s">
        <v>114</v>
      </c>
      <c r="C757" t="s">
        <v>2</v>
      </c>
      <c r="D757" t="s">
        <v>3</v>
      </c>
      <c r="E757" t="s">
        <v>8</v>
      </c>
      <c r="F757" t="str">
        <f>VLOOKUP(E757,Sheet1!A:B,2,FALSE)</f>
        <v>South West</v>
      </c>
      <c r="G757" s="1" t="s">
        <v>15</v>
      </c>
      <c r="H757" s="3">
        <v>45246</v>
      </c>
      <c r="I757" s="4">
        <v>0.5</v>
      </c>
      <c r="J757" s="1">
        <f t="shared" si="22"/>
        <v>2023</v>
      </c>
      <c r="K757" t="str">
        <f t="shared" si="23"/>
        <v>Nov</v>
      </c>
    </row>
    <row r="758" spans="1:11" x14ac:dyDescent="0.35">
      <c r="A758">
        <v>759</v>
      </c>
      <c r="B758" t="s">
        <v>1</v>
      </c>
      <c r="C758" t="s">
        <v>2</v>
      </c>
      <c r="D758" t="s">
        <v>3</v>
      </c>
      <c r="E758" t="s">
        <v>4</v>
      </c>
      <c r="F758" t="str">
        <f>VLOOKUP(E758,Sheet1!A:B,2,FALSE)</f>
        <v>South West</v>
      </c>
      <c r="G758" s="1" t="s">
        <v>15</v>
      </c>
      <c r="H758" s="3">
        <v>45246</v>
      </c>
      <c r="I758" s="4">
        <v>0.91388888888888886</v>
      </c>
      <c r="J758" s="1">
        <f t="shared" si="22"/>
        <v>2023</v>
      </c>
      <c r="K758" t="str">
        <f t="shared" si="23"/>
        <v>Nov</v>
      </c>
    </row>
    <row r="759" spans="1:11" x14ac:dyDescent="0.35">
      <c r="A759">
        <v>760</v>
      </c>
      <c r="B759" t="s">
        <v>114</v>
      </c>
      <c r="C759" t="s">
        <v>2</v>
      </c>
      <c r="D759" t="s">
        <v>7</v>
      </c>
      <c r="E759" t="s">
        <v>4</v>
      </c>
      <c r="F759" t="str">
        <f>VLOOKUP(E759,Sheet1!A:B,2,FALSE)</f>
        <v>South West</v>
      </c>
      <c r="G759" s="1" t="s">
        <v>15</v>
      </c>
      <c r="H759" s="3">
        <v>45247</v>
      </c>
      <c r="I759" s="4">
        <v>0.5131944444444444</v>
      </c>
      <c r="J759" s="1">
        <f t="shared" si="22"/>
        <v>2023</v>
      </c>
      <c r="K759" t="str">
        <f t="shared" si="23"/>
        <v>Nov</v>
      </c>
    </row>
    <row r="760" spans="1:11" x14ac:dyDescent="0.35">
      <c r="A760">
        <v>761</v>
      </c>
      <c r="B760" t="s">
        <v>9</v>
      </c>
      <c r="C760" t="s">
        <v>2</v>
      </c>
      <c r="D760" t="s">
        <v>3</v>
      </c>
      <c r="E760" t="s">
        <v>4</v>
      </c>
      <c r="F760" t="str">
        <f>VLOOKUP(E760,Sheet1!A:B,2,FALSE)</f>
        <v>South West</v>
      </c>
      <c r="G760" s="1" t="s">
        <v>15</v>
      </c>
      <c r="H760" s="3">
        <v>45249</v>
      </c>
      <c r="I760" s="4">
        <v>0.52638888888888891</v>
      </c>
      <c r="J760" s="1">
        <f t="shared" si="22"/>
        <v>2023</v>
      </c>
      <c r="K760" t="str">
        <f t="shared" si="23"/>
        <v>Nov</v>
      </c>
    </row>
    <row r="761" spans="1:11" x14ac:dyDescent="0.35">
      <c r="A761">
        <v>762</v>
      </c>
      <c r="B761" t="s">
        <v>9</v>
      </c>
      <c r="C761" t="s">
        <v>2</v>
      </c>
      <c r="D761" t="s">
        <v>6</v>
      </c>
      <c r="E761" t="s">
        <v>36</v>
      </c>
      <c r="F761" t="str">
        <f>VLOOKUP(E761,Sheet1!A:B,2,FALSE)</f>
        <v>South West</v>
      </c>
      <c r="G761" s="1" t="s">
        <v>15</v>
      </c>
      <c r="H761" s="3">
        <v>45250</v>
      </c>
      <c r="I761" s="4">
        <v>0.46736111111111112</v>
      </c>
      <c r="J761" s="1">
        <f t="shared" si="22"/>
        <v>2023</v>
      </c>
      <c r="K761" t="str">
        <f t="shared" si="23"/>
        <v>Nov</v>
      </c>
    </row>
    <row r="762" spans="1:11" x14ac:dyDescent="0.35">
      <c r="A762">
        <v>763</v>
      </c>
      <c r="B762" t="s">
        <v>1</v>
      </c>
      <c r="C762" t="s">
        <v>2</v>
      </c>
      <c r="D762" t="s">
        <v>3</v>
      </c>
      <c r="E762" t="s">
        <v>71</v>
      </c>
      <c r="F762" t="str">
        <f>VLOOKUP(E762,Sheet1!A:B,2,FALSE)</f>
        <v>South South</v>
      </c>
      <c r="G762" s="1" t="s">
        <v>15</v>
      </c>
      <c r="H762" s="3">
        <v>45250</v>
      </c>
      <c r="I762" s="4">
        <v>0.61805555555555558</v>
      </c>
      <c r="J762" s="1">
        <f t="shared" si="22"/>
        <v>2023</v>
      </c>
      <c r="K762" t="str">
        <f t="shared" si="23"/>
        <v>Nov</v>
      </c>
    </row>
    <row r="763" spans="1:11" x14ac:dyDescent="0.35">
      <c r="A763">
        <v>764</v>
      </c>
      <c r="B763" t="s">
        <v>57</v>
      </c>
      <c r="C763" t="s">
        <v>2</v>
      </c>
      <c r="D763" t="s">
        <v>3</v>
      </c>
      <c r="E763" t="s">
        <v>72</v>
      </c>
      <c r="F763" t="str">
        <f>VLOOKUP(E763,Sheet1!A:B,2,FALSE)</f>
        <v>North Central</v>
      </c>
      <c r="G763" s="1" t="s">
        <v>15</v>
      </c>
      <c r="H763" s="3">
        <v>45251</v>
      </c>
      <c r="I763" s="4">
        <v>0.15972222222222221</v>
      </c>
      <c r="J763" s="1">
        <f t="shared" si="22"/>
        <v>2023</v>
      </c>
      <c r="K763" t="str">
        <f t="shared" si="23"/>
        <v>Nov</v>
      </c>
    </row>
    <row r="764" spans="1:11" x14ac:dyDescent="0.35">
      <c r="A764">
        <v>765</v>
      </c>
      <c r="B764" t="s">
        <v>1</v>
      </c>
      <c r="C764" t="s">
        <v>2</v>
      </c>
      <c r="D764" t="s">
        <v>3</v>
      </c>
      <c r="E764" t="s">
        <v>4</v>
      </c>
      <c r="F764" t="str">
        <f>VLOOKUP(E764,Sheet1!A:B,2,FALSE)</f>
        <v>South West</v>
      </c>
      <c r="G764" s="1" t="s">
        <v>15</v>
      </c>
      <c r="H764" s="3">
        <v>45251</v>
      </c>
      <c r="I764" s="4">
        <v>0.4513888888888889</v>
      </c>
      <c r="J764" s="1">
        <f t="shared" si="22"/>
        <v>2023</v>
      </c>
      <c r="K764" t="str">
        <f t="shared" si="23"/>
        <v>Nov</v>
      </c>
    </row>
    <row r="765" spans="1:11" x14ac:dyDescent="0.35">
      <c r="A765">
        <v>766</v>
      </c>
      <c r="B765" t="s">
        <v>49</v>
      </c>
      <c r="C765" t="s">
        <v>2</v>
      </c>
      <c r="D765" t="s">
        <v>3</v>
      </c>
      <c r="E765" t="s">
        <v>4</v>
      </c>
      <c r="F765" t="str">
        <f>VLOOKUP(E765,Sheet1!A:B,2,FALSE)</f>
        <v>South West</v>
      </c>
      <c r="G765" s="1" t="s">
        <v>15</v>
      </c>
      <c r="H765" s="3">
        <v>45251</v>
      </c>
      <c r="I765" s="4">
        <v>0.45763888888888887</v>
      </c>
      <c r="J765" s="1">
        <f t="shared" si="22"/>
        <v>2023</v>
      </c>
      <c r="K765" t="str">
        <f t="shared" si="23"/>
        <v>Nov</v>
      </c>
    </row>
    <row r="766" spans="1:11" x14ac:dyDescent="0.35">
      <c r="A766">
        <v>767</v>
      </c>
      <c r="B766" t="s">
        <v>129</v>
      </c>
      <c r="C766" t="s">
        <v>2</v>
      </c>
      <c r="D766" t="s">
        <v>3</v>
      </c>
      <c r="E766" t="s">
        <v>4</v>
      </c>
      <c r="F766" t="str">
        <f>VLOOKUP(E766,Sheet1!A:B,2,FALSE)</f>
        <v>South West</v>
      </c>
      <c r="G766" s="1" t="s">
        <v>15</v>
      </c>
      <c r="H766" s="3">
        <v>45251</v>
      </c>
      <c r="I766" s="4">
        <v>0.50972222222222219</v>
      </c>
      <c r="J766" s="1">
        <f t="shared" si="22"/>
        <v>2023</v>
      </c>
      <c r="K766" t="str">
        <f t="shared" si="23"/>
        <v>Nov</v>
      </c>
    </row>
    <row r="767" spans="1:11" x14ac:dyDescent="0.35">
      <c r="A767">
        <v>768</v>
      </c>
      <c r="B767" t="s">
        <v>1</v>
      </c>
      <c r="C767" t="s">
        <v>5</v>
      </c>
      <c r="D767" t="s">
        <v>3</v>
      </c>
      <c r="E767" t="s">
        <v>36</v>
      </c>
      <c r="F767" t="str">
        <f>VLOOKUP(E767,Sheet1!A:B,2,FALSE)</f>
        <v>South West</v>
      </c>
      <c r="G767" s="1" t="s">
        <v>15</v>
      </c>
      <c r="H767" s="3">
        <v>45251</v>
      </c>
      <c r="I767" s="4">
        <v>0.56041666666666667</v>
      </c>
      <c r="J767" s="1">
        <f t="shared" si="22"/>
        <v>2023</v>
      </c>
      <c r="K767" t="str">
        <f t="shared" si="23"/>
        <v>Nov</v>
      </c>
    </row>
    <row r="768" spans="1:11" x14ac:dyDescent="0.35">
      <c r="A768">
        <v>769</v>
      </c>
      <c r="B768" t="s">
        <v>114</v>
      </c>
      <c r="C768" t="s">
        <v>5</v>
      </c>
      <c r="D768" t="s">
        <v>3</v>
      </c>
      <c r="E768" t="s">
        <v>8</v>
      </c>
      <c r="F768" t="str">
        <f>VLOOKUP(E768,Sheet1!A:B,2,FALSE)</f>
        <v>South West</v>
      </c>
      <c r="G768" s="1" t="s">
        <v>15</v>
      </c>
      <c r="H768" s="3">
        <v>45252</v>
      </c>
      <c r="I768" s="4">
        <v>0.44374999999999998</v>
      </c>
      <c r="J768" s="1">
        <f t="shared" si="22"/>
        <v>2023</v>
      </c>
      <c r="K768" t="str">
        <f t="shared" si="23"/>
        <v>Nov</v>
      </c>
    </row>
    <row r="769" spans="1:11" x14ac:dyDescent="0.35">
      <c r="A769">
        <v>770</v>
      </c>
      <c r="B769" t="s">
        <v>132</v>
      </c>
      <c r="C769" t="s">
        <v>2</v>
      </c>
      <c r="D769" t="s">
        <v>3</v>
      </c>
      <c r="E769" t="s">
        <v>4</v>
      </c>
      <c r="F769" t="str">
        <f>VLOOKUP(E769,Sheet1!A:B,2,FALSE)</f>
        <v>South West</v>
      </c>
      <c r="G769" s="1" t="s">
        <v>15</v>
      </c>
      <c r="H769" s="3">
        <v>45253</v>
      </c>
      <c r="I769" s="4">
        <v>0.40138888888888891</v>
      </c>
      <c r="J769" s="1">
        <f t="shared" si="22"/>
        <v>2023</v>
      </c>
      <c r="K769" t="str">
        <f t="shared" si="23"/>
        <v>Nov</v>
      </c>
    </row>
    <row r="770" spans="1:11" x14ac:dyDescent="0.35">
      <c r="A770">
        <v>771</v>
      </c>
      <c r="B770" t="s">
        <v>25</v>
      </c>
      <c r="C770" t="s">
        <v>2</v>
      </c>
      <c r="D770" t="s">
        <v>66</v>
      </c>
      <c r="E770" t="s">
        <v>79</v>
      </c>
      <c r="F770" t="str">
        <f>VLOOKUP(E770,Sheet1!A:B,2,FALSE)</f>
        <v>Others</v>
      </c>
      <c r="G770" s="1" t="s">
        <v>79</v>
      </c>
      <c r="H770" s="3">
        <v>45253</v>
      </c>
      <c r="I770" s="4">
        <v>0.76041666666666663</v>
      </c>
      <c r="J770" s="1">
        <f t="shared" si="22"/>
        <v>2023</v>
      </c>
      <c r="K770" t="str">
        <f t="shared" si="23"/>
        <v>Nov</v>
      </c>
    </row>
    <row r="771" spans="1:11" x14ac:dyDescent="0.35">
      <c r="A771">
        <v>772</v>
      </c>
      <c r="B771" t="s">
        <v>49</v>
      </c>
      <c r="C771" t="s">
        <v>2</v>
      </c>
      <c r="D771" t="s">
        <v>3</v>
      </c>
      <c r="E771" t="s">
        <v>4</v>
      </c>
      <c r="F771" t="str">
        <f>VLOOKUP(E771,Sheet1!A:B,2,FALSE)</f>
        <v>South West</v>
      </c>
      <c r="G771" s="1" t="s">
        <v>15</v>
      </c>
      <c r="H771" s="3">
        <v>45254</v>
      </c>
      <c r="I771" s="4">
        <v>0.36666666666666664</v>
      </c>
      <c r="J771" s="1">
        <f t="shared" ref="J771:J822" si="24">YEAR(H771)</f>
        <v>2023</v>
      </c>
      <c r="K771" t="str">
        <f t="shared" ref="K771:K822" si="25">TEXT(H771,"mmm")</f>
        <v>Nov</v>
      </c>
    </row>
    <row r="772" spans="1:11" x14ac:dyDescent="0.35">
      <c r="A772">
        <v>773</v>
      </c>
      <c r="B772" t="s">
        <v>1</v>
      </c>
      <c r="C772" t="s">
        <v>2</v>
      </c>
      <c r="D772" t="s">
        <v>3</v>
      </c>
      <c r="E772" t="s">
        <v>4</v>
      </c>
      <c r="F772" t="str">
        <f>VLOOKUP(E772,Sheet1!A:B,2,FALSE)</f>
        <v>South West</v>
      </c>
      <c r="G772" s="1" t="s">
        <v>15</v>
      </c>
      <c r="H772" s="3">
        <v>45254</v>
      </c>
      <c r="I772" s="4">
        <v>0.41041666666666665</v>
      </c>
      <c r="J772" s="1">
        <f t="shared" si="24"/>
        <v>2023</v>
      </c>
      <c r="K772" t="str">
        <f t="shared" si="25"/>
        <v>Nov</v>
      </c>
    </row>
    <row r="773" spans="1:11" x14ac:dyDescent="0.35">
      <c r="A773">
        <v>774</v>
      </c>
      <c r="B773" t="s">
        <v>124</v>
      </c>
      <c r="C773" t="s">
        <v>2</v>
      </c>
      <c r="D773" t="s">
        <v>3</v>
      </c>
      <c r="E773" t="s">
        <v>4</v>
      </c>
      <c r="F773" t="str">
        <f>VLOOKUP(E773,Sheet1!A:B,2,FALSE)</f>
        <v>South West</v>
      </c>
      <c r="G773" s="1" t="s">
        <v>15</v>
      </c>
      <c r="H773" s="3">
        <v>45254</v>
      </c>
      <c r="I773" s="4">
        <v>0.42708333333333331</v>
      </c>
      <c r="J773" s="1">
        <f t="shared" si="24"/>
        <v>2023</v>
      </c>
      <c r="K773" t="str">
        <f t="shared" si="25"/>
        <v>Nov</v>
      </c>
    </row>
    <row r="774" spans="1:11" x14ac:dyDescent="0.35">
      <c r="A774">
        <v>775</v>
      </c>
      <c r="B774" t="s">
        <v>114</v>
      </c>
      <c r="C774" t="s">
        <v>2</v>
      </c>
      <c r="D774" t="s">
        <v>3</v>
      </c>
      <c r="E774" t="s">
        <v>4</v>
      </c>
      <c r="F774" t="str">
        <f>VLOOKUP(E774,Sheet1!A:B,2,FALSE)</f>
        <v>South West</v>
      </c>
      <c r="G774" s="1" t="s">
        <v>15</v>
      </c>
      <c r="H774" s="3">
        <v>45254</v>
      </c>
      <c r="I774" s="4">
        <v>0.46597222222222223</v>
      </c>
      <c r="J774" s="1">
        <f t="shared" si="24"/>
        <v>2023</v>
      </c>
      <c r="K774" t="str">
        <f t="shared" si="25"/>
        <v>Nov</v>
      </c>
    </row>
    <row r="775" spans="1:11" x14ac:dyDescent="0.35">
      <c r="A775">
        <v>776</v>
      </c>
      <c r="B775" t="s">
        <v>49</v>
      </c>
      <c r="C775" t="s">
        <v>2</v>
      </c>
      <c r="D775" t="s">
        <v>3</v>
      </c>
      <c r="E775" t="s">
        <v>13</v>
      </c>
      <c r="F775" t="str">
        <f>VLOOKUP(E775,Sheet1!A:B,2,FALSE)</f>
        <v>South West</v>
      </c>
      <c r="G775" s="1" t="s">
        <v>15</v>
      </c>
      <c r="H775" s="3">
        <v>45254</v>
      </c>
      <c r="I775" s="4">
        <v>0.51180555555555551</v>
      </c>
      <c r="J775" s="1">
        <f t="shared" si="24"/>
        <v>2023</v>
      </c>
      <c r="K775" t="str">
        <f t="shared" si="25"/>
        <v>Nov</v>
      </c>
    </row>
    <row r="776" spans="1:11" x14ac:dyDescent="0.35">
      <c r="A776">
        <v>777</v>
      </c>
      <c r="B776" t="s">
        <v>1</v>
      </c>
      <c r="C776" t="s">
        <v>2</v>
      </c>
      <c r="D776" t="s">
        <v>3</v>
      </c>
      <c r="E776" t="s">
        <v>4</v>
      </c>
      <c r="F776" t="str">
        <f>VLOOKUP(E776,Sheet1!A:B,2,FALSE)</f>
        <v>South West</v>
      </c>
      <c r="G776" s="1" t="s">
        <v>15</v>
      </c>
      <c r="H776" s="3">
        <v>45255</v>
      </c>
      <c r="I776" s="4">
        <v>0.17569444444444443</v>
      </c>
      <c r="J776" s="1">
        <f t="shared" si="24"/>
        <v>2023</v>
      </c>
      <c r="K776" t="str">
        <f t="shared" si="25"/>
        <v>Nov</v>
      </c>
    </row>
    <row r="777" spans="1:11" x14ac:dyDescent="0.35">
      <c r="A777">
        <v>778</v>
      </c>
      <c r="B777" t="s">
        <v>114</v>
      </c>
      <c r="C777" t="s">
        <v>2</v>
      </c>
      <c r="D777" t="s">
        <v>3</v>
      </c>
      <c r="E777" t="s">
        <v>4</v>
      </c>
      <c r="F777" t="str">
        <f>VLOOKUP(E777,Sheet1!A:B,2,FALSE)</f>
        <v>South West</v>
      </c>
      <c r="G777" s="1" t="s">
        <v>15</v>
      </c>
      <c r="H777" s="3">
        <v>45255</v>
      </c>
      <c r="I777" s="4">
        <v>0.22708333333333333</v>
      </c>
      <c r="J777" s="1">
        <f t="shared" si="24"/>
        <v>2023</v>
      </c>
      <c r="K777" t="str">
        <f t="shared" si="25"/>
        <v>Nov</v>
      </c>
    </row>
    <row r="778" spans="1:11" x14ac:dyDescent="0.35">
      <c r="A778">
        <v>779</v>
      </c>
      <c r="B778" t="s">
        <v>114</v>
      </c>
      <c r="C778" t="s">
        <v>2</v>
      </c>
      <c r="D778" t="s">
        <v>6</v>
      </c>
      <c r="E778" t="s">
        <v>4</v>
      </c>
      <c r="F778" t="str">
        <f>VLOOKUP(E778,Sheet1!A:B,2,FALSE)</f>
        <v>South West</v>
      </c>
      <c r="G778" s="1" t="s">
        <v>15</v>
      </c>
      <c r="H778" s="3">
        <v>45255</v>
      </c>
      <c r="I778" s="4">
        <v>0.23819444444444443</v>
      </c>
      <c r="J778" s="1">
        <f t="shared" si="24"/>
        <v>2023</v>
      </c>
      <c r="K778" t="str">
        <f t="shared" si="25"/>
        <v>Nov</v>
      </c>
    </row>
    <row r="779" spans="1:11" x14ac:dyDescent="0.35">
      <c r="A779">
        <v>780</v>
      </c>
      <c r="B779" t="s">
        <v>114</v>
      </c>
      <c r="C779" t="s">
        <v>2</v>
      </c>
      <c r="D779" t="s">
        <v>3</v>
      </c>
      <c r="E779" t="s">
        <v>4</v>
      </c>
      <c r="F779" t="str">
        <f>VLOOKUP(E779,Sheet1!A:B,2,FALSE)</f>
        <v>South West</v>
      </c>
      <c r="G779" s="1" t="s">
        <v>15</v>
      </c>
      <c r="H779" s="3">
        <v>45255</v>
      </c>
      <c r="I779" s="4">
        <v>0.24444444444444444</v>
      </c>
      <c r="J779" s="1">
        <f t="shared" si="24"/>
        <v>2023</v>
      </c>
      <c r="K779" t="str">
        <f t="shared" si="25"/>
        <v>Nov</v>
      </c>
    </row>
    <row r="780" spans="1:11" x14ac:dyDescent="0.35">
      <c r="A780">
        <v>781</v>
      </c>
      <c r="B780" t="s">
        <v>1</v>
      </c>
      <c r="C780" t="s">
        <v>5</v>
      </c>
      <c r="D780" t="s">
        <v>3</v>
      </c>
      <c r="E780" t="s">
        <v>4</v>
      </c>
      <c r="F780" t="str">
        <f>VLOOKUP(E780,Sheet1!A:B,2,FALSE)</f>
        <v>South West</v>
      </c>
      <c r="G780" s="1" t="s">
        <v>15</v>
      </c>
      <c r="H780" s="3">
        <v>45255</v>
      </c>
      <c r="I780" s="4">
        <v>0.32708333333333334</v>
      </c>
      <c r="J780" s="1">
        <f t="shared" si="24"/>
        <v>2023</v>
      </c>
      <c r="K780" t="str">
        <f t="shared" si="25"/>
        <v>Nov</v>
      </c>
    </row>
    <row r="781" spans="1:11" x14ac:dyDescent="0.35">
      <c r="A781">
        <v>782</v>
      </c>
      <c r="B781" t="s">
        <v>17</v>
      </c>
      <c r="C781" t="s">
        <v>5</v>
      </c>
      <c r="D781" t="s">
        <v>3</v>
      </c>
      <c r="E781" t="s">
        <v>66</v>
      </c>
      <c r="F781" t="str">
        <f>VLOOKUP(E781,Sheet1!A:B,2,FALSE)</f>
        <v>Others</v>
      </c>
      <c r="G781" s="1" t="s">
        <v>15</v>
      </c>
      <c r="H781" s="3">
        <v>45255</v>
      </c>
      <c r="I781" s="4">
        <v>0.45416666666666666</v>
      </c>
      <c r="J781" s="1">
        <f t="shared" si="24"/>
        <v>2023</v>
      </c>
      <c r="K781" t="str">
        <f t="shared" si="25"/>
        <v>Nov</v>
      </c>
    </row>
    <row r="782" spans="1:11" x14ac:dyDescent="0.35">
      <c r="A782">
        <v>783</v>
      </c>
      <c r="B782" t="s">
        <v>1</v>
      </c>
      <c r="C782" t="s">
        <v>2</v>
      </c>
      <c r="D782" t="s">
        <v>3</v>
      </c>
      <c r="E782" t="s">
        <v>4</v>
      </c>
      <c r="F782" t="str">
        <f>VLOOKUP(E782,Sheet1!A:B,2,FALSE)</f>
        <v>South West</v>
      </c>
      <c r="G782" s="1" t="s">
        <v>15</v>
      </c>
      <c r="H782" s="3">
        <v>45255</v>
      </c>
      <c r="I782" s="4">
        <v>0.53819444444444442</v>
      </c>
      <c r="J782" s="1">
        <f t="shared" si="24"/>
        <v>2023</v>
      </c>
      <c r="K782" t="str">
        <f t="shared" si="25"/>
        <v>Nov</v>
      </c>
    </row>
    <row r="783" spans="1:11" x14ac:dyDescent="0.35">
      <c r="A783">
        <v>784</v>
      </c>
      <c r="B783" t="s">
        <v>114</v>
      </c>
      <c r="C783" t="s">
        <v>5</v>
      </c>
      <c r="D783" t="s">
        <v>3</v>
      </c>
      <c r="E783" t="s">
        <v>19</v>
      </c>
      <c r="F783" t="str">
        <f>VLOOKUP(E783,Sheet1!A:B,2,FALSE)</f>
        <v>South West</v>
      </c>
      <c r="G783" s="1" t="s">
        <v>15</v>
      </c>
      <c r="H783" s="3">
        <v>45255</v>
      </c>
      <c r="I783" s="4">
        <v>0.74097222222222225</v>
      </c>
      <c r="J783" s="1">
        <f t="shared" si="24"/>
        <v>2023</v>
      </c>
      <c r="K783" t="str">
        <f t="shared" si="25"/>
        <v>Nov</v>
      </c>
    </row>
    <row r="784" spans="1:11" x14ac:dyDescent="0.35">
      <c r="A784">
        <v>785</v>
      </c>
      <c r="B784" t="s">
        <v>114</v>
      </c>
      <c r="C784" t="s">
        <v>5</v>
      </c>
      <c r="D784" t="s">
        <v>66</v>
      </c>
      <c r="E784" t="s">
        <v>19</v>
      </c>
      <c r="F784" t="str">
        <f>VLOOKUP(E784,Sheet1!A:B,2,FALSE)</f>
        <v>South West</v>
      </c>
      <c r="G784" s="1" t="s">
        <v>15</v>
      </c>
      <c r="H784" s="3">
        <v>45255</v>
      </c>
      <c r="I784" s="4">
        <v>0.74513888888888891</v>
      </c>
      <c r="J784" s="1">
        <f t="shared" si="24"/>
        <v>2023</v>
      </c>
      <c r="K784" t="str">
        <f t="shared" si="25"/>
        <v>Nov</v>
      </c>
    </row>
    <row r="785" spans="1:11" x14ac:dyDescent="0.35">
      <c r="A785">
        <v>786</v>
      </c>
      <c r="B785" t="s">
        <v>114</v>
      </c>
      <c r="C785" t="s">
        <v>2</v>
      </c>
      <c r="D785" t="s">
        <v>7</v>
      </c>
      <c r="E785" t="s">
        <v>66</v>
      </c>
      <c r="F785" t="str">
        <f>VLOOKUP(E785,Sheet1!A:B,2,FALSE)</f>
        <v>Others</v>
      </c>
      <c r="G785" s="1" t="s">
        <v>15</v>
      </c>
      <c r="H785" s="3">
        <v>45256</v>
      </c>
      <c r="I785" s="4">
        <v>0.15555555555555556</v>
      </c>
      <c r="J785" s="1">
        <f t="shared" si="24"/>
        <v>2023</v>
      </c>
      <c r="K785" t="str">
        <f t="shared" si="25"/>
        <v>Nov</v>
      </c>
    </row>
    <row r="786" spans="1:11" x14ac:dyDescent="0.35">
      <c r="A786">
        <v>787</v>
      </c>
      <c r="B786" t="s">
        <v>114</v>
      </c>
      <c r="C786" t="s">
        <v>2</v>
      </c>
      <c r="D786" t="s">
        <v>3</v>
      </c>
      <c r="E786" t="s">
        <v>13</v>
      </c>
      <c r="F786" t="str">
        <f>VLOOKUP(E786,Sheet1!A:B,2,FALSE)</f>
        <v>South West</v>
      </c>
      <c r="G786" s="1" t="s">
        <v>15</v>
      </c>
      <c r="H786" s="3">
        <v>45256</v>
      </c>
      <c r="I786" s="4">
        <v>0.65763888888888888</v>
      </c>
      <c r="J786" s="1">
        <f t="shared" si="24"/>
        <v>2023</v>
      </c>
      <c r="K786" t="str">
        <f t="shared" si="25"/>
        <v>Nov</v>
      </c>
    </row>
    <row r="787" spans="1:11" x14ac:dyDescent="0.35">
      <c r="A787">
        <v>788</v>
      </c>
      <c r="B787" t="s">
        <v>58</v>
      </c>
      <c r="C787" t="s">
        <v>2</v>
      </c>
      <c r="D787" t="s">
        <v>3</v>
      </c>
      <c r="E787" t="s">
        <v>4</v>
      </c>
      <c r="F787" t="str">
        <f>VLOOKUP(E787,Sheet1!A:B,2,FALSE)</f>
        <v>South West</v>
      </c>
      <c r="G787" s="1" t="s">
        <v>15</v>
      </c>
      <c r="H787" s="3">
        <v>45257</v>
      </c>
      <c r="I787" s="4">
        <v>0.33333333333333331</v>
      </c>
      <c r="J787" s="1">
        <f t="shared" si="24"/>
        <v>2023</v>
      </c>
      <c r="K787" t="str">
        <f t="shared" si="25"/>
        <v>Nov</v>
      </c>
    </row>
    <row r="788" spans="1:11" x14ac:dyDescent="0.35">
      <c r="A788">
        <v>789</v>
      </c>
      <c r="B788" t="s">
        <v>49</v>
      </c>
      <c r="C788" t="s">
        <v>2</v>
      </c>
      <c r="D788" t="s">
        <v>3</v>
      </c>
      <c r="E788" t="s">
        <v>4</v>
      </c>
      <c r="F788" t="str">
        <f>VLOOKUP(E788,Sheet1!A:B,2,FALSE)</f>
        <v>South West</v>
      </c>
      <c r="G788" s="1" t="s">
        <v>15</v>
      </c>
      <c r="H788" s="3">
        <v>45258</v>
      </c>
      <c r="I788" s="4">
        <v>0.73333333333333328</v>
      </c>
      <c r="J788" s="1">
        <f t="shared" si="24"/>
        <v>2023</v>
      </c>
      <c r="K788" t="str">
        <f t="shared" si="25"/>
        <v>Nov</v>
      </c>
    </row>
    <row r="789" spans="1:11" x14ac:dyDescent="0.35">
      <c r="A789">
        <v>790</v>
      </c>
      <c r="B789" t="s">
        <v>1</v>
      </c>
      <c r="C789" t="s">
        <v>2</v>
      </c>
      <c r="D789" t="s">
        <v>3</v>
      </c>
      <c r="E789" t="s">
        <v>4</v>
      </c>
      <c r="F789" t="str">
        <f>VLOOKUP(E789,Sheet1!A:B,2,FALSE)</f>
        <v>South West</v>
      </c>
      <c r="G789" s="1" t="s">
        <v>15</v>
      </c>
      <c r="H789" s="3">
        <v>44938</v>
      </c>
      <c r="I789" s="5">
        <v>0.55069444444444449</v>
      </c>
      <c r="J789" s="1">
        <f t="shared" si="24"/>
        <v>2023</v>
      </c>
      <c r="K789" t="str">
        <f t="shared" si="25"/>
        <v>Jan</v>
      </c>
    </row>
    <row r="790" spans="1:11" x14ac:dyDescent="0.35">
      <c r="A790">
        <v>791</v>
      </c>
      <c r="B790" t="s">
        <v>49</v>
      </c>
      <c r="C790" t="s">
        <v>5</v>
      </c>
      <c r="D790" t="s">
        <v>3</v>
      </c>
      <c r="E790" s="1" t="s">
        <v>79</v>
      </c>
      <c r="F790" t="str">
        <f>VLOOKUP(E790,Sheet1!A:B,2,FALSE)</f>
        <v>Others</v>
      </c>
      <c r="G790" s="1" t="s">
        <v>79</v>
      </c>
      <c r="H790" s="3">
        <v>44969</v>
      </c>
      <c r="I790" s="5">
        <v>0.26180555555555557</v>
      </c>
      <c r="J790" s="1">
        <f t="shared" si="24"/>
        <v>2023</v>
      </c>
      <c r="K790" t="str">
        <f t="shared" si="25"/>
        <v>Feb</v>
      </c>
    </row>
    <row r="791" spans="1:11" x14ac:dyDescent="0.35">
      <c r="A791">
        <v>792</v>
      </c>
      <c r="B791" t="s">
        <v>49</v>
      </c>
      <c r="C791" t="s">
        <v>2</v>
      </c>
      <c r="D791" t="s">
        <v>3</v>
      </c>
      <c r="E791" t="s">
        <v>19</v>
      </c>
      <c r="F791" t="str">
        <f>VLOOKUP(E791,Sheet1!A:B,2,FALSE)</f>
        <v>South West</v>
      </c>
      <c r="G791" s="1" t="s">
        <v>15</v>
      </c>
      <c r="H791" s="3">
        <v>44997</v>
      </c>
      <c r="I791" s="5">
        <v>0.24930555555555556</v>
      </c>
      <c r="J791" s="1">
        <f t="shared" si="24"/>
        <v>2023</v>
      </c>
      <c r="K791" t="str">
        <f t="shared" si="25"/>
        <v>Mar</v>
      </c>
    </row>
    <row r="792" spans="1:11" x14ac:dyDescent="0.35">
      <c r="A792">
        <v>793</v>
      </c>
      <c r="B792" t="s">
        <v>130</v>
      </c>
      <c r="C792" t="s">
        <v>5</v>
      </c>
      <c r="D792" t="s">
        <v>7</v>
      </c>
      <c r="E792" t="s">
        <v>13</v>
      </c>
      <c r="F792" t="str">
        <f>VLOOKUP(E792,Sheet1!A:B,2,FALSE)</f>
        <v>South West</v>
      </c>
      <c r="G792" s="1" t="s">
        <v>15</v>
      </c>
      <c r="H792" s="3">
        <v>45028</v>
      </c>
      <c r="I792" s="5">
        <v>0.6069444444444444</v>
      </c>
      <c r="J792" s="1">
        <f t="shared" si="24"/>
        <v>2023</v>
      </c>
      <c r="K792" t="str">
        <f t="shared" si="25"/>
        <v>Apr</v>
      </c>
    </row>
    <row r="793" spans="1:11" x14ac:dyDescent="0.35">
      <c r="A793">
        <v>794</v>
      </c>
      <c r="B793" t="s">
        <v>49</v>
      </c>
      <c r="C793" t="s">
        <v>5</v>
      </c>
      <c r="D793" t="s">
        <v>3</v>
      </c>
      <c r="E793" t="s">
        <v>4</v>
      </c>
      <c r="F793" t="str">
        <f>VLOOKUP(E793,Sheet1!A:B,2,FALSE)</f>
        <v>South West</v>
      </c>
      <c r="G793" s="1" t="s">
        <v>15</v>
      </c>
      <c r="H793" s="3">
        <v>45058</v>
      </c>
      <c r="I793" s="5">
        <v>0.96805555555555556</v>
      </c>
      <c r="J793" s="1">
        <f t="shared" si="24"/>
        <v>2023</v>
      </c>
      <c r="K793" t="str">
        <f t="shared" si="25"/>
        <v>May</v>
      </c>
    </row>
    <row r="794" spans="1:11" x14ac:dyDescent="0.35">
      <c r="A794">
        <v>795</v>
      </c>
      <c r="B794" t="s">
        <v>49</v>
      </c>
      <c r="C794" t="s">
        <v>5</v>
      </c>
      <c r="D794" t="s">
        <v>3</v>
      </c>
      <c r="E794" t="s">
        <v>4</v>
      </c>
      <c r="F794" t="str">
        <f>VLOOKUP(E794,Sheet1!A:B,2,FALSE)</f>
        <v>South West</v>
      </c>
      <c r="G794" s="1" t="s">
        <v>15</v>
      </c>
      <c r="H794" s="3">
        <v>45119</v>
      </c>
      <c r="I794" s="5">
        <v>0.32916666666666666</v>
      </c>
      <c r="J794" s="1">
        <f t="shared" si="24"/>
        <v>2023</v>
      </c>
      <c r="K794" t="str">
        <f t="shared" si="25"/>
        <v>Jul</v>
      </c>
    </row>
    <row r="795" spans="1:11" x14ac:dyDescent="0.35">
      <c r="A795">
        <v>796</v>
      </c>
      <c r="B795" t="s">
        <v>17</v>
      </c>
      <c r="C795" t="s">
        <v>2</v>
      </c>
      <c r="D795" t="s">
        <v>66</v>
      </c>
      <c r="E795" t="s">
        <v>4</v>
      </c>
      <c r="F795" t="str">
        <f>VLOOKUP(E795,Sheet1!A:B,2,FALSE)</f>
        <v>South West</v>
      </c>
      <c r="G795" s="1" t="s">
        <v>15</v>
      </c>
      <c r="H795" s="3">
        <v>45119</v>
      </c>
      <c r="I795" s="5">
        <v>0.57847222222222228</v>
      </c>
      <c r="J795" s="1">
        <f t="shared" si="24"/>
        <v>2023</v>
      </c>
      <c r="K795" t="str">
        <f t="shared" si="25"/>
        <v>Jul</v>
      </c>
    </row>
    <row r="796" spans="1:11" x14ac:dyDescent="0.35">
      <c r="A796">
        <v>797</v>
      </c>
      <c r="B796" t="s">
        <v>25</v>
      </c>
      <c r="C796" t="s">
        <v>5</v>
      </c>
      <c r="D796" t="s">
        <v>6</v>
      </c>
      <c r="E796" t="s">
        <v>4</v>
      </c>
      <c r="F796" t="str">
        <f>VLOOKUP(E796,Sheet1!A:B,2,FALSE)</f>
        <v>South West</v>
      </c>
      <c r="G796" s="1" t="s">
        <v>15</v>
      </c>
      <c r="H796" s="3">
        <v>45119</v>
      </c>
      <c r="I796" s="5">
        <v>0.67152777777777772</v>
      </c>
      <c r="J796" s="1">
        <f t="shared" si="24"/>
        <v>2023</v>
      </c>
      <c r="K796" t="str">
        <f t="shared" si="25"/>
        <v>Jul</v>
      </c>
    </row>
    <row r="797" spans="1:11" x14ac:dyDescent="0.35">
      <c r="A797">
        <v>798</v>
      </c>
      <c r="B797" t="s">
        <v>49</v>
      </c>
      <c r="C797" t="s">
        <v>2</v>
      </c>
      <c r="D797" t="s">
        <v>3</v>
      </c>
      <c r="E797" s="1" t="s">
        <v>79</v>
      </c>
      <c r="F797" t="str">
        <f>VLOOKUP(E797,Sheet1!A:B,2,FALSE)</f>
        <v>Others</v>
      </c>
      <c r="G797" s="1" t="s">
        <v>79</v>
      </c>
      <c r="H797" s="3">
        <v>45150</v>
      </c>
      <c r="I797" s="5">
        <v>0.375</v>
      </c>
      <c r="J797" s="1">
        <f t="shared" si="24"/>
        <v>2023</v>
      </c>
      <c r="K797" t="str">
        <f t="shared" si="25"/>
        <v>Aug</v>
      </c>
    </row>
    <row r="798" spans="1:11" x14ac:dyDescent="0.35">
      <c r="A798">
        <v>799</v>
      </c>
      <c r="B798" t="s">
        <v>1</v>
      </c>
      <c r="C798" t="s">
        <v>2</v>
      </c>
      <c r="D798" t="s">
        <v>3</v>
      </c>
      <c r="E798" t="s">
        <v>22</v>
      </c>
      <c r="F798" t="str">
        <f>VLOOKUP(E798,Sheet1!A:B,2,FALSE)</f>
        <v>South West</v>
      </c>
      <c r="G798" s="1" t="s">
        <v>15</v>
      </c>
      <c r="H798" s="3">
        <v>45150</v>
      </c>
      <c r="I798" s="5">
        <v>0.96666666666666667</v>
      </c>
      <c r="J798" s="1">
        <f t="shared" si="24"/>
        <v>2023</v>
      </c>
      <c r="K798" t="str">
        <f t="shared" si="25"/>
        <v>Aug</v>
      </c>
    </row>
    <row r="799" spans="1:11" x14ac:dyDescent="0.35">
      <c r="A799">
        <v>800</v>
      </c>
      <c r="B799" t="s">
        <v>1</v>
      </c>
      <c r="C799" t="s">
        <v>2</v>
      </c>
      <c r="D799" t="s">
        <v>6</v>
      </c>
      <c r="E799" t="s">
        <v>4</v>
      </c>
      <c r="F799" t="str">
        <f>VLOOKUP(E799,Sheet1!A:B,2,FALSE)</f>
        <v>South West</v>
      </c>
      <c r="G799" s="1" t="s">
        <v>15</v>
      </c>
      <c r="H799" s="3">
        <v>45272</v>
      </c>
      <c r="I799" s="5">
        <v>0.38541666666666669</v>
      </c>
      <c r="J799" s="1">
        <f t="shared" si="24"/>
        <v>2023</v>
      </c>
      <c r="K799" t="str">
        <f t="shared" si="25"/>
        <v>Dec</v>
      </c>
    </row>
    <row r="800" spans="1:11" x14ac:dyDescent="0.35">
      <c r="A800">
        <v>801</v>
      </c>
      <c r="B800" t="s">
        <v>1</v>
      </c>
      <c r="C800" t="s">
        <v>2</v>
      </c>
      <c r="D800" t="s">
        <v>3</v>
      </c>
      <c r="E800" t="s">
        <v>13</v>
      </c>
      <c r="F800" t="str">
        <f>VLOOKUP(E800,Sheet1!A:B,2,FALSE)</f>
        <v>South West</v>
      </c>
      <c r="G800" s="1" t="s">
        <v>15</v>
      </c>
      <c r="H800" s="3">
        <v>45277</v>
      </c>
      <c r="I800" s="4">
        <v>0.87708333333333333</v>
      </c>
      <c r="J800" s="1">
        <f t="shared" si="24"/>
        <v>2023</v>
      </c>
      <c r="K800" t="str">
        <f t="shared" si="25"/>
        <v>Dec</v>
      </c>
    </row>
    <row r="801" spans="1:11" x14ac:dyDescent="0.35">
      <c r="A801">
        <v>802</v>
      </c>
      <c r="B801" t="s">
        <v>1</v>
      </c>
      <c r="C801" t="s">
        <v>2</v>
      </c>
      <c r="D801" t="s">
        <v>3</v>
      </c>
      <c r="E801" t="s">
        <v>4</v>
      </c>
      <c r="F801" t="str">
        <f>VLOOKUP(E801,Sheet1!A:B,2,FALSE)</f>
        <v>South West</v>
      </c>
      <c r="G801" s="1" t="s">
        <v>15</v>
      </c>
      <c r="H801" s="3">
        <v>45280</v>
      </c>
      <c r="I801" s="4">
        <v>0.61250000000000004</v>
      </c>
      <c r="J801" s="1">
        <f t="shared" si="24"/>
        <v>2023</v>
      </c>
      <c r="K801" t="str">
        <f t="shared" si="25"/>
        <v>Dec</v>
      </c>
    </row>
    <row r="802" spans="1:11" x14ac:dyDescent="0.35">
      <c r="A802">
        <v>803</v>
      </c>
      <c r="B802" t="s">
        <v>49</v>
      </c>
      <c r="C802" t="s">
        <v>2</v>
      </c>
      <c r="D802" t="s">
        <v>6</v>
      </c>
      <c r="E802" t="s">
        <v>4</v>
      </c>
      <c r="F802" t="str">
        <f>VLOOKUP(E802,Sheet1!A:B,2,FALSE)</f>
        <v>South West</v>
      </c>
      <c r="G802" s="1" t="s">
        <v>15</v>
      </c>
      <c r="H802" s="3">
        <v>45280</v>
      </c>
      <c r="I802" s="4">
        <v>0.93125000000000002</v>
      </c>
      <c r="J802" s="1">
        <f t="shared" si="24"/>
        <v>2023</v>
      </c>
      <c r="K802" t="str">
        <f t="shared" si="25"/>
        <v>Dec</v>
      </c>
    </row>
    <row r="803" spans="1:11" x14ac:dyDescent="0.35">
      <c r="A803">
        <v>804</v>
      </c>
      <c r="B803" t="s">
        <v>17</v>
      </c>
      <c r="C803" t="s">
        <v>2</v>
      </c>
      <c r="D803" t="s">
        <v>3</v>
      </c>
      <c r="E803" t="s">
        <v>22</v>
      </c>
      <c r="F803" t="str">
        <f>VLOOKUP(E803,Sheet1!A:B,2,FALSE)</f>
        <v>South West</v>
      </c>
      <c r="G803" s="1" t="s">
        <v>15</v>
      </c>
      <c r="H803" s="3">
        <v>45281</v>
      </c>
      <c r="I803" s="4">
        <v>0.4</v>
      </c>
      <c r="J803" s="1">
        <f t="shared" si="24"/>
        <v>2023</v>
      </c>
      <c r="K803" t="str">
        <f t="shared" si="25"/>
        <v>Dec</v>
      </c>
    </row>
    <row r="804" spans="1:11" x14ac:dyDescent="0.35">
      <c r="A804">
        <v>805</v>
      </c>
      <c r="B804" t="s">
        <v>153</v>
      </c>
      <c r="C804" t="s">
        <v>5</v>
      </c>
      <c r="D804" t="s">
        <v>3</v>
      </c>
      <c r="E804" t="s">
        <v>4</v>
      </c>
      <c r="F804" t="str">
        <f>VLOOKUP(E804,Sheet1!A:B,2,FALSE)</f>
        <v>South West</v>
      </c>
      <c r="G804" s="1" t="s">
        <v>15</v>
      </c>
      <c r="H804" s="3">
        <v>45281</v>
      </c>
      <c r="I804" s="4">
        <v>0.7055555555555556</v>
      </c>
      <c r="J804" s="1">
        <f t="shared" si="24"/>
        <v>2023</v>
      </c>
      <c r="K804" t="str">
        <f t="shared" si="25"/>
        <v>Dec</v>
      </c>
    </row>
    <row r="805" spans="1:11" x14ac:dyDescent="0.35">
      <c r="A805">
        <v>806</v>
      </c>
      <c r="B805" t="s">
        <v>49</v>
      </c>
      <c r="C805" t="s">
        <v>2</v>
      </c>
      <c r="D805" t="s">
        <v>3</v>
      </c>
      <c r="E805" t="s">
        <v>4</v>
      </c>
      <c r="F805" t="str">
        <f>VLOOKUP(E805,Sheet1!A:B,2,FALSE)</f>
        <v>South West</v>
      </c>
      <c r="G805" s="1" t="s">
        <v>15</v>
      </c>
      <c r="H805" s="3">
        <v>45281</v>
      </c>
      <c r="I805" s="4">
        <v>0.71250000000000002</v>
      </c>
      <c r="J805" s="1">
        <f t="shared" si="24"/>
        <v>2023</v>
      </c>
      <c r="K805" t="str">
        <f t="shared" si="25"/>
        <v>Dec</v>
      </c>
    </row>
    <row r="806" spans="1:11" x14ac:dyDescent="0.35">
      <c r="A806">
        <v>807</v>
      </c>
      <c r="B806" t="s">
        <v>23</v>
      </c>
      <c r="C806" t="s">
        <v>2</v>
      </c>
      <c r="D806" t="s">
        <v>3</v>
      </c>
      <c r="E806" t="s">
        <v>13</v>
      </c>
      <c r="F806" t="str">
        <f>VLOOKUP(E806,Sheet1!A:B,2,FALSE)</f>
        <v>South West</v>
      </c>
      <c r="G806" s="1" t="s">
        <v>15</v>
      </c>
      <c r="H806" s="3">
        <v>45281</v>
      </c>
      <c r="I806" s="4">
        <v>0.71388888888888891</v>
      </c>
      <c r="J806" s="1">
        <f t="shared" si="24"/>
        <v>2023</v>
      </c>
      <c r="K806" t="str">
        <f t="shared" si="25"/>
        <v>Dec</v>
      </c>
    </row>
    <row r="807" spans="1:11" x14ac:dyDescent="0.35">
      <c r="A807">
        <v>808</v>
      </c>
      <c r="B807" t="s">
        <v>24</v>
      </c>
      <c r="C807" t="s">
        <v>2</v>
      </c>
      <c r="D807" t="s">
        <v>3</v>
      </c>
      <c r="E807" t="s">
        <v>4</v>
      </c>
      <c r="F807" t="str">
        <f>VLOOKUP(E807,Sheet1!A:B,2,FALSE)</f>
        <v>South West</v>
      </c>
      <c r="G807" s="1" t="s">
        <v>15</v>
      </c>
      <c r="H807" s="3">
        <v>45281</v>
      </c>
      <c r="I807" s="4">
        <v>0.71875</v>
      </c>
      <c r="J807" s="1">
        <f t="shared" si="24"/>
        <v>2023</v>
      </c>
      <c r="K807" t="str">
        <f t="shared" si="25"/>
        <v>Dec</v>
      </c>
    </row>
    <row r="808" spans="1:11" x14ac:dyDescent="0.35">
      <c r="A808">
        <v>809</v>
      </c>
      <c r="B808" t="s">
        <v>49</v>
      </c>
      <c r="C808" t="s">
        <v>2</v>
      </c>
      <c r="D808" t="s">
        <v>6</v>
      </c>
      <c r="E808" t="s">
        <v>4</v>
      </c>
      <c r="F808" t="str">
        <f>VLOOKUP(E808,Sheet1!A:B,2,FALSE)</f>
        <v>South West</v>
      </c>
      <c r="G808" s="1" t="s">
        <v>15</v>
      </c>
      <c r="H808" s="3">
        <v>45281</v>
      </c>
      <c r="I808" s="4">
        <v>0.73541666666666672</v>
      </c>
      <c r="J808" s="1">
        <f t="shared" si="24"/>
        <v>2023</v>
      </c>
      <c r="K808" t="str">
        <f t="shared" si="25"/>
        <v>Dec</v>
      </c>
    </row>
    <row r="809" spans="1:11" x14ac:dyDescent="0.35">
      <c r="A809">
        <v>810</v>
      </c>
      <c r="B809" t="s">
        <v>17</v>
      </c>
      <c r="C809" t="s">
        <v>5</v>
      </c>
      <c r="D809" t="s">
        <v>3</v>
      </c>
      <c r="E809" t="s">
        <v>4</v>
      </c>
      <c r="F809" t="str">
        <f>VLOOKUP(E809,Sheet1!A:B,2,FALSE)</f>
        <v>South West</v>
      </c>
      <c r="G809" s="1" t="s">
        <v>15</v>
      </c>
      <c r="H809" s="3">
        <v>45281</v>
      </c>
      <c r="I809" s="4">
        <v>0.80763888888888891</v>
      </c>
      <c r="J809" s="1">
        <f t="shared" si="24"/>
        <v>2023</v>
      </c>
      <c r="K809" t="str">
        <f t="shared" si="25"/>
        <v>Dec</v>
      </c>
    </row>
    <row r="810" spans="1:11" x14ac:dyDescent="0.35">
      <c r="A810">
        <v>811</v>
      </c>
      <c r="B810" t="s">
        <v>12</v>
      </c>
      <c r="C810" t="s">
        <v>2</v>
      </c>
      <c r="D810" t="s">
        <v>3</v>
      </c>
      <c r="E810" t="s">
        <v>4</v>
      </c>
      <c r="F810" t="str">
        <f>VLOOKUP(E810,Sheet1!A:B,2,FALSE)</f>
        <v>South West</v>
      </c>
      <c r="G810" s="1" t="s">
        <v>15</v>
      </c>
      <c r="H810" s="3">
        <v>45282</v>
      </c>
      <c r="I810" s="4">
        <v>3.472222222222222E-3</v>
      </c>
      <c r="J810" s="1">
        <f t="shared" si="24"/>
        <v>2023</v>
      </c>
      <c r="K810" t="str">
        <f t="shared" si="25"/>
        <v>Dec</v>
      </c>
    </row>
    <row r="811" spans="1:11" x14ac:dyDescent="0.35">
      <c r="A811">
        <v>812</v>
      </c>
      <c r="B811" t="s">
        <v>49</v>
      </c>
      <c r="C811" t="s">
        <v>5</v>
      </c>
      <c r="D811" t="s">
        <v>3</v>
      </c>
      <c r="E811" t="s">
        <v>4</v>
      </c>
      <c r="F811" t="str">
        <f>VLOOKUP(E811,Sheet1!A:B,2,FALSE)</f>
        <v>South West</v>
      </c>
      <c r="G811" s="1" t="s">
        <v>15</v>
      </c>
      <c r="H811" s="3">
        <v>45282</v>
      </c>
      <c r="I811" s="4">
        <v>5.8333333333333334E-2</v>
      </c>
      <c r="J811" s="1">
        <f t="shared" si="24"/>
        <v>2023</v>
      </c>
      <c r="K811" t="str">
        <f t="shared" si="25"/>
        <v>Dec</v>
      </c>
    </row>
    <row r="812" spans="1:11" x14ac:dyDescent="0.35">
      <c r="A812">
        <v>813</v>
      </c>
      <c r="B812" t="s">
        <v>1</v>
      </c>
      <c r="C812" t="s">
        <v>2</v>
      </c>
      <c r="D812" t="s">
        <v>3</v>
      </c>
      <c r="E812" s="1" t="s">
        <v>79</v>
      </c>
      <c r="F812" t="str">
        <f>VLOOKUP(E812,Sheet1!A:B,2,FALSE)</f>
        <v>Others</v>
      </c>
      <c r="G812" s="1" t="s">
        <v>79</v>
      </c>
      <c r="H812" s="3">
        <v>45282</v>
      </c>
      <c r="I812" s="4">
        <v>0.15347222222222223</v>
      </c>
      <c r="J812" s="1">
        <f t="shared" si="24"/>
        <v>2023</v>
      </c>
      <c r="K812" t="str">
        <f t="shared" si="25"/>
        <v>Dec</v>
      </c>
    </row>
    <row r="813" spans="1:11" x14ac:dyDescent="0.35">
      <c r="A813">
        <v>814</v>
      </c>
      <c r="B813" t="s">
        <v>1</v>
      </c>
      <c r="C813" t="s">
        <v>5</v>
      </c>
      <c r="D813" t="s">
        <v>3</v>
      </c>
      <c r="E813" t="s">
        <v>4</v>
      </c>
      <c r="F813" t="str">
        <f>VLOOKUP(E813,Sheet1!A:B,2,FALSE)</f>
        <v>South West</v>
      </c>
      <c r="G813" s="1" t="s">
        <v>15</v>
      </c>
      <c r="H813" s="3">
        <v>45282</v>
      </c>
      <c r="I813" s="4">
        <v>0.4236111111111111</v>
      </c>
      <c r="J813" s="1">
        <f t="shared" si="24"/>
        <v>2023</v>
      </c>
      <c r="K813" t="str">
        <f t="shared" si="25"/>
        <v>Dec</v>
      </c>
    </row>
    <row r="814" spans="1:11" x14ac:dyDescent="0.35">
      <c r="A814">
        <v>815</v>
      </c>
      <c r="B814" t="s">
        <v>114</v>
      </c>
      <c r="C814" t="s">
        <v>2</v>
      </c>
      <c r="D814" t="s">
        <v>66</v>
      </c>
      <c r="E814" t="s">
        <v>4</v>
      </c>
      <c r="F814" t="str">
        <f>VLOOKUP(E814,Sheet1!A:B,2,FALSE)</f>
        <v>South West</v>
      </c>
      <c r="G814" s="1" t="s">
        <v>15</v>
      </c>
      <c r="H814" s="3">
        <v>45282</v>
      </c>
      <c r="I814" s="4">
        <v>0.48402777777777778</v>
      </c>
      <c r="J814" s="1">
        <f t="shared" si="24"/>
        <v>2023</v>
      </c>
      <c r="K814" t="str">
        <f t="shared" si="25"/>
        <v>Dec</v>
      </c>
    </row>
    <row r="815" spans="1:11" x14ac:dyDescent="0.35">
      <c r="A815">
        <v>816</v>
      </c>
      <c r="B815" t="s">
        <v>1</v>
      </c>
      <c r="C815" t="s">
        <v>2</v>
      </c>
      <c r="D815" t="s">
        <v>3</v>
      </c>
      <c r="E815" s="1" t="s">
        <v>79</v>
      </c>
      <c r="F815" t="str">
        <f>VLOOKUP(E815,Sheet1!A:B,2,FALSE)</f>
        <v>Others</v>
      </c>
      <c r="G815" s="1" t="s">
        <v>79</v>
      </c>
      <c r="H815" s="3">
        <v>45282</v>
      </c>
      <c r="I815" s="4">
        <v>0.53055555555555556</v>
      </c>
      <c r="J815" s="1">
        <f t="shared" si="24"/>
        <v>2023</v>
      </c>
      <c r="K815" t="str">
        <f t="shared" si="25"/>
        <v>Dec</v>
      </c>
    </row>
    <row r="816" spans="1:11" x14ac:dyDescent="0.35">
      <c r="A816">
        <v>817</v>
      </c>
      <c r="B816" t="s">
        <v>114</v>
      </c>
      <c r="C816" t="s">
        <v>2</v>
      </c>
      <c r="D816" t="s">
        <v>3</v>
      </c>
      <c r="E816" t="s">
        <v>66</v>
      </c>
      <c r="F816" t="str">
        <f>VLOOKUP(E816,Sheet1!A:B,2,FALSE)</f>
        <v>Others</v>
      </c>
      <c r="G816" s="1" t="s">
        <v>15</v>
      </c>
      <c r="H816" s="3">
        <v>45282</v>
      </c>
      <c r="I816" s="4">
        <v>0.65069444444444446</v>
      </c>
      <c r="J816" s="1">
        <f t="shared" si="24"/>
        <v>2023</v>
      </c>
      <c r="K816" t="str">
        <f t="shared" si="25"/>
        <v>Dec</v>
      </c>
    </row>
    <row r="817" spans="1:11" x14ac:dyDescent="0.35">
      <c r="A817">
        <v>818</v>
      </c>
      <c r="B817" t="s">
        <v>148</v>
      </c>
      <c r="C817" t="s">
        <v>2</v>
      </c>
      <c r="D817" t="s">
        <v>3</v>
      </c>
      <c r="E817" t="s">
        <v>13</v>
      </c>
      <c r="F817" t="str">
        <f>VLOOKUP(E817,Sheet1!A:B,2,FALSE)</f>
        <v>South West</v>
      </c>
      <c r="G817" s="1" t="s">
        <v>15</v>
      </c>
      <c r="H817" s="3">
        <v>45282</v>
      </c>
      <c r="I817" s="4">
        <v>0.83472222222222225</v>
      </c>
      <c r="J817" s="1">
        <f t="shared" si="24"/>
        <v>2023</v>
      </c>
      <c r="K817" t="str">
        <f t="shared" si="25"/>
        <v>Dec</v>
      </c>
    </row>
    <row r="818" spans="1:11" x14ac:dyDescent="0.35">
      <c r="A818">
        <v>819</v>
      </c>
      <c r="B818" t="s">
        <v>12</v>
      </c>
      <c r="C818" t="s">
        <v>2</v>
      </c>
      <c r="D818" t="s">
        <v>3</v>
      </c>
      <c r="E818" t="s">
        <v>8</v>
      </c>
      <c r="F818" t="str">
        <f>VLOOKUP(E818,Sheet1!A:B,2,FALSE)</f>
        <v>South West</v>
      </c>
      <c r="G818" s="1" t="s">
        <v>15</v>
      </c>
      <c r="H818" s="3">
        <v>45283</v>
      </c>
      <c r="I818" s="4">
        <v>2.6388888888888889E-2</v>
      </c>
      <c r="J818" s="1">
        <f t="shared" si="24"/>
        <v>2023</v>
      </c>
      <c r="K818" t="str">
        <f t="shared" si="25"/>
        <v>Dec</v>
      </c>
    </row>
    <row r="819" spans="1:11" x14ac:dyDescent="0.35">
      <c r="A819">
        <v>820</v>
      </c>
      <c r="B819" t="s">
        <v>25</v>
      </c>
      <c r="C819" t="s">
        <v>2</v>
      </c>
      <c r="D819" t="s">
        <v>3</v>
      </c>
      <c r="E819" t="s">
        <v>4</v>
      </c>
      <c r="F819" t="str">
        <f>VLOOKUP(E819,Sheet1!A:B,2,FALSE)</f>
        <v>South West</v>
      </c>
      <c r="G819" s="1" t="s">
        <v>15</v>
      </c>
      <c r="H819" s="3">
        <v>45283</v>
      </c>
      <c r="I819" s="4">
        <v>0.15625</v>
      </c>
      <c r="J819" s="1">
        <f t="shared" si="24"/>
        <v>2023</v>
      </c>
      <c r="K819" t="str">
        <f t="shared" si="25"/>
        <v>Dec</v>
      </c>
    </row>
    <row r="820" spans="1:11" x14ac:dyDescent="0.35">
      <c r="A820">
        <v>821</v>
      </c>
      <c r="B820" t="s">
        <v>155</v>
      </c>
      <c r="C820" t="s">
        <v>2</v>
      </c>
      <c r="D820" t="s">
        <v>3</v>
      </c>
      <c r="E820" t="s">
        <v>66</v>
      </c>
      <c r="F820" t="str">
        <f>VLOOKUP(E820,Sheet1!A:B,2,FALSE)</f>
        <v>Others</v>
      </c>
      <c r="G820" s="1" t="s">
        <v>15</v>
      </c>
      <c r="H820" s="3">
        <v>45283</v>
      </c>
      <c r="I820" s="4">
        <v>0.37569444444444444</v>
      </c>
      <c r="J820" s="1">
        <f t="shared" si="24"/>
        <v>2023</v>
      </c>
      <c r="K820" t="str">
        <f t="shared" si="25"/>
        <v>Dec</v>
      </c>
    </row>
    <row r="821" spans="1:11" x14ac:dyDescent="0.35">
      <c r="A821">
        <v>822</v>
      </c>
      <c r="B821" t="s">
        <v>109</v>
      </c>
      <c r="C821" t="s">
        <v>2</v>
      </c>
      <c r="D821" t="s">
        <v>3</v>
      </c>
      <c r="E821" t="s">
        <v>8</v>
      </c>
      <c r="F821" t="str">
        <f>VLOOKUP(E821,Sheet1!A:B,2,FALSE)</f>
        <v>South West</v>
      </c>
      <c r="G821" s="1" t="s">
        <v>15</v>
      </c>
      <c r="H821" s="3">
        <v>45283</v>
      </c>
      <c r="I821" s="4">
        <v>0.42569444444444443</v>
      </c>
      <c r="J821" s="1">
        <f t="shared" si="24"/>
        <v>2023</v>
      </c>
      <c r="K821" t="str">
        <f t="shared" si="25"/>
        <v>Dec</v>
      </c>
    </row>
    <row r="822" spans="1:11" x14ac:dyDescent="0.35">
      <c r="A822">
        <v>823</v>
      </c>
      <c r="B822" t="s">
        <v>25</v>
      </c>
      <c r="C822" t="s">
        <v>2</v>
      </c>
      <c r="D822" t="s">
        <v>3</v>
      </c>
      <c r="E822" t="s">
        <v>72</v>
      </c>
      <c r="F822" t="str">
        <f>VLOOKUP(E822,Sheet1!A:B,2,FALSE)</f>
        <v>North Central</v>
      </c>
      <c r="G822" s="1" t="s">
        <v>15</v>
      </c>
      <c r="H822" s="3">
        <v>45284</v>
      </c>
      <c r="I822" s="4">
        <v>4.8611111111111112E-3</v>
      </c>
      <c r="J822" s="1">
        <f t="shared" si="24"/>
        <v>2023</v>
      </c>
      <c r="K822" t="str">
        <f t="shared" si="25"/>
        <v>Dec</v>
      </c>
    </row>
  </sheetData>
  <autoFilter ref="A1:K822" xr:uid="{4FE35953-6092-4956-BADB-BB0E953F0C6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masterclass_odumaretech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Akinleye Adebayo</cp:lastModifiedBy>
  <dcterms:created xsi:type="dcterms:W3CDTF">2024-08-31T21:23:33Z</dcterms:created>
  <dcterms:modified xsi:type="dcterms:W3CDTF">2024-09-07T11:59:10Z</dcterms:modified>
</cp:coreProperties>
</file>