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tbr-my.sharepoint.com/personal/134976_vutbr_cz/Documents/Dokumenty/Github/WaterGlassModel/"/>
    </mc:Choice>
  </mc:AlternateContent>
  <xr:revisionPtr revIDLastSave="37" documentId="8_{9182026D-2EEF-4DD2-AC59-1B4BC098F267}" xr6:coauthVersionLast="47" xr6:coauthVersionMax="47" xr10:uidLastSave="{E3614A7E-8C2D-40D4-A5E4-6C4CBAA4FC01}"/>
  <bookViews>
    <workbookView xWindow="-110" yWindow="-110" windowWidth="38620" windowHeight="21220" xr2:uid="{F50DBBE9-89B0-4FDE-82BA-DBC1AC41E893}"/>
  </bookViews>
  <sheets>
    <sheet name="List1" sheetId="1" r:id="rId1"/>
    <sheet name="Li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E11" i="1"/>
  <c r="G11" i="1" s="1"/>
  <c r="D11" i="1"/>
  <c r="F11" i="1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20" i="2"/>
  <c r="G9" i="2"/>
  <c r="G10" i="2"/>
  <c r="G11" i="2"/>
  <c r="G12" i="2"/>
  <c r="G13" i="2"/>
  <c r="G14" i="2"/>
  <c r="G8" i="2"/>
  <c r="C15" i="2"/>
  <c r="D15" i="2"/>
  <c r="F15" i="2"/>
  <c r="C16" i="2"/>
  <c r="D16" i="2"/>
  <c r="F16" i="2"/>
  <c r="B16" i="2"/>
  <c r="D12" i="2" s="1"/>
  <c r="B15" i="2"/>
  <c r="F9" i="2"/>
  <c r="F10" i="2"/>
  <c r="F11" i="2"/>
  <c r="F12" i="2"/>
  <c r="F13" i="2"/>
  <c r="F14" i="2"/>
  <c r="F8" i="2"/>
  <c r="H11" i="1" l="1"/>
  <c r="D8" i="2"/>
  <c r="D11" i="2"/>
  <c r="D14" i="2"/>
  <c r="D10" i="2"/>
  <c r="D13" i="2"/>
  <c r="D9" i="2"/>
  <c r="E8" i="2" l="1"/>
  <c r="E13" i="2"/>
  <c r="E12" i="2"/>
  <c r="E9" i="2"/>
  <c r="E14" i="2"/>
  <c r="E10" i="2"/>
  <c r="E15" i="2" l="1"/>
  <c r="E11" i="2"/>
  <c r="E16" i="2" s="1"/>
</calcChain>
</file>

<file path=xl/sharedStrings.xml><?xml version="1.0" encoding="utf-8"?>
<sst xmlns="http://schemas.openxmlformats.org/spreadsheetml/2006/main" count="24" uniqueCount="20">
  <si>
    <t>x</t>
  </si>
  <si>
    <t>y</t>
  </si>
  <si>
    <t>zz</t>
  </si>
  <si>
    <t>T15: -0,00031017 + 0,022418*x + 0,01551*y + -0,0013467*x^2 + 7,3251e-05*x*y + -0,00077322*y^2 + 7,7331e-05*x^3 + 5,025e-09*x^2*y + -0,00017197*x*y^2 + 0,00015845*y^3 + -1,9792e-06*x^4 + -2,7455e-06*x^3*y + 1,5284e-05*x^2*y^2 + 1,1328e-06*x*y^3 + -1,0772e-05*y^4;T20: -0,00070405 + 0,022192*x + 0,015543*y + -0,0012981*x^2 + 6,898e-05*x*y + -0,00074358*y^2 + 7,3191e-05*x^3 + 1,3137e-06*x^2*y + -0,0001814*x*y^2 + 0,00015677*y^3 + -1,8546e-06*x^4 + -2,8223e-06*x^3*y + 1,5751e-05*x^2*y^2 + 1,6667e-06*x*y^3 + -1,08e-05*y^4;T25: -0,0012125 + 0,022023*x + 0,015585*y + -0,001259*x^2 + 2,746e-05*x*y + -0,00068693*y^2 + 6,9848e-05*x^3 + 6,7762e-06*x^2*y + -0,00017978*x*y^2 + 0,00013662*y^3 + -1,7581e-06*x^4 + -3,0052e-06*x^3*y + 1,5563e-05*x^2*y^2 + 1,4484e-06*x*y^3 + -8,3915e-06*y^4;T30: -0,0018165 + 0,021891*x + 0,015679*y + -0,0012313*x^2 + 4,3098e-05*x*y + -0,00070714*y^2 + 6,8008e-05*x^3 + -3,5299e-06*x^2*y + -0,0001661*x*y^2 + 0,00013697*y^3 + -1,725e-06*x^4 + -2,2265e-06*x^3*y + 1,3992e-05*x^2*y^2 + 3,41e-06*x*y^3 + -1,0559e-05*y^4</t>
  </si>
  <si>
    <t>T15: -0,00031017 + 0,022418*x + 0,01551*y + -0,0013467*x^2 + 7,3251e-05*x*y + -0,00077322*y^2 + 7,7331e-05*x^3 + 5,025e-09*x^2*y + -0,00017197*x*y^2 + 0,00015845*y^3 + -1,9792e-06*x^4 + -2,7455e-06*x^3*y + 1,5284e-05*x^2*y^2 + 1,1328e-06*x*y^3 + -1,0772e-05*y^4</t>
  </si>
  <si>
    <t>x=[1,2,3,4,5,6,7]';</t>
  </si>
  <si>
    <t>y=[1,5,10,11,11.5,12,12.5]';</t>
  </si>
  <si>
    <t>yfit_excel</t>
  </si>
  <si>
    <t>yfit_matlab</t>
  </si>
  <si>
    <t>min</t>
  </si>
  <si>
    <t>max</t>
  </si>
  <si>
    <t>xnorm</t>
  </si>
  <si>
    <t>ynorm</t>
  </si>
  <si>
    <t>xlog</t>
  </si>
  <si>
    <t>ylog</t>
  </si>
  <si>
    <t>T15: 0,99927 + 0,051913*x + 0,03544*y + -0,0020541*x^2 + 0,0022139*x*y + -0,001095*y^2 + 0,00011881*x^3 + -8,1953e-05*x^2*y + -0,00058004*x*y^2 + 0,0003807*y^3 + -2,9822e-06*x^4 + -6,4292e-06*x^3*y + 4,8098e-05*x^2*y^2 + 4,2944e-06*x*y^3 + -2,7619e-05*y^4;T20: 0,99837 + 0,051319*x + 0,035487*y + -0,0019441*x^2 + 0,0021811*x*y + -0,0010082*y^2 + 0,00010976*x^3 + -7,5467e-05*x^2*y + -0,00060294*x*y^2 + 0,00037384*y^3 + -2,714e-06*x^4 + -6,7285e-06*x^3*y + 4,914e-05*x^2*y^2 + 5,6181e-06*x*y^3 + -2,7365e-05*y^4;T25: 0,9972 + 0,050872*x + 0,035538*y + -0,0018656*x^2 + 0,0020573*x*y + -0,00084498*y^2 + 0,00010432*x^3 + -6,0054e-05*x^2*y + -0,0005943*x*y^2 + 0,00031506*y^3 + -2,6031e-06*x^4 + -7,0603e-06*x^3*y + 4,763e-05*x^2*y^2 + 5,9128e-06*x*y^3 + -2,0785e-05*y^4;T30: 0,99582 + 0,050463*x + 0,035712*y + -0,0017914*x^2 + 0,002096*x*y + -0,00088694*y^2 + 9,8918e-05*x^3 + -8,6953e-05*x^2*y + -0,00055683*x*y^2 + 0,00031409*y^3 + -2,4722e-06*x^4 + -5,0797e-06*x^3*y + 4,3756e-05*x^2*y^2 + 1,065e-05*x*y^3 + -2,6381e-05*y^4</t>
  </si>
  <si>
    <t>zzln</t>
  </si>
  <si>
    <t>zzlog</t>
  </si>
  <si>
    <t>t</t>
  </si>
  <si>
    <t>-0,00031017 + 0,022418*x + 0,01551*y + -0,0013467*x^2 + 0,000073251*x*y + -0,00077322*y^2 + 0,000077331*x^3 + 0,000000005025*x^2*y + -0,00017197*x*y^2 + 0,00015845*y^3 + -0,0000019792*x^4 + -0,0000027455*x^3*y + 0,000015284*x^2*y^2 + 0,0000011328*x*y^3 + -0,000010772*y^4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</si>
</sst>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2"/>
    </xf>
    <xf numFmtId="0" fontId="0" fillId="0" borderId="0" xfId="0" quotePrefix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List2!$B$8:$B$14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List2!$C$8:$C$14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D-449B-A3A8-3993CDCA46CC}"/>
            </c:ext>
          </c:extLst>
        </c:ser>
        <c:ser>
          <c:idx val="1"/>
          <c:order val="1"/>
          <c:tx>
            <c:strRef>
              <c:f>List2!$G$7</c:f>
              <c:strCache>
                <c:ptCount val="1"/>
                <c:pt idx="0">
                  <c:v>yfit_matlab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List2!$B$8:$B$14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List2!$G$8:$G$14</c:f>
              <c:numCache>
                <c:formatCode>General</c:formatCode>
                <c:ptCount val="7"/>
                <c:pt idx="0">
                  <c:v>0.70233000000000079</c:v>
                </c:pt>
                <c:pt idx="1">
                  <c:v>5.9284400000000019</c:v>
                </c:pt>
                <c:pt idx="2">
                  <c:v>9.1783100000000033</c:v>
                </c:pt>
                <c:pt idx="3">
                  <c:v>10.951920000000005</c:v>
                </c:pt>
                <c:pt idx="4">
                  <c:v>11.749250000000004</c:v>
                </c:pt>
                <c:pt idx="5">
                  <c:v>12.070280000000004</c:v>
                </c:pt>
                <c:pt idx="6">
                  <c:v>12.414990000000003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ED-449B-A3A8-3993CDCA46CC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List2!$B$20:$B$80</c:f>
              <c:numCache>
                <c:formatCode>General</c:formatCode>
                <c:ptCount val="6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</c:numCache>
            </c:numRef>
          </c:xVal>
          <c:yVal>
            <c:numRef>
              <c:f>List2!$C$20:$C$80</c:f>
              <c:numCache>
                <c:formatCode>General</c:formatCode>
                <c:ptCount val="61"/>
                <c:pt idx="0">
                  <c:v>0.70233000000000079</c:v>
                </c:pt>
                <c:pt idx="1">
                  <c:v>1.3281212300000025</c:v>
                </c:pt>
                <c:pt idx="2">
                  <c:v>1.9296502400000008</c:v>
                </c:pt>
                <c:pt idx="3">
                  <c:v>2.5074170100000028</c:v>
                </c:pt>
                <c:pt idx="4">
                  <c:v>3.0619215200000021</c:v>
                </c:pt>
                <c:pt idx="5">
                  <c:v>3.593663750000001</c:v>
                </c:pt>
                <c:pt idx="6">
                  <c:v>4.1031436800000023</c:v>
                </c:pt>
                <c:pt idx="7">
                  <c:v>4.5908612899999994</c:v>
                </c:pt>
                <c:pt idx="8">
                  <c:v>5.0573165600000003</c:v>
                </c:pt>
                <c:pt idx="9">
                  <c:v>5.5030094700000003</c:v>
                </c:pt>
                <c:pt idx="10">
                  <c:v>5.9284400000000019</c:v>
                </c:pt>
                <c:pt idx="11">
                  <c:v>6.3341081300000042</c:v>
                </c:pt>
                <c:pt idx="12">
                  <c:v>6.7205138400000042</c:v>
                </c:pt>
                <c:pt idx="13">
                  <c:v>7.0881571100000009</c:v>
                </c:pt>
                <c:pt idx="14">
                  <c:v>7.4375379200000022</c:v>
                </c:pt>
                <c:pt idx="15">
                  <c:v>7.7691562500000018</c:v>
                </c:pt>
                <c:pt idx="16">
                  <c:v>8.0835120800000038</c:v>
                </c:pt>
                <c:pt idx="17">
                  <c:v>8.3811053900000019</c:v>
                </c:pt>
                <c:pt idx="18">
                  <c:v>8.6624361600000022</c:v>
                </c:pt>
                <c:pt idx="19">
                  <c:v>8.9280043700000036</c:v>
                </c:pt>
                <c:pt idx="20">
                  <c:v>9.1783100000000033</c:v>
                </c:pt>
                <c:pt idx="21">
                  <c:v>9.4138530299999985</c:v>
                </c:pt>
                <c:pt idx="22">
                  <c:v>9.6351334400000042</c:v>
                </c:pt>
                <c:pt idx="23">
                  <c:v>9.8426512100000032</c:v>
                </c:pt>
                <c:pt idx="24">
                  <c:v>10.03690632</c:v>
                </c:pt>
                <c:pt idx="25">
                  <c:v>10.218398750000002</c:v>
                </c:pt>
                <c:pt idx="26">
                  <c:v>10.387628480000004</c:v>
                </c:pt>
                <c:pt idx="27">
                  <c:v>10.545095490000001</c:v>
                </c:pt>
                <c:pt idx="28">
                  <c:v>10.691299760000003</c:v>
                </c:pt>
                <c:pt idx="29">
                  <c:v>10.826741270000003</c:v>
                </c:pt>
                <c:pt idx="30">
                  <c:v>10.951920000000005</c:v>
                </c:pt>
                <c:pt idx="31">
                  <c:v>11.067335930000002</c:v>
                </c:pt>
                <c:pt idx="32">
                  <c:v>11.173489040000007</c:v>
                </c:pt>
                <c:pt idx="33">
                  <c:v>11.270879310000005</c:v>
                </c:pt>
                <c:pt idx="34">
                  <c:v>11.360006720000008</c:v>
                </c:pt>
                <c:pt idx="35">
                  <c:v>11.441371250000003</c:v>
                </c:pt>
                <c:pt idx="36">
                  <c:v>11.515472880000004</c:v>
                </c:pt>
                <c:pt idx="37">
                  <c:v>11.582811590000009</c:v>
                </c:pt>
                <c:pt idx="38">
                  <c:v>11.643887360000004</c:v>
                </c:pt>
                <c:pt idx="39">
                  <c:v>11.699200169999997</c:v>
                </c:pt>
                <c:pt idx="40">
                  <c:v>11.749250000000004</c:v>
                </c:pt>
                <c:pt idx="41">
                  <c:v>11.794536829999998</c:v>
                </c:pt>
                <c:pt idx="42">
                  <c:v>11.835560640000011</c:v>
                </c:pt>
                <c:pt idx="43">
                  <c:v>11.872821410000007</c:v>
                </c:pt>
                <c:pt idx="44">
                  <c:v>11.906819120000005</c:v>
                </c:pt>
                <c:pt idx="45">
                  <c:v>11.938053750000009</c:v>
                </c:pt>
                <c:pt idx="46">
                  <c:v>11.967025280000009</c:v>
                </c:pt>
                <c:pt idx="47">
                  <c:v>11.994233690000002</c:v>
                </c:pt>
                <c:pt idx="48">
                  <c:v>12.02017896000001</c:v>
                </c:pt>
                <c:pt idx="49">
                  <c:v>12.045361070000013</c:v>
                </c:pt>
                <c:pt idx="50">
                  <c:v>12.070280000000004</c:v>
                </c:pt>
                <c:pt idx="51">
                  <c:v>12.095435730000013</c:v>
                </c:pt>
                <c:pt idx="52">
                  <c:v>12.121328239999997</c:v>
                </c:pt>
                <c:pt idx="53">
                  <c:v>12.148457510000007</c:v>
                </c:pt>
                <c:pt idx="54">
                  <c:v>12.177323520000002</c:v>
                </c:pt>
                <c:pt idx="55">
                  <c:v>12.208426250000009</c:v>
                </c:pt>
                <c:pt idx="56">
                  <c:v>12.24226568000001</c:v>
                </c:pt>
                <c:pt idx="57">
                  <c:v>12.279341790000004</c:v>
                </c:pt>
                <c:pt idx="58">
                  <c:v>12.320154560000013</c:v>
                </c:pt>
                <c:pt idx="59">
                  <c:v>12.36520397000001</c:v>
                </c:pt>
                <c:pt idx="60">
                  <c:v>12.414990000000017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ED-449B-A3A8-3993CDCA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524192"/>
        <c:axId val="1420522944"/>
      </c:scatterChart>
      <c:valAx>
        <c:axId val="14205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20522944"/>
        <c:crosses val="autoZero"/>
        <c:crossBetween val="midCat"/>
      </c:valAx>
      <c:valAx>
        <c:axId val="14205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205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193674</xdr:colOff>
      <xdr:row>3</xdr:row>
      <xdr:rowOff>133350</xdr:rowOff>
    </xdr:from>
    <xdr:to>
      <xdr:col>21</xdr:col>
      <xdr:colOff>146049</xdr:colOff>
      <xdr:row>34</xdr:row>
      <xdr:rowOff>127000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74A918F-9BE2-79F7-7CFF-C4B079825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EF64-5994-40CE-A5AD-4A49C0FB17B6}">
  <dimension ref="A1:J18"/>
  <sheetViews>
    <sheetView tabSelected="1" workbookViewId="0">
      <selection activeCell="K20" sqref="K20"/>
    </sheetView>
  </sheetViews>
  <sheetFormatPr defaultRowHeight="14.5" x14ac:dyDescent="0.35"/>
  <cols>
    <col min="4" max="4" width="9" customWidth="1"/>
    <col min="10" max="10" width="11.1796875" bestFit="1" customWidth="1"/>
  </cols>
  <sheetData>
    <row r="1" spans="1:8" x14ac:dyDescent="0.35">
      <c r="A1" t="s">
        <v>3</v>
      </c>
    </row>
    <row r="2" spans="1:8" x14ac:dyDescent="0.35">
      <c r="A2" t="s">
        <v>3</v>
      </c>
    </row>
    <row r="3" spans="1:8" x14ac:dyDescent="0.35">
      <c r="A3" t="s">
        <v>3</v>
      </c>
    </row>
    <row r="4" spans="1:8" x14ac:dyDescent="0.35">
      <c r="A4" t="s">
        <v>15</v>
      </c>
    </row>
    <row r="5" spans="1:8" x14ac:dyDescent="0.35">
      <c r="A5" t="s">
        <v>4</v>
      </c>
    </row>
    <row r="10" spans="1:8" x14ac:dyDescent="0.35">
      <c r="A10" t="s">
        <v>18</v>
      </c>
      <c r="B10" t="s">
        <v>0</v>
      </c>
      <c r="C10" t="s">
        <v>1</v>
      </c>
      <c r="D10" t="s">
        <v>13</v>
      </c>
      <c r="E10" t="s">
        <v>14</v>
      </c>
      <c r="F10" t="s">
        <v>2</v>
      </c>
      <c r="G10" t="s">
        <v>17</v>
      </c>
      <c r="H10" t="s">
        <v>16</v>
      </c>
    </row>
    <row r="11" spans="1:8" x14ac:dyDescent="0.35">
      <c r="A11">
        <v>15</v>
      </c>
      <c r="B11">
        <v>10</v>
      </c>
      <c r="C11">
        <v>4</v>
      </c>
      <c r="D11">
        <f>B11</f>
        <v>10</v>
      </c>
      <c r="E11">
        <f>C11</f>
        <v>4</v>
      </c>
      <c r="F11">
        <f>0.99927 + 0.051913*B11 + 0.03544*C11 + -0.0020541*B11^2 + 0.0022139*B11*C11 + -0.001095*C11^2 + 0.00011881*B11^3 + -0.000081953*B11^2*C11 + -0.00058004*B11*C11^2 + 0.0003807*C11^3 + -0.0000029822*B11^4 + -0.0000064292*B11^3*C11 + 0.000048098*B11^2*C11^2 + 0.0000042944*B11*C11^3 + -0.000027619*C11^4</f>
        <v>1.5604691519999998</v>
      </c>
      <c r="G11">
        <f>-0.00031017+0.022418*D11+0.01551*E11-0.0013467*D11^2+0.000073251*D11*E11-0.00077322*E11^2+0.000077331*D11^3+0.000000005025*D11^2*E11-0.00017197*D11*E11^2+0.00015845*E11^3-0.0000019792*D11^4-0.0000027455*D11^3*E11+0.000015284*D11^2*E11^2+0.0000011328*D11*E11^3-0.000010772*E11^4</f>
        <v>0.19340472</v>
      </c>
      <c r="H11">
        <f>POWER(10,G11)</f>
        <v>1.5610065306966066</v>
      </c>
    </row>
    <row r="17" spans="10:10" x14ac:dyDescent="0.35">
      <c r="J17" s="2" t="s">
        <v>19</v>
      </c>
    </row>
    <row r="18" spans="10:10" x14ac:dyDescent="0.35">
      <c r="J18" t="e">
        <f>REPLACE(J17,1,"x","B11")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87FA1-CE52-48B6-A314-F7E17C4D757A}">
  <dimension ref="A1:G80"/>
  <sheetViews>
    <sheetView workbookViewId="0">
      <selection activeCell="E29" sqref="E29"/>
    </sheetView>
  </sheetViews>
  <sheetFormatPr defaultRowHeight="14.5" x14ac:dyDescent="0.35"/>
  <cols>
    <col min="5" max="5" width="15.453125" bestFit="1" customWidth="1"/>
  </cols>
  <sheetData>
    <row r="1" spans="1:7" x14ac:dyDescent="0.35">
      <c r="A1" s="1" t="s">
        <v>5</v>
      </c>
    </row>
    <row r="2" spans="1:7" x14ac:dyDescent="0.35">
      <c r="A2" s="1" t="s">
        <v>6</v>
      </c>
    </row>
    <row r="7" spans="1:7" x14ac:dyDescent="0.35">
      <c r="B7" t="s">
        <v>0</v>
      </c>
      <c r="C7" t="s">
        <v>1</v>
      </c>
      <c r="D7" t="s">
        <v>11</v>
      </c>
      <c r="E7" t="s">
        <v>12</v>
      </c>
      <c r="F7" t="s">
        <v>7</v>
      </c>
      <c r="G7" t="s">
        <v>8</v>
      </c>
    </row>
    <row r="8" spans="1:7" x14ac:dyDescent="0.35">
      <c r="B8">
        <v>1</v>
      </c>
      <c r="C8">
        <v>1</v>
      </c>
      <c r="D8">
        <f>(B8-$B$15)/$B$16</f>
        <v>0</v>
      </c>
      <c r="E8">
        <f>(C8-$C$15)/$C$16</f>
        <v>0</v>
      </c>
      <c r="F8">
        <f>-0.0551*B8^3+0.2916*B8^2+2.3642*B8</f>
        <v>2.6006999999999998</v>
      </c>
      <c r="G8">
        <f>0.08333*B8^3-1.4881*B8^2+9.1071*B8-7</f>
        <v>0.70233000000000079</v>
      </c>
    </row>
    <row r="9" spans="1:7" x14ac:dyDescent="0.35">
      <c r="B9">
        <v>2</v>
      </c>
      <c r="C9">
        <v>5</v>
      </c>
      <c r="D9">
        <f t="shared" ref="D9:D14" si="0">(B9-$B$15)/$B$16</f>
        <v>0.14285714285714285</v>
      </c>
      <c r="E9">
        <f t="shared" ref="E9:E14" si="1">(C9-$C$15)/$C$16</f>
        <v>0.32</v>
      </c>
      <c r="F9">
        <f>-0.0551*B9^3+0.2916*B9^2+2.3642*B9</f>
        <v>5.4539999999999997</v>
      </c>
      <c r="G9">
        <f t="shared" ref="G9:G14" si="2">0.08333*B9^3-1.4881*B9^2+9.1071*B9-7</f>
        <v>5.9284400000000019</v>
      </c>
    </row>
    <row r="10" spans="1:7" x14ac:dyDescent="0.35">
      <c r="B10">
        <v>3</v>
      </c>
      <c r="C10">
        <v>10</v>
      </c>
      <c r="D10">
        <f t="shared" si="0"/>
        <v>0.2857142857142857</v>
      </c>
      <c r="E10">
        <f t="shared" si="1"/>
        <v>0.72</v>
      </c>
      <c r="F10">
        <f>-0.0551*B10^3+0.2916*B10^2+2.3642*B10</f>
        <v>8.2292999999999985</v>
      </c>
      <c r="G10">
        <f t="shared" si="2"/>
        <v>9.1783100000000033</v>
      </c>
    </row>
    <row r="11" spans="1:7" x14ac:dyDescent="0.35">
      <c r="B11">
        <v>4</v>
      </c>
      <c r="C11">
        <v>11</v>
      </c>
      <c r="D11">
        <f t="shared" si="0"/>
        <v>0.42857142857142855</v>
      </c>
      <c r="E11">
        <f t="shared" si="1"/>
        <v>0.8</v>
      </c>
      <c r="F11">
        <f>-0.0551*B11^3+0.2916*B11^2+2.3642*B11</f>
        <v>10.596</v>
      </c>
      <c r="G11">
        <f t="shared" si="2"/>
        <v>10.951920000000005</v>
      </c>
    </row>
    <row r="12" spans="1:7" x14ac:dyDescent="0.35">
      <c r="B12">
        <v>5</v>
      </c>
      <c r="C12">
        <v>11.5</v>
      </c>
      <c r="D12">
        <f t="shared" si="0"/>
        <v>0.5714285714285714</v>
      </c>
      <c r="E12">
        <f t="shared" si="1"/>
        <v>0.84</v>
      </c>
      <c r="F12">
        <f>-0.0551*B12^3+0.2916*B12^2+2.3642*B12</f>
        <v>12.223500000000001</v>
      </c>
      <c r="G12">
        <f t="shared" si="2"/>
        <v>11.749250000000004</v>
      </c>
    </row>
    <row r="13" spans="1:7" x14ac:dyDescent="0.35">
      <c r="B13">
        <v>6</v>
      </c>
      <c r="C13">
        <v>12</v>
      </c>
      <c r="D13">
        <f t="shared" si="0"/>
        <v>0.7142857142857143</v>
      </c>
      <c r="E13">
        <f t="shared" si="1"/>
        <v>0.88</v>
      </c>
      <c r="F13">
        <f>-0.0551*B13^3+0.2916*B13^2+2.3642*B13</f>
        <v>12.781199999999998</v>
      </c>
      <c r="G13">
        <f t="shared" si="2"/>
        <v>12.070280000000004</v>
      </c>
    </row>
    <row r="14" spans="1:7" x14ac:dyDescent="0.35">
      <c r="B14">
        <v>7</v>
      </c>
      <c r="C14">
        <v>12.5</v>
      </c>
      <c r="D14">
        <f t="shared" si="0"/>
        <v>0.8571428571428571</v>
      </c>
      <c r="E14">
        <f t="shared" si="1"/>
        <v>0.92</v>
      </c>
      <c r="F14">
        <f>-0.0551*B14^3+0.2916*B14^2+2.3642*B14</f>
        <v>11.938499999999999</v>
      </c>
      <c r="G14">
        <f t="shared" si="2"/>
        <v>12.414990000000003</v>
      </c>
    </row>
    <row r="15" spans="1:7" x14ac:dyDescent="0.35">
      <c r="A15" t="s">
        <v>9</v>
      </c>
      <c r="B15">
        <f>MIN(B8:B14)</f>
        <v>1</v>
      </c>
      <c r="C15">
        <f t="shared" ref="C15:F15" si="3">MIN(C8:C14)</f>
        <v>1</v>
      </c>
      <c r="D15">
        <f t="shared" si="3"/>
        <v>0</v>
      </c>
      <c r="E15">
        <f t="shared" si="3"/>
        <v>0</v>
      </c>
      <c r="F15">
        <f t="shared" si="3"/>
        <v>2.6006999999999998</v>
      </c>
    </row>
    <row r="16" spans="1:7" x14ac:dyDescent="0.35">
      <c r="A16" t="s">
        <v>10</v>
      </c>
      <c r="B16">
        <f>MAX(B8:B14)</f>
        <v>7</v>
      </c>
      <c r="C16">
        <f t="shared" ref="C16:F16" si="4">MAX(C8:C14)</f>
        <v>12.5</v>
      </c>
      <c r="D16">
        <f t="shared" si="4"/>
        <v>0.8571428571428571</v>
      </c>
      <c r="E16">
        <f t="shared" si="4"/>
        <v>0.92</v>
      </c>
      <c r="F16">
        <f t="shared" si="4"/>
        <v>12.781199999999998</v>
      </c>
    </row>
    <row r="20" spans="2:3" x14ac:dyDescent="0.35">
      <c r="B20">
        <v>1</v>
      </c>
      <c r="C20">
        <f>0.08333*B20^3-1.4881*B20^2+9.1071*B20-7</f>
        <v>0.70233000000000079</v>
      </c>
    </row>
    <row r="21" spans="2:3" x14ac:dyDescent="0.35">
      <c r="B21">
        <v>1.1000000000000001</v>
      </c>
      <c r="C21">
        <f t="shared" ref="C21:C84" si="5">0.08333*B21^3-1.4881*B21^2+9.1071*B21-7</f>
        <v>1.3281212300000025</v>
      </c>
    </row>
    <row r="22" spans="2:3" x14ac:dyDescent="0.35">
      <c r="B22">
        <v>1.2</v>
      </c>
      <c r="C22">
        <f t="shared" si="5"/>
        <v>1.9296502400000008</v>
      </c>
    </row>
    <row r="23" spans="2:3" x14ac:dyDescent="0.35">
      <c r="B23">
        <v>1.3</v>
      </c>
      <c r="C23">
        <f t="shared" si="5"/>
        <v>2.5074170100000028</v>
      </c>
    </row>
    <row r="24" spans="2:3" x14ac:dyDescent="0.35">
      <c r="B24">
        <v>1.4</v>
      </c>
      <c r="C24">
        <f t="shared" si="5"/>
        <v>3.0619215200000021</v>
      </c>
    </row>
    <row r="25" spans="2:3" x14ac:dyDescent="0.35">
      <c r="B25">
        <v>1.5</v>
      </c>
      <c r="C25">
        <f t="shared" si="5"/>
        <v>3.593663750000001</v>
      </c>
    </row>
    <row r="26" spans="2:3" x14ac:dyDescent="0.35">
      <c r="B26">
        <v>1.6</v>
      </c>
      <c r="C26">
        <f t="shared" si="5"/>
        <v>4.1031436800000023</v>
      </c>
    </row>
    <row r="27" spans="2:3" x14ac:dyDescent="0.35">
      <c r="B27">
        <v>1.7</v>
      </c>
      <c r="C27">
        <f t="shared" si="5"/>
        <v>4.5908612899999994</v>
      </c>
    </row>
    <row r="28" spans="2:3" x14ac:dyDescent="0.35">
      <c r="B28">
        <v>1.8</v>
      </c>
      <c r="C28">
        <f t="shared" si="5"/>
        <v>5.0573165600000003</v>
      </c>
    </row>
    <row r="29" spans="2:3" x14ac:dyDescent="0.35">
      <c r="B29">
        <v>1.9</v>
      </c>
      <c r="C29">
        <f t="shared" si="5"/>
        <v>5.5030094700000003</v>
      </c>
    </row>
    <row r="30" spans="2:3" x14ac:dyDescent="0.35">
      <c r="B30">
        <v>2</v>
      </c>
      <c r="C30">
        <f t="shared" si="5"/>
        <v>5.9284400000000019</v>
      </c>
    </row>
    <row r="31" spans="2:3" x14ac:dyDescent="0.35">
      <c r="B31">
        <v>2.1</v>
      </c>
      <c r="C31">
        <f t="shared" si="5"/>
        <v>6.3341081300000042</v>
      </c>
    </row>
    <row r="32" spans="2:3" x14ac:dyDescent="0.35">
      <c r="B32">
        <v>2.2000000000000002</v>
      </c>
      <c r="C32">
        <f t="shared" si="5"/>
        <v>6.7205138400000042</v>
      </c>
    </row>
    <row r="33" spans="2:3" x14ac:dyDescent="0.35">
      <c r="B33">
        <v>2.2999999999999998</v>
      </c>
      <c r="C33">
        <f t="shared" si="5"/>
        <v>7.0881571100000009</v>
      </c>
    </row>
    <row r="34" spans="2:3" x14ac:dyDescent="0.35">
      <c r="B34">
        <v>2.4</v>
      </c>
      <c r="C34">
        <f t="shared" si="5"/>
        <v>7.4375379200000022</v>
      </c>
    </row>
    <row r="35" spans="2:3" x14ac:dyDescent="0.35">
      <c r="B35">
        <v>2.5</v>
      </c>
      <c r="C35">
        <f t="shared" si="5"/>
        <v>7.7691562500000018</v>
      </c>
    </row>
    <row r="36" spans="2:3" x14ac:dyDescent="0.35">
      <c r="B36">
        <v>2.6</v>
      </c>
      <c r="C36">
        <f t="shared" si="5"/>
        <v>8.0835120800000038</v>
      </c>
    </row>
    <row r="37" spans="2:3" x14ac:dyDescent="0.35">
      <c r="B37">
        <v>2.7</v>
      </c>
      <c r="C37">
        <f t="shared" si="5"/>
        <v>8.3811053900000019</v>
      </c>
    </row>
    <row r="38" spans="2:3" x14ac:dyDescent="0.35">
      <c r="B38">
        <v>2.8</v>
      </c>
      <c r="C38">
        <f t="shared" si="5"/>
        <v>8.6624361600000022</v>
      </c>
    </row>
    <row r="39" spans="2:3" x14ac:dyDescent="0.35">
      <c r="B39">
        <v>2.9</v>
      </c>
      <c r="C39">
        <f t="shared" si="5"/>
        <v>8.9280043700000036</v>
      </c>
    </row>
    <row r="40" spans="2:3" x14ac:dyDescent="0.35">
      <c r="B40">
        <v>3</v>
      </c>
      <c r="C40">
        <f t="shared" si="5"/>
        <v>9.1783100000000033</v>
      </c>
    </row>
    <row r="41" spans="2:3" x14ac:dyDescent="0.35">
      <c r="B41">
        <v>3.1</v>
      </c>
      <c r="C41">
        <f t="shared" si="5"/>
        <v>9.4138530299999985</v>
      </c>
    </row>
    <row r="42" spans="2:3" x14ac:dyDescent="0.35">
      <c r="B42">
        <v>3.2</v>
      </c>
      <c r="C42">
        <f t="shared" si="5"/>
        <v>9.6351334400000042</v>
      </c>
    </row>
    <row r="43" spans="2:3" x14ac:dyDescent="0.35">
      <c r="B43">
        <v>3.3</v>
      </c>
      <c r="C43">
        <f t="shared" si="5"/>
        <v>9.8426512100000032</v>
      </c>
    </row>
    <row r="44" spans="2:3" x14ac:dyDescent="0.35">
      <c r="B44">
        <v>3.4</v>
      </c>
      <c r="C44">
        <f t="shared" si="5"/>
        <v>10.03690632</v>
      </c>
    </row>
    <row r="45" spans="2:3" x14ac:dyDescent="0.35">
      <c r="B45">
        <v>3.5</v>
      </c>
      <c r="C45">
        <f t="shared" si="5"/>
        <v>10.218398750000002</v>
      </c>
    </row>
    <row r="46" spans="2:3" x14ac:dyDescent="0.35">
      <c r="B46">
        <v>3.6</v>
      </c>
      <c r="C46">
        <f t="shared" si="5"/>
        <v>10.387628480000004</v>
      </c>
    </row>
    <row r="47" spans="2:3" x14ac:dyDescent="0.35">
      <c r="B47">
        <v>3.7</v>
      </c>
      <c r="C47">
        <f t="shared" si="5"/>
        <v>10.545095490000001</v>
      </c>
    </row>
    <row r="48" spans="2:3" x14ac:dyDescent="0.35">
      <c r="B48">
        <v>3.8</v>
      </c>
      <c r="C48">
        <f t="shared" si="5"/>
        <v>10.691299760000003</v>
      </c>
    </row>
    <row r="49" spans="2:3" x14ac:dyDescent="0.35">
      <c r="B49">
        <v>3.9</v>
      </c>
      <c r="C49">
        <f t="shared" si="5"/>
        <v>10.826741270000003</v>
      </c>
    </row>
    <row r="50" spans="2:3" x14ac:dyDescent="0.35">
      <c r="B50">
        <v>4</v>
      </c>
      <c r="C50">
        <f t="shared" si="5"/>
        <v>10.951920000000005</v>
      </c>
    </row>
    <row r="51" spans="2:3" x14ac:dyDescent="0.35">
      <c r="B51">
        <v>4.0999999999999996</v>
      </c>
      <c r="C51">
        <f t="shared" si="5"/>
        <v>11.067335930000002</v>
      </c>
    </row>
    <row r="52" spans="2:3" x14ac:dyDescent="0.35">
      <c r="B52">
        <v>4.2</v>
      </c>
      <c r="C52">
        <f t="shared" si="5"/>
        <v>11.173489040000007</v>
      </c>
    </row>
    <row r="53" spans="2:3" x14ac:dyDescent="0.35">
      <c r="B53">
        <v>4.3</v>
      </c>
      <c r="C53">
        <f t="shared" si="5"/>
        <v>11.270879310000005</v>
      </c>
    </row>
    <row r="54" spans="2:3" x14ac:dyDescent="0.35">
      <c r="B54">
        <v>4.4000000000000004</v>
      </c>
      <c r="C54">
        <f t="shared" si="5"/>
        <v>11.360006720000008</v>
      </c>
    </row>
    <row r="55" spans="2:3" x14ac:dyDescent="0.35">
      <c r="B55">
        <v>4.5</v>
      </c>
      <c r="C55">
        <f t="shared" si="5"/>
        <v>11.441371250000003</v>
      </c>
    </row>
    <row r="56" spans="2:3" x14ac:dyDescent="0.35">
      <c r="B56">
        <v>4.5999999999999996</v>
      </c>
      <c r="C56">
        <f t="shared" si="5"/>
        <v>11.515472880000004</v>
      </c>
    </row>
    <row r="57" spans="2:3" x14ac:dyDescent="0.35">
      <c r="B57">
        <v>4.7</v>
      </c>
      <c r="C57">
        <f t="shared" si="5"/>
        <v>11.582811590000009</v>
      </c>
    </row>
    <row r="58" spans="2:3" x14ac:dyDescent="0.35">
      <c r="B58">
        <v>4.8</v>
      </c>
      <c r="C58">
        <f t="shared" si="5"/>
        <v>11.643887360000004</v>
      </c>
    </row>
    <row r="59" spans="2:3" x14ac:dyDescent="0.35">
      <c r="B59">
        <v>4.9000000000000004</v>
      </c>
      <c r="C59">
        <f t="shared" si="5"/>
        <v>11.699200169999997</v>
      </c>
    </row>
    <row r="60" spans="2:3" x14ac:dyDescent="0.35">
      <c r="B60">
        <v>5</v>
      </c>
      <c r="C60">
        <f t="shared" si="5"/>
        <v>11.749250000000004</v>
      </c>
    </row>
    <row r="61" spans="2:3" x14ac:dyDescent="0.35">
      <c r="B61">
        <v>5.0999999999999996</v>
      </c>
      <c r="C61">
        <f t="shared" si="5"/>
        <v>11.794536829999998</v>
      </c>
    </row>
    <row r="62" spans="2:3" x14ac:dyDescent="0.35">
      <c r="B62">
        <v>5.2</v>
      </c>
      <c r="C62">
        <f t="shared" si="5"/>
        <v>11.835560640000011</v>
      </c>
    </row>
    <row r="63" spans="2:3" x14ac:dyDescent="0.35">
      <c r="B63">
        <v>5.3</v>
      </c>
      <c r="C63">
        <f t="shared" si="5"/>
        <v>11.872821410000007</v>
      </c>
    </row>
    <row r="64" spans="2:3" x14ac:dyDescent="0.35">
      <c r="B64">
        <v>5.4</v>
      </c>
      <c r="C64">
        <f t="shared" si="5"/>
        <v>11.906819120000005</v>
      </c>
    </row>
    <row r="65" spans="2:3" x14ac:dyDescent="0.35">
      <c r="B65">
        <v>5.5</v>
      </c>
      <c r="C65">
        <f t="shared" si="5"/>
        <v>11.938053750000009</v>
      </c>
    </row>
    <row r="66" spans="2:3" x14ac:dyDescent="0.35">
      <c r="B66">
        <v>5.6</v>
      </c>
      <c r="C66">
        <f t="shared" si="5"/>
        <v>11.967025280000009</v>
      </c>
    </row>
    <row r="67" spans="2:3" x14ac:dyDescent="0.35">
      <c r="B67">
        <v>5.7</v>
      </c>
      <c r="C67">
        <f t="shared" si="5"/>
        <v>11.994233690000002</v>
      </c>
    </row>
    <row r="68" spans="2:3" x14ac:dyDescent="0.35">
      <c r="B68">
        <v>5.8</v>
      </c>
      <c r="C68">
        <f t="shared" si="5"/>
        <v>12.02017896000001</v>
      </c>
    </row>
    <row r="69" spans="2:3" x14ac:dyDescent="0.35">
      <c r="B69">
        <v>5.9</v>
      </c>
      <c r="C69">
        <f t="shared" si="5"/>
        <v>12.045361070000013</v>
      </c>
    </row>
    <row r="70" spans="2:3" x14ac:dyDescent="0.35">
      <c r="B70">
        <v>6</v>
      </c>
      <c r="C70">
        <f t="shared" si="5"/>
        <v>12.070280000000004</v>
      </c>
    </row>
    <row r="71" spans="2:3" x14ac:dyDescent="0.35">
      <c r="B71">
        <v>6.1</v>
      </c>
      <c r="C71">
        <f t="shared" si="5"/>
        <v>12.095435730000013</v>
      </c>
    </row>
    <row r="72" spans="2:3" x14ac:dyDescent="0.35">
      <c r="B72">
        <v>6.2</v>
      </c>
      <c r="C72">
        <f t="shared" si="5"/>
        <v>12.121328239999997</v>
      </c>
    </row>
    <row r="73" spans="2:3" x14ac:dyDescent="0.35">
      <c r="B73">
        <v>6.3</v>
      </c>
      <c r="C73">
        <f t="shared" si="5"/>
        <v>12.148457510000007</v>
      </c>
    </row>
    <row r="74" spans="2:3" x14ac:dyDescent="0.35">
      <c r="B74">
        <v>6.4</v>
      </c>
      <c r="C74">
        <f t="shared" si="5"/>
        <v>12.177323520000002</v>
      </c>
    </row>
    <row r="75" spans="2:3" x14ac:dyDescent="0.35">
      <c r="B75">
        <v>6.5000000000000098</v>
      </c>
      <c r="C75">
        <f t="shared" si="5"/>
        <v>12.208426250000009</v>
      </c>
    </row>
    <row r="76" spans="2:3" x14ac:dyDescent="0.35">
      <c r="B76">
        <v>6.6</v>
      </c>
      <c r="C76">
        <f t="shared" si="5"/>
        <v>12.24226568000001</v>
      </c>
    </row>
    <row r="77" spans="2:3" x14ac:dyDescent="0.35">
      <c r="B77">
        <v>6.7</v>
      </c>
      <c r="C77">
        <f t="shared" si="5"/>
        <v>12.279341790000004</v>
      </c>
    </row>
    <row r="78" spans="2:3" x14ac:dyDescent="0.35">
      <c r="B78">
        <v>6.8000000000000096</v>
      </c>
      <c r="C78">
        <f t="shared" si="5"/>
        <v>12.320154560000013</v>
      </c>
    </row>
    <row r="79" spans="2:3" x14ac:dyDescent="0.35">
      <c r="B79">
        <v>6.9000000000000101</v>
      </c>
      <c r="C79">
        <f t="shared" si="5"/>
        <v>12.36520397000001</v>
      </c>
    </row>
    <row r="80" spans="2:3" x14ac:dyDescent="0.35">
      <c r="B80">
        <v>7.0000000000000098</v>
      </c>
      <c r="C80">
        <f t="shared" si="5"/>
        <v>12.414990000000017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Dvořák Richard (134976)</cp:lastModifiedBy>
  <dcterms:created xsi:type="dcterms:W3CDTF">2022-10-25T14:02:46Z</dcterms:created>
  <dcterms:modified xsi:type="dcterms:W3CDTF">2022-10-25T14:52:21Z</dcterms:modified>
</cp:coreProperties>
</file>