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tbr-my.sharepoint.com/personal/134976_vutbr_cz/Documents/Dokumenty/Github/WaterGlassModel/"/>
    </mc:Choice>
  </mc:AlternateContent>
  <xr:revisionPtr revIDLastSave="52" documentId="11_714DE3378A74624CF5B36B87E0012D16618B2A60" xr6:coauthVersionLast="47" xr6:coauthVersionMax="47" xr10:uidLastSave="{1E231589-EA59-4162-89D0-1E8618921B4B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K4" i="1"/>
  <c r="K3" i="1"/>
  <c r="K2" i="1"/>
  <c r="J4" i="1"/>
  <c r="J3" i="1"/>
  <c r="J2" i="1"/>
  <c r="I4" i="1"/>
  <c r="I3" i="1"/>
  <c r="I2" i="1"/>
</calcChain>
</file>

<file path=xl/sharedStrings.xml><?xml version="1.0" encoding="utf-8"?>
<sst xmlns="http://schemas.openxmlformats.org/spreadsheetml/2006/main" count="27" uniqueCount="25">
  <si>
    <t>Name</t>
  </si>
  <si>
    <t>NaOH Viscosity</t>
  </si>
  <si>
    <t>KOH Density</t>
  </si>
  <si>
    <t>NaOH Density</t>
  </si>
  <si>
    <t>XLab</t>
  </si>
  <si>
    <t>Na+ (mol/kg)</t>
  </si>
  <si>
    <t>Na2O (%)</t>
  </si>
  <si>
    <t>dry matter (%)</t>
  </si>
  <si>
    <t>YLab</t>
  </si>
  <si>
    <t>Si4+ (mol/kg)</t>
  </si>
  <si>
    <t>MS</t>
  </si>
  <si>
    <t>ZLab</t>
  </si>
  <si>
    <t>Viscosity</t>
  </si>
  <si>
    <t>Density</t>
  </si>
  <si>
    <t>IntType</t>
  </si>
  <si>
    <t>x4</t>
  </si>
  <si>
    <t>x3</t>
  </si>
  <si>
    <t>x2</t>
  </si>
  <si>
    <t>Log</t>
  </si>
  <si>
    <t>X</t>
  </si>
  <si>
    <t>Y</t>
  </si>
  <si>
    <t>z15</t>
  </si>
  <si>
    <t>z20</t>
  </si>
  <si>
    <t>z25</t>
  </si>
  <si>
    <t>z30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</si>
</sst>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A4" sqref="A4"/>
    </sheetView>
  </sheetViews>
  <sheetFormatPr defaultRowHeight="14.5" x14ac:dyDescent="0.35"/>
  <cols>
    <col min="1" max="1" width="13.6328125" customWidth="1"/>
    <col min="2" max="2" width="16.90625" customWidth="1"/>
    <col min="3" max="3" width="12.08984375" customWidth="1"/>
    <col min="4" max="4" width="8.26953125" customWidth="1"/>
    <col min="5" max="5" width="7.453125" customWidth="1"/>
    <col min="6" max="6" width="11.6328125" customWidth="1"/>
    <col min="7" max="7" width="3.1796875" customWidth="1"/>
    <col min="8" max="8" width="3.7265625" customWidth="1"/>
    <col min="9" max="9" width="25.26953125" customWidth="1"/>
    <col min="10" max="10" width="14.6328125" customWidth="1"/>
    <col min="11" max="11" width="16" customWidth="1"/>
    <col min="12" max="12" width="17.54296875" customWidth="1"/>
  </cols>
  <sheetData>
    <row r="1" spans="1:12" x14ac:dyDescent="0.35">
      <c r="A1" t="s">
        <v>0</v>
      </c>
      <c r="B1" t="s">
        <v>4</v>
      </c>
      <c r="C1" t="s">
        <v>8</v>
      </c>
      <c r="D1" t="s">
        <v>11</v>
      </c>
      <c r="E1" t="s">
        <v>14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5">
      <c r="A2" t="s">
        <v>1</v>
      </c>
      <c r="B2" t="s">
        <v>5</v>
      </c>
      <c r="C2" t="s">
        <v>9</v>
      </c>
      <c r="D2" t="s">
        <v>12</v>
      </c>
      <c r="E2" t="s">
        <v>15</v>
      </c>
      <c r="F2" t="b">
        <v>1</v>
      </c>
      <c r="G2">
        <v>3</v>
      </c>
      <c r="H2">
        <v>4</v>
      </c>
      <c r="I2">
        <f>POWER(10,0.045846 + 0.075127*G2 + 0.047343*H2 + 0.010907*G2^2 + 0.021292*G2*H2 + 0.011249*H2^2 + -0.00072619*G2^3 + -0.00017758*G2^2*H2 + -0.003834*G2*H2^2 + -0.00065131*H2^3 + 0.000012089*G2^4 + -0.00013556*G2^3*H2 + 0.00097298*G2^2*H2^2 + -0.0012059*G2*H2^3 + 0.0006853*H2^4)</f>
        <v>6.4995905564422145</v>
      </c>
      <c r="J2">
        <f>POWER(10,-0.007601 + 0.073902*G2 + 0.044566*H2 + 0.010399*G2^2 + 0.020687*G2*H2 + 0.012389*H2^2 + -0.00072137*G2^3 + -0.00036249*G2^2*H2 + -0.0035044*G2*H2^2 + -0.0011616*H2^3 + 0.000012504*G2^4 + -0.00011901*G2^3*H2 + 0.00090158*G2^2*H2^2 + -0.0011277*G2*H2^3 + 0.00068553*H2^4)</f>
        <v>5.4239079944461164</v>
      </c>
      <c r="K2">
        <f>POWER(10,-0.060951 + 0.078427*G2 + 0.043622*H2 + 0.0083836*G2^2 + 0.022915*G2*H2 + 0.0078454*H2^2 + -0.0005971*G2^3 + -0.00047992*G2^2*H2 + -0.0044897*G2*H2^2 + 0.00056825*H2^3 + 0.000010134*G2^4 + -0.00010717*G2^3*H2 + 0.00085127*G2^2*H2^2 + -0.0009654*G2*H2^3 + 0.00050697*H2^4)</f>
        <v>4.6611950223192258</v>
      </c>
      <c r="L2">
        <f>POWER(10,-0.10778 + 0.073776*G2 + 0.070567*H2 + 0.0089768*G2^2 + 0.015149*G2*H2 + -0.00014542*H2^2 + -0.00067183*G2^3 + -0.00033955*G2^2*H2 + -0.0011079*G2*H2^2 + -0.0011293*H2^3 + 0.000012421*G2^4 + -0.00010106*G2^3*H2 + 0.00073149*G2^2*H2^2 + -0.0010979*G2*H2^3 + 0.00070256*H2^4)</f>
        <v>3.6705877509685423</v>
      </c>
    </row>
    <row r="3" spans="1:12" x14ac:dyDescent="0.35">
      <c r="A3" t="s">
        <v>2</v>
      </c>
      <c r="B3" t="s">
        <v>6</v>
      </c>
      <c r="C3" t="s">
        <v>10</v>
      </c>
      <c r="D3" t="s">
        <v>13</v>
      </c>
      <c r="E3" t="s">
        <v>16</v>
      </c>
      <c r="F3" t="b">
        <v>0</v>
      </c>
      <c r="G3">
        <v>35</v>
      </c>
      <c r="H3">
        <v>0.5</v>
      </c>
      <c r="I3">
        <f>0.9996 + 0.01512*G3 + -0.0082635*H3 + -0.000056122*G3^2 + 0.0076457*G3*H3 + 0.014653*H3^2 + 0.0000024112*G3^3 + 0.00017788*G3^2*H3 + -0.0012983*G3*H3^2 + -0.008168*H3^3 + -0.000000048407*G3^4 + 0.00000048597*G3^3*H3 + 0.000077345*G3^2*H3^2 + 0.00010974*G3*H3^3 + 0.0014493*H3^4</f>
        <v>1.7553672025</v>
      </c>
      <c r="J3">
        <f>0.99864 + 0.014938*G3 + -0.0080663*H3 + -0.000051932*G3^2 + 0.0072559*G3*H3 + 0.014699*H3^2 + 0.0000023835*G3^3 + 0.00021072*G3^2*H3 + -0.0011381*G3*H3^2 + -0.008222*H3^3 + -0.000000048608*G3^4 + -0.0000001008*G3^3*H3 + 0.000069395*G3^2*H3^2 + 0.00009437*G3*H3^3 + 0.0014568*H3^4</f>
        <v>1.7513984449999997</v>
      </c>
      <c r="K3">
        <f>0.99814 + 0.014367*G3 + -0.013329*H3 + -0.0000040177*G3^2 + 0.0084069*G3*H3 + 0.021294*H3^2 + 0.00000081573*G3^3 + 0.000113*G3^2*H3 + -0.0016928*G3*H3^2 + -0.011155*H3^3 + -0.000000031647*G3^4 + 0.0000018192*G3^3*H3 + 0.000097934*G3^2*H3^2 + 0.00012786*G3*H3^3 + 0.0019031*H3^4</f>
        <v>1.7520030556249999</v>
      </c>
      <c r="L3">
        <f>0.99627 + 0.014591*G3 + -0.011023*H3 + -0.000039118*G3^2 + 0.0069392*G3*H3 + 0.020093*H3^2 + 0.0000020718*G3^3 + 0.00024591*G3^2*H3 + -0.0010555*G3*H3^2 + -0.011147*H3^3 + -0.000000045374*G3^4 + -0.00000074097*G3^3*H3 + 0.000060918*G3^2*H3^2 + 0.000093902*G3*H3^3 + 0.0019477*H3^4</f>
        <v>1.7440172868750003</v>
      </c>
    </row>
    <row r="4" spans="1:12" x14ac:dyDescent="0.35">
      <c r="A4" t="s">
        <v>3</v>
      </c>
      <c r="B4" t="s">
        <v>7</v>
      </c>
      <c r="C4" t="s">
        <v>10</v>
      </c>
      <c r="D4" t="s">
        <v>13</v>
      </c>
      <c r="E4" t="s">
        <v>17</v>
      </c>
      <c r="F4" t="b">
        <v>1</v>
      </c>
      <c r="G4">
        <v>15</v>
      </c>
      <c r="H4">
        <v>1</v>
      </c>
      <c r="I4">
        <f>POWER(10,0.0018885 + 0.0059853*G4 + -0.0082219*H4 + -0.000020442*G4^2 + -0.0011175*G4*H4 + 0.0053411*H4^2 + -0.00000047188*G4^3 + 0.00004318*G4^2*H4 + -0.00034343*G4*H4^2 + 0.00025266*H4^3 + 0.0000000052855*G4^4 + -0.000000090516*G4^3*H4 + -0.0000076719*G4^2*H4^2 + 0.00013205*G4*H4^3 + -0.00038276*H4^4)</f>
        <v>1.1762056586596195</v>
      </c>
      <c r="J4">
        <f>POWER(10,0.0010027 + 0.0060365*G4 + -0.0082468*H4 + -0.000027486*G4^2 + -0.0011167*G4*H4 + 0.0054407*H4^2 + -0.00000020867*G4^3 + 0.000043361*G4^2*H4 + -0.00035149*G4*H4^2 + 0.0002849*H4^3 + 0.00000000221*G4^4 + -0.000000077029*G4^3*H4 + -0.0000080763*G4^2*H4^2 + 0.00013725*G4*H4^3 + -0.00040507*H4^4)</f>
        <v>1.1737137291187756</v>
      </c>
      <c r="K4">
        <f>POWER(10,0.0010029 + 0.0059183*G4 + -0.012314*H4 + -0.000025711*G4^2 + -0.00079764*G4*H4 + 0.0089335*H4^2 + -0.000000077648*G4^3 + 0.000031586*G4^2*H4 + -0.0004289*G4*H4^2 + -0.0010233*H4^3 + -0.00000000080226*G4^4 + 0.000000074284*G4^3*H4 + -0.000007287*G4^2*H4^2 + 0.00014323*G4*H4^3 + -0.00022495*H4^4)</f>
        <v>1.1709256835340605</v>
      </c>
      <c r="L4">
        <f>POWER(10,-0.00033693 + 0.006007*G4 + -0.0095015*H4 + -0.000030626*G4^2 + -0.0010513*G4*H4 + 0.0072119*H4^2 + -0.0000000098283*G4^3 + 0.00004166*G4^2*H4 + -0.00038684*G4*H4^2 + -0.00047731*H4^3 + -0.0000000007426*G4^4 + -0.000000025906*G4^3*H4 + -0.0000087539*G4^2*H4^2 + 0.00015067*G4*H4^3 + -0.00031157*H4^4)</f>
        <v>1.1687789065843153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Dvořák Richard (134976)</cp:lastModifiedBy>
  <dcterms:modified xsi:type="dcterms:W3CDTF">2022-11-03T10:46:47Z</dcterms:modified>
</cp:coreProperties>
</file>