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apmah_ucl_ac_uk/Documents/Rifat's PC/UCL/Y4/Project/MATLAB/Rifat's project/"/>
    </mc:Choice>
  </mc:AlternateContent>
  <xr:revisionPtr revIDLastSave="794" documentId="11_F25DC773A252ABDACC104857F15C501A5BDE58ED" xr6:coauthVersionLast="46" xr6:coauthVersionMax="46" xr10:uidLastSave="{C4AD6194-E42A-4072-9FD8-55593C93A417}"/>
  <bookViews>
    <workbookView xWindow="12135" yWindow="2100" windowWidth="21450" windowHeight="15120" activeTab="3" xr2:uid="{00000000-000D-0000-FFFF-FFFF00000000}"/>
  </bookViews>
  <sheets>
    <sheet name="Chart1" sheetId="3" r:id="rId1"/>
    <sheet name="Chart2" sheetId="4" r:id="rId2"/>
    <sheet name="Sheet1" sheetId="1" r:id="rId3"/>
    <sheet name="Sheet2" sheetId="2" r:id="rId4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Sheet1!$H$11</definedName>
    <definedName name="solver_typ" localSheetId="2" hidden="1">3</definedName>
    <definedName name="solver_val" localSheetId="2" hidden="1">"f"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" l="1"/>
  <c r="D1" i="2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13" i="1"/>
  <c r="L3" i="1" l="1"/>
  <c r="D3" i="1"/>
  <c r="D4" i="1" l="1"/>
  <c r="D11" i="1"/>
  <c r="D12" i="1"/>
  <c r="D14" i="1"/>
  <c r="D15" i="1"/>
  <c r="D16" i="1"/>
  <c r="D17" i="1"/>
  <c r="D18" i="1"/>
  <c r="D19" i="1"/>
  <c r="D20" i="1"/>
  <c r="D5" i="1"/>
  <c r="D6" i="1"/>
  <c r="D7" i="1"/>
  <c r="D8" i="1"/>
  <c r="D9" i="1"/>
  <c r="D10" i="1"/>
  <c r="G45" i="1" l="1"/>
  <c r="G46" i="1"/>
  <c r="G47" i="1"/>
  <c r="G48" i="1"/>
  <c r="G49" i="1"/>
  <c r="G50" i="1"/>
  <c r="G51" i="1"/>
  <c r="G44" i="1"/>
  <c r="G89" i="1" l="1"/>
  <c r="G90" i="1"/>
  <c r="G91" i="1"/>
  <c r="G92" i="1"/>
  <c r="G93" i="1"/>
  <c r="G94" i="1"/>
  <c r="G95" i="1"/>
  <c r="G96" i="1"/>
  <c r="G97" i="1"/>
  <c r="G39" i="1"/>
  <c r="G40" i="1"/>
  <c r="G41" i="1"/>
  <c r="G38" i="1"/>
  <c r="G37" i="1"/>
  <c r="G36" i="1"/>
  <c r="G35" i="1"/>
  <c r="G34" i="1"/>
  <c r="G85" i="1" l="1"/>
  <c r="G86" i="1"/>
  <c r="G84" i="1"/>
  <c r="G83" i="1"/>
  <c r="G82" i="1"/>
  <c r="G81" i="1"/>
  <c r="G80" i="1"/>
  <c r="G79" i="1"/>
  <c r="G76" i="1" l="1"/>
  <c r="G75" i="1"/>
  <c r="G74" i="1"/>
  <c r="G73" i="1"/>
  <c r="G72" i="1"/>
  <c r="G71" i="1"/>
  <c r="G70" i="1"/>
  <c r="G69" i="1"/>
  <c r="G66" i="1"/>
  <c r="G65" i="1"/>
  <c r="G64" i="1"/>
  <c r="G63" i="1"/>
  <c r="G62" i="1"/>
  <c r="G61" i="1"/>
  <c r="G60" i="1"/>
  <c r="G59" i="1"/>
  <c r="G31" i="1" l="1"/>
  <c r="G30" i="1"/>
  <c r="G29" i="1"/>
  <c r="G28" i="1"/>
  <c r="G27" i="1"/>
  <c r="G26" i="1"/>
  <c r="G25" i="1"/>
  <c r="G24" i="1"/>
  <c r="G23" i="1"/>
  <c r="G20" i="1"/>
  <c r="L20" i="1" s="1"/>
  <c r="G19" i="1"/>
  <c r="L19" i="1" s="1"/>
  <c r="G18" i="1"/>
  <c r="L18" i="1" s="1"/>
  <c r="G17" i="1"/>
  <c r="L17" i="1" s="1"/>
  <c r="G16" i="1"/>
  <c r="L16" i="1" s="1"/>
  <c r="G15" i="1"/>
  <c r="L15" i="1" s="1"/>
  <c r="G14" i="1"/>
  <c r="L14" i="1" s="1"/>
  <c r="G10" i="1"/>
  <c r="L10" i="1" s="1"/>
  <c r="G9" i="1"/>
  <c r="L9" i="1" s="1"/>
  <c r="G8" i="1"/>
  <c r="L8" i="1" s="1"/>
  <c r="G7" i="1"/>
  <c r="L7" i="1" s="1"/>
  <c r="G6" i="1"/>
  <c r="L6" i="1" s="1"/>
  <c r="G4" i="1"/>
  <c r="L4" i="1" s="1"/>
  <c r="G5" i="1"/>
  <c r="L5" i="1" s="1"/>
  <c r="G3" i="1" l="1"/>
  <c r="G13" i="1" l="1"/>
  <c r="L13" i="1" s="1"/>
</calcChain>
</file>

<file path=xl/sharedStrings.xml><?xml version="1.0" encoding="utf-8"?>
<sst xmlns="http://schemas.openxmlformats.org/spreadsheetml/2006/main" count="11" uniqueCount="11">
  <si>
    <t>N</t>
  </si>
  <si>
    <t>Ne</t>
  </si>
  <si>
    <t>% O</t>
  </si>
  <si>
    <t>Ne_O</t>
  </si>
  <si>
    <t>angle</t>
  </si>
  <si>
    <t>Area</t>
  </si>
  <si>
    <t xml:space="preserve">Cubesat Velocity </t>
  </si>
  <si>
    <t xml:space="preserve">HWM </t>
  </si>
  <si>
    <t>f</t>
  </si>
  <si>
    <t>USING HWM WIND SPEEDS</t>
  </si>
  <si>
    <t>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</si>
</sst>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1" fillId="2" borderId="1" xfId="0" applyFont="1" applyFill="1" applyBorder="1"/>
    <xf numFmtId="11" fontId="0" fillId="2" borderId="1" xfId="0" applyNumberFormat="1" applyFill="1" applyBorder="1"/>
    <xf numFmtId="0" fontId="0" fillId="2" borderId="0" xfId="0" applyFill="1"/>
    <xf numFmtId="14" fontId="0" fillId="2" borderId="0" xfId="0" applyNumberFormat="1" applyFill="1" applyBorder="1"/>
    <xf numFmtId="11" fontId="0" fillId="2" borderId="2" xfId="0" applyNumberFormat="1" applyFill="1" applyBorder="1"/>
    <xf numFmtId="11" fontId="0" fillId="2" borderId="0" xfId="0" applyNumberFormat="1" applyFill="1" applyBorder="1"/>
    <xf numFmtId="11" fontId="0" fillId="2" borderId="3" xfId="0" applyNumberFormat="1" applyFill="1" applyBorder="1"/>
    <xf numFmtId="0" fontId="0" fillId="3" borderId="0" xfId="0" applyFill="1"/>
    <xf numFmtId="11" fontId="0" fillId="3" borderId="3" xfId="0" applyNumberFormat="1" applyFill="1" applyBorder="1"/>
    <xf numFmtId="11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4" xfId="0" applyFill="1" applyBorder="1"/>
    <xf numFmtId="0" fontId="0" fillId="3" borderId="1" xfId="0" applyFill="1" applyBorder="1"/>
    <xf numFmtId="11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1" fontId="0" fillId="3" borderId="1" xfId="0" applyNumberFormat="1" applyFill="1" applyBorder="1"/>
    <xf numFmtId="11" fontId="0" fillId="3" borderId="5" xfId="0" applyNumberFormat="1" applyFill="1" applyBorder="1"/>
    <xf numFmtId="14" fontId="0" fillId="4" borderId="4" xfId="0" applyNumberFormat="1" applyFill="1" applyBorder="1"/>
    <xf numFmtId="14" fontId="0" fillId="5" borderId="0" xfId="0" applyNumberFormat="1" applyFill="1"/>
    <xf numFmtId="11" fontId="0" fillId="3" borderId="2" xfId="0" applyNumberFormat="1" applyFill="1" applyBorder="1"/>
    <xf numFmtId="0" fontId="0" fillId="2" borderId="0" xfId="0" applyFill="1" applyBorder="1"/>
    <xf numFmtId="11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4" fontId="0" fillId="4" borderId="0" xfId="0" applyNumberFormat="1" applyFill="1" applyBorder="1"/>
    <xf numFmtId="2" fontId="0" fillId="4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INMS count vs Ne for various dates</a:t>
            </a:r>
            <a:r>
              <a:rPr lang="en-GB" sz="1400" b="1" i="0" u="none" strike="noStrike" baseline="0"/>
              <a:t> </a:t>
            </a:r>
            <a:endParaRPr lang="en-US" sz="1400" b="1"/>
          </a:p>
        </c:rich>
      </c:tx>
      <c:layout>
        <c:manualLayout>
          <c:xMode val="edge"/>
          <c:yMode val="edge"/>
          <c:x val="0.37419002208659424"/>
          <c:y val="8.3314286014971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1183222810288"/>
          <c:y val="0.16695049598382733"/>
          <c:w val="0.66603519368067765"/>
          <c:h val="0.62531863685691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Sheet1!$A$69</c:f>
              <c:strCache>
                <c:ptCount val="1"/>
                <c:pt idx="0">
                  <c:v>29/06/2018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Sheet1!$G$69:$G$76</c:f>
              <c:numCache>
                <c:formatCode>0.00E+00</c:formatCode>
                <c:ptCount val="8"/>
                <c:pt idx="0">
                  <c:v>66838506000</c:v>
                </c:pt>
                <c:pt idx="1">
                  <c:v>32234784000</c:v>
                </c:pt>
                <c:pt idx="2">
                  <c:v>25504650000</c:v>
                </c:pt>
                <c:pt idx="3">
                  <c:v>30912384000</c:v>
                </c:pt>
                <c:pt idx="4">
                  <c:v>49238172000</c:v>
                </c:pt>
                <c:pt idx="5">
                  <c:v>65227000000</c:v>
                </c:pt>
                <c:pt idx="6">
                  <c:v>86709199999.999985</c:v>
                </c:pt>
                <c:pt idx="7">
                  <c:v>100281600000</c:v>
                </c:pt>
              </c:numCache>
              <c:extLst xmlns:c15="http://schemas.microsoft.com/office/drawing/2012/chart"/>
            </c:numRef>
          </c:xVal>
          <c:yVal>
            <c:numRef>
              <c:f>Sheet1!$C$69:$C$76</c:f>
              <c:numCache>
                <c:formatCode>General</c:formatCode>
                <c:ptCount val="8"/>
                <c:pt idx="0">
                  <c:v>120</c:v>
                </c:pt>
                <c:pt idx="1">
                  <c:v>358</c:v>
                </c:pt>
                <c:pt idx="2">
                  <c:v>259</c:v>
                </c:pt>
                <c:pt idx="3">
                  <c:v>343</c:v>
                </c:pt>
                <c:pt idx="4">
                  <c:v>436</c:v>
                </c:pt>
                <c:pt idx="5">
                  <c:v>266</c:v>
                </c:pt>
                <c:pt idx="6">
                  <c:v>224</c:v>
                </c:pt>
                <c:pt idx="7">
                  <c:v>437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603-4B44-B065-97CF2A685D9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27/05/2018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Sheet1!$G$3:$G$10</c:f>
              <c:numCache>
                <c:formatCode>0.00E+00</c:formatCode>
                <c:ptCount val="8"/>
                <c:pt idx="0">
                  <c:v>61071136000</c:v>
                </c:pt>
                <c:pt idx="1">
                  <c:v>49684030000</c:v>
                </c:pt>
                <c:pt idx="2">
                  <c:v>53787745000</c:v>
                </c:pt>
                <c:pt idx="3">
                  <c:v>67692717000</c:v>
                </c:pt>
                <c:pt idx="4">
                  <c:v>72069541000</c:v>
                </c:pt>
                <c:pt idx="5">
                  <c:v>112657860000</c:v>
                </c:pt>
                <c:pt idx="6">
                  <c:v>116687010000</c:v>
                </c:pt>
                <c:pt idx="7">
                  <c:v>84896154000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1308</c:v>
                </c:pt>
                <c:pt idx="1">
                  <c:v>1193</c:v>
                </c:pt>
                <c:pt idx="2">
                  <c:v>755</c:v>
                </c:pt>
                <c:pt idx="3">
                  <c:v>604</c:v>
                </c:pt>
                <c:pt idx="4">
                  <c:v>920</c:v>
                </c:pt>
                <c:pt idx="5">
                  <c:v>1094</c:v>
                </c:pt>
                <c:pt idx="6">
                  <c:v>1238</c:v>
                </c:pt>
                <c:pt idx="7">
                  <c:v>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03-4B44-B065-97CF2A685D96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28/05/2018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Sheet1!$G$13:$G$20</c:f>
              <c:numCache>
                <c:formatCode>0.00E+00</c:formatCode>
                <c:ptCount val="8"/>
                <c:pt idx="0">
                  <c:v>55069320000</c:v>
                </c:pt>
                <c:pt idx="1">
                  <c:v>52445796000</c:v>
                </c:pt>
                <c:pt idx="2">
                  <c:v>59019070000</c:v>
                </c:pt>
                <c:pt idx="3">
                  <c:v>70528128000</c:v>
                </c:pt>
                <c:pt idx="4">
                  <c:v>76874950000</c:v>
                </c:pt>
                <c:pt idx="5">
                  <c:v>114748680000</c:v>
                </c:pt>
                <c:pt idx="6">
                  <c:v>99244800000</c:v>
                </c:pt>
                <c:pt idx="7">
                  <c:v>80489466000</c:v>
                </c:pt>
              </c:numCache>
            </c:numRef>
          </c:xVal>
          <c:yVal>
            <c:numRef>
              <c:f>Sheet1!$C$13:$C$20</c:f>
              <c:numCache>
                <c:formatCode>General</c:formatCode>
                <c:ptCount val="8"/>
                <c:pt idx="0">
                  <c:v>934</c:v>
                </c:pt>
                <c:pt idx="1">
                  <c:v>1134</c:v>
                </c:pt>
                <c:pt idx="2">
                  <c:v>686</c:v>
                </c:pt>
                <c:pt idx="3">
                  <c:v>548</c:v>
                </c:pt>
                <c:pt idx="4">
                  <c:v>776</c:v>
                </c:pt>
                <c:pt idx="5">
                  <c:v>827</c:v>
                </c:pt>
                <c:pt idx="6">
                  <c:v>895</c:v>
                </c:pt>
                <c:pt idx="7">
                  <c:v>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03-4B44-B065-97CF2A685D96}"/>
            </c:ext>
          </c:extLst>
        </c:ser>
        <c:ser>
          <c:idx val="3"/>
          <c:order val="3"/>
          <c:tx>
            <c:strRef>
              <c:f>Sheet1!$A$23</c:f>
              <c:strCache>
                <c:ptCount val="1"/>
                <c:pt idx="0">
                  <c:v>29/05/2018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Sheet1!$G$23:$G$31</c:f>
              <c:numCache>
                <c:formatCode>0.00E+00</c:formatCode>
                <c:ptCount val="9"/>
                <c:pt idx="0">
                  <c:v>82029690000.000015</c:v>
                </c:pt>
                <c:pt idx="1">
                  <c:v>48472632000</c:v>
                </c:pt>
                <c:pt idx="2">
                  <c:v>51182514000</c:v>
                </c:pt>
                <c:pt idx="3">
                  <c:v>61918318000</c:v>
                </c:pt>
                <c:pt idx="4">
                  <c:v>74204208000</c:v>
                </c:pt>
                <c:pt idx="5">
                  <c:v>98250400000</c:v>
                </c:pt>
                <c:pt idx="6">
                  <c:v>106622950000</c:v>
                </c:pt>
                <c:pt idx="7">
                  <c:v>80028189000</c:v>
                </c:pt>
                <c:pt idx="8">
                  <c:v>106936200000</c:v>
                </c:pt>
              </c:numCache>
              <c:extLst xmlns:c15="http://schemas.microsoft.com/office/drawing/2012/chart"/>
            </c:numRef>
          </c:xVal>
          <c:yVal>
            <c:numRef>
              <c:f>Sheet1!$C$23:$C$31</c:f>
              <c:numCache>
                <c:formatCode>General</c:formatCode>
                <c:ptCount val="9"/>
                <c:pt idx="0">
                  <c:v>1735</c:v>
                </c:pt>
                <c:pt idx="1">
                  <c:v>1920</c:v>
                </c:pt>
                <c:pt idx="2">
                  <c:v>1004</c:v>
                </c:pt>
                <c:pt idx="3">
                  <c:v>780</c:v>
                </c:pt>
                <c:pt idx="4">
                  <c:v>703</c:v>
                </c:pt>
                <c:pt idx="5">
                  <c:v>725</c:v>
                </c:pt>
                <c:pt idx="6">
                  <c:v>866</c:v>
                </c:pt>
                <c:pt idx="7">
                  <c:v>967</c:v>
                </c:pt>
                <c:pt idx="8">
                  <c:v>706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3603-4B44-B065-97CF2A685D96}"/>
            </c:ext>
          </c:extLst>
        </c:ser>
        <c:ser>
          <c:idx val="4"/>
          <c:order val="4"/>
          <c:tx>
            <c:strRef>
              <c:f>Sheet1!$A$59</c:f>
              <c:strCache>
                <c:ptCount val="1"/>
                <c:pt idx="0">
                  <c:v>28/06/2018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Sheet1!$G$59:$G$66</c:f>
              <c:numCache>
                <c:formatCode>0.00E+00</c:formatCode>
                <c:ptCount val="8"/>
                <c:pt idx="0">
                  <c:v>31242546000</c:v>
                </c:pt>
                <c:pt idx="1">
                  <c:v>50667044000</c:v>
                </c:pt>
                <c:pt idx="2">
                  <c:v>66926692000</c:v>
                </c:pt>
                <c:pt idx="3">
                  <c:v>95123664000</c:v>
                </c:pt>
                <c:pt idx="4">
                  <c:v>114630560000</c:v>
                </c:pt>
                <c:pt idx="5">
                  <c:v>140335790000</c:v>
                </c:pt>
                <c:pt idx="6">
                  <c:v>158808000000</c:v>
                </c:pt>
                <c:pt idx="7">
                  <c:v>240304380000</c:v>
                </c:pt>
              </c:numCache>
              <c:extLst xmlns:c15="http://schemas.microsoft.com/office/drawing/2012/chart"/>
            </c:numRef>
          </c:xVal>
          <c:yVal>
            <c:numRef>
              <c:f>Sheet1!$C$59:$C$66</c:f>
              <c:numCache>
                <c:formatCode>General</c:formatCode>
                <c:ptCount val="8"/>
                <c:pt idx="0">
                  <c:v>99</c:v>
                </c:pt>
                <c:pt idx="1">
                  <c:v>140</c:v>
                </c:pt>
                <c:pt idx="2">
                  <c:v>81</c:v>
                </c:pt>
                <c:pt idx="3">
                  <c:v>155</c:v>
                </c:pt>
                <c:pt idx="4">
                  <c:v>229</c:v>
                </c:pt>
                <c:pt idx="5">
                  <c:v>332</c:v>
                </c:pt>
                <c:pt idx="6">
                  <c:v>613</c:v>
                </c:pt>
                <c:pt idx="7">
                  <c:v>835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3603-4B44-B065-97CF2A685D96}"/>
            </c:ext>
          </c:extLst>
        </c:ser>
        <c:ser>
          <c:idx val="5"/>
          <c:order val="5"/>
          <c:tx>
            <c:strRef>
              <c:f>Sheet1!$A$79</c:f>
              <c:strCache>
                <c:ptCount val="1"/>
                <c:pt idx="0">
                  <c:v>01/07/2018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Sheet1!$G$79:$G$86</c:f>
              <c:numCache>
                <c:formatCode>0.00E+00</c:formatCode>
                <c:ptCount val="8"/>
                <c:pt idx="0">
                  <c:v>50332156000</c:v>
                </c:pt>
                <c:pt idx="1">
                  <c:v>30790536000</c:v>
                </c:pt>
                <c:pt idx="2">
                  <c:v>27454080000</c:v>
                </c:pt>
                <c:pt idx="3">
                  <c:v>35881780000</c:v>
                </c:pt>
                <c:pt idx="4">
                  <c:v>48158738000</c:v>
                </c:pt>
                <c:pt idx="5">
                  <c:v>69972000000</c:v>
                </c:pt>
                <c:pt idx="6">
                  <c:v>84419579999.999985</c:v>
                </c:pt>
                <c:pt idx="7">
                  <c:v>103434240000</c:v>
                </c:pt>
              </c:numCache>
              <c:extLst xmlns:c15="http://schemas.microsoft.com/office/drawing/2012/chart"/>
            </c:numRef>
          </c:xVal>
          <c:yVal>
            <c:numRef>
              <c:f>Sheet1!$C$79:$C$86</c:f>
              <c:numCache>
                <c:formatCode>General</c:formatCode>
                <c:ptCount val="8"/>
                <c:pt idx="0">
                  <c:v>48</c:v>
                </c:pt>
                <c:pt idx="1">
                  <c:v>174</c:v>
                </c:pt>
                <c:pt idx="2">
                  <c:v>313</c:v>
                </c:pt>
                <c:pt idx="3">
                  <c:v>240</c:v>
                </c:pt>
                <c:pt idx="4">
                  <c:v>264</c:v>
                </c:pt>
                <c:pt idx="5">
                  <c:v>221</c:v>
                </c:pt>
                <c:pt idx="6">
                  <c:v>205</c:v>
                </c:pt>
                <c:pt idx="7">
                  <c:v>229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3603-4B44-B065-97CF2A685D96}"/>
            </c:ext>
          </c:extLst>
        </c:ser>
        <c:ser>
          <c:idx val="6"/>
          <c:order val="6"/>
          <c:tx>
            <c:v>26/05/2018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Sheet1!$G$44:$G$51</c:f>
              <c:numCache>
                <c:formatCode>0.00E+00</c:formatCode>
                <c:ptCount val="8"/>
                <c:pt idx="0">
                  <c:v>52450662000</c:v>
                </c:pt>
                <c:pt idx="1">
                  <c:v>53459560000</c:v>
                </c:pt>
                <c:pt idx="2">
                  <c:v>62225044000</c:v>
                </c:pt>
                <c:pt idx="3">
                  <c:v>69530219000</c:v>
                </c:pt>
                <c:pt idx="4">
                  <c:v>93402100000</c:v>
                </c:pt>
                <c:pt idx="5">
                  <c:v>120696840000</c:v>
                </c:pt>
                <c:pt idx="6">
                  <c:v>101452520000</c:v>
                </c:pt>
                <c:pt idx="7">
                  <c:v>86931060000</c:v>
                </c:pt>
              </c:numCache>
            </c:numRef>
          </c:xVal>
          <c:yVal>
            <c:numRef>
              <c:f>Sheet1!$C$44:$C$51</c:f>
              <c:numCache>
                <c:formatCode>General</c:formatCode>
                <c:ptCount val="8"/>
                <c:pt idx="0">
                  <c:v>572</c:v>
                </c:pt>
                <c:pt idx="1">
                  <c:v>526</c:v>
                </c:pt>
                <c:pt idx="2">
                  <c:v>524</c:v>
                </c:pt>
                <c:pt idx="3">
                  <c:v>633</c:v>
                </c:pt>
                <c:pt idx="4">
                  <c:v>690</c:v>
                </c:pt>
                <c:pt idx="5">
                  <c:v>870</c:v>
                </c:pt>
                <c:pt idx="6">
                  <c:v>914</c:v>
                </c:pt>
                <c:pt idx="7">
                  <c:v>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603-4B44-B065-97CF2A685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85311"/>
        <c:axId val="675884223"/>
        <c:extLst/>
      </c:scatterChart>
      <c:valAx>
        <c:axId val="87148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IRI</a:t>
                </a:r>
                <a:r>
                  <a:rPr lang="en-GB" sz="1400" baseline="0"/>
                  <a:t> number density (m^-3)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43507592288085534"/>
              <c:y val="0.862260864924032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84223"/>
        <c:crosses val="autoZero"/>
        <c:crossBetween val="midCat"/>
      </c:valAx>
      <c:valAx>
        <c:axId val="6758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INMS</a:t>
                </a:r>
                <a:r>
                  <a:rPr lang="en-GB" sz="1400" baseline="0"/>
                  <a:t> count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9.1718687803540228E-2"/>
              <c:y val="0.406405588499651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85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13571386703459"/>
          <c:y val="0.3919679749417439"/>
          <c:w val="9.8595033430519979E-2"/>
          <c:h val="0.271159195388142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INMS count vs Ne for various dates </a:t>
            </a:r>
          </a:p>
        </c:rich>
      </c:tx>
      <c:layout>
        <c:manualLayout>
          <c:xMode val="edge"/>
          <c:yMode val="edge"/>
          <c:x val="0.37492745973662872"/>
          <c:y val="8.6656086035386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1183222810288"/>
          <c:y val="0.16695049598382733"/>
          <c:w val="0.66603519368067765"/>
          <c:h val="0.6253186368569128"/>
        </c:manualLayout>
      </c:layout>
      <c:scatterChart>
        <c:scatterStyle val="lineMarker"/>
        <c:varyColors val="0"/>
        <c:ser>
          <c:idx val="5"/>
          <c:order val="0"/>
          <c:tx>
            <c:v>night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Sheet1!$G$59:$G$97</c:f>
              <c:numCache>
                <c:formatCode>0.00E+00</c:formatCode>
                <c:ptCount val="39"/>
                <c:pt idx="0">
                  <c:v>31242546000</c:v>
                </c:pt>
                <c:pt idx="1">
                  <c:v>50667044000</c:v>
                </c:pt>
                <c:pt idx="2">
                  <c:v>66926692000</c:v>
                </c:pt>
                <c:pt idx="3">
                  <c:v>95123664000</c:v>
                </c:pt>
                <c:pt idx="4">
                  <c:v>114630560000</c:v>
                </c:pt>
                <c:pt idx="5">
                  <c:v>140335790000</c:v>
                </c:pt>
                <c:pt idx="6">
                  <c:v>158808000000</c:v>
                </c:pt>
                <c:pt idx="7">
                  <c:v>240304380000</c:v>
                </c:pt>
                <c:pt idx="10">
                  <c:v>66838506000</c:v>
                </c:pt>
                <c:pt idx="11">
                  <c:v>32234784000</c:v>
                </c:pt>
                <c:pt idx="12">
                  <c:v>25504650000</c:v>
                </c:pt>
                <c:pt idx="13">
                  <c:v>30912384000</c:v>
                </c:pt>
                <c:pt idx="14">
                  <c:v>49238172000</c:v>
                </c:pt>
                <c:pt idx="15">
                  <c:v>65227000000</c:v>
                </c:pt>
                <c:pt idx="16">
                  <c:v>86709199999.999985</c:v>
                </c:pt>
                <c:pt idx="17">
                  <c:v>100281600000</c:v>
                </c:pt>
                <c:pt idx="20">
                  <c:v>50332156000</c:v>
                </c:pt>
                <c:pt idx="21">
                  <c:v>30790536000</c:v>
                </c:pt>
                <c:pt idx="22">
                  <c:v>27454080000</c:v>
                </c:pt>
                <c:pt idx="23">
                  <c:v>35881780000</c:v>
                </c:pt>
                <c:pt idx="24">
                  <c:v>48158738000</c:v>
                </c:pt>
                <c:pt idx="25">
                  <c:v>69972000000</c:v>
                </c:pt>
                <c:pt idx="26">
                  <c:v>84419579999.999985</c:v>
                </c:pt>
                <c:pt idx="27">
                  <c:v>103434240000</c:v>
                </c:pt>
                <c:pt idx="30">
                  <c:v>44544272000</c:v>
                </c:pt>
                <c:pt idx="31">
                  <c:v>50525772000</c:v>
                </c:pt>
                <c:pt idx="32">
                  <c:v>75519360000</c:v>
                </c:pt>
                <c:pt idx="33">
                  <c:v>98819640000</c:v>
                </c:pt>
                <c:pt idx="34">
                  <c:v>120865330000</c:v>
                </c:pt>
                <c:pt idx="35">
                  <c:v>146669550000</c:v>
                </c:pt>
                <c:pt idx="36">
                  <c:v>158294480000</c:v>
                </c:pt>
                <c:pt idx="37">
                  <c:v>176319190000</c:v>
                </c:pt>
                <c:pt idx="38">
                  <c:v>259394940000</c:v>
                </c:pt>
              </c:numCache>
            </c:numRef>
          </c:xVal>
          <c:yVal>
            <c:numRef>
              <c:f>Sheet1!$C$59:$C$97</c:f>
              <c:numCache>
                <c:formatCode>General</c:formatCode>
                <c:ptCount val="39"/>
                <c:pt idx="0">
                  <c:v>99</c:v>
                </c:pt>
                <c:pt idx="1">
                  <c:v>140</c:v>
                </c:pt>
                <c:pt idx="2">
                  <c:v>81</c:v>
                </c:pt>
                <c:pt idx="3">
                  <c:v>155</c:v>
                </c:pt>
                <c:pt idx="4">
                  <c:v>229</c:v>
                </c:pt>
                <c:pt idx="5">
                  <c:v>332</c:v>
                </c:pt>
                <c:pt idx="6">
                  <c:v>613</c:v>
                </c:pt>
                <c:pt idx="7">
                  <c:v>835</c:v>
                </c:pt>
                <c:pt idx="10">
                  <c:v>120</c:v>
                </c:pt>
                <c:pt idx="11">
                  <c:v>358</c:v>
                </c:pt>
                <c:pt idx="12">
                  <c:v>259</c:v>
                </c:pt>
                <c:pt idx="13">
                  <c:v>343</c:v>
                </c:pt>
                <c:pt idx="14">
                  <c:v>436</c:v>
                </c:pt>
                <c:pt idx="15">
                  <c:v>266</c:v>
                </c:pt>
                <c:pt idx="16">
                  <c:v>224</c:v>
                </c:pt>
                <c:pt idx="17">
                  <c:v>437</c:v>
                </c:pt>
                <c:pt idx="20">
                  <c:v>48</c:v>
                </c:pt>
                <c:pt idx="21">
                  <c:v>174</c:v>
                </c:pt>
                <c:pt idx="22">
                  <c:v>313</c:v>
                </c:pt>
                <c:pt idx="23">
                  <c:v>240</c:v>
                </c:pt>
                <c:pt idx="24">
                  <c:v>264</c:v>
                </c:pt>
                <c:pt idx="25">
                  <c:v>221</c:v>
                </c:pt>
                <c:pt idx="26">
                  <c:v>205</c:v>
                </c:pt>
                <c:pt idx="27">
                  <c:v>229</c:v>
                </c:pt>
                <c:pt idx="30">
                  <c:v>184</c:v>
                </c:pt>
                <c:pt idx="31">
                  <c:v>67</c:v>
                </c:pt>
                <c:pt idx="32">
                  <c:v>233</c:v>
                </c:pt>
                <c:pt idx="33">
                  <c:v>378</c:v>
                </c:pt>
                <c:pt idx="34">
                  <c:v>341</c:v>
                </c:pt>
                <c:pt idx="35">
                  <c:v>385</c:v>
                </c:pt>
                <c:pt idx="36">
                  <c:v>323</c:v>
                </c:pt>
                <c:pt idx="37">
                  <c:v>591</c:v>
                </c:pt>
                <c:pt idx="38">
                  <c:v>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2A-4AAA-8948-F2BD5EBE4480}"/>
            </c:ext>
          </c:extLst>
        </c:ser>
        <c:ser>
          <c:idx val="0"/>
          <c:order val="1"/>
          <c:tx>
            <c:v>day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Sheet1!$G$3:$G$41</c:f>
              <c:numCache>
                <c:formatCode>0.00E+00</c:formatCode>
                <c:ptCount val="39"/>
                <c:pt idx="0">
                  <c:v>61071136000</c:v>
                </c:pt>
                <c:pt idx="1">
                  <c:v>49684030000</c:v>
                </c:pt>
                <c:pt idx="2">
                  <c:v>53787745000</c:v>
                </c:pt>
                <c:pt idx="3">
                  <c:v>67692717000</c:v>
                </c:pt>
                <c:pt idx="4">
                  <c:v>72069541000</c:v>
                </c:pt>
                <c:pt idx="5">
                  <c:v>112657860000</c:v>
                </c:pt>
                <c:pt idx="6">
                  <c:v>116687010000</c:v>
                </c:pt>
                <c:pt idx="7">
                  <c:v>84896154000</c:v>
                </c:pt>
                <c:pt idx="10">
                  <c:v>55069320000</c:v>
                </c:pt>
                <c:pt idx="11">
                  <c:v>52445796000</c:v>
                </c:pt>
                <c:pt idx="12">
                  <c:v>59019070000</c:v>
                </c:pt>
                <c:pt idx="13">
                  <c:v>70528128000</c:v>
                </c:pt>
                <c:pt idx="14">
                  <c:v>76874950000</c:v>
                </c:pt>
                <c:pt idx="15">
                  <c:v>114748680000</c:v>
                </c:pt>
                <c:pt idx="16">
                  <c:v>99244800000</c:v>
                </c:pt>
                <c:pt idx="17">
                  <c:v>80489466000</c:v>
                </c:pt>
                <c:pt idx="20">
                  <c:v>82029690000.000015</c:v>
                </c:pt>
                <c:pt idx="21">
                  <c:v>48472632000</c:v>
                </c:pt>
                <c:pt idx="22">
                  <c:v>51182514000</c:v>
                </c:pt>
                <c:pt idx="23">
                  <c:v>61918318000</c:v>
                </c:pt>
                <c:pt idx="24">
                  <c:v>74204208000</c:v>
                </c:pt>
                <c:pt idx="25">
                  <c:v>98250400000</c:v>
                </c:pt>
                <c:pt idx="26">
                  <c:v>106622950000</c:v>
                </c:pt>
                <c:pt idx="27">
                  <c:v>80028189000</c:v>
                </c:pt>
                <c:pt idx="28">
                  <c:v>106936200000</c:v>
                </c:pt>
                <c:pt idx="31">
                  <c:v>57033069000</c:v>
                </c:pt>
                <c:pt idx="32">
                  <c:v>50690763000</c:v>
                </c:pt>
                <c:pt idx="33">
                  <c:v>54918507000</c:v>
                </c:pt>
                <c:pt idx="34">
                  <c:v>62047762000</c:v>
                </c:pt>
                <c:pt idx="35">
                  <c:v>73044184000</c:v>
                </c:pt>
                <c:pt idx="36">
                  <c:v>89697100000</c:v>
                </c:pt>
                <c:pt idx="37">
                  <c:v>111264000000</c:v>
                </c:pt>
                <c:pt idx="38">
                  <c:v>87895095000</c:v>
                </c:pt>
              </c:numCache>
            </c:numRef>
          </c:xVal>
          <c:yVal>
            <c:numRef>
              <c:f>Sheet1!$C$3:$C$41</c:f>
              <c:numCache>
                <c:formatCode>General</c:formatCode>
                <c:ptCount val="39"/>
                <c:pt idx="0">
                  <c:v>1308</c:v>
                </c:pt>
                <c:pt idx="1">
                  <c:v>1193</c:v>
                </c:pt>
                <c:pt idx="2">
                  <c:v>755</c:v>
                </c:pt>
                <c:pt idx="3">
                  <c:v>604</c:v>
                </c:pt>
                <c:pt idx="4">
                  <c:v>920</c:v>
                </c:pt>
                <c:pt idx="5">
                  <c:v>1094</c:v>
                </c:pt>
                <c:pt idx="6">
                  <c:v>1238</c:v>
                </c:pt>
                <c:pt idx="7">
                  <c:v>853</c:v>
                </c:pt>
                <c:pt idx="10">
                  <c:v>934</c:v>
                </c:pt>
                <c:pt idx="11">
                  <c:v>1134</c:v>
                </c:pt>
                <c:pt idx="12">
                  <c:v>686</c:v>
                </c:pt>
                <c:pt idx="13">
                  <c:v>548</c:v>
                </c:pt>
                <c:pt idx="14">
                  <c:v>776</c:v>
                </c:pt>
                <c:pt idx="15">
                  <c:v>827</c:v>
                </c:pt>
                <c:pt idx="16">
                  <c:v>895</c:v>
                </c:pt>
                <c:pt idx="17">
                  <c:v>478</c:v>
                </c:pt>
                <c:pt idx="20">
                  <c:v>1735</c:v>
                </c:pt>
                <c:pt idx="21">
                  <c:v>1920</c:v>
                </c:pt>
                <c:pt idx="22">
                  <c:v>1004</c:v>
                </c:pt>
                <c:pt idx="23">
                  <c:v>780</c:v>
                </c:pt>
                <c:pt idx="24">
                  <c:v>703</c:v>
                </c:pt>
                <c:pt idx="25">
                  <c:v>725</c:v>
                </c:pt>
                <c:pt idx="26">
                  <c:v>866</c:v>
                </c:pt>
                <c:pt idx="27">
                  <c:v>967</c:v>
                </c:pt>
                <c:pt idx="28">
                  <c:v>706</c:v>
                </c:pt>
                <c:pt idx="31">
                  <c:v>68</c:v>
                </c:pt>
                <c:pt idx="32">
                  <c:v>412</c:v>
                </c:pt>
                <c:pt idx="33">
                  <c:v>719</c:v>
                </c:pt>
                <c:pt idx="34">
                  <c:v>664</c:v>
                </c:pt>
                <c:pt idx="35">
                  <c:v>705</c:v>
                </c:pt>
                <c:pt idx="36">
                  <c:v>287</c:v>
                </c:pt>
                <c:pt idx="37">
                  <c:v>255</c:v>
                </c:pt>
                <c:pt idx="38">
                  <c:v>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2A-4AAA-8948-F2BD5EBE4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85311"/>
        <c:axId val="675884223"/>
      </c:scatterChart>
      <c:valAx>
        <c:axId val="87148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IRI number density (m^-3)</a:t>
                </a:r>
              </a:p>
            </c:rich>
          </c:tx>
          <c:layout>
            <c:manualLayout>
              <c:xMode val="edge"/>
              <c:yMode val="edge"/>
              <c:x val="0.42299514077732081"/>
              <c:y val="0.856332298803587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84223"/>
        <c:crosses val="autoZero"/>
        <c:crossBetween val="midCat"/>
      </c:valAx>
      <c:valAx>
        <c:axId val="6758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INMS count</a:t>
                </a:r>
              </a:p>
            </c:rich>
          </c:tx>
          <c:layout>
            <c:manualLayout>
              <c:xMode val="edge"/>
              <c:yMode val="edge"/>
              <c:x val="9.917656723257294E-2"/>
              <c:y val="0.400036110426869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85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7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700" b="0" i="0" u="none" strike="noStrike" baseline="0">
                <a:effectLst/>
              </a:rPr>
              <a:t>27/05/2018</a:t>
            </a:r>
            <a:r>
              <a:rPr lang="en-GB" sz="700" b="0" i="0" u="none" strike="noStrike" baseline="0"/>
              <a:t> </a:t>
            </a:r>
            <a:endParaRPr lang="en-US" sz="7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1194395422856"/>
          <c:y val="0.16695064573317972"/>
          <c:w val="0.6542124388602244"/>
          <c:h val="0.62531863685691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Sheet1!$A$3:$A$14</c:f>
              <c:strCache>
                <c:ptCount val="12"/>
                <c:pt idx="0">
                  <c:v>27/05/2018</c:v>
                </c:pt>
                <c:pt idx="10">
                  <c:v>28/05/2018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Sheet1!$E$3:$E$10</c:f>
              <c:numCache>
                <c:formatCode>0.00E+00</c:formatCode>
                <c:ptCount val="8"/>
                <c:pt idx="0">
                  <c:v>64694000000</c:v>
                </c:pt>
                <c:pt idx="1">
                  <c:v>53138000000</c:v>
                </c:pt>
                <c:pt idx="2">
                  <c:v>57527000000</c:v>
                </c:pt>
                <c:pt idx="3">
                  <c:v>71937000000</c:v>
                </c:pt>
                <c:pt idx="4">
                  <c:v>76103000000</c:v>
                </c:pt>
                <c:pt idx="5">
                  <c:v>118090000000</c:v>
                </c:pt>
                <c:pt idx="6">
                  <c:v>121930000000</c:v>
                </c:pt>
                <c:pt idx="7">
                  <c:v>88158000000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1308</c:v>
                </c:pt>
                <c:pt idx="1">
                  <c:v>1193</c:v>
                </c:pt>
                <c:pt idx="2">
                  <c:v>755</c:v>
                </c:pt>
                <c:pt idx="3">
                  <c:v>604</c:v>
                </c:pt>
                <c:pt idx="4">
                  <c:v>920</c:v>
                </c:pt>
                <c:pt idx="5">
                  <c:v>1094</c:v>
                </c:pt>
                <c:pt idx="6">
                  <c:v>1238</c:v>
                </c:pt>
                <c:pt idx="7">
                  <c:v>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D-462C-823C-B03EBBC9E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85311"/>
        <c:axId val="675884223"/>
      </c:scatterChart>
      <c:valAx>
        <c:axId val="87148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IRI</a:t>
                </a:r>
                <a:r>
                  <a:rPr lang="en-GB" baseline="0"/>
                  <a:t> number density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84223"/>
        <c:crosses val="autoZero"/>
        <c:crossBetween val="midCat"/>
      </c:valAx>
      <c:valAx>
        <c:axId val="6758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INMS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8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800" b="0" i="0" u="none" strike="noStrike" baseline="0">
                <a:effectLst/>
              </a:rPr>
              <a:t>28/05/2018</a:t>
            </a:r>
            <a:r>
              <a:rPr lang="en-GB" sz="800" b="0" i="0" u="none" strike="noStrike" baseline="0"/>
              <a:t> </a:t>
            </a:r>
            <a:endParaRPr lang="en-US" sz="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1194395422856"/>
          <c:y val="0.16695064573317972"/>
          <c:w val="0.6542124388602244"/>
          <c:h val="0.62531863685691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28/05/2018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Sheet1!$G$13:$G$20</c:f>
              <c:numCache>
                <c:formatCode>0.00E+00</c:formatCode>
                <c:ptCount val="8"/>
                <c:pt idx="0">
                  <c:v>55069320000</c:v>
                </c:pt>
                <c:pt idx="1">
                  <c:v>52445796000</c:v>
                </c:pt>
                <c:pt idx="2">
                  <c:v>59019070000</c:v>
                </c:pt>
                <c:pt idx="3">
                  <c:v>70528128000</c:v>
                </c:pt>
                <c:pt idx="4">
                  <c:v>76874950000</c:v>
                </c:pt>
                <c:pt idx="5">
                  <c:v>114748680000</c:v>
                </c:pt>
                <c:pt idx="6">
                  <c:v>99244800000</c:v>
                </c:pt>
                <c:pt idx="7">
                  <c:v>80489466000</c:v>
                </c:pt>
              </c:numCache>
            </c:numRef>
          </c:xVal>
          <c:yVal>
            <c:numRef>
              <c:f>Sheet1!$C$13:$C$20</c:f>
              <c:numCache>
                <c:formatCode>General</c:formatCode>
                <c:ptCount val="8"/>
                <c:pt idx="0">
                  <c:v>934</c:v>
                </c:pt>
                <c:pt idx="1">
                  <c:v>1134</c:v>
                </c:pt>
                <c:pt idx="2">
                  <c:v>686</c:v>
                </c:pt>
                <c:pt idx="3">
                  <c:v>548</c:v>
                </c:pt>
                <c:pt idx="4">
                  <c:v>776</c:v>
                </c:pt>
                <c:pt idx="5">
                  <c:v>827</c:v>
                </c:pt>
                <c:pt idx="6">
                  <c:v>895</c:v>
                </c:pt>
                <c:pt idx="7">
                  <c:v>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B-42E8-A6A6-9D96A0151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85311"/>
        <c:axId val="675884223"/>
      </c:scatterChart>
      <c:valAx>
        <c:axId val="87148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IRI</a:t>
                </a:r>
                <a:r>
                  <a:rPr lang="en-GB" baseline="0"/>
                  <a:t> number density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84223"/>
        <c:crosses val="autoZero"/>
        <c:crossBetween val="midCat"/>
      </c:valAx>
      <c:valAx>
        <c:axId val="6758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INMS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8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800" b="0" i="0" u="none" strike="noStrike" baseline="0">
                <a:effectLst/>
              </a:rPr>
              <a:t>29/05/2018</a:t>
            </a:r>
            <a:r>
              <a:rPr lang="en-GB" sz="800" b="0" i="0" u="none" strike="noStrike" baseline="0"/>
              <a:t> </a:t>
            </a:r>
            <a:endParaRPr lang="en-US" sz="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1194395422856"/>
          <c:y val="0.16695064573317972"/>
          <c:w val="0.6542124388602244"/>
          <c:h val="0.62531863685691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29/05/2018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Sheet1!$G$23:$G$31</c:f>
              <c:numCache>
                <c:formatCode>0.00E+00</c:formatCode>
                <c:ptCount val="9"/>
                <c:pt idx="0">
                  <c:v>82029690000.000015</c:v>
                </c:pt>
                <c:pt idx="1">
                  <c:v>48472632000</c:v>
                </c:pt>
                <c:pt idx="2">
                  <c:v>51182514000</c:v>
                </c:pt>
                <c:pt idx="3">
                  <c:v>61918318000</c:v>
                </c:pt>
                <c:pt idx="4">
                  <c:v>74204208000</c:v>
                </c:pt>
                <c:pt idx="5">
                  <c:v>98250400000</c:v>
                </c:pt>
                <c:pt idx="6">
                  <c:v>106622950000</c:v>
                </c:pt>
                <c:pt idx="7">
                  <c:v>80028189000</c:v>
                </c:pt>
                <c:pt idx="8">
                  <c:v>106936200000</c:v>
                </c:pt>
              </c:numCache>
            </c:numRef>
          </c:xVal>
          <c:yVal>
            <c:numRef>
              <c:f>Sheet1!$C$23:$C$31</c:f>
              <c:numCache>
                <c:formatCode>General</c:formatCode>
                <c:ptCount val="9"/>
                <c:pt idx="0">
                  <c:v>1735</c:v>
                </c:pt>
                <c:pt idx="1">
                  <c:v>1920</c:v>
                </c:pt>
                <c:pt idx="2">
                  <c:v>1004</c:v>
                </c:pt>
                <c:pt idx="3">
                  <c:v>780</c:v>
                </c:pt>
                <c:pt idx="4">
                  <c:v>703</c:v>
                </c:pt>
                <c:pt idx="5">
                  <c:v>725</c:v>
                </c:pt>
                <c:pt idx="6">
                  <c:v>866</c:v>
                </c:pt>
                <c:pt idx="7">
                  <c:v>967</c:v>
                </c:pt>
                <c:pt idx="8">
                  <c:v>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1D-4B00-B455-8D2D86B97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85311"/>
        <c:axId val="675884223"/>
      </c:scatterChart>
      <c:valAx>
        <c:axId val="87148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IRI</a:t>
                </a:r>
                <a:r>
                  <a:rPr lang="en-GB" baseline="0"/>
                  <a:t> number density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84223"/>
        <c:crosses val="autoZero"/>
        <c:crossBetween val="midCat"/>
      </c:valAx>
      <c:valAx>
        <c:axId val="6758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INMS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8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800" b="0" i="0" u="none" strike="noStrike" baseline="0">
                <a:effectLst/>
              </a:rPr>
              <a:t>28/06/2018</a:t>
            </a:r>
            <a:r>
              <a:rPr lang="en-GB" sz="800" b="0" i="0" u="none" strike="noStrike" baseline="0"/>
              <a:t> </a:t>
            </a:r>
            <a:endParaRPr lang="en-US" sz="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1194395422856"/>
          <c:y val="0.16695064573317972"/>
          <c:w val="0.66603519368067765"/>
          <c:h val="0.62531863685691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Sheet1!$A$59</c:f>
              <c:strCache>
                <c:ptCount val="1"/>
                <c:pt idx="0">
                  <c:v>28/06/2018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Sheet1!$G$59:$G$66</c:f>
              <c:numCache>
                <c:formatCode>0.00E+00</c:formatCode>
                <c:ptCount val="8"/>
                <c:pt idx="0">
                  <c:v>31242546000</c:v>
                </c:pt>
                <c:pt idx="1">
                  <c:v>50667044000</c:v>
                </c:pt>
                <c:pt idx="2">
                  <c:v>66926692000</c:v>
                </c:pt>
                <c:pt idx="3">
                  <c:v>95123664000</c:v>
                </c:pt>
                <c:pt idx="4">
                  <c:v>114630560000</c:v>
                </c:pt>
                <c:pt idx="5">
                  <c:v>140335790000</c:v>
                </c:pt>
                <c:pt idx="6">
                  <c:v>158808000000</c:v>
                </c:pt>
                <c:pt idx="7">
                  <c:v>240304380000</c:v>
                </c:pt>
              </c:numCache>
            </c:numRef>
          </c:xVal>
          <c:yVal>
            <c:numRef>
              <c:f>Sheet1!$C$59:$C$66</c:f>
              <c:numCache>
                <c:formatCode>General</c:formatCode>
                <c:ptCount val="8"/>
                <c:pt idx="0">
                  <c:v>99</c:v>
                </c:pt>
                <c:pt idx="1">
                  <c:v>140</c:v>
                </c:pt>
                <c:pt idx="2">
                  <c:v>81</c:v>
                </c:pt>
                <c:pt idx="3">
                  <c:v>155</c:v>
                </c:pt>
                <c:pt idx="4">
                  <c:v>229</c:v>
                </c:pt>
                <c:pt idx="5">
                  <c:v>332</c:v>
                </c:pt>
                <c:pt idx="6">
                  <c:v>613</c:v>
                </c:pt>
                <c:pt idx="7">
                  <c:v>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4-4147-B88C-640CBF21A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85311"/>
        <c:axId val="675884223"/>
      </c:scatterChart>
      <c:valAx>
        <c:axId val="87148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IRI</a:t>
                </a:r>
                <a:r>
                  <a:rPr lang="en-GB" baseline="0"/>
                  <a:t> number density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6626705256312245"/>
              <c:y val="0.21485876042514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84223"/>
        <c:crosses val="autoZero"/>
        <c:crossBetween val="midCat"/>
      </c:valAx>
      <c:valAx>
        <c:axId val="6758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INMS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8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800" b="0" i="0" u="none" strike="noStrike" baseline="0">
                <a:effectLst/>
              </a:rPr>
              <a:t>29/06/2018</a:t>
            </a:r>
            <a:r>
              <a:rPr lang="en-GB" sz="800" b="0" i="0" u="none" strike="noStrike" baseline="0"/>
              <a:t> </a:t>
            </a:r>
            <a:endParaRPr lang="en-US" sz="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1183222810288"/>
          <c:y val="0.16695049598382733"/>
          <c:w val="0.66603519368067765"/>
          <c:h val="0.62531863685691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Sheet1!$A$69</c:f>
              <c:strCache>
                <c:ptCount val="1"/>
                <c:pt idx="0">
                  <c:v>29/06/2018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Sheet1!$G$69:$G$76</c:f>
              <c:numCache>
                <c:formatCode>0.00E+00</c:formatCode>
                <c:ptCount val="8"/>
                <c:pt idx="0">
                  <c:v>66838506000</c:v>
                </c:pt>
                <c:pt idx="1">
                  <c:v>32234784000</c:v>
                </c:pt>
                <c:pt idx="2">
                  <c:v>25504650000</c:v>
                </c:pt>
                <c:pt idx="3">
                  <c:v>30912384000</c:v>
                </c:pt>
                <c:pt idx="4">
                  <c:v>49238172000</c:v>
                </c:pt>
                <c:pt idx="5">
                  <c:v>65227000000</c:v>
                </c:pt>
                <c:pt idx="6">
                  <c:v>86709199999.999985</c:v>
                </c:pt>
                <c:pt idx="7">
                  <c:v>100281600000</c:v>
                </c:pt>
              </c:numCache>
            </c:numRef>
          </c:xVal>
          <c:yVal>
            <c:numRef>
              <c:f>Sheet1!$C$69:$C$76</c:f>
              <c:numCache>
                <c:formatCode>General</c:formatCode>
                <c:ptCount val="8"/>
                <c:pt idx="0">
                  <c:v>120</c:v>
                </c:pt>
                <c:pt idx="1">
                  <c:v>358</c:v>
                </c:pt>
                <c:pt idx="2">
                  <c:v>259</c:v>
                </c:pt>
                <c:pt idx="3">
                  <c:v>343</c:v>
                </c:pt>
                <c:pt idx="4">
                  <c:v>436</c:v>
                </c:pt>
                <c:pt idx="5">
                  <c:v>266</c:v>
                </c:pt>
                <c:pt idx="6">
                  <c:v>224</c:v>
                </c:pt>
                <c:pt idx="7">
                  <c:v>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29-4387-8A5A-B119A7167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85311"/>
        <c:axId val="675884223"/>
      </c:scatterChart>
      <c:valAx>
        <c:axId val="87148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IRI</a:t>
                </a:r>
                <a:r>
                  <a:rPr lang="en-GB" baseline="0"/>
                  <a:t> number density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84223"/>
        <c:crosses val="autoZero"/>
        <c:crossBetween val="midCat"/>
      </c:valAx>
      <c:valAx>
        <c:axId val="6758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INMS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8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800" b="0" i="0" u="none" strike="noStrike" baseline="0">
                <a:effectLst/>
              </a:rPr>
              <a:t>1/07/2018</a:t>
            </a:r>
            <a:r>
              <a:rPr lang="en-GB" sz="800" b="0" i="0" u="none" strike="noStrike" baseline="0"/>
              <a:t> </a:t>
            </a:r>
            <a:endParaRPr lang="en-US" sz="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1183222810288"/>
          <c:y val="0.16695049598382733"/>
          <c:w val="0.66603519368067765"/>
          <c:h val="0.62531863685691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Sheet1!$A$79</c:f>
              <c:strCache>
                <c:ptCount val="1"/>
                <c:pt idx="0">
                  <c:v>01/07/2018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Sheet1!$G$79:$G$86</c:f>
              <c:numCache>
                <c:formatCode>0.00E+00</c:formatCode>
                <c:ptCount val="8"/>
                <c:pt idx="0">
                  <c:v>50332156000</c:v>
                </c:pt>
                <c:pt idx="1">
                  <c:v>30790536000</c:v>
                </c:pt>
                <c:pt idx="2">
                  <c:v>27454080000</c:v>
                </c:pt>
                <c:pt idx="3">
                  <c:v>35881780000</c:v>
                </c:pt>
                <c:pt idx="4">
                  <c:v>48158738000</c:v>
                </c:pt>
                <c:pt idx="5">
                  <c:v>69972000000</c:v>
                </c:pt>
                <c:pt idx="6">
                  <c:v>84419579999.999985</c:v>
                </c:pt>
                <c:pt idx="7">
                  <c:v>103434240000</c:v>
                </c:pt>
              </c:numCache>
            </c:numRef>
          </c:xVal>
          <c:yVal>
            <c:numRef>
              <c:f>Sheet1!$C$79:$C$86</c:f>
              <c:numCache>
                <c:formatCode>General</c:formatCode>
                <c:ptCount val="8"/>
                <c:pt idx="0">
                  <c:v>48</c:v>
                </c:pt>
                <c:pt idx="1">
                  <c:v>174</c:v>
                </c:pt>
                <c:pt idx="2">
                  <c:v>313</c:v>
                </c:pt>
                <c:pt idx="3">
                  <c:v>240</c:v>
                </c:pt>
                <c:pt idx="4">
                  <c:v>264</c:v>
                </c:pt>
                <c:pt idx="5">
                  <c:v>221</c:v>
                </c:pt>
                <c:pt idx="6">
                  <c:v>205</c:v>
                </c:pt>
                <c:pt idx="7">
                  <c:v>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B8-4A4D-B7DA-37910FB7A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85311"/>
        <c:axId val="675884223"/>
      </c:scatterChart>
      <c:valAx>
        <c:axId val="87148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IRI</a:t>
                </a:r>
                <a:r>
                  <a:rPr lang="en-GB" baseline="0"/>
                  <a:t> number density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84223"/>
        <c:crosses val="autoZero"/>
        <c:crossBetween val="midCat"/>
      </c:valAx>
      <c:valAx>
        <c:axId val="6758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INMS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8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800" b="0" i="0" u="none" strike="noStrike" baseline="0">
                <a:effectLst/>
              </a:rPr>
              <a:t>21/06/2018</a:t>
            </a:r>
            <a:r>
              <a:rPr lang="en-GB" sz="800" b="0" i="0" u="none" strike="noStrike" baseline="0"/>
              <a:t> </a:t>
            </a:r>
            <a:endParaRPr lang="en-US" sz="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1194395422856"/>
          <c:y val="0.16695064573317972"/>
          <c:w val="0.66603519368067765"/>
          <c:h val="0.62531863685691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Sheet1!$A$34</c:f>
              <c:strCache>
                <c:ptCount val="1"/>
                <c:pt idx="0">
                  <c:v>21/05/2018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Sheet1!$G$34:$G$41</c:f>
              <c:numCache>
                <c:formatCode>0.00E+00</c:formatCode>
                <c:ptCount val="8"/>
                <c:pt idx="0">
                  <c:v>57033069000</c:v>
                </c:pt>
                <c:pt idx="1">
                  <c:v>50690763000</c:v>
                </c:pt>
                <c:pt idx="2">
                  <c:v>54918507000</c:v>
                </c:pt>
                <c:pt idx="3">
                  <c:v>62047762000</c:v>
                </c:pt>
                <c:pt idx="4">
                  <c:v>73044184000</c:v>
                </c:pt>
                <c:pt idx="5">
                  <c:v>89697100000</c:v>
                </c:pt>
                <c:pt idx="6">
                  <c:v>111264000000</c:v>
                </c:pt>
                <c:pt idx="7">
                  <c:v>87895095000</c:v>
                </c:pt>
              </c:numCache>
            </c:numRef>
          </c:xVal>
          <c:yVal>
            <c:numRef>
              <c:f>Sheet1!$C$34:$C$41</c:f>
              <c:numCache>
                <c:formatCode>General</c:formatCode>
                <c:ptCount val="8"/>
                <c:pt idx="0">
                  <c:v>68</c:v>
                </c:pt>
                <c:pt idx="1">
                  <c:v>412</c:v>
                </c:pt>
                <c:pt idx="2">
                  <c:v>719</c:v>
                </c:pt>
                <c:pt idx="3">
                  <c:v>664</c:v>
                </c:pt>
                <c:pt idx="4">
                  <c:v>705</c:v>
                </c:pt>
                <c:pt idx="5">
                  <c:v>287</c:v>
                </c:pt>
                <c:pt idx="6">
                  <c:v>255</c:v>
                </c:pt>
                <c:pt idx="7">
                  <c:v>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46-4719-9C41-E98895B7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85311"/>
        <c:axId val="675884223"/>
      </c:scatterChart>
      <c:valAx>
        <c:axId val="87148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IRI</a:t>
                </a:r>
                <a:r>
                  <a:rPr lang="en-GB" baseline="0"/>
                  <a:t> number density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84223"/>
        <c:crosses val="autoZero"/>
        <c:crossBetween val="midCat"/>
      </c:valAx>
      <c:valAx>
        <c:axId val="6758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INMS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8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800" b="0" i="0" u="none" strike="noStrike" baseline="0">
                <a:effectLst/>
              </a:rPr>
              <a:t>24/07/2018</a:t>
            </a:r>
            <a:r>
              <a:rPr lang="en-GB" sz="800" b="0" i="0" u="none" strike="noStrike" baseline="0"/>
              <a:t> </a:t>
            </a:r>
            <a:endParaRPr lang="en-US" sz="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37209670399242"/>
          <c:y val="0.18548331000922749"/>
          <c:w val="0.66603519368067765"/>
          <c:h val="0.62531863685691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Sheet1!$A$89</c:f>
              <c:strCache>
                <c:ptCount val="1"/>
                <c:pt idx="0">
                  <c:v>24/06/2018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Sheet1!$G$89:$G$97</c:f>
              <c:numCache>
                <c:formatCode>0.00E+00</c:formatCode>
                <c:ptCount val="9"/>
                <c:pt idx="0">
                  <c:v>44544272000</c:v>
                </c:pt>
                <c:pt idx="1">
                  <c:v>50525772000</c:v>
                </c:pt>
                <c:pt idx="2">
                  <c:v>75519360000</c:v>
                </c:pt>
                <c:pt idx="3">
                  <c:v>98819640000</c:v>
                </c:pt>
                <c:pt idx="4">
                  <c:v>120865330000</c:v>
                </c:pt>
                <c:pt idx="5">
                  <c:v>146669550000</c:v>
                </c:pt>
                <c:pt idx="6">
                  <c:v>158294480000</c:v>
                </c:pt>
                <c:pt idx="7">
                  <c:v>176319190000</c:v>
                </c:pt>
                <c:pt idx="8">
                  <c:v>259394940000</c:v>
                </c:pt>
              </c:numCache>
            </c:numRef>
          </c:xVal>
          <c:yVal>
            <c:numRef>
              <c:f>Sheet1!$C$89:$C$97</c:f>
              <c:numCache>
                <c:formatCode>General</c:formatCode>
                <c:ptCount val="9"/>
                <c:pt idx="0">
                  <c:v>184</c:v>
                </c:pt>
                <c:pt idx="1">
                  <c:v>67</c:v>
                </c:pt>
                <c:pt idx="2">
                  <c:v>233</c:v>
                </c:pt>
                <c:pt idx="3">
                  <c:v>378</c:v>
                </c:pt>
                <c:pt idx="4">
                  <c:v>341</c:v>
                </c:pt>
                <c:pt idx="5">
                  <c:v>385</c:v>
                </c:pt>
                <c:pt idx="6">
                  <c:v>323</c:v>
                </c:pt>
                <c:pt idx="7">
                  <c:v>591</c:v>
                </c:pt>
                <c:pt idx="8">
                  <c:v>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05-4575-8CBD-39CFF7404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85311"/>
        <c:axId val="675884223"/>
      </c:scatterChart>
      <c:valAx>
        <c:axId val="87148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IRI</a:t>
                </a:r>
                <a:r>
                  <a:rPr lang="en-GB" baseline="0"/>
                  <a:t> number density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84223"/>
        <c:crosses val="autoZero"/>
        <c:crossBetween val="midCat"/>
      </c:valAx>
      <c:valAx>
        <c:axId val="6758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INMS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8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u="none" strike="noStrike" baseline="0">
                <a:effectLst/>
              </a:rPr>
              <a:t>INMS/Ne for dates when wind is against the ram direction</a:t>
            </a:r>
            <a:endParaRPr lang="en-US" sz="1200" b="1"/>
          </a:p>
        </c:rich>
      </c:tx>
      <c:layout>
        <c:manualLayout>
          <c:xMode val="edge"/>
          <c:yMode val="edge"/>
          <c:x val="0.31356970539913637"/>
          <c:y val="7.3658294174554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1183222810288"/>
          <c:y val="0.16695049598382733"/>
          <c:w val="0.66603519368067765"/>
          <c:h val="0.6253186368569128"/>
        </c:manualLayout>
      </c:layout>
      <c:scatterChart>
        <c:scatterStyle val="lineMarker"/>
        <c:varyColors val="0"/>
        <c:ser>
          <c:idx val="0"/>
          <c:order val="1"/>
          <c:tx>
            <c:v>day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(Sheet1!$G$3:$G$4,Sheet1!$G$13:$G$14,Sheet1!$G$23:$G$24,Sheet1!$G$44:$G$45)</c:f>
              <c:numCache>
                <c:formatCode>0.00E+00</c:formatCode>
                <c:ptCount val="8"/>
                <c:pt idx="0">
                  <c:v>61071136000</c:v>
                </c:pt>
                <c:pt idx="1">
                  <c:v>49684030000</c:v>
                </c:pt>
                <c:pt idx="2">
                  <c:v>55069320000</c:v>
                </c:pt>
                <c:pt idx="3">
                  <c:v>52445796000</c:v>
                </c:pt>
                <c:pt idx="4">
                  <c:v>82029690000.000015</c:v>
                </c:pt>
                <c:pt idx="5">
                  <c:v>48472632000</c:v>
                </c:pt>
                <c:pt idx="6">
                  <c:v>52450662000</c:v>
                </c:pt>
                <c:pt idx="7">
                  <c:v>53459560000</c:v>
                </c:pt>
              </c:numCache>
            </c:numRef>
          </c:xVal>
          <c:yVal>
            <c:numRef>
              <c:f>(Sheet1!$C$3:$C$4,Sheet1!$C$13:$C$14,Sheet1!$C$23:$C$24,Sheet1!$C$44:$C$45)</c:f>
              <c:numCache>
                <c:formatCode>General</c:formatCode>
                <c:ptCount val="8"/>
                <c:pt idx="0">
                  <c:v>1308</c:v>
                </c:pt>
                <c:pt idx="1">
                  <c:v>1193</c:v>
                </c:pt>
                <c:pt idx="2">
                  <c:v>934</c:v>
                </c:pt>
                <c:pt idx="3">
                  <c:v>1134</c:v>
                </c:pt>
                <c:pt idx="4">
                  <c:v>1735</c:v>
                </c:pt>
                <c:pt idx="5">
                  <c:v>1920</c:v>
                </c:pt>
                <c:pt idx="6">
                  <c:v>572</c:v>
                </c:pt>
                <c:pt idx="7">
                  <c:v>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E0-4A1B-85FF-2AFF3C853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85311"/>
        <c:axId val="675884223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0"/>
                <c:tx>
                  <c:v>night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Sheet1!$G$59:$G$97</c15:sqref>
                        </c15:formulaRef>
                      </c:ext>
                    </c:extLst>
                    <c:numCache>
                      <c:formatCode>0.00E+00</c:formatCode>
                      <c:ptCount val="39"/>
                      <c:pt idx="0">
                        <c:v>31242546000</c:v>
                      </c:pt>
                      <c:pt idx="1">
                        <c:v>50667044000</c:v>
                      </c:pt>
                      <c:pt idx="2">
                        <c:v>66926692000</c:v>
                      </c:pt>
                      <c:pt idx="3">
                        <c:v>95123664000</c:v>
                      </c:pt>
                      <c:pt idx="4">
                        <c:v>114630560000</c:v>
                      </c:pt>
                      <c:pt idx="5">
                        <c:v>140335790000</c:v>
                      </c:pt>
                      <c:pt idx="6">
                        <c:v>158808000000</c:v>
                      </c:pt>
                      <c:pt idx="7">
                        <c:v>240304380000</c:v>
                      </c:pt>
                      <c:pt idx="10">
                        <c:v>66838506000</c:v>
                      </c:pt>
                      <c:pt idx="11">
                        <c:v>32234784000</c:v>
                      </c:pt>
                      <c:pt idx="12">
                        <c:v>25504650000</c:v>
                      </c:pt>
                      <c:pt idx="13">
                        <c:v>30912384000</c:v>
                      </c:pt>
                      <c:pt idx="14">
                        <c:v>49238172000</c:v>
                      </c:pt>
                      <c:pt idx="15">
                        <c:v>65227000000</c:v>
                      </c:pt>
                      <c:pt idx="16">
                        <c:v>86709199999.999985</c:v>
                      </c:pt>
                      <c:pt idx="17">
                        <c:v>100281600000</c:v>
                      </c:pt>
                      <c:pt idx="20">
                        <c:v>50332156000</c:v>
                      </c:pt>
                      <c:pt idx="21">
                        <c:v>30790536000</c:v>
                      </c:pt>
                      <c:pt idx="22">
                        <c:v>27454080000</c:v>
                      </c:pt>
                      <c:pt idx="23">
                        <c:v>35881780000</c:v>
                      </c:pt>
                      <c:pt idx="24">
                        <c:v>48158738000</c:v>
                      </c:pt>
                      <c:pt idx="25">
                        <c:v>69972000000</c:v>
                      </c:pt>
                      <c:pt idx="26">
                        <c:v>84419579999.999985</c:v>
                      </c:pt>
                      <c:pt idx="27">
                        <c:v>103434240000</c:v>
                      </c:pt>
                      <c:pt idx="30">
                        <c:v>44544272000</c:v>
                      </c:pt>
                      <c:pt idx="31">
                        <c:v>50525772000</c:v>
                      </c:pt>
                      <c:pt idx="32">
                        <c:v>75519360000</c:v>
                      </c:pt>
                      <c:pt idx="33">
                        <c:v>98819640000</c:v>
                      </c:pt>
                      <c:pt idx="34">
                        <c:v>120865330000</c:v>
                      </c:pt>
                      <c:pt idx="35">
                        <c:v>146669550000</c:v>
                      </c:pt>
                      <c:pt idx="36">
                        <c:v>158294480000</c:v>
                      </c:pt>
                      <c:pt idx="37">
                        <c:v>176319190000</c:v>
                      </c:pt>
                      <c:pt idx="38">
                        <c:v>259394940000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Sheet1!$C$59:$C$97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99</c:v>
                      </c:pt>
                      <c:pt idx="1">
                        <c:v>140</c:v>
                      </c:pt>
                      <c:pt idx="2">
                        <c:v>81</c:v>
                      </c:pt>
                      <c:pt idx="3">
                        <c:v>155</c:v>
                      </c:pt>
                      <c:pt idx="4">
                        <c:v>229</c:v>
                      </c:pt>
                      <c:pt idx="5">
                        <c:v>332</c:v>
                      </c:pt>
                      <c:pt idx="6">
                        <c:v>613</c:v>
                      </c:pt>
                      <c:pt idx="7">
                        <c:v>835</c:v>
                      </c:pt>
                      <c:pt idx="10">
                        <c:v>120</c:v>
                      </c:pt>
                      <c:pt idx="11">
                        <c:v>358</c:v>
                      </c:pt>
                      <c:pt idx="12">
                        <c:v>259</c:v>
                      </c:pt>
                      <c:pt idx="13">
                        <c:v>343</c:v>
                      </c:pt>
                      <c:pt idx="14">
                        <c:v>436</c:v>
                      </c:pt>
                      <c:pt idx="15">
                        <c:v>266</c:v>
                      </c:pt>
                      <c:pt idx="16">
                        <c:v>224</c:v>
                      </c:pt>
                      <c:pt idx="17">
                        <c:v>437</c:v>
                      </c:pt>
                      <c:pt idx="20">
                        <c:v>48</c:v>
                      </c:pt>
                      <c:pt idx="21">
                        <c:v>174</c:v>
                      </c:pt>
                      <c:pt idx="22">
                        <c:v>313</c:v>
                      </c:pt>
                      <c:pt idx="23">
                        <c:v>240</c:v>
                      </c:pt>
                      <c:pt idx="24">
                        <c:v>264</c:v>
                      </c:pt>
                      <c:pt idx="25">
                        <c:v>221</c:v>
                      </c:pt>
                      <c:pt idx="26">
                        <c:v>205</c:v>
                      </c:pt>
                      <c:pt idx="27">
                        <c:v>229</c:v>
                      </c:pt>
                      <c:pt idx="30">
                        <c:v>184</c:v>
                      </c:pt>
                      <c:pt idx="31">
                        <c:v>67</c:v>
                      </c:pt>
                      <c:pt idx="32">
                        <c:v>233</c:v>
                      </c:pt>
                      <c:pt idx="33">
                        <c:v>378</c:v>
                      </c:pt>
                      <c:pt idx="34">
                        <c:v>341</c:v>
                      </c:pt>
                      <c:pt idx="35">
                        <c:v>385</c:v>
                      </c:pt>
                      <c:pt idx="36">
                        <c:v>323</c:v>
                      </c:pt>
                      <c:pt idx="37">
                        <c:v>591</c:v>
                      </c:pt>
                      <c:pt idx="38">
                        <c:v>955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BE0-4A1B-85FF-2AFF3C853C45}"/>
                  </c:ext>
                </c:extLst>
              </c15:ser>
            </c15:filteredScatterSeries>
          </c:ext>
        </c:extLst>
      </c:scatterChart>
      <c:valAx>
        <c:axId val="87148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IRI</a:t>
                </a:r>
                <a:r>
                  <a:rPr lang="en-GB" sz="1100" baseline="0"/>
                  <a:t> number density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84223"/>
        <c:crosses val="autoZero"/>
        <c:crossBetween val="midCat"/>
      </c:valAx>
      <c:valAx>
        <c:axId val="6758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INMS</a:t>
                </a:r>
                <a:r>
                  <a:rPr lang="en-GB" sz="1100" baseline="0"/>
                  <a:t> count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85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u="none" strike="noStrike" baseline="0">
                <a:effectLst/>
              </a:rPr>
              <a:t>INMS/Ne various dates</a:t>
            </a:r>
            <a:r>
              <a:rPr lang="en-GB" sz="1200" b="1" i="0" u="none" strike="noStrike" baseline="0"/>
              <a:t> </a:t>
            </a:r>
            <a:endParaRPr lang="en-US" sz="1200" b="1"/>
          </a:p>
        </c:rich>
      </c:tx>
      <c:layout>
        <c:manualLayout>
          <c:xMode val="edge"/>
          <c:yMode val="edge"/>
          <c:x val="0.40764608981252326"/>
          <c:y val="6.0139941381709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1183222810288"/>
          <c:y val="0.16695049598382733"/>
          <c:w val="0.66603519368067765"/>
          <c:h val="0.6253186368569128"/>
        </c:manualLayout>
      </c:layout>
      <c:scatterChart>
        <c:scatterStyle val="lineMarker"/>
        <c:varyColors val="0"/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Sheet1!$B$3:$B$10</c:f>
              <c:numCache>
                <c:formatCode>0.00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1308</c:v>
                </c:pt>
                <c:pt idx="1">
                  <c:v>1193</c:v>
                </c:pt>
                <c:pt idx="2">
                  <c:v>755</c:v>
                </c:pt>
                <c:pt idx="3">
                  <c:v>604</c:v>
                </c:pt>
                <c:pt idx="4">
                  <c:v>920</c:v>
                </c:pt>
                <c:pt idx="5">
                  <c:v>1094</c:v>
                </c:pt>
                <c:pt idx="6">
                  <c:v>1238</c:v>
                </c:pt>
                <c:pt idx="7">
                  <c:v>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492-4942-ABA8-A558F9ECBF1E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Sheet1!$B$3:$B$10</c:f>
              <c:numCache>
                <c:formatCode>0.00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Sheet1!$D$3:$D$10</c:f>
              <c:numCache>
                <c:formatCode>0.00E+00</c:formatCode>
                <c:ptCount val="8"/>
                <c:pt idx="0">
                  <c:v>646.94000000000005</c:v>
                </c:pt>
                <c:pt idx="1">
                  <c:v>531.38</c:v>
                </c:pt>
                <c:pt idx="2">
                  <c:v>575.27</c:v>
                </c:pt>
                <c:pt idx="3">
                  <c:v>719.37</c:v>
                </c:pt>
                <c:pt idx="4">
                  <c:v>761.03</c:v>
                </c:pt>
                <c:pt idx="5">
                  <c:v>1180.9000000000001</c:v>
                </c:pt>
                <c:pt idx="6">
                  <c:v>1219.3</c:v>
                </c:pt>
                <c:pt idx="7">
                  <c:v>881.58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92-4942-ABA8-A558F9ECB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85311"/>
        <c:axId val="67588422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Sheet1!$A$69</c15:sqref>
                        </c15:formulaRef>
                      </c:ext>
                    </c:extLst>
                    <c:strCache>
                      <c:ptCount val="1"/>
                      <c:pt idx="0">
                        <c:v>29/06/2018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Sheet1!$G$69:$G$76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66838506000</c:v>
                      </c:pt>
                      <c:pt idx="1">
                        <c:v>32234784000</c:v>
                      </c:pt>
                      <c:pt idx="2">
                        <c:v>25504650000</c:v>
                      </c:pt>
                      <c:pt idx="3">
                        <c:v>30912384000</c:v>
                      </c:pt>
                      <c:pt idx="4">
                        <c:v>49238172000</c:v>
                      </c:pt>
                      <c:pt idx="5">
                        <c:v>65227000000</c:v>
                      </c:pt>
                      <c:pt idx="6">
                        <c:v>86709199999.999985</c:v>
                      </c:pt>
                      <c:pt idx="7">
                        <c:v>100281600000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Sheet1!$C$69:$C$76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120</c:v>
                      </c:pt>
                      <c:pt idx="1">
                        <c:v>358</c:v>
                      </c:pt>
                      <c:pt idx="2">
                        <c:v>259</c:v>
                      </c:pt>
                      <c:pt idx="3">
                        <c:v>343</c:v>
                      </c:pt>
                      <c:pt idx="4">
                        <c:v>436</c:v>
                      </c:pt>
                      <c:pt idx="5">
                        <c:v>266</c:v>
                      </c:pt>
                      <c:pt idx="6">
                        <c:v>224</c:v>
                      </c:pt>
                      <c:pt idx="7">
                        <c:v>437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492-4942-ABA8-A558F9ECBF1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27/05/2018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Sheet1!$G$3:$G$10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61071136000</c:v>
                      </c:pt>
                      <c:pt idx="1">
                        <c:v>49684030000</c:v>
                      </c:pt>
                      <c:pt idx="2">
                        <c:v>53787745000</c:v>
                      </c:pt>
                      <c:pt idx="3">
                        <c:v>67692717000</c:v>
                      </c:pt>
                      <c:pt idx="4">
                        <c:v>72069541000</c:v>
                      </c:pt>
                      <c:pt idx="5">
                        <c:v>112657860000</c:v>
                      </c:pt>
                      <c:pt idx="6">
                        <c:v>116687010000</c:v>
                      </c:pt>
                      <c:pt idx="7">
                        <c:v>84896154000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1308</c:v>
                      </c:pt>
                      <c:pt idx="1">
                        <c:v>1193</c:v>
                      </c:pt>
                      <c:pt idx="2">
                        <c:v>755</c:v>
                      </c:pt>
                      <c:pt idx="3">
                        <c:v>604</c:v>
                      </c:pt>
                      <c:pt idx="4">
                        <c:v>920</c:v>
                      </c:pt>
                      <c:pt idx="5">
                        <c:v>1094</c:v>
                      </c:pt>
                      <c:pt idx="6">
                        <c:v>1238</c:v>
                      </c:pt>
                      <c:pt idx="7">
                        <c:v>853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92-4942-ABA8-A558F9ECBF1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28/05/2018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Sheet1!$G$13:$G$20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55069320000</c:v>
                      </c:pt>
                      <c:pt idx="1">
                        <c:v>52445796000</c:v>
                      </c:pt>
                      <c:pt idx="2">
                        <c:v>59019070000</c:v>
                      </c:pt>
                      <c:pt idx="3">
                        <c:v>70528128000</c:v>
                      </c:pt>
                      <c:pt idx="4">
                        <c:v>76874950000</c:v>
                      </c:pt>
                      <c:pt idx="5">
                        <c:v>114748680000</c:v>
                      </c:pt>
                      <c:pt idx="6">
                        <c:v>99244800000</c:v>
                      </c:pt>
                      <c:pt idx="7">
                        <c:v>80489466000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Sheet1!$C$13:$C$20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934</c:v>
                      </c:pt>
                      <c:pt idx="1">
                        <c:v>1134</c:v>
                      </c:pt>
                      <c:pt idx="2">
                        <c:v>686</c:v>
                      </c:pt>
                      <c:pt idx="3">
                        <c:v>548</c:v>
                      </c:pt>
                      <c:pt idx="4">
                        <c:v>776</c:v>
                      </c:pt>
                      <c:pt idx="5">
                        <c:v>827</c:v>
                      </c:pt>
                      <c:pt idx="6">
                        <c:v>895</c:v>
                      </c:pt>
                      <c:pt idx="7">
                        <c:v>478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92-4942-ABA8-A558F9ECBF1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</c15:sqref>
                        </c15:formulaRef>
                      </c:ext>
                    </c:extLst>
                    <c:strCache>
                      <c:ptCount val="1"/>
                      <c:pt idx="0">
                        <c:v>29/05/2018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Sheet1!$G$23:$G$31</c15:sqref>
                        </c15:formulaRef>
                      </c:ext>
                    </c:extLst>
                    <c:numCache>
                      <c:formatCode>0.00E+00</c:formatCode>
                      <c:ptCount val="9"/>
                      <c:pt idx="0">
                        <c:v>82029690000.000015</c:v>
                      </c:pt>
                      <c:pt idx="1">
                        <c:v>48472632000</c:v>
                      </c:pt>
                      <c:pt idx="2">
                        <c:v>51182514000</c:v>
                      </c:pt>
                      <c:pt idx="3">
                        <c:v>61918318000</c:v>
                      </c:pt>
                      <c:pt idx="4">
                        <c:v>74204208000</c:v>
                      </c:pt>
                      <c:pt idx="5">
                        <c:v>98250400000</c:v>
                      </c:pt>
                      <c:pt idx="6">
                        <c:v>106622950000</c:v>
                      </c:pt>
                      <c:pt idx="7">
                        <c:v>80028189000</c:v>
                      </c:pt>
                      <c:pt idx="8">
                        <c:v>106936200000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Sheet1!$C$23:$C$31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1735</c:v>
                      </c:pt>
                      <c:pt idx="1">
                        <c:v>1920</c:v>
                      </c:pt>
                      <c:pt idx="2">
                        <c:v>1004</c:v>
                      </c:pt>
                      <c:pt idx="3">
                        <c:v>780</c:v>
                      </c:pt>
                      <c:pt idx="4">
                        <c:v>703</c:v>
                      </c:pt>
                      <c:pt idx="5">
                        <c:v>725</c:v>
                      </c:pt>
                      <c:pt idx="6">
                        <c:v>866</c:v>
                      </c:pt>
                      <c:pt idx="7">
                        <c:v>967</c:v>
                      </c:pt>
                      <c:pt idx="8">
                        <c:v>706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92-4942-ABA8-A558F9ECBF1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Sheet1!$A$59</c15:sqref>
                        </c15:formulaRef>
                      </c:ext>
                    </c:extLst>
                    <c:strCache>
                      <c:ptCount val="1"/>
                      <c:pt idx="0">
                        <c:v>28/06/2018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Sheet1!$G$59:$G$66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31242546000</c:v>
                      </c:pt>
                      <c:pt idx="1">
                        <c:v>50667044000</c:v>
                      </c:pt>
                      <c:pt idx="2">
                        <c:v>66926692000</c:v>
                      </c:pt>
                      <c:pt idx="3">
                        <c:v>95123664000</c:v>
                      </c:pt>
                      <c:pt idx="4">
                        <c:v>114630560000</c:v>
                      </c:pt>
                      <c:pt idx="5">
                        <c:v>140335790000</c:v>
                      </c:pt>
                      <c:pt idx="6">
                        <c:v>158808000000</c:v>
                      </c:pt>
                      <c:pt idx="7">
                        <c:v>240304380000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Sheet1!$C$59:$C$66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99</c:v>
                      </c:pt>
                      <c:pt idx="1">
                        <c:v>140</c:v>
                      </c:pt>
                      <c:pt idx="2">
                        <c:v>81</c:v>
                      </c:pt>
                      <c:pt idx="3">
                        <c:v>155</c:v>
                      </c:pt>
                      <c:pt idx="4">
                        <c:v>229</c:v>
                      </c:pt>
                      <c:pt idx="5">
                        <c:v>332</c:v>
                      </c:pt>
                      <c:pt idx="6">
                        <c:v>613</c:v>
                      </c:pt>
                      <c:pt idx="7">
                        <c:v>835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92-4942-ABA8-A558F9ECBF1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Sheet1!$A$79</c15:sqref>
                        </c15:formulaRef>
                      </c:ext>
                    </c:extLst>
                    <c:strCache>
                      <c:ptCount val="1"/>
                      <c:pt idx="0">
                        <c:v>01/07/2018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Sheet1!$G$79:$G$86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50332156000</c:v>
                      </c:pt>
                      <c:pt idx="1">
                        <c:v>30790536000</c:v>
                      </c:pt>
                      <c:pt idx="2">
                        <c:v>27454080000</c:v>
                      </c:pt>
                      <c:pt idx="3">
                        <c:v>35881780000</c:v>
                      </c:pt>
                      <c:pt idx="4">
                        <c:v>48158738000</c:v>
                      </c:pt>
                      <c:pt idx="5">
                        <c:v>69972000000</c:v>
                      </c:pt>
                      <c:pt idx="6">
                        <c:v>84419579999.999985</c:v>
                      </c:pt>
                      <c:pt idx="7">
                        <c:v>103434240000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Sheet1!$C$79:$C$86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48</c:v>
                      </c:pt>
                      <c:pt idx="1">
                        <c:v>174</c:v>
                      </c:pt>
                      <c:pt idx="2">
                        <c:v>313</c:v>
                      </c:pt>
                      <c:pt idx="3">
                        <c:v>240</c:v>
                      </c:pt>
                      <c:pt idx="4">
                        <c:v>264</c:v>
                      </c:pt>
                      <c:pt idx="5">
                        <c:v>221</c:v>
                      </c:pt>
                      <c:pt idx="6">
                        <c:v>205</c:v>
                      </c:pt>
                      <c:pt idx="7">
                        <c:v>229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92-4942-ABA8-A558F9ECBF1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26/05/2018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Sheet1!$G$44:$G$51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52450662000</c:v>
                      </c:pt>
                      <c:pt idx="1">
                        <c:v>53459560000</c:v>
                      </c:pt>
                      <c:pt idx="2">
                        <c:v>62225044000</c:v>
                      </c:pt>
                      <c:pt idx="3">
                        <c:v>69530219000</c:v>
                      </c:pt>
                      <c:pt idx="4">
                        <c:v>93402100000</c:v>
                      </c:pt>
                      <c:pt idx="5">
                        <c:v>120696840000</c:v>
                      </c:pt>
                      <c:pt idx="6">
                        <c:v>101452520000</c:v>
                      </c:pt>
                      <c:pt idx="7">
                        <c:v>86931060000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Sheet1!$C$44:$C$51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572</c:v>
                      </c:pt>
                      <c:pt idx="1">
                        <c:v>526</c:v>
                      </c:pt>
                      <c:pt idx="2">
                        <c:v>524</c:v>
                      </c:pt>
                      <c:pt idx="3">
                        <c:v>633</c:v>
                      </c:pt>
                      <c:pt idx="4">
                        <c:v>690</c:v>
                      </c:pt>
                      <c:pt idx="5">
                        <c:v>870</c:v>
                      </c:pt>
                      <c:pt idx="6">
                        <c:v>914</c:v>
                      </c:pt>
                      <c:pt idx="7">
                        <c:v>493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92-4942-ABA8-A558F9ECBF1E}"/>
                  </c:ext>
                </c:extLst>
              </c15:ser>
            </c15:filteredScatterSeries>
          </c:ext>
        </c:extLst>
      </c:scatterChart>
      <c:valAx>
        <c:axId val="87148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IRI</a:t>
                </a:r>
                <a:r>
                  <a:rPr lang="en-GB" sz="1100" baseline="0"/>
                  <a:t> number density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84223"/>
        <c:crosses val="autoZero"/>
        <c:crossBetween val="midCat"/>
      </c:valAx>
      <c:valAx>
        <c:axId val="6758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INMS</a:t>
                </a:r>
                <a:r>
                  <a:rPr lang="en-GB" sz="1100" baseline="0"/>
                  <a:t> count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85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u="none" strike="noStrike" baseline="0">
                <a:effectLst/>
              </a:rPr>
              <a:t>INMS/Ne various dates</a:t>
            </a:r>
            <a:r>
              <a:rPr lang="en-GB" sz="1200" b="1" i="0" u="none" strike="noStrike" baseline="0"/>
              <a:t> </a:t>
            </a:r>
            <a:endParaRPr lang="en-US" sz="1200" b="1"/>
          </a:p>
        </c:rich>
      </c:tx>
      <c:layout>
        <c:manualLayout>
          <c:xMode val="edge"/>
          <c:yMode val="edge"/>
          <c:x val="0.40764608981252326"/>
          <c:y val="6.0139941381709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1183222810288"/>
          <c:y val="0.16695049598382733"/>
          <c:w val="0.66603519368067765"/>
          <c:h val="0.6253186368569128"/>
        </c:manualLayout>
      </c:layout>
      <c:scatterChart>
        <c:scatterStyle val="lineMarker"/>
        <c:varyColors val="0"/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Sheet1!$B$13:$B$20</c:f>
              <c:numCache>
                <c:formatCode>0.00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Sheet1!$C$13:$C$20</c:f>
              <c:numCache>
                <c:formatCode>General</c:formatCode>
                <c:ptCount val="8"/>
                <c:pt idx="0">
                  <c:v>934</c:v>
                </c:pt>
                <c:pt idx="1">
                  <c:v>1134</c:v>
                </c:pt>
                <c:pt idx="2">
                  <c:v>686</c:v>
                </c:pt>
                <c:pt idx="3">
                  <c:v>548</c:v>
                </c:pt>
                <c:pt idx="4">
                  <c:v>776</c:v>
                </c:pt>
                <c:pt idx="5">
                  <c:v>827</c:v>
                </c:pt>
                <c:pt idx="6">
                  <c:v>895</c:v>
                </c:pt>
                <c:pt idx="7">
                  <c:v>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CC-45F1-9A73-534DA0634DA1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Sheet1!$B$13:$B$20</c:f>
              <c:numCache>
                <c:formatCode>0.00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Sheet1!$D$13:$D$20</c:f>
              <c:numCache>
                <c:formatCode>0.00E+00</c:formatCode>
                <c:ptCount val="8"/>
                <c:pt idx="0">
                  <c:v>584.6</c:v>
                </c:pt>
                <c:pt idx="1">
                  <c:v>562.12</c:v>
                </c:pt>
                <c:pt idx="2">
                  <c:v>631.22</c:v>
                </c:pt>
                <c:pt idx="3">
                  <c:v>747.12</c:v>
                </c:pt>
                <c:pt idx="4">
                  <c:v>809.21</c:v>
                </c:pt>
                <c:pt idx="5">
                  <c:v>1200.3</c:v>
                </c:pt>
                <c:pt idx="6">
                  <c:v>1033.8</c:v>
                </c:pt>
                <c:pt idx="7">
                  <c:v>835.82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CC-45F1-9A73-534DA0634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85311"/>
        <c:axId val="67588422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Sheet1!$A$69</c15:sqref>
                        </c15:formulaRef>
                      </c:ext>
                    </c:extLst>
                    <c:strCache>
                      <c:ptCount val="1"/>
                      <c:pt idx="0">
                        <c:v>29/06/2018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Sheet1!$G$69:$G$76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66838506000</c:v>
                      </c:pt>
                      <c:pt idx="1">
                        <c:v>32234784000</c:v>
                      </c:pt>
                      <c:pt idx="2">
                        <c:v>25504650000</c:v>
                      </c:pt>
                      <c:pt idx="3">
                        <c:v>30912384000</c:v>
                      </c:pt>
                      <c:pt idx="4">
                        <c:v>49238172000</c:v>
                      </c:pt>
                      <c:pt idx="5">
                        <c:v>65227000000</c:v>
                      </c:pt>
                      <c:pt idx="6">
                        <c:v>86709199999.999985</c:v>
                      </c:pt>
                      <c:pt idx="7">
                        <c:v>100281600000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Sheet1!$C$69:$C$76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120</c:v>
                      </c:pt>
                      <c:pt idx="1">
                        <c:v>358</c:v>
                      </c:pt>
                      <c:pt idx="2">
                        <c:v>259</c:v>
                      </c:pt>
                      <c:pt idx="3">
                        <c:v>343</c:v>
                      </c:pt>
                      <c:pt idx="4">
                        <c:v>436</c:v>
                      </c:pt>
                      <c:pt idx="5">
                        <c:v>266</c:v>
                      </c:pt>
                      <c:pt idx="6">
                        <c:v>224</c:v>
                      </c:pt>
                      <c:pt idx="7">
                        <c:v>437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0CC-45F1-9A73-534DA0634DA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27/05/2018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Sheet1!$G$3:$G$10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61071136000</c:v>
                      </c:pt>
                      <c:pt idx="1">
                        <c:v>49684030000</c:v>
                      </c:pt>
                      <c:pt idx="2">
                        <c:v>53787745000</c:v>
                      </c:pt>
                      <c:pt idx="3">
                        <c:v>67692717000</c:v>
                      </c:pt>
                      <c:pt idx="4">
                        <c:v>72069541000</c:v>
                      </c:pt>
                      <c:pt idx="5">
                        <c:v>112657860000</c:v>
                      </c:pt>
                      <c:pt idx="6">
                        <c:v>116687010000</c:v>
                      </c:pt>
                      <c:pt idx="7">
                        <c:v>84896154000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1308</c:v>
                      </c:pt>
                      <c:pt idx="1">
                        <c:v>1193</c:v>
                      </c:pt>
                      <c:pt idx="2">
                        <c:v>755</c:v>
                      </c:pt>
                      <c:pt idx="3">
                        <c:v>604</c:v>
                      </c:pt>
                      <c:pt idx="4">
                        <c:v>920</c:v>
                      </c:pt>
                      <c:pt idx="5">
                        <c:v>1094</c:v>
                      </c:pt>
                      <c:pt idx="6">
                        <c:v>1238</c:v>
                      </c:pt>
                      <c:pt idx="7">
                        <c:v>853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0CC-45F1-9A73-534DA0634DA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28/05/2018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Sheet1!$G$13:$G$20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55069320000</c:v>
                      </c:pt>
                      <c:pt idx="1">
                        <c:v>52445796000</c:v>
                      </c:pt>
                      <c:pt idx="2">
                        <c:v>59019070000</c:v>
                      </c:pt>
                      <c:pt idx="3">
                        <c:v>70528128000</c:v>
                      </c:pt>
                      <c:pt idx="4">
                        <c:v>76874950000</c:v>
                      </c:pt>
                      <c:pt idx="5">
                        <c:v>114748680000</c:v>
                      </c:pt>
                      <c:pt idx="6">
                        <c:v>99244800000</c:v>
                      </c:pt>
                      <c:pt idx="7">
                        <c:v>80489466000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Sheet1!$C$13:$C$20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934</c:v>
                      </c:pt>
                      <c:pt idx="1">
                        <c:v>1134</c:v>
                      </c:pt>
                      <c:pt idx="2">
                        <c:v>686</c:v>
                      </c:pt>
                      <c:pt idx="3">
                        <c:v>548</c:v>
                      </c:pt>
                      <c:pt idx="4">
                        <c:v>776</c:v>
                      </c:pt>
                      <c:pt idx="5">
                        <c:v>827</c:v>
                      </c:pt>
                      <c:pt idx="6">
                        <c:v>895</c:v>
                      </c:pt>
                      <c:pt idx="7">
                        <c:v>478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0CC-45F1-9A73-534DA0634DA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</c15:sqref>
                        </c15:formulaRef>
                      </c:ext>
                    </c:extLst>
                    <c:strCache>
                      <c:ptCount val="1"/>
                      <c:pt idx="0">
                        <c:v>29/05/2018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Sheet1!$G$23:$G$31</c15:sqref>
                        </c15:formulaRef>
                      </c:ext>
                    </c:extLst>
                    <c:numCache>
                      <c:formatCode>0.00E+00</c:formatCode>
                      <c:ptCount val="9"/>
                      <c:pt idx="0">
                        <c:v>82029690000.000015</c:v>
                      </c:pt>
                      <c:pt idx="1">
                        <c:v>48472632000</c:v>
                      </c:pt>
                      <c:pt idx="2">
                        <c:v>51182514000</c:v>
                      </c:pt>
                      <c:pt idx="3">
                        <c:v>61918318000</c:v>
                      </c:pt>
                      <c:pt idx="4">
                        <c:v>74204208000</c:v>
                      </c:pt>
                      <c:pt idx="5">
                        <c:v>98250400000</c:v>
                      </c:pt>
                      <c:pt idx="6">
                        <c:v>106622950000</c:v>
                      </c:pt>
                      <c:pt idx="7">
                        <c:v>80028189000</c:v>
                      </c:pt>
                      <c:pt idx="8">
                        <c:v>106936200000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Sheet1!$C$23:$C$31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1735</c:v>
                      </c:pt>
                      <c:pt idx="1">
                        <c:v>1920</c:v>
                      </c:pt>
                      <c:pt idx="2">
                        <c:v>1004</c:v>
                      </c:pt>
                      <c:pt idx="3">
                        <c:v>780</c:v>
                      </c:pt>
                      <c:pt idx="4">
                        <c:v>703</c:v>
                      </c:pt>
                      <c:pt idx="5">
                        <c:v>725</c:v>
                      </c:pt>
                      <c:pt idx="6">
                        <c:v>866</c:v>
                      </c:pt>
                      <c:pt idx="7">
                        <c:v>967</c:v>
                      </c:pt>
                      <c:pt idx="8">
                        <c:v>706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0CC-45F1-9A73-534DA0634DA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Sheet1!$A$59</c15:sqref>
                        </c15:formulaRef>
                      </c:ext>
                    </c:extLst>
                    <c:strCache>
                      <c:ptCount val="1"/>
                      <c:pt idx="0">
                        <c:v>28/06/2018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Sheet1!$G$59:$G$66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31242546000</c:v>
                      </c:pt>
                      <c:pt idx="1">
                        <c:v>50667044000</c:v>
                      </c:pt>
                      <c:pt idx="2">
                        <c:v>66926692000</c:v>
                      </c:pt>
                      <c:pt idx="3">
                        <c:v>95123664000</c:v>
                      </c:pt>
                      <c:pt idx="4">
                        <c:v>114630560000</c:v>
                      </c:pt>
                      <c:pt idx="5">
                        <c:v>140335790000</c:v>
                      </c:pt>
                      <c:pt idx="6">
                        <c:v>158808000000</c:v>
                      </c:pt>
                      <c:pt idx="7">
                        <c:v>240304380000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Sheet1!$C$59:$C$66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99</c:v>
                      </c:pt>
                      <c:pt idx="1">
                        <c:v>140</c:v>
                      </c:pt>
                      <c:pt idx="2">
                        <c:v>81</c:v>
                      </c:pt>
                      <c:pt idx="3">
                        <c:v>155</c:v>
                      </c:pt>
                      <c:pt idx="4">
                        <c:v>229</c:v>
                      </c:pt>
                      <c:pt idx="5">
                        <c:v>332</c:v>
                      </c:pt>
                      <c:pt idx="6">
                        <c:v>613</c:v>
                      </c:pt>
                      <c:pt idx="7">
                        <c:v>835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0CC-45F1-9A73-534DA0634DA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Sheet1!$A$79</c15:sqref>
                        </c15:formulaRef>
                      </c:ext>
                    </c:extLst>
                    <c:strCache>
                      <c:ptCount val="1"/>
                      <c:pt idx="0">
                        <c:v>01/07/2018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Sheet1!$G$79:$G$86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50332156000</c:v>
                      </c:pt>
                      <c:pt idx="1">
                        <c:v>30790536000</c:v>
                      </c:pt>
                      <c:pt idx="2">
                        <c:v>27454080000</c:v>
                      </c:pt>
                      <c:pt idx="3">
                        <c:v>35881780000</c:v>
                      </c:pt>
                      <c:pt idx="4">
                        <c:v>48158738000</c:v>
                      </c:pt>
                      <c:pt idx="5">
                        <c:v>69972000000</c:v>
                      </c:pt>
                      <c:pt idx="6">
                        <c:v>84419579999.999985</c:v>
                      </c:pt>
                      <c:pt idx="7">
                        <c:v>103434240000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Sheet1!$C$79:$C$86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48</c:v>
                      </c:pt>
                      <c:pt idx="1">
                        <c:v>174</c:v>
                      </c:pt>
                      <c:pt idx="2">
                        <c:v>313</c:v>
                      </c:pt>
                      <c:pt idx="3">
                        <c:v>240</c:v>
                      </c:pt>
                      <c:pt idx="4">
                        <c:v>264</c:v>
                      </c:pt>
                      <c:pt idx="5">
                        <c:v>221</c:v>
                      </c:pt>
                      <c:pt idx="6">
                        <c:v>205</c:v>
                      </c:pt>
                      <c:pt idx="7">
                        <c:v>229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0CC-45F1-9A73-534DA0634DA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26/05/2018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Sheet1!$G$44:$G$51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52450662000</c:v>
                      </c:pt>
                      <c:pt idx="1">
                        <c:v>53459560000</c:v>
                      </c:pt>
                      <c:pt idx="2">
                        <c:v>62225044000</c:v>
                      </c:pt>
                      <c:pt idx="3">
                        <c:v>69530219000</c:v>
                      </c:pt>
                      <c:pt idx="4">
                        <c:v>93402100000</c:v>
                      </c:pt>
                      <c:pt idx="5">
                        <c:v>120696840000</c:v>
                      </c:pt>
                      <c:pt idx="6">
                        <c:v>101452520000</c:v>
                      </c:pt>
                      <c:pt idx="7">
                        <c:v>86931060000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Sheet1!$C$44:$C$51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572</c:v>
                      </c:pt>
                      <c:pt idx="1">
                        <c:v>526</c:v>
                      </c:pt>
                      <c:pt idx="2">
                        <c:v>524</c:v>
                      </c:pt>
                      <c:pt idx="3">
                        <c:v>633</c:v>
                      </c:pt>
                      <c:pt idx="4">
                        <c:v>690</c:v>
                      </c:pt>
                      <c:pt idx="5">
                        <c:v>870</c:v>
                      </c:pt>
                      <c:pt idx="6">
                        <c:v>914</c:v>
                      </c:pt>
                      <c:pt idx="7">
                        <c:v>493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0CC-45F1-9A73-534DA0634DA1}"/>
                  </c:ext>
                </c:extLst>
              </c15:ser>
            </c15:filteredScatterSeries>
          </c:ext>
        </c:extLst>
      </c:scatterChart>
      <c:valAx>
        <c:axId val="87148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IRI</a:t>
                </a:r>
                <a:r>
                  <a:rPr lang="en-GB" sz="1100" baseline="0"/>
                  <a:t> number density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84223"/>
        <c:crosses val="autoZero"/>
        <c:crossBetween val="midCat"/>
      </c:valAx>
      <c:valAx>
        <c:axId val="6758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INMS</a:t>
                </a:r>
                <a:r>
                  <a:rPr lang="en-GB" sz="1100" baseline="0"/>
                  <a:t> count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85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u="none" strike="noStrike" baseline="0">
                <a:effectLst/>
              </a:rPr>
              <a:t>INMS/Ne various dates</a:t>
            </a:r>
            <a:r>
              <a:rPr lang="en-GB" sz="1200" b="1" i="0" u="none" strike="noStrike" baseline="0"/>
              <a:t> </a:t>
            </a:r>
            <a:endParaRPr lang="en-US" sz="1200" b="1"/>
          </a:p>
        </c:rich>
      </c:tx>
      <c:layout>
        <c:manualLayout>
          <c:xMode val="edge"/>
          <c:yMode val="edge"/>
          <c:x val="0.40764608981252326"/>
          <c:y val="6.0139941381709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1183222810288"/>
          <c:y val="0.16695049598382733"/>
          <c:w val="0.66603519368067765"/>
          <c:h val="0.6253186368569128"/>
        </c:manualLayout>
      </c:layout>
      <c:scatterChart>
        <c:scatterStyle val="lineMarker"/>
        <c:varyColors val="0"/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Sheet1!$B$3:$B$10</c:f>
              <c:numCache>
                <c:formatCode>0.00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Sheet1!$C$34:$C$41</c:f>
              <c:numCache>
                <c:formatCode>General</c:formatCode>
                <c:ptCount val="8"/>
                <c:pt idx="0">
                  <c:v>68</c:v>
                </c:pt>
                <c:pt idx="1">
                  <c:v>412</c:v>
                </c:pt>
                <c:pt idx="2">
                  <c:v>719</c:v>
                </c:pt>
                <c:pt idx="3">
                  <c:v>664</c:v>
                </c:pt>
                <c:pt idx="4">
                  <c:v>705</c:v>
                </c:pt>
                <c:pt idx="5">
                  <c:v>287</c:v>
                </c:pt>
                <c:pt idx="6">
                  <c:v>255</c:v>
                </c:pt>
                <c:pt idx="7">
                  <c:v>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50-4ED7-B489-9A3355A30872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Sheet1!$B$3:$B$10</c:f>
              <c:numCache>
                <c:formatCode>0.00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Sheet1!$D$34:$D$41</c:f>
              <c:numCache>
                <c:formatCode>0.00E+00</c:formatCode>
                <c:ptCount val="8"/>
                <c:pt idx="0">
                  <c:v>606.09</c:v>
                </c:pt>
                <c:pt idx="1">
                  <c:v>540.99</c:v>
                </c:pt>
                <c:pt idx="2">
                  <c:v>586.11</c:v>
                </c:pt>
                <c:pt idx="3">
                  <c:v>661.49</c:v>
                </c:pt>
                <c:pt idx="4">
                  <c:v>776.24</c:v>
                </c:pt>
                <c:pt idx="5">
                  <c:v>944.18</c:v>
                </c:pt>
                <c:pt idx="6">
                  <c:v>1159</c:v>
                </c:pt>
                <c:pt idx="7">
                  <c:v>910.83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50-4ED7-B489-9A3355A30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485311"/>
        <c:axId val="67588422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Sheet1!$A$69</c15:sqref>
                        </c15:formulaRef>
                      </c:ext>
                    </c:extLst>
                    <c:strCache>
                      <c:ptCount val="1"/>
                      <c:pt idx="0">
                        <c:v>29/06/2018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Sheet1!$G$69:$G$76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66838506000</c:v>
                      </c:pt>
                      <c:pt idx="1">
                        <c:v>32234784000</c:v>
                      </c:pt>
                      <c:pt idx="2">
                        <c:v>25504650000</c:v>
                      </c:pt>
                      <c:pt idx="3">
                        <c:v>30912384000</c:v>
                      </c:pt>
                      <c:pt idx="4">
                        <c:v>49238172000</c:v>
                      </c:pt>
                      <c:pt idx="5">
                        <c:v>65227000000</c:v>
                      </c:pt>
                      <c:pt idx="6">
                        <c:v>86709199999.999985</c:v>
                      </c:pt>
                      <c:pt idx="7">
                        <c:v>100281600000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Sheet1!$C$69:$C$76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120</c:v>
                      </c:pt>
                      <c:pt idx="1">
                        <c:v>358</c:v>
                      </c:pt>
                      <c:pt idx="2">
                        <c:v>259</c:v>
                      </c:pt>
                      <c:pt idx="3">
                        <c:v>343</c:v>
                      </c:pt>
                      <c:pt idx="4">
                        <c:v>436</c:v>
                      </c:pt>
                      <c:pt idx="5">
                        <c:v>266</c:v>
                      </c:pt>
                      <c:pt idx="6">
                        <c:v>224</c:v>
                      </c:pt>
                      <c:pt idx="7">
                        <c:v>437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B350-4ED7-B489-9A3355A308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27/05/2018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Sheet1!$G$3:$G$10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61071136000</c:v>
                      </c:pt>
                      <c:pt idx="1">
                        <c:v>49684030000</c:v>
                      </c:pt>
                      <c:pt idx="2">
                        <c:v>53787745000</c:v>
                      </c:pt>
                      <c:pt idx="3">
                        <c:v>67692717000</c:v>
                      </c:pt>
                      <c:pt idx="4">
                        <c:v>72069541000</c:v>
                      </c:pt>
                      <c:pt idx="5">
                        <c:v>112657860000</c:v>
                      </c:pt>
                      <c:pt idx="6">
                        <c:v>116687010000</c:v>
                      </c:pt>
                      <c:pt idx="7">
                        <c:v>84896154000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1308</c:v>
                      </c:pt>
                      <c:pt idx="1">
                        <c:v>1193</c:v>
                      </c:pt>
                      <c:pt idx="2">
                        <c:v>755</c:v>
                      </c:pt>
                      <c:pt idx="3">
                        <c:v>604</c:v>
                      </c:pt>
                      <c:pt idx="4">
                        <c:v>920</c:v>
                      </c:pt>
                      <c:pt idx="5">
                        <c:v>1094</c:v>
                      </c:pt>
                      <c:pt idx="6">
                        <c:v>1238</c:v>
                      </c:pt>
                      <c:pt idx="7">
                        <c:v>853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350-4ED7-B489-9A3355A308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28/05/2018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Sheet1!$G$13:$G$20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55069320000</c:v>
                      </c:pt>
                      <c:pt idx="1">
                        <c:v>52445796000</c:v>
                      </c:pt>
                      <c:pt idx="2">
                        <c:v>59019070000</c:v>
                      </c:pt>
                      <c:pt idx="3">
                        <c:v>70528128000</c:v>
                      </c:pt>
                      <c:pt idx="4">
                        <c:v>76874950000</c:v>
                      </c:pt>
                      <c:pt idx="5">
                        <c:v>114748680000</c:v>
                      </c:pt>
                      <c:pt idx="6">
                        <c:v>99244800000</c:v>
                      </c:pt>
                      <c:pt idx="7">
                        <c:v>80489466000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Sheet1!$C$13:$C$20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934</c:v>
                      </c:pt>
                      <c:pt idx="1">
                        <c:v>1134</c:v>
                      </c:pt>
                      <c:pt idx="2">
                        <c:v>686</c:v>
                      </c:pt>
                      <c:pt idx="3">
                        <c:v>548</c:v>
                      </c:pt>
                      <c:pt idx="4">
                        <c:v>776</c:v>
                      </c:pt>
                      <c:pt idx="5">
                        <c:v>827</c:v>
                      </c:pt>
                      <c:pt idx="6">
                        <c:v>895</c:v>
                      </c:pt>
                      <c:pt idx="7">
                        <c:v>478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350-4ED7-B489-9A3355A3087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</c15:sqref>
                        </c15:formulaRef>
                      </c:ext>
                    </c:extLst>
                    <c:strCache>
                      <c:ptCount val="1"/>
                      <c:pt idx="0">
                        <c:v>29/05/2018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Sheet1!$G$23:$G$31</c15:sqref>
                        </c15:formulaRef>
                      </c:ext>
                    </c:extLst>
                    <c:numCache>
                      <c:formatCode>0.00E+00</c:formatCode>
                      <c:ptCount val="9"/>
                      <c:pt idx="0">
                        <c:v>82029690000.000015</c:v>
                      </c:pt>
                      <c:pt idx="1">
                        <c:v>48472632000</c:v>
                      </c:pt>
                      <c:pt idx="2">
                        <c:v>51182514000</c:v>
                      </c:pt>
                      <c:pt idx="3">
                        <c:v>61918318000</c:v>
                      </c:pt>
                      <c:pt idx="4">
                        <c:v>74204208000</c:v>
                      </c:pt>
                      <c:pt idx="5">
                        <c:v>98250400000</c:v>
                      </c:pt>
                      <c:pt idx="6">
                        <c:v>106622950000</c:v>
                      </c:pt>
                      <c:pt idx="7">
                        <c:v>80028189000</c:v>
                      </c:pt>
                      <c:pt idx="8">
                        <c:v>106936200000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Sheet1!$C$23:$C$31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1735</c:v>
                      </c:pt>
                      <c:pt idx="1">
                        <c:v>1920</c:v>
                      </c:pt>
                      <c:pt idx="2">
                        <c:v>1004</c:v>
                      </c:pt>
                      <c:pt idx="3">
                        <c:v>780</c:v>
                      </c:pt>
                      <c:pt idx="4">
                        <c:v>703</c:v>
                      </c:pt>
                      <c:pt idx="5">
                        <c:v>725</c:v>
                      </c:pt>
                      <c:pt idx="6">
                        <c:v>866</c:v>
                      </c:pt>
                      <c:pt idx="7">
                        <c:v>967</c:v>
                      </c:pt>
                      <c:pt idx="8">
                        <c:v>706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350-4ED7-B489-9A3355A3087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Sheet1!$A$59</c15:sqref>
                        </c15:formulaRef>
                      </c:ext>
                    </c:extLst>
                    <c:strCache>
                      <c:ptCount val="1"/>
                      <c:pt idx="0">
                        <c:v>28/06/2018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Sheet1!$G$59:$G$66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31242546000</c:v>
                      </c:pt>
                      <c:pt idx="1">
                        <c:v>50667044000</c:v>
                      </c:pt>
                      <c:pt idx="2">
                        <c:v>66926692000</c:v>
                      </c:pt>
                      <c:pt idx="3">
                        <c:v>95123664000</c:v>
                      </c:pt>
                      <c:pt idx="4">
                        <c:v>114630560000</c:v>
                      </c:pt>
                      <c:pt idx="5">
                        <c:v>140335790000</c:v>
                      </c:pt>
                      <c:pt idx="6">
                        <c:v>158808000000</c:v>
                      </c:pt>
                      <c:pt idx="7">
                        <c:v>240304380000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Sheet1!$C$59:$C$66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99</c:v>
                      </c:pt>
                      <c:pt idx="1">
                        <c:v>140</c:v>
                      </c:pt>
                      <c:pt idx="2">
                        <c:v>81</c:v>
                      </c:pt>
                      <c:pt idx="3">
                        <c:v>155</c:v>
                      </c:pt>
                      <c:pt idx="4">
                        <c:v>229</c:v>
                      </c:pt>
                      <c:pt idx="5">
                        <c:v>332</c:v>
                      </c:pt>
                      <c:pt idx="6">
                        <c:v>613</c:v>
                      </c:pt>
                      <c:pt idx="7">
                        <c:v>835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350-4ED7-B489-9A3355A3087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Sheet1!$A$79</c15:sqref>
                        </c15:formulaRef>
                      </c:ext>
                    </c:extLst>
                    <c:strCache>
                      <c:ptCount val="1"/>
                      <c:pt idx="0">
                        <c:v>01/07/2018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Sheet1!$G$79:$G$86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50332156000</c:v>
                      </c:pt>
                      <c:pt idx="1">
                        <c:v>30790536000</c:v>
                      </c:pt>
                      <c:pt idx="2">
                        <c:v>27454080000</c:v>
                      </c:pt>
                      <c:pt idx="3">
                        <c:v>35881780000</c:v>
                      </c:pt>
                      <c:pt idx="4">
                        <c:v>48158738000</c:v>
                      </c:pt>
                      <c:pt idx="5">
                        <c:v>69972000000</c:v>
                      </c:pt>
                      <c:pt idx="6">
                        <c:v>84419579999.999985</c:v>
                      </c:pt>
                      <c:pt idx="7">
                        <c:v>103434240000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Sheet1!$C$79:$C$86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48</c:v>
                      </c:pt>
                      <c:pt idx="1">
                        <c:v>174</c:v>
                      </c:pt>
                      <c:pt idx="2">
                        <c:v>313</c:v>
                      </c:pt>
                      <c:pt idx="3">
                        <c:v>240</c:v>
                      </c:pt>
                      <c:pt idx="4">
                        <c:v>264</c:v>
                      </c:pt>
                      <c:pt idx="5">
                        <c:v>221</c:v>
                      </c:pt>
                      <c:pt idx="6">
                        <c:v>205</c:v>
                      </c:pt>
                      <c:pt idx="7">
                        <c:v>229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350-4ED7-B489-9A3355A30872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26/05/2018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Sheet1!$G$44:$G$51</c15:sqref>
                        </c15:formulaRef>
                      </c:ext>
                    </c:extLst>
                    <c:numCache>
                      <c:formatCode>0.00E+00</c:formatCode>
                      <c:ptCount val="8"/>
                      <c:pt idx="0">
                        <c:v>52450662000</c:v>
                      </c:pt>
                      <c:pt idx="1">
                        <c:v>53459560000</c:v>
                      </c:pt>
                      <c:pt idx="2">
                        <c:v>62225044000</c:v>
                      </c:pt>
                      <c:pt idx="3">
                        <c:v>69530219000</c:v>
                      </c:pt>
                      <c:pt idx="4">
                        <c:v>93402100000</c:v>
                      </c:pt>
                      <c:pt idx="5">
                        <c:v>120696840000</c:v>
                      </c:pt>
                      <c:pt idx="6">
                        <c:v>101452520000</c:v>
                      </c:pt>
                      <c:pt idx="7">
                        <c:v>86931060000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Sheet1!$C$44:$C$51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572</c:v>
                      </c:pt>
                      <c:pt idx="1">
                        <c:v>526</c:v>
                      </c:pt>
                      <c:pt idx="2">
                        <c:v>524</c:v>
                      </c:pt>
                      <c:pt idx="3">
                        <c:v>633</c:v>
                      </c:pt>
                      <c:pt idx="4">
                        <c:v>690</c:v>
                      </c:pt>
                      <c:pt idx="5">
                        <c:v>870</c:v>
                      </c:pt>
                      <c:pt idx="6">
                        <c:v>914</c:v>
                      </c:pt>
                      <c:pt idx="7">
                        <c:v>493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350-4ED7-B489-9A3355A30872}"/>
                  </c:ext>
                </c:extLst>
              </c15:ser>
            </c15:filteredScatterSeries>
          </c:ext>
        </c:extLst>
      </c:scatterChart>
      <c:valAx>
        <c:axId val="87148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IRI</a:t>
                </a:r>
                <a:r>
                  <a:rPr lang="en-GB" sz="1100" baseline="0"/>
                  <a:t> number density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84223"/>
        <c:crosses val="autoZero"/>
        <c:crossBetween val="midCat"/>
      </c:valAx>
      <c:valAx>
        <c:axId val="67588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INMS</a:t>
                </a:r>
                <a:r>
                  <a:rPr lang="en-GB" sz="1100" baseline="0"/>
                  <a:t> count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85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B24B-5496-498B-B792-71B714C96469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67EEA5-FDFE-47AF-A7C9-749AE9C61024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41EA6F-44A8-4381-B80D-7415723338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77B775-9EB4-405D-9CCD-7D34CE6C6E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317500</xdr:colOff>
      <xdr:row>0</xdr:row>
      <xdr:rowOff>166691</xdr:rowOff>
    </xdr:from>
    <xdr:to>
      <xdr:col>17</xdr:col>
      <xdr:colOff>341312</xdr:colOff>
      <xdr:row>9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7931F-5CB6-4951-B30A-D4ECB7DA4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285751</xdr:colOff>
      <xdr:row>10</xdr:row>
      <xdr:rowOff>95252</xdr:rowOff>
    </xdr:from>
    <xdr:to>
      <xdr:col>17</xdr:col>
      <xdr:colOff>396876</xdr:colOff>
      <xdr:row>20</xdr:row>
      <xdr:rowOff>23814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84C7D7-8B52-4913-8460-FCA1F2DB9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261936</xdr:colOff>
      <xdr:row>20</xdr:row>
      <xdr:rowOff>119061</xdr:rowOff>
    </xdr:from>
    <xdr:to>
      <xdr:col>17</xdr:col>
      <xdr:colOff>373063</xdr:colOff>
      <xdr:row>30</xdr:row>
      <xdr:rowOff>150812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0FC221-5BDA-4EE6-BF57-81BEC3E85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496888</xdr:colOff>
      <xdr:row>57</xdr:row>
      <xdr:rowOff>23812</xdr:rowOff>
    </xdr:from>
    <xdr:to>
      <xdr:col>17</xdr:col>
      <xdr:colOff>592137</xdr:colOff>
      <xdr:row>67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1A5B58-0C15-465E-B144-97BFCBCDA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404813</xdr:colOff>
      <xdr:row>68</xdr:row>
      <xdr:rowOff>122237</xdr:rowOff>
    </xdr:from>
    <xdr:to>
      <xdr:col>17</xdr:col>
      <xdr:colOff>515938</xdr:colOff>
      <xdr:row>79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292AE2-AF6B-41AE-9F7B-7C51B39727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441324</xdr:colOff>
      <xdr:row>80</xdr:row>
      <xdr:rowOff>165099</xdr:rowOff>
    </xdr:from>
    <xdr:to>
      <xdr:col>17</xdr:col>
      <xdr:colOff>552449</xdr:colOff>
      <xdr:row>91</xdr:row>
      <xdr:rowOff>125412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992C58-BF57-444C-8E60-0FE86CE230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327212</xdr:colOff>
      <xdr:row>32</xdr:row>
      <xdr:rowOff>67795</xdr:rowOff>
    </xdr:from>
    <xdr:to>
      <xdr:col>17</xdr:col>
      <xdr:colOff>422461</xdr:colOff>
      <xdr:row>43</xdr:row>
      <xdr:rowOff>20170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8F0B3D7-041D-4FCC-BBBE-A88F9C5D33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323850</xdr:colOff>
      <xdr:row>94</xdr:row>
      <xdr:rowOff>114300</xdr:rowOff>
    </xdr:from>
    <xdr:to>
      <xdr:col>17</xdr:col>
      <xdr:colOff>434975</xdr:colOff>
      <xdr:row>105</xdr:row>
      <xdr:rowOff>74613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C5B8FD4-435A-48ED-AE89-97A2B1A21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418042</xdr:colOff>
      <xdr:row>0</xdr:row>
      <xdr:rowOff>0</xdr:rowOff>
    </xdr:from>
    <xdr:to>
      <xdr:col>35</xdr:col>
      <xdr:colOff>52917</xdr:colOff>
      <xdr:row>33</xdr:row>
      <xdr:rowOff>179916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821273A-12DC-43F2-9D74-83E40BC3A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21074</xdr:colOff>
      <xdr:row>29</xdr:row>
      <xdr:rowOff>178102</xdr:rowOff>
    </xdr:from>
    <xdr:to>
      <xdr:col>30</xdr:col>
      <xdr:colOff>41488</xdr:colOff>
      <xdr:row>51</xdr:row>
      <xdr:rowOff>87206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A051720-BF47-4DC6-ACAC-6E7760B6D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560918</xdr:colOff>
      <xdr:row>53</xdr:row>
      <xdr:rowOff>49954</xdr:rowOff>
    </xdr:from>
    <xdr:to>
      <xdr:col>30</xdr:col>
      <xdr:colOff>445348</xdr:colOff>
      <xdr:row>79</xdr:row>
      <xdr:rowOff>186209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8BB254B-3C6D-4153-82BB-31AEF6C58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250031</xdr:colOff>
      <xdr:row>34</xdr:row>
      <xdr:rowOff>142876</xdr:rowOff>
    </xdr:from>
    <xdr:to>
      <xdr:col>17</xdr:col>
      <xdr:colOff>410765</xdr:colOff>
      <xdr:row>59</xdr:row>
      <xdr:rowOff>125015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FD7893C-FCEB-4E38-BFE6-1A919E08F0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7"/>
  <sheetViews>
    <sheetView topLeftCell="B40" zoomScale="80" zoomScaleNormal="80" workbookViewId="0">
      <selection activeCell="K49" sqref="K49"/>
    </sheetView>
  </sheetViews>
  <sheetFormatPr defaultRowHeight="15"/>
  <cols>
    <col min="1" max="1" width="28" bestFit="1" customWidth="1"/>
    <col min="2" max="2" width="28" customWidth="1"/>
    <col min="5" max="5" width="10.140625" customWidth="1"/>
    <col min="10" max="10" width="16.42578125" bestFit="1" customWidth="1"/>
    <col min="12" max="12" width="9.85546875" bestFit="1" customWidth="1"/>
  </cols>
  <sheetData>
    <row r="1" spans="1:12" ht="15.75">
      <c r="A1" s="2" t="s">
        <v>9</v>
      </c>
      <c r="B1" s="2"/>
      <c r="C1" s="2"/>
      <c r="D1" s="2"/>
      <c r="E1" s="2"/>
    </row>
    <row r="2" spans="1:12">
      <c r="A2" s="15"/>
      <c r="B2" s="15"/>
      <c r="C2" s="4" t="s">
        <v>0</v>
      </c>
      <c r="D2" s="4"/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</row>
    <row r="3" spans="1:12">
      <c r="A3" s="21">
        <v>43247</v>
      </c>
      <c r="B3" s="28">
        <v>1</v>
      </c>
      <c r="C3" s="3">
        <v>1308</v>
      </c>
      <c r="D3" s="5">
        <f>E3/10^8</f>
        <v>646.94000000000005</v>
      </c>
      <c r="E3" s="5">
        <v>64694000000</v>
      </c>
      <c r="F3" s="3">
        <v>94.4</v>
      </c>
      <c r="G3" s="5">
        <f t="shared" ref="G3:G10" si="0">E3*F3/100</f>
        <v>61071136000</v>
      </c>
      <c r="H3" s="3">
        <v>-4.7270000000000003</v>
      </c>
      <c r="I3" s="5">
        <v>1.37E-6</v>
      </c>
      <c r="J3" s="3">
        <v>7730</v>
      </c>
      <c r="K3" s="5">
        <v>120.18</v>
      </c>
      <c r="L3" s="5">
        <f>G3*(J3-K3*COS(RADIANS(H3)))*I3/C3</f>
        <v>486795.47661923815</v>
      </c>
    </row>
    <row r="4" spans="1:12">
      <c r="A4" s="6"/>
      <c r="B4" s="28">
        <v>2</v>
      </c>
      <c r="C4" s="3">
        <v>1193</v>
      </c>
      <c r="D4" s="5">
        <f>E4/10^8</f>
        <v>531.38</v>
      </c>
      <c r="E4" s="13">
        <v>53138000000</v>
      </c>
      <c r="F4" s="14">
        <v>93.5</v>
      </c>
      <c r="G4" s="5">
        <f t="shared" si="0"/>
        <v>49684030000</v>
      </c>
      <c r="H4" s="3">
        <v>-4.7270000000000003</v>
      </c>
      <c r="I4" s="5">
        <v>1.37E-6</v>
      </c>
      <c r="J4" s="3">
        <v>7730</v>
      </c>
      <c r="K4" s="5">
        <v>120.18</v>
      </c>
      <c r="L4" s="5">
        <f t="shared" ref="L4:L10" si="1">G4*(J4-K4*COS(RADIANS(H4)))*I4/C4</f>
        <v>434204.83106813254</v>
      </c>
    </row>
    <row r="5" spans="1:12">
      <c r="A5" s="6"/>
      <c r="B5" s="28">
        <v>3</v>
      </c>
      <c r="C5" s="3">
        <v>755</v>
      </c>
      <c r="D5" s="5">
        <f t="shared" ref="D5:D41" si="2">E5/10^8</f>
        <v>575.27</v>
      </c>
      <c r="E5" s="13">
        <v>57527000000</v>
      </c>
      <c r="F5" s="14">
        <v>93.5</v>
      </c>
      <c r="G5" s="5">
        <f t="shared" si="0"/>
        <v>53787745000</v>
      </c>
      <c r="H5" s="3">
        <v>-4.7270000000000003</v>
      </c>
      <c r="I5" s="5">
        <v>1.37E-6</v>
      </c>
      <c r="J5" s="3">
        <v>7730</v>
      </c>
      <c r="K5" s="5">
        <v>120.18</v>
      </c>
      <c r="L5" s="5">
        <f t="shared" si="1"/>
        <v>742770.53128464858</v>
      </c>
    </row>
    <row r="6" spans="1:12">
      <c r="A6" s="6"/>
      <c r="B6" s="28">
        <v>4</v>
      </c>
      <c r="C6" s="3">
        <v>604</v>
      </c>
      <c r="D6" s="5">
        <f t="shared" si="2"/>
        <v>719.37</v>
      </c>
      <c r="E6" s="13">
        <v>71937000000</v>
      </c>
      <c r="F6" s="14">
        <v>94.1</v>
      </c>
      <c r="G6" s="5">
        <f t="shared" si="0"/>
        <v>67692717000</v>
      </c>
      <c r="H6" s="3">
        <v>-4.7270000000000003</v>
      </c>
      <c r="I6" s="5">
        <v>1.37E-6</v>
      </c>
      <c r="J6" s="3">
        <v>7730</v>
      </c>
      <c r="K6" s="5">
        <v>120.18</v>
      </c>
      <c r="L6" s="5">
        <f t="shared" si="1"/>
        <v>1168485.3903568403</v>
      </c>
    </row>
    <row r="7" spans="1:12">
      <c r="A7" s="6"/>
      <c r="B7" s="28">
        <v>5</v>
      </c>
      <c r="C7" s="3">
        <v>920</v>
      </c>
      <c r="D7" s="5">
        <f t="shared" si="2"/>
        <v>761.03</v>
      </c>
      <c r="E7" s="13">
        <v>76103000000</v>
      </c>
      <c r="F7" s="14">
        <v>94.7</v>
      </c>
      <c r="G7" s="5">
        <f t="shared" si="0"/>
        <v>72069541000</v>
      </c>
      <c r="H7" s="3">
        <v>-4.7270000000000003</v>
      </c>
      <c r="I7" s="5">
        <v>1.37E-6</v>
      </c>
      <c r="J7" s="3">
        <v>7730</v>
      </c>
      <c r="K7" s="5">
        <v>120.18</v>
      </c>
      <c r="L7" s="5">
        <f t="shared" si="1"/>
        <v>816736.95818463853</v>
      </c>
    </row>
    <row r="8" spans="1:12">
      <c r="A8" s="6"/>
      <c r="B8" s="28">
        <v>6</v>
      </c>
      <c r="C8" s="3">
        <v>1094</v>
      </c>
      <c r="D8" s="5">
        <f t="shared" si="2"/>
        <v>1180.9000000000001</v>
      </c>
      <c r="E8" s="13">
        <v>118090000000</v>
      </c>
      <c r="F8" s="14">
        <v>95.4</v>
      </c>
      <c r="G8" s="5">
        <f t="shared" si="0"/>
        <v>112657860000</v>
      </c>
      <c r="H8" s="3">
        <v>-4.7270000000000003</v>
      </c>
      <c r="I8" s="5">
        <v>1.37E-6</v>
      </c>
      <c r="J8" s="3">
        <v>7730</v>
      </c>
      <c r="K8" s="5">
        <v>120.18</v>
      </c>
      <c r="L8" s="5">
        <f t="shared" si="1"/>
        <v>1073649.3236357509</v>
      </c>
    </row>
    <row r="9" spans="1:12">
      <c r="A9" s="6"/>
      <c r="B9" s="28">
        <v>7</v>
      </c>
      <c r="C9" s="3">
        <v>1238</v>
      </c>
      <c r="D9" s="5">
        <f t="shared" si="2"/>
        <v>1219.3</v>
      </c>
      <c r="E9" s="13">
        <v>121930000000</v>
      </c>
      <c r="F9" s="14">
        <v>95.7</v>
      </c>
      <c r="G9" s="5">
        <f t="shared" si="0"/>
        <v>116687010000</v>
      </c>
      <c r="H9" s="3">
        <v>-4.7270000000000003</v>
      </c>
      <c r="I9" s="5">
        <v>1.37E-6</v>
      </c>
      <c r="J9" s="3">
        <v>7730</v>
      </c>
      <c r="K9" s="5">
        <v>120.18</v>
      </c>
      <c r="L9" s="5">
        <f t="shared" si="1"/>
        <v>982698.1680311712</v>
      </c>
    </row>
    <row r="10" spans="1:12">
      <c r="A10" s="6"/>
      <c r="B10" s="28">
        <v>8</v>
      </c>
      <c r="C10" s="3">
        <v>853</v>
      </c>
      <c r="D10" s="5">
        <f t="shared" si="2"/>
        <v>881.58</v>
      </c>
      <c r="E10" s="13">
        <v>88158000000</v>
      </c>
      <c r="F10" s="14">
        <v>96.3</v>
      </c>
      <c r="G10" s="5">
        <f t="shared" si="0"/>
        <v>84896154000</v>
      </c>
      <c r="H10" s="3">
        <v>-4.7270000000000003</v>
      </c>
      <c r="I10" s="5">
        <v>1.37E-6</v>
      </c>
      <c r="J10" s="3">
        <v>7730</v>
      </c>
      <c r="K10" s="5">
        <v>120.18</v>
      </c>
      <c r="L10" s="5">
        <f t="shared" si="1"/>
        <v>1037665.2295211584</v>
      </c>
    </row>
    <row r="11" spans="1:12">
      <c r="A11" s="6"/>
      <c r="B11" s="6"/>
      <c r="C11" s="6"/>
      <c r="D11" s="5">
        <f t="shared" si="2"/>
        <v>0</v>
      </c>
      <c r="E11" s="6"/>
      <c r="F11" s="6"/>
      <c r="G11" s="6"/>
      <c r="H11" s="6"/>
      <c r="I11" s="6"/>
      <c r="J11" s="6"/>
      <c r="K11" s="6"/>
      <c r="L11" s="10"/>
    </row>
    <row r="12" spans="1:12">
      <c r="A12" s="6"/>
      <c r="B12" s="6"/>
      <c r="C12" s="6"/>
      <c r="D12" s="5">
        <f t="shared" si="2"/>
        <v>0</v>
      </c>
      <c r="E12" s="6"/>
      <c r="F12" s="6"/>
      <c r="G12" s="6"/>
      <c r="H12" s="6"/>
      <c r="I12" s="6"/>
      <c r="J12" s="6"/>
      <c r="K12" s="6"/>
      <c r="L12" s="5"/>
    </row>
    <row r="13" spans="1:12">
      <c r="A13" s="21">
        <v>43248</v>
      </c>
      <c r="B13" s="28">
        <v>1</v>
      </c>
      <c r="C13" s="3">
        <v>934</v>
      </c>
      <c r="D13" s="5">
        <f>E13/10^8</f>
        <v>584.6</v>
      </c>
      <c r="E13" s="5">
        <v>58460000000</v>
      </c>
      <c r="F13" s="3">
        <v>94.2</v>
      </c>
      <c r="G13" s="5">
        <f t="shared" ref="G13:G20" si="3">E13*F13/100</f>
        <v>55069320000</v>
      </c>
      <c r="H13" s="3">
        <v>-5.6879999999999997</v>
      </c>
      <c r="I13" s="5">
        <v>1.37E-6</v>
      </c>
      <c r="J13" s="3">
        <v>7730</v>
      </c>
      <c r="K13" s="5">
        <v>124.63</v>
      </c>
      <c r="L13" s="5">
        <f>G13*(J13-K13*COS(RADIANS(H13)))*I13/C13</f>
        <v>614382.43571663275</v>
      </c>
    </row>
    <row r="14" spans="1:12">
      <c r="A14" s="7"/>
      <c r="B14" s="28">
        <v>2</v>
      </c>
      <c r="C14" s="3">
        <v>1134</v>
      </c>
      <c r="D14" s="5">
        <f t="shared" si="2"/>
        <v>562.12</v>
      </c>
      <c r="E14" s="13">
        <v>56212000000</v>
      </c>
      <c r="F14" s="14">
        <v>93.3</v>
      </c>
      <c r="G14" s="5">
        <f t="shared" si="3"/>
        <v>52445796000</v>
      </c>
      <c r="H14" s="3">
        <v>-5.6879999999999997</v>
      </c>
      <c r="I14" s="5">
        <v>1.37E-6</v>
      </c>
      <c r="J14" s="3">
        <v>7730</v>
      </c>
      <c r="K14" s="5">
        <v>124.63</v>
      </c>
      <c r="L14" s="5">
        <f t="shared" ref="L14:L20" si="4">G14*(J14-K14*COS(RADIANS(H14)))*I14/C14</f>
        <v>481918.48018097132</v>
      </c>
    </row>
    <row r="15" spans="1:12">
      <c r="A15" s="6"/>
      <c r="B15" s="28">
        <v>3</v>
      </c>
      <c r="C15" s="3">
        <v>686</v>
      </c>
      <c r="D15" s="5">
        <f t="shared" si="2"/>
        <v>631.22</v>
      </c>
      <c r="E15" s="13">
        <v>63122000000</v>
      </c>
      <c r="F15" s="14">
        <v>93.5</v>
      </c>
      <c r="G15" s="5">
        <f t="shared" si="3"/>
        <v>59019070000</v>
      </c>
      <c r="H15" s="3">
        <v>-5.6879999999999997</v>
      </c>
      <c r="I15" s="5">
        <v>1.37E-6</v>
      </c>
      <c r="J15" s="3">
        <v>7730</v>
      </c>
      <c r="K15" s="5">
        <v>124.63</v>
      </c>
      <c r="L15" s="5">
        <f t="shared" si="4"/>
        <v>896487.42033278802</v>
      </c>
    </row>
    <row r="16" spans="1:12">
      <c r="A16" s="6"/>
      <c r="B16" s="28">
        <v>4</v>
      </c>
      <c r="C16" s="3">
        <v>548</v>
      </c>
      <c r="D16" s="5">
        <f t="shared" si="2"/>
        <v>747.12</v>
      </c>
      <c r="E16" s="13">
        <v>74712000000</v>
      </c>
      <c r="F16" s="14">
        <v>94.4</v>
      </c>
      <c r="G16" s="5">
        <f t="shared" si="3"/>
        <v>70528128000</v>
      </c>
      <c r="H16" s="3">
        <v>-5.6879999999999997</v>
      </c>
      <c r="I16" s="5">
        <v>1.37E-6</v>
      </c>
      <c r="J16" s="3">
        <v>7730</v>
      </c>
      <c r="K16" s="5">
        <v>124.63</v>
      </c>
      <c r="L16" s="5">
        <f t="shared" si="4"/>
        <v>1341089.4683581355</v>
      </c>
    </row>
    <row r="17" spans="1:12">
      <c r="A17" s="6"/>
      <c r="B17" s="28">
        <v>5</v>
      </c>
      <c r="C17" s="3">
        <v>776</v>
      </c>
      <c r="D17" s="5">
        <f t="shared" si="2"/>
        <v>809.21</v>
      </c>
      <c r="E17" s="13">
        <v>80921000000</v>
      </c>
      <c r="F17" s="14">
        <v>95</v>
      </c>
      <c r="G17" s="5">
        <f t="shared" si="3"/>
        <v>76874950000</v>
      </c>
      <c r="H17" s="3">
        <v>-5.6879999999999997</v>
      </c>
      <c r="I17" s="5">
        <v>1.37E-6</v>
      </c>
      <c r="J17" s="3">
        <v>7730</v>
      </c>
      <c r="K17" s="5">
        <v>124.63</v>
      </c>
      <c r="L17" s="5">
        <f t="shared" si="4"/>
        <v>1032283.7215220298</v>
      </c>
    </row>
    <row r="18" spans="1:12">
      <c r="A18" s="6"/>
      <c r="B18" s="28">
        <v>6</v>
      </c>
      <c r="C18" s="3">
        <v>827</v>
      </c>
      <c r="D18" s="5">
        <f t="shared" si="2"/>
        <v>1200.3</v>
      </c>
      <c r="E18" s="13">
        <v>120030000000</v>
      </c>
      <c r="F18" s="14">
        <v>95.6</v>
      </c>
      <c r="G18" s="5">
        <f t="shared" si="3"/>
        <v>114748680000</v>
      </c>
      <c r="H18" s="3">
        <v>-5.6879999999999997</v>
      </c>
      <c r="I18" s="5">
        <v>1.37E-6</v>
      </c>
      <c r="J18" s="3">
        <v>7730</v>
      </c>
      <c r="K18" s="5">
        <v>124.63</v>
      </c>
      <c r="L18" s="5">
        <f t="shared" si="4"/>
        <v>1445833.0321248893</v>
      </c>
    </row>
    <row r="19" spans="1:12">
      <c r="A19" s="6"/>
      <c r="B19" s="28">
        <v>7</v>
      </c>
      <c r="C19" s="3">
        <v>895</v>
      </c>
      <c r="D19" s="5">
        <f t="shared" si="2"/>
        <v>1033.8</v>
      </c>
      <c r="E19" s="13">
        <v>103380000000</v>
      </c>
      <c r="F19" s="14">
        <v>96</v>
      </c>
      <c r="G19" s="5">
        <f t="shared" si="3"/>
        <v>99244800000</v>
      </c>
      <c r="H19" s="3">
        <v>-5.6879999999999997</v>
      </c>
      <c r="I19" s="5">
        <v>1.37E-6</v>
      </c>
      <c r="J19" s="3">
        <v>7730</v>
      </c>
      <c r="K19" s="5">
        <v>124.63</v>
      </c>
      <c r="L19" s="5">
        <f t="shared" si="4"/>
        <v>1155475.3348838708</v>
      </c>
    </row>
    <row r="20" spans="1:12">
      <c r="A20" s="6"/>
      <c r="B20" s="28">
        <v>8</v>
      </c>
      <c r="C20" s="3">
        <v>478</v>
      </c>
      <c r="D20" s="5">
        <f t="shared" si="2"/>
        <v>835.82</v>
      </c>
      <c r="E20" s="13">
        <v>83582000000</v>
      </c>
      <c r="F20" s="14">
        <v>96.3</v>
      </c>
      <c r="G20" s="5">
        <f t="shared" si="3"/>
        <v>80489466000</v>
      </c>
      <c r="H20" s="3">
        <v>-5.6879999999999997</v>
      </c>
      <c r="I20" s="5">
        <v>1.37E-6</v>
      </c>
      <c r="J20" s="3">
        <v>7730</v>
      </c>
      <c r="K20" s="5">
        <v>124.63</v>
      </c>
      <c r="L20" s="5">
        <f t="shared" si="4"/>
        <v>1754636.2735873295</v>
      </c>
    </row>
    <row r="21" spans="1:12">
      <c r="A21" s="6"/>
      <c r="B21" s="6"/>
      <c r="C21" s="6"/>
      <c r="D21" s="5">
        <f t="shared" si="2"/>
        <v>0</v>
      </c>
      <c r="E21" s="6"/>
      <c r="F21" s="6"/>
      <c r="G21" s="9"/>
      <c r="H21" s="6"/>
      <c r="I21" s="6"/>
      <c r="J21" s="6"/>
      <c r="K21" s="6"/>
      <c r="L21" s="6"/>
    </row>
    <row r="22" spans="1:12">
      <c r="A22" s="6"/>
      <c r="B22" s="6"/>
      <c r="C22" s="6"/>
      <c r="D22" s="5">
        <f t="shared" si="2"/>
        <v>0</v>
      </c>
      <c r="E22" s="6"/>
      <c r="F22" s="6"/>
      <c r="G22" s="9"/>
      <c r="H22" s="6"/>
      <c r="I22" s="6"/>
      <c r="J22" s="6"/>
      <c r="K22" s="6"/>
      <c r="L22" s="6"/>
    </row>
    <row r="23" spans="1:12">
      <c r="A23" s="21">
        <v>43249</v>
      </c>
      <c r="B23" s="21"/>
      <c r="C23" s="3">
        <v>1735</v>
      </c>
      <c r="D23" s="5">
        <f t="shared" si="2"/>
        <v>859.85</v>
      </c>
      <c r="E23" s="13">
        <v>85985000000</v>
      </c>
      <c r="F23" s="14">
        <v>95.4</v>
      </c>
      <c r="G23" s="5">
        <f t="shared" ref="G23:G41" si="5">E23*F23/100</f>
        <v>82029690000.000015</v>
      </c>
      <c r="H23" s="3"/>
      <c r="I23" s="3"/>
      <c r="J23" s="3"/>
      <c r="K23" s="3"/>
      <c r="L23" s="3"/>
    </row>
    <row r="24" spans="1:12">
      <c r="A24" s="6"/>
      <c r="B24" s="6"/>
      <c r="C24" s="3">
        <v>1920</v>
      </c>
      <c r="D24" s="5">
        <f t="shared" si="2"/>
        <v>517.87</v>
      </c>
      <c r="E24" s="13">
        <v>51787000000</v>
      </c>
      <c r="F24" s="14">
        <v>93.6</v>
      </c>
      <c r="G24" s="5">
        <f t="shared" si="5"/>
        <v>48472632000</v>
      </c>
      <c r="H24" s="3"/>
      <c r="I24" s="3"/>
      <c r="J24" s="5"/>
      <c r="K24" s="3"/>
      <c r="L24" s="3"/>
    </row>
    <row r="25" spans="1:12">
      <c r="A25" s="6"/>
      <c r="B25" s="6"/>
      <c r="C25" s="3">
        <v>1004</v>
      </c>
      <c r="D25" s="5">
        <f t="shared" si="2"/>
        <v>548.58000000000004</v>
      </c>
      <c r="E25" s="13">
        <v>54858000000</v>
      </c>
      <c r="F25" s="14">
        <v>93.3</v>
      </c>
      <c r="G25" s="5">
        <f t="shared" si="5"/>
        <v>51182514000</v>
      </c>
      <c r="H25" s="3"/>
      <c r="I25" s="3"/>
      <c r="J25" s="5"/>
      <c r="K25" s="3"/>
      <c r="L25" s="3"/>
    </row>
    <row r="26" spans="1:12">
      <c r="A26" s="6"/>
      <c r="B26" s="6"/>
      <c r="C26" s="3">
        <v>780</v>
      </c>
      <c r="D26" s="5">
        <f t="shared" si="2"/>
        <v>660.11</v>
      </c>
      <c r="E26" s="13">
        <v>66011000000</v>
      </c>
      <c r="F26" s="14">
        <v>93.8</v>
      </c>
      <c r="G26" s="5">
        <f t="shared" si="5"/>
        <v>61918318000</v>
      </c>
      <c r="H26" s="3"/>
      <c r="I26" s="3"/>
      <c r="J26" s="5"/>
      <c r="K26" s="3"/>
      <c r="L26" s="3"/>
    </row>
    <row r="27" spans="1:12">
      <c r="A27" s="6"/>
      <c r="B27" s="6"/>
      <c r="C27" s="3">
        <v>703</v>
      </c>
      <c r="D27" s="5">
        <f t="shared" si="2"/>
        <v>781.92</v>
      </c>
      <c r="E27" s="13">
        <v>78192000000</v>
      </c>
      <c r="F27" s="14">
        <v>94.9</v>
      </c>
      <c r="G27" s="5">
        <f t="shared" si="5"/>
        <v>74204208000</v>
      </c>
      <c r="H27" s="3"/>
      <c r="I27" s="3"/>
      <c r="J27" s="5"/>
      <c r="K27" s="3"/>
      <c r="L27" s="3"/>
    </row>
    <row r="28" spans="1:12">
      <c r="A28" s="6"/>
      <c r="B28" s="6"/>
      <c r="C28" s="3">
        <v>725</v>
      </c>
      <c r="D28" s="5">
        <f t="shared" si="2"/>
        <v>1028.8</v>
      </c>
      <c r="E28" s="13">
        <v>102880000000</v>
      </c>
      <c r="F28" s="14">
        <v>95.5</v>
      </c>
      <c r="G28" s="5">
        <f t="shared" si="5"/>
        <v>98250400000</v>
      </c>
      <c r="H28" s="3"/>
      <c r="I28" s="3"/>
      <c r="J28" s="5"/>
      <c r="K28" s="3"/>
      <c r="L28" s="3"/>
    </row>
    <row r="29" spans="1:12">
      <c r="A29" s="6"/>
      <c r="B29" s="6"/>
      <c r="C29" s="3">
        <v>866</v>
      </c>
      <c r="D29" s="5">
        <f t="shared" si="2"/>
        <v>1109.5</v>
      </c>
      <c r="E29" s="13">
        <v>110950000000</v>
      </c>
      <c r="F29" s="14">
        <v>96.1</v>
      </c>
      <c r="G29" s="5">
        <f t="shared" si="5"/>
        <v>106622950000</v>
      </c>
      <c r="H29" s="3"/>
      <c r="I29" s="3"/>
      <c r="J29" s="5"/>
      <c r="K29" s="3"/>
      <c r="L29" s="3"/>
    </row>
    <row r="30" spans="1:12">
      <c r="A30" s="6"/>
      <c r="B30" s="6"/>
      <c r="C30" s="3">
        <v>967</v>
      </c>
      <c r="D30" s="5">
        <f t="shared" si="2"/>
        <v>831.03</v>
      </c>
      <c r="E30" s="13">
        <v>83103000000</v>
      </c>
      <c r="F30" s="14">
        <v>96.3</v>
      </c>
      <c r="G30" s="5">
        <f t="shared" si="5"/>
        <v>80028189000</v>
      </c>
      <c r="H30" s="3"/>
      <c r="I30" s="3"/>
      <c r="J30" s="5"/>
      <c r="K30" s="3"/>
      <c r="L30" s="3"/>
    </row>
    <row r="31" spans="1:12">
      <c r="A31" s="6"/>
      <c r="B31" s="6"/>
      <c r="C31" s="3">
        <v>706</v>
      </c>
      <c r="D31" s="5">
        <f t="shared" si="2"/>
        <v>1107</v>
      </c>
      <c r="E31" s="13">
        <v>110700000000</v>
      </c>
      <c r="F31" s="14">
        <v>96.6</v>
      </c>
      <c r="G31" s="5">
        <f t="shared" si="5"/>
        <v>106936200000</v>
      </c>
      <c r="H31" s="3"/>
      <c r="I31" s="3"/>
      <c r="J31" s="5"/>
      <c r="K31" s="3"/>
      <c r="L31" s="3"/>
    </row>
    <row r="32" spans="1:12">
      <c r="D32" s="5">
        <f t="shared" si="2"/>
        <v>0</v>
      </c>
      <c r="G32" s="5"/>
    </row>
    <row r="33" spans="1:12">
      <c r="D33" s="5">
        <f t="shared" si="2"/>
        <v>0</v>
      </c>
      <c r="G33" s="8"/>
    </row>
    <row r="34" spans="1:12">
      <c r="A34" s="21">
        <v>43241</v>
      </c>
      <c r="B34" s="21"/>
      <c r="C34" s="3">
        <v>68</v>
      </c>
      <c r="D34" s="5">
        <f t="shared" si="2"/>
        <v>606.09</v>
      </c>
      <c r="E34" s="13">
        <v>60609000000</v>
      </c>
      <c r="F34" s="14">
        <v>94.1</v>
      </c>
      <c r="G34" s="5">
        <f t="shared" si="5"/>
        <v>57033069000</v>
      </c>
      <c r="H34" s="1"/>
      <c r="I34" s="1"/>
      <c r="J34" s="1"/>
      <c r="K34" s="1"/>
      <c r="L34" s="1"/>
    </row>
    <row r="35" spans="1:12">
      <c r="A35" s="21"/>
      <c r="B35" s="21"/>
      <c r="C35" s="3">
        <v>412</v>
      </c>
      <c r="D35" s="5">
        <f t="shared" si="2"/>
        <v>540.99</v>
      </c>
      <c r="E35" s="13">
        <v>54099000000</v>
      </c>
      <c r="F35" s="14">
        <v>93.7</v>
      </c>
      <c r="G35" s="5">
        <f t="shared" si="5"/>
        <v>50690763000</v>
      </c>
      <c r="H35" s="1"/>
      <c r="I35" s="1"/>
      <c r="J35" s="1"/>
      <c r="K35" s="1"/>
      <c r="L35" s="1"/>
    </row>
    <row r="36" spans="1:12">
      <c r="A36" s="21"/>
      <c r="B36" s="21"/>
      <c r="C36" s="3">
        <v>719</v>
      </c>
      <c r="D36" s="5">
        <f t="shared" si="2"/>
        <v>586.11</v>
      </c>
      <c r="E36" s="13">
        <v>58611000000</v>
      </c>
      <c r="F36" s="14">
        <v>93.7</v>
      </c>
      <c r="G36" s="5">
        <f t="shared" si="5"/>
        <v>54918507000</v>
      </c>
      <c r="H36" s="1"/>
      <c r="I36" s="1"/>
      <c r="J36" s="1"/>
      <c r="K36" s="1"/>
      <c r="L36" s="1"/>
    </row>
    <row r="37" spans="1:12">
      <c r="A37" s="21"/>
      <c r="B37" s="21"/>
      <c r="C37" s="3">
        <v>664</v>
      </c>
      <c r="D37" s="5">
        <f t="shared" si="2"/>
        <v>661.49</v>
      </c>
      <c r="E37" s="13">
        <v>66149000000</v>
      </c>
      <c r="F37" s="14">
        <v>93.8</v>
      </c>
      <c r="G37" s="5">
        <f t="shared" si="5"/>
        <v>62047762000</v>
      </c>
      <c r="H37" s="1"/>
      <c r="I37" s="1"/>
      <c r="J37" s="1"/>
      <c r="K37" s="1"/>
      <c r="L37" s="1"/>
    </row>
    <row r="38" spans="1:12">
      <c r="A38" s="21"/>
      <c r="B38" s="21"/>
      <c r="C38" s="3">
        <v>705</v>
      </c>
      <c r="D38" s="5">
        <f t="shared" si="2"/>
        <v>776.24</v>
      </c>
      <c r="E38" s="13">
        <v>77624000000</v>
      </c>
      <c r="F38" s="14">
        <v>94.1</v>
      </c>
      <c r="G38" s="5">
        <f t="shared" si="5"/>
        <v>73044184000</v>
      </c>
      <c r="H38" s="1"/>
      <c r="I38" s="1"/>
      <c r="J38" s="1"/>
      <c r="K38" s="1"/>
      <c r="L38" s="1"/>
    </row>
    <row r="39" spans="1:12">
      <c r="A39" s="21"/>
      <c r="B39" s="21"/>
      <c r="C39" s="3">
        <v>287</v>
      </c>
      <c r="D39" s="5">
        <f t="shared" si="2"/>
        <v>944.18</v>
      </c>
      <c r="E39" s="13">
        <v>94418000000</v>
      </c>
      <c r="F39" s="14">
        <v>95</v>
      </c>
      <c r="G39" s="5">
        <f t="shared" si="5"/>
        <v>89697100000</v>
      </c>
      <c r="H39" s="1"/>
      <c r="I39" s="1"/>
      <c r="J39" s="1"/>
      <c r="K39" s="1"/>
      <c r="L39" s="1"/>
    </row>
    <row r="40" spans="1:12">
      <c r="A40" s="21"/>
      <c r="B40" s="21"/>
      <c r="C40" s="3">
        <v>255</v>
      </c>
      <c r="D40" s="5">
        <f t="shared" si="2"/>
        <v>1159</v>
      </c>
      <c r="E40" s="13">
        <v>115900000000</v>
      </c>
      <c r="F40" s="14">
        <v>96</v>
      </c>
      <c r="G40" s="5">
        <f t="shared" si="5"/>
        <v>111264000000</v>
      </c>
      <c r="H40" s="1"/>
      <c r="I40" s="1"/>
      <c r="J40" s="1"/>
      <c r="K40" s="1"/>
      <c r="L40" s="1"/>
    </row>
    <row r="41" spans="1:12">
      <c r="A41" s="21"/>
      <c r="B41" s="21"/>
      <c r="C41" s="3">
        <v>247</v>
      </c>
      <c r="D41" s="5">
        <f t="shared" si="2"/>
        <v>910.83</v>
      </c>
      <c r="E41" s="13">
        <v>91083000000</v>
      </c>
      <c r="F41" s="14">
        <v>96.5</v>
      </c>
      <c r="G41" s="5">
        <f t="shared" si="5"/>
        <v>87895095000</v>
      </c>
      <c r="H41" s="1"/>
      <c r="I41" s="1"/>
      <c r="J41" s="1"/>
      <c r="K41" s="1"/>
      <c r="L41" s="1"/>
    </row>
    <row r="42" spans="1:12">
      <c r="A42" s="21"/>
      <c r="B42" s="27"/>
      <c r="G42" s="5"/>
    </row>
    <row r="43" spans="1:12">
      <c r="A43" s="21"/>
      <c r="B43" s="27"/>
      <c r="G43" s="5"/>
    </row>
    <row r="44" spans="1:12">
      <c r="A44" s="21">
        <v>43246</v>
      </c>
      <c r="B44" s="27"/>
      <c r="C44" s="24">
        <v>572</v>
      </c>
      <c r="D44" s="24"/>
      <c r="E44" s="25">
        <v>55858000000</v>
      </c>
      <c r="F44" s="26">
        <v>93.9</v>
      </c>
      <c r="G44" s="5">
        <f>E44*F44/100</f>
        <v>52450662000</v>
      </c>
    </row>
    <row r="45" spans="1:12">
      <c r="C45" s="24">
        <v>526</v>
      </c>
      <c r="D45" s="24"/>
      <c r="E45" s="25">
        <v>57176000000</v>
      </c>
      <c r="F45">
        <v>93.5</v>
      </c>
      <c r="G45" s="5">
        <f t="shared" ref="G45:G51" si="6">E45*F45/100</f>
        <v>53459560000</v>
      </c>
    </row>
    <row r="46" spans="1:12">
      <c r="C46" s="24">
        <v>524</v>
      </c>
      <c r="D46" s="24"/>
      <c r="E46" s="25">
        <v>66338000000</v>
      </c>
      <c r="F46" s="26">
        <v>93.8</v>
      </c>
      <c r="G46" s="5">
        <f t="shared" si="6"/>
        <v>62225044000</v>
      </c>
    </row>
    <row r="47" spans="1:12">
      <c r="C47" s="24">
        <v>633</v>
      </c>
      <c r="D47" s="24"/>
      <c r="E47" s="25">
        <v>73733000000</v>
      </c>
      <c r="F47" s="26">
        <v>94.3</v>
      </c>
      <c r="G47" s="5">
        <f t="shared" si="6"/>
        <v>69530219000</v>
      </c>
    </row>
    <row r="48" spans="1:12">
      <c r="C48" s="24">
        <v>690</v>
      </c>
      <c r="D48" s="24"/>
      <c r="E48" s="25">
        <v>98318000000</v>
      </c>
      <c r="F48" s="26">
        <v>95</v>
      </c>
      <c r="G48" s="5">
        <f t="shared" si="6"/>
        <v>93402100000</v>
      </c>
    </row>
    <row r="49" spans="1:41">
      <c r="C49" s="24">
        <v>870</v>
      </c>
      <c r="D49" s="24"/>
      <c r="E49" s="25">
        <v>126120000000</v>
      </c>
      <c r="F49" s="26">
        <v>95.7</v>
      </c>
      <c r="G49" s="5">
        <f t="shared" si="6"/>
        <v>120696840000</v>
      </c>
    </row>
    <row r="50" spans="1:41">
      <c r="C50" s="24">
        <v>914</v>
      </c>
      <c r="D50" s="24"/>
      <c r="E50" s="25">
        <v>105460000000</v>
      </c>
      <c r="F50" s="26">
        <v>96.2</v>
      </c>
      <c r="G50" s="5">
        <f t="shared" si="6"/>
        <v>101452520000</v>
      </c>
    </row>
    <row r="51" spans="1:41">
      <c r="C51" s="24">
        <v>493</v>
      </c>
      <c r="D51" s="24"/>
      <c r="E51" s="25">
        <v>90084000000</v>
      </c>
      <c r="F51" s="26">
        <v>96.5</v>
      </c>
      <c r="G51" s="5">
        <f t="shared" si="6"/>
        <v>86931060000</v>
      </c>
      <c r="AO51" t="s">
        <v>10</v>
      </c>
    </row>
    <row r="59" spans="1:41">
      <c r="A59" s="22">
        <v>43279</v>
      </c>
      <c r="B59" s="22"/>
      <c r="C59" s="16">
        <v>99</v>
      </c>
      <c r="D59" s="16"/>
      <c r="E59" s="17">
        <v>32749000000</v>
      </c>
      <c r="F59" s="18">
        <v>95.4</v>
      </c>
      <c r="G59" s="19">
        <f t="shared" ref="G59:G66" si="7">E59*F59/100</f>
        <v>31242546000</v>
      </c>
      <c r="H59" s="16"/>
      <c r="I59" s="16"/>
      <c r="J59" s="16"/>
      <c r="K59" s="16"/>
      <c r="L59" s="16"/>
    </row>
    <row r="60" spans="1:41">
      <c r="A60" s="11"/>
      <c r="B60" s="11"/>
      <c r="C60" s="16">
        <v>140</v>
      </c>
      <c r="D60" s="16"/>
      <c r="E60" s="17">
        <v>52999000000</v>
      </c>
      <c r="F60" s="18">
        <v>95.6</v>
      </c>
      <c r="G60" s="19">
        <f t="shared" si="7"/>
        <v>50667044000</v>
      </c>
      <c r="H60" s="16"/>
      <c r="I60" s="16"/>
      <c r="J60" s="16"/>
      <c r="K60" s="16"/>
      <c r="L60" s="16"/>
    </row>
    <row r="61" spans="1:41">
      <c r="A61" s="11"/>
      <c r="B61" s="11"/>
      <c r="C61" s="16">
        <v>81</v>
      </c>
      <c r="D61" s="16"/>
      <c r="E61" s="17">
        <v>69788000000</v>
      </c>
      <c r="F61" s="18">
        <v>95.9</v>
      </c>
      <c r="G61" s="19">
        <f t="shared" si="7"/>
        <v>66926692000</v>
      </c>
      <c r="H61" s="16"/>
      <c r="I61" s="16"/>
      <c r="J61" s="16"/>
      <c r="K61" s="16"/>
      <c r="L61" s="16"/>
    </row>
    <row r="62" spans="1:41">
      <c r="A62" s="11"/>
      <c r="B62" s="11"/>
      <c r="C62" s="16">
        <v>155</v>
      </c>
      <c r="D62" s="16"/>
      <c r="E62" s="17">
        <v>98676000000</v>
      </c>
      <c r="F62" s="18">
        <v>96.4</v>
      </c>
      <c r="G62" s="19">
        <f t="shared" si="7"/>
        <v>95123664000</v>
      </c>
      <c r="H62" s="16"/>
      <c r="I62" s="16"/>
      <c r="J62" s="16"/>
      <c r="K62" s="16"/>
      <c r="L62" s="16"/>
    </row>
    <row r="63" spans="1:41">
      <c r="A63" s="11"/>
      <c r="B63" s="11"/>
      <c r="C63" s="16">
        <v>229</v>
      </c>
      <c r="D63" s="16"/>
      <c r="E63" s="17">
        <v>118420000000</v>
      </c>
      <c r="F63" s="18">
        <v>96.8</v>
      </c>
      <c r="G63" s="19">
        <f t="shared" si="7"/>
        <v>114630560000</v>
      </c>
      <c r="H63" s="16"/>
      <c r="I63" s="16"/>
      <c r="J63" s="16"/>
      <c r="K63" s="16"/>
      <c r="L63" s="16"/>
    </row>
    <row r="64" spans="1:41">
      <c r="A64" s="11"/>
      <c r="B64" s="11"/>
      <c r="C64" s="16">
        <v>332</v>
      </c>
      <c r="D64" s="16"/>
      <c r="E64" s="17">
        <v>144230000000</v>
      </c>
      <c r="F64" s="18">
        <v>97.3</v>
      </c>
      <c r="G64" s="19">
        <f t="shared" si="7"/>
        <v>140335790000</v>
      </c>
      <c r="H64" s="16"/>
      <c r="I64" s="16"/>
      <c r="J64" s="16"/>
      <c r="K64" s="16"/>
      <c r="L64" s="16"/>
    </row>
    <row r="65" spans="1:12">
      <c r="A65" s="11"/>
      <c r="B65" s="11"/>
      <c r="C65" s="16">
        <v>613</v>
      </c>
      <c r="D65" s="16"/>
      <c r="E65" s="17">
        <v>162880000000</v>
      </c>
      <c r="F65" s="18">
        <v>97.5</v>
      </c>
      <c r="G65" s="19">
        <f t="shared" si="7"/>
        <v>158808000000</v>
      </c>
      <c r="H65" s="16"/>
      <c r="I65" s="16"/>
      <c r="J65" s="16"/>
      <c r="K65" s="16"/>
      <c r="L65" s="16"/>
    </row>
    <row r="66" spans="1:12">
      <c r="A66" s="11"/>
      <c r="B66" s="11"/>
      <c r="C66" s="16">
        <v>835</v>
      </c>
      <c r="D66" s="16"/>
      <c r="E66" s="17">
        <v>245710000000</v>
      </c>
      <c r="F66" s="18">
        <v>97.8</v>
      </c>
      <c r="G66" s="19">
        <f t="shared" si="7"/>
        <v>240304380000</v>
      </c>
      <c r="H66" s="16"/>
      <c r="I66" s="16"/>
      <c r="J66" s="16"/>
      <c r="K66" s="16"/>
      <c r="L66" s="16"/>
    </row>
    <row r="67" spans="1:12">
      <c r="A67" s="11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11"/>
    </row>
    <row r="68" spans="1:12">
      <c r="A68" s="11"/>
      <c r="B68" s="11"/>
      <c r="C68" s="11"/>
      <c r="D68" s="11"/>
      <c r="E68" s="11"/>
      <c r="F68" s="11"/>
      <c r="G68" s="20"/>
      <c r="H68" s="11"/>
      <c r="I68" s="11"/>
      <c r="J68" s="11"/>
      <c r="K68" s="11"/>
      <c r="L68" s="11"/>
    </row>
    <row r="69" spans="1:12">
      <c r="A69" s="22">
        <v>43280</v>
      </c>
      <c r="B69" s="22"/>
      <c r="C69" s="16">
        <v>120</v>
      </c>
      <c r="D69" s="16"/>
      <c r="E69" s="17">
        <v>69191000000</v>
      </c>
      <c r="F69" s="18">
        <v>96.6</v>
      </c>
      <c r="G69" s="19">
        <f t="shared" ref="G69:G76" si="8">E69*F69/100</f>
        <v>66838506000</v>
      </c>
      <c r="H69" s="16"/>
      <c r="I69" s="16"/>
      <c r="J69" s="16"/>
      <c r="K69" s="16"/>
      <c r="L69" s="16"/>
    </row>
    <row r="70" spans="1:12">
      <c r="A70" s="11"/>
      <c r="B70" s="11"/>
      <c r="C70" s="16">
        <v>358</v>
      </c>
      <c r="D70" s="16"/>
      <c r="E70" s="17">
        <v>33648000000</v>
      </c>
      <c r="F70" s="18">
        <v>95.8</v>
      </c>
      <c r="G70" s="19">
        <f t="shared" si="8"/>
        <v>32234784000</v>
      </c>
      <c r="H70" s="16"/>
      <c r="I70" s="16"/>
      <c r="J70" s="16"/>
      <c r="K70" s="16"/>
      <c r="L70" s="16"/>
    </row>
    <row r="71" spans="1:12">
      <c r="A71" s="11"/>
      <c r="B71" s="11"/>
      <c r="C71" s="16">
        <v>259</v>
      </c>
      <c r="D71" s="16"/>
      <c r="E71" s="17">
        <v>26847000000</v>
      </c>
      <c r="F71" s="18">
        <v>95</v>
      </c>
      <c r="G71" s="19">
        <f t="shared" si="8"/>
        <v>25504650000</v>
      </c>
      <c r="H71" s="16"/>
      <c r="I71" s="16"/>
      <c r="J71" s="16"/>
      <c r="K71" s="16"/>
      <c r="L71" s="16"/>
    </row>
    <row r="72" spans="1:12">
      <c r="A72" s="11"/>
      <c r="B72" s="11"/>
      <c r="C72" s="16">
        <v>343</v>
      </c>
      <c r="D72" s="16"/>
      <c r="E72" s="17">
        <v>32608000000</v>
      </c>
      <c r="F72" s="18">
        <v>94.8</v>
      </c>
      <c r="G72" s="19">
        <f t="shared" si="8"/>
        <v>30912384000</v>
      </c>
      <c r="H72" s="16"/>
      <c r="I72" s="16"/>
      <c r="J72" s="16"/>
      <c r="K72" s="16"/>
      <c r="L72" s="16"/>
    </row>
    <row r="73" spans="1:12">
      <c r="A73" s="11"/>
      <c r="B73" s="11"/>
      <c r="C73" s="16">
        <v>436</v>
      </c>
      <c r="D73" s="16"/>
      <c r="E73" s="17">
        <v>51939000000</v>
      </c>
      <c r="F73" s="18">
        <v>94.8</v>
      </c>
      <c r="G73" s="19">
        <f t="shared" si="8"/>
        <v>49238172000</v>
      </c>
      <c r="H73" s="16"/>
      <c r="I73" s="16"/>
      <c r="J73" s="16"/>
      <c r="K73" s="16"/>
      <c r="L73" s="16"/>
    </row>
    <row r="74" spans="1:12">
      <c r="A74" s="11"/>
      <c r="B74" s="11"/>
      <c r="C74" s="16">
        <v>266</v>
      </c>
      <c r="D74" s="16"/>
      <c r="E74" s="17">
        <v>68660000000</v>
      </c>
      <c r="F74" s="18">
        <v>95</v>
      </c>
      <c r="G74" s="19">
        <f t="shared" si="8"/>
        <v>65227000000</v>
      </c>
      <c r="H74" s="16"/>
      <c r="I74" s="16"/>
      <c r="J74" s="16"/>
      <c r="K74" s="16"/>
      <c r="L74" s="16"/>
    </row>
    <row r="75" spans="1:12">
      <c r="A75" s="11"/>
      <c r="B75" s="11"/>
      <c r="C75" s="16">
        <v>224</v>
      </c>
      <c r="D75" s="16"/>
      <c r="E75" s="17">
        <v>90700000000</v>
      </c>
      <c r="F75" s="18">
        <v>95.6</v>
      </c>
      <c r="G75" s="19">
        <f t="shared" si="8"/>
        <v>86709199999.999985</v>
      </c>
      <c r="H75" s="16"/>
      <c r="I75" s="16"/>
      <c r="J75" s="16"/>
      <c r="K75" s="16"/>
      <c r="L75" s="16"/>
    </row>
    <row r="76" spans="1:12">
      <c r="A76" s="11"/>
      <c r="B76" s="11"/>
      <c r="C76" s="16">
        <v>437</v>
      </c>
      <c r="D76" s="16"/>
      <c r="E76" s="17">
        <v>104460000000</v>
      </c>
      <c r="F76" s="18">
        <v>96</v>
      </c>
      <c r="G76" s="19">
        <f t="shared" si="8"/>
        <v>100281600000</v>
      </c>
      <c r="H76" s="16"/>
      <c r="I76" s="16"/>
      <c r="J76" s="16"/>
      <c r="K76" s="16"/>
      <c r="L76" s="16"/>
    </row>
    <row r="77" spans="1:12">
      <c r="A77" s="11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11"/>
    </row>
    <row r="78" spans="1:12">
      <c r="A78" s="11"/>
      <c r="B78" s="11"/>
      <c r="C78" s="11"/>
      <c r="D78" s="11"/>
      <c r="E78" s="11"/>
      <c r="F78" s="11"/>
      <c r="G78" s="20"/>
      <c r="H78" s="11"/>
      <c r="I78" s="11"/>
      <c r="J78" s="11"/>
      <c r="K78" s="11"/>
      <c r="L78" s="11"/>
    </row>
    <row r="79" spans="1:12">
      <c r="A79" s="22">
        <v>43282</v>
      </c>
      <c r="B79" s="22"/>
      <c r="C79" s="16">
        <v>48</v>
      </c>
      <c r="D79" s="16"/>
      <c r="E79" s="17">
        <v>52484000000</v>
      </c>
      <c r="F79" s="18">
        <v>95.9</v>
      </c>
      <c r="G79" s="19">
        <f t="shared" ref="G79:G84" si="9">E79*F79/100</f>
        <v>50332156000</v>
      </c>
      <c r="H79" s="16"/>
      <c r="I79" s="16"/>
      <c r="J79" s="16"/>
      <c r="K79" s="16"/>
      <c r="L79" s="16"/>
    </row>
    <row r="80" spans="1:12">
      <c r="A80" s="11"/>
      <c r="B80" s="11"/>
      <c r="C80" s="16">
        <v>174</v>
      </c>
      <c r="D80" s="16"/>
      <c r="E80" s="17">
        <v>32343000000</v>
      </c>
      <c r="F80" s="18">
        <v>95.2</v>
      </c>
      <c r="G80" s="19">
        <f t="shared" si="9"/>
        <v>30790536000</v>
      </c>
      <c r="H80" s="16"/>
      <c r="I80" s="16"/>
      <c r="J80" s="16"/>
      <c r="K80" s="16"/>
      <c r="L80" s="16"/>
    </row>
    <row r="81" spans="1:12">
      <c r="A81" s="11"/>
      <c r="B81" s="11"/>
      <c r="C81" s="16">
        <v>313</v>
      </c>
      <c r="D81" s="16"/>
      <c r="E81" s="17">
        <v>28960000000</v>
      </c>
      <c r="F81" s="18">
        <v>94.8</v>
      </c>
      <c r="G81" s="19">
        <f t="shared" si="9"/>
        <v>27454080000</v>
      </c>
      <c r="H81" s="16"/>
      <c r="I81" s="16"/>
      <c r="J81" s="16"/>
      <c r="K81" s="16"/>
      <c r="L81" s="16"/>
    </row>
    <row r="82" spans="1:12">
      <c r="A82" s="11"/>
      <c r="B82" s="11"/>
      <c r="C82" s="16">
        <v>240</v>
      </c>
      <c r="D82" s="16"/>
      <c r="E82" s="17">
        <v>37930000000</v>
      </c>
      <c r="F82" s="18">
        <v>94.6</v>
      </c>
      <c r="G82" s="19">
        <f t="shared" si="9"/>
        <v>35881780000</v>
      </c>
      <c r="H82" s="16"/>
      <c r="I82" s="16"/>
      <c r="J82" s="16"/>
      <c r="K82" s="16"/>
      <c r="L82" s="16"/>
    </row>
    <row r="83" spans="1:12">
      <c r="A83" s="11"/>
      <c r="B83" s="11"/>
      <c r="C83" s="16">
        <v>264</v>
      </c>
      <c r="D83" s="16"/>
      <c r="E83" s="17">
        <v>50854000000</v>
      </c>
      <c r="F83" s="18">
        <v>94.7</v>
      </c>
      <c r="G83" s="19">
        <f t="shared" si="9"/>
        <v>48158738000</v>
      </c>
      <c r="H83" s="16"/>
      <c r="I83" s="16"/>
      <c r="J83" s="16"/>
      <c r="K83" s="16"/>
      <c r="L83" s="16"/>
    </row>
    <row r="84" spans="1:12">
      <c r="A84" s="11"/>
      <c r="B84" s="11"/>
      <c r="C84" s="16">
        <v>221</v>
      </c>
      <c r="D84" s="16"/>
      <c r="E84" s="17">
        <v>73500000000</v>
      </c>
      <c r="F84" s="18">
        <v>95.2</v>
      </c>
      <c r="G84" s="19">
        <f t="shared" si="9"/>
        <v>69972000000</v>
      </c>
      <c r="H84" s="16"/>
      <c r="I84" s="16"/>
      <c r="J84" s="16"/>
      <c r="K84" s="16"/>
      <c r="L84" s="16"/>
    </row>
    <row r="85" spans="1:12">
      <c r="A85" s="11"/>
      <c r="B85" s="11"/>
      <c r="C85" s="16">
        <v>205</v>
      </c>
      <c r="D85" s="16"/>
      <c r="E85" s="17">
        <v>88305000000</v>
      </c>
      <c r="F85" s="18">
        <v>95.6</v>
      </c>
      <c r="G85" s="19">
        <f t="shared" ref="G85:G97" si="10">E85*F85/100</f>
        <v>84419579999.999985</v>
      </c>
      <c r="H85" s="16"/>
      <c r="I85" s="16"/>
      <c r="J85" s="16"/>
      <c r="K85" s="16"/>
      <c r="L85" s="16"/>
    </row>
    <row r="86" spans="1:12">
      <c r="A86" s="11"/>
      <c r="B86" s="11"/>
      <c r="C86" s="16">
        <v>229</v>
      </c>
      <c r="D86" s="16"/>
      <c r="E86" s="17">
        <v>107520000000</v>
      </c>
      <c r="F86" s="18">
        <v>96.2</v>
      </c>
      <c r="G86" s="19">
        <f t="shared" si="10"/>
        <v>103434240000</v>
      </c>
      <c r="H86" s="16"/>
      <c r="I86" s="16"/>
      <c r="J86" s="16"/>
      <c r="K86" s="16"/>
      <c r="L86" s="16"/>
    </row>
    <row r="87" spans="1:12">
      <c r="G87" s="19"/>
    </row>
    <row r="88" spans="1:12">
      <c r="G88" s="23"/>
    </row>
    <row r="89" spans="1:12">
      <c r="A89" s="22">
        <v>43275</v>
      </c>
      <c r="B89" s="22"/>
      <c r="C89" s="16">
        <v>184</v>
      </c>
      <c r="D89" s="16"/>
      <c r="E89" s="17">
        <v>46352000000</v>
      </c>
      <c r="F89" s="18">
        <v>96.1</v>
      </c>
      <c r="G89" s="19">
        <f t="shared" si="10"/>
        <v>44544272000</v>
      </c>
      <c r="H89" s="16"/>
      <c r="I89" s="16"/>
      <c r="J89" s="16"/>
      <c r="K89" s="16"/>
      <c r="L89" s="16"/>
    </row>
    <row r="90" spans="1:12">
      <c r="C90" s="16">
        <v>67</v>
      </c>
      <c r="D90" s="16"/>
      <c r="E90" s="17">
        <v>52796000000</v>
      </c>
      <c r="F90" s="18">
        <v>95.7</v>
      </c>
      <c r="G90" s="19">
        <f t="shared" si="10"/>
        <v>50525772000</v>
      </c>
      <c r="H90" s="16"/>
      <c r="I90" s="16"/>
      <c r="J90" s="16"/>
      <c r="K90" s="16"/>
      <c r="L90" s="16"/>
    </row>
    <row r="91" spans="1:12">
      <c r="C91" s="16">
        <v>233</v>
      </c>
      <c r="D91" s="16"/>
      <c r="E91" s="17">
        <v>78666000000</v>
      </c>
      <c r="F91" s="18">
        <v>96</v>
      </c>
      <c r="G91" s="19">
        <f t="shared" si="10"/>
        <v>75519360000</v>
      </c>
      <c r="H91" s="16"/>
      <c r="I91" s="16"/>
      <c r="J91" s="16"/>
      <c r="K91" s="16"/>
      <c r="L91" s="16"/>
    </row>
    <row r="92" spans="1:12">
      <c r="C92" s="16">
        <v>378</v>
      </c>
      <c r="D92" s="16"/>
      <c r="E92" s="17">
        <v>102510000000</v>
      </c>
      <c r="F92" s="18">
        <v>96.4</v>
      </c>
      <c r="G92" s="19">
        <f t="shared" si="10"/>
        <v>98819640000</v>
      </c>
      <c r="H92" s="16"/>
      <c r="I92" s="16"/>
      <c r="J92" s="16"/>
      <c r="K92" s="16"/>
      <c r="L92" s="16"/>
    </row>
    <row r="93" spans="1:12">
      <c r="C93" s="16">
        <v>341</v>
      </c>
      <c r="D93" s="16"/>
      <c r="E93" s="17">
        <v>124990000000</v>
      </c>
      <c r="F93" s="18">
        <v>96.7</v>
      </c>
      <c r="G93" s="19">
        <f t="shared" si="10"/>
        <v>120865330000</v>
      </c>
      <c r="H93" s="16"/>
      <c r="I93" s="16"/>
      <c r="J93" s="16"/>
      <c r="K93" s="16"/>
      <c r="L93" s="16"/>
    </row>
    <row r="94" spans="1:12">
      <c r="C94" s="16">
        <v>385</v>
      </c>
      <c r="D94" s="16"/>
      <c r="E94" s="17">
        <v>151050000000</v>
      </c>
      <c r="F94" s="18">
        <v>97.1</v>
      </c>
      <c r="G94" s="19">
        <f t="shared" si="10"/>
        <v>146669550000</v>
      </c>
      <c r="H94" s="16"/>
      <c r="I94" s="16"/>
      <c r="J94" s="16"/>
      <c r="K94" s="16"/>
      <c r="L94" s="16"/>
    </row>
    <row r="95" spans="1:12">
      <c r="C95" s="16">
        <v>323</v>
      </c>
      <c r="D95" s="16"/>
      <c r="E95" s="17">
        <v>162520000000</v>
      </c>
      <c r="F95" s="18">
        <v>97.4</v>
      </c>
      <c r="G95" s="19">
        <f t="shared" si="10"/>
        <v>158294480000</v>
      </c>
      <c r="H95" s="16"/>
      <c r="I95" s="16"/>
      <c r="J95" s="16"/>
      <c r="K95" s="16"/>
      <c r="L95" s="16"/>
    </row>
    <row r="96" spans="1:12">
      <c r="C96" s="16">
        <v>591</v>
      </c>
      <c r="D96" s="16"/>
      <c r="E96" s="17">
        <v>180470000000</v>
      </c>
      <c r="F96" s="18">
        <v>97.7</v>
      </c>
      <c r="G96" s="19">
        <f t="shared" si="10"/>
        <v>176319190000</v>
      </c>
      <c r="H96" s="16"/>
      <c r="I96" s="16"/>
      <c r="J96" s="16"/>
      <c r="K96" s="16"/>
      <c r="L96" s="16"/>
    </row>
    <row r="97" spans="3:12">
      <c r="C97" s="16">
        <v>955</v>
      </c>
      <c r="D97" s="16"/>
      <c r="E97" s="17">
        <v>265230000000</v>
      </c>
      <c r="F97" s="18">
        <v>97.8</v>
      </c>
      <c r="G97" s="19">
        <f t="shared" si="10"/>
        <v>259394940000</v>
      </c>
      <c r="H97" s="16"/>
      <c r="I97" s="16"/>
      <c r="J97" s="16"/>
      <c r="K97" s="16"/>
      <c r="L97" s="1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46D7-4F53-4AE6-A41D-48FB22FA7EE9}">
  <dimension ref="A1:E66"/>
  <sheetViews>
    <sheetView tabSelected="1" workbookViewId="0">
      <selection activeCell="E2" sqref="E2"/>
    </sheetView>
  </sheetViews>
  <sheetFormatPr defaultRowHeight="15"/>
  <cols>
    <col min="2" max="2" width="9.140625" customWidth="1"/>
    <col min="4" max="4" width="9" customWidth="1"/>
  </cols>
  <sheetData>
    <row r="1" spans="1:5">
      <c r="A1" s="3">
        <v>1308</v>
      </c>
      <c r="B1">
        <v>61071136000</v>
      </c>
      <c r="D1">
        <f>AVERAGE(B1:B33)</f>
        <v>78083621484.84848</v>
      </c>
      <c r="E1">
        <f>AVERAGE(A1:A33)</f>
        <v>874.87878787878788</v>
      </c>
    </row>
    <row r="2" spans="1:5">
      <c r="A2" s="3">
        <v>1193</v>
      </c>
      <c r="B2">
        <v>49684030000</v>
      </c>
    </row>
    <row r="3" spans="1:5">
      <c r="A3" s="3">
        <v>755</v>
      </c>
      <c r="B3">
        <v>53787745000</v>
      </c>
    </row>
    <row r="4" spans="1:5">
      <c r="A4" s="3">
        <v>604</v>
      </c>
      <c r="B4">
        <v>67692717000</v>
      </c>
    </row>
    <row r="5" spans="1:5">
      <c r="A5" s="3">
        <v>920</v>
      </c>
      <c r="B5">
        <v>72069541000</v>
      </c>
    </row>
    <row r="6" spans="1:5">
      <c r="A6" s="3">
        <v>1094</v>
      </c>
      <c r="B6">
        <v>112657860000</v>
      </c>
    </row>
    <row r="7" spans="1:5">
      <c r="A7" s="3">
        <v>1238</v>
      </c>
      <c r="B7">
        <v>116687010000</v>
      </c>
    </row>
    <row r="8" spans="1:5">
      <c r="A8" s="3">
        <v>853</v>
      </c>
      <c r="B8">
        <v>84896154000</v>
      </c>
    </row>
    <row r="9" spans="1:5">
      <c r="A9" s="3">
        <v>934</v>
      </c>
      <c r="B9">
        <v>55069320000</v>
      </c>
    </row>
    <row r="10" spans="1:5">
      <c r="A10" s="3">
        <v>1134</v>
      </c>
      <c r="B10">
        <v>52445796000</v>
      </c>
    </row>
    <row r="11" spans="1:5">
      <c r="A11" s="3">
        <v>686</v>
      </c>
      <c r="B11">
        <v>59019070000</v>
      </c>
    </row>
    <row r="12" spans="1:5">
      <c r="A12" s="3">
        <v>548</v>
      </c>
      <c r="B12">
        <v>70528128000</v>
      </c>
    </row>
    <row r="13" spans="1:5">
      <c r="A13" s="3">
        <v>776</v>
      </c>
      <c r="B13">
        <v>76874950000</v>
      </c>
    </row>
    <row r="14" spans="1:5">
      <c r="A14" s="3">
        <v>827</v>
      </c>
      <c r="B14">
        <v>114748680000</v>
      </c>
    </row>
    <row r="15" spans="1:5">
      <c r="A15" s="3">
        <v>895</v>
      </c>
      <c r="B15">
        <v>99244800000</v>
      </c>
    </row>
    <row r="16" spans="1:5">
      <c r="A16" s="3">
        <v>478</v>
      </c>
      <c r="B16">
        <v>80489466000</v>
      </c>
    </row>
    <row r="17" spans="1:2">
      <c r="A17" s="3">
        <v>1735</v>
      </c>
      <c r="B17">
        <v>82029690000.000015</v>
      </c>
    </row>
    <row r="18" spans="1:2">
      <c r="A18" s="3">
        <v>1920</v>
      </c>
      <c r="B18">
        <v>48472632000</v>
      </c>
    </row>
    <row r="19" spans="1:2">
      <c r="A19" s="3">
        <v>1004</v>
      </c>
      <c r="B19">
        <v>51182514000</v>
      </c>
    </row>
    <row r="20" spans="1:2">
      <c r="A20" s="3">
        <v>780</v>
      </c>
      <c r="B20">
        <v>61918318000</v>
      </c>
    </row>
    <row r="21" spans="1:2">
      <c r="A21" s="3">
        <v>703</v>
      </c>
      <c r="B21">
        <v>74204208000</v>
      </c>
    </row>
    <row r="22" spans="1:2">
      <c r="A22" s="3">
        <v>725</v>
      </c>
      <c r="B22">
        <v>98250400000</v>
      </c>
    </row>
    <row r="23" spans="1:2">
      <c r="A23" s="3">
        <v>866</v>
      </c>
      <c r="B23">
        <v>106622950000</v>
      </c>
    </row>
    <row r="24" spans="1:2">
      <c r="A24" s="3">
        <v>967</v>
      </c>
      <c r="B24">
        <v>80028189000</v>
      </c>
    </row>
    <row r="25" spans="1:2">
      <c r="A25" s="3">
        <v>706</v>
      </c>
      <c r="B25">
        <v>106936200000</v>
      </c>
    </row>
    <row r="26" spans="1:2">
      <c r="A26" s="24">
        <v>572</v>
      </c>
      <c r="B26">
        <v>52450662000</v>
      </c>
    </row>
    <row r="27" spans="1:2">
      <c r="A27" s="24">
        <v>526</v>
      </c>
      <c r="B27">
        <v>53459560000</v>
      </c>
    </row>
    <row r="28" spans="1:2">
      <c r="A28" s="24">
        <v>524</v>
      </c>
      <c r="B28">
        <v>62225044000</v>
      </c>
    </row>
    <row r="29" spans="1:2">
      <c r="A29" s="24">
        <v>633</v>
      </c>
      <c r="B29">
        <v>69530219000</v>
      </c>
    </row>
    <row r="30" spans="1:2">
      <c r="A30" s="24">
        <v>690</v>
      </c>
      <c r="B30">
        <v>93402100000</v>
      </c>
    </row>
    <row r="31" spans="1:2">
      <c r="A31" s="24">
        <v>870</v>
      </c>
      <c r="B31">
        <v>120696840000</v>
      </c>
    </row>
    <row r="32" spans="1:2">
      <c r="A32" s="24">
        <v>914</v>
      </c>
      <c r="B32">
        <v>101452520000</v>
      </c>
    </row>
    <row r="33" spans="1:2">
      <c r="A33" s="24">
        <v>493</v>
      </c>
      <c r="B33">
        <v>86931060000</v>
      </c>
    </row>
    <row r="34" spans="1:2">
      <c r="A34" s="16">
        <v>99</v>
      </c>
      <c r="B34">
        <v>31242546000</v>
      </c>
    </row>
    <row r="35" spans="1:2">
      <c r="A35" s="16">
        <v>140</v>
      </c>
      <c r="B35">
        <v>50667044000</v>
      </c>
    </row>
    <row r="36" spans="1:2">
      <c r="A36" s="16">
        <v>81</v>
      </c>
      <c r="B36">
        <v>66926692000</v>
      </c>
    </row>
    <row r="37" spans="1:2">
      <c r="A37" s="16">
        <v>155</v>
      </c>
      <c r="B37">
        <v>95123664000</v>
      </c>
    </row>
    <row r="38" spans="1:2">
      <c r="A38" s="16">
        <v>229</v>
      </c>
      <c r="B38">
        <v>114630560000</v>
      </c>
    </row>
    <row r="39" spans="1:2">
      <c r="A39" s="16">
        <v>332</v>
      </c>
      <c r="B39">
        <v>140335790000</v>
      </c>
    </row>
    <row r="40" spans="1:2">
      <c r="A40" s="16">
        <v>613</v>
      </c>
      <c r="B40">
        <v>158808000000</v>
      </c>
    </row>
    <row r="41" spans="1:2">
      <c r="A41" s="16">
        <v>835</v>
      </c>
      <c r="B41">
        <v>240304380000</v>
      </c>
    </row>
    <row r="42" spans="1:2">
      <c r="A42" s="16">
        <v>120</v>
      </c>
      <c r="B42">
        <v>66838506000</v>
      </c>
    </row>
    <row r="43" spans="1:2">
      <c r="A43" s="16">
        <v>358</v>
      </c>
      <c r="B43">
        <v>32234784000</v>
      </c>
    </row>
    <row r="44" spans="1:2">
      <c r="A44" s="16">
        <v>259</v>
      </c>
      <c r="B44">
        <v>25504650000</v>
      </c>
    </row>
    <row r="45" spans="1:2">
      <c r="A45" s="16">
        <v>343</v>
      </c>
      <c r="B45">
        <v>30912384000</v>
      </c>
    </row>
    <row r="46" spans="1:2">
      <c r="A46" s="16">
        <v>436</v>
      </c>
      <c r="B46">
        <v>49238172000</v>
      </c>
    </row>
    <row r="47" spans="1:2">
      <c r="A47" s="16">
        <v>266</v>
      </c>
      <c r="B47">
        <v>65227000000</v>
      </c>
    </row>
    <row r="48" spans="1:2">
      <c r="A48" s="16">
        <v>224</v>
      </c>
      <c r="B48">
        <v>86709199999.999985</v>
      </c>
    </row>
    <row r="49" spans="1:2">
      <c r="A49" s="16">
        <v>437</v>
      </c>
      <c r="B49">
        <v>100281600000</v>
      </c>
    </row>
    <row r="50" spans="1:2">
      <c r="A50" s="16">
        <v>48</v>
      </c>
      <c r="B50">
        <v>50332156000</v>
      </c>
    </row>
    <row r="51" spans="1:2">
      <c r="A51" s="16">
        <v>174</v>
      </c>
      <c r="B51">
        <v>30790536000</v>
      </c>
    </row>
    <row r="52" spans="1:2">
      <c r="A52" s="16">
        <v>313</v>
      </c>
      <c r="B52">
        <v>27454080000</v>
      </c>
    </row>
    <row r="53" spans="1:2">
      <c r="A53" s="16">
        <v>240</v>
      </c>
      <c r="B53">
        <v>35881780000</v>
      </c>
    </row>
    <row r="54" spans="1:2">
      <c r="A54" s="16">
        <v>264</v>
      </c>
      <c r="B54">
        <v>48158738000</v>
      </c>
    </row>
    <row r="55" spans="1:2">
      <c r="A55" s="16">
        <v>221</v>
      </c>
      <c r="B55">
        <v>69972000000</v>
      </c>
    </row>
    <row r="56" spans="1:2">
      <c r="A56" s="16">
        <v>205</v>
      </c>
      <c r="B56">
        <v>84419579999.999985</v>
      </c>
    </row>
    <row r="57" spans="1:2">
      <c r="A57" s="16">
        <v>229</v>
      </c>
      <c r="B57">
        <v>103434240000</v>
      </c>
    </row>
    <row r="58" spans="1:2">
      <c r="A58" s="16">
        <v>184</v>
      </c>
      <c r="B58">
        <v>44544272000</v>
      </c>
    </row>
    <row r="59" spans="1:2">
      <c r="A59" s="16">
        <v>67</v>
      </c>
      <c r="B59">
        <v>50525772000</v>
      </c>
    </row>
    <row r="60" spans="1:2">
      <c r="A60" s="16">
        <v>233</v>
      </c>
      <c r="B60">
        <v>75519360000</v>
      </c>
    </row>
    <row r="61" spans="1:2">
      <c r="A61" s="16">
        <v>378</v>
      </c>
      <c r="B61">
        <v>98819640000</v>
      </c>
    </row>
    <row r="62" spans="1:2">
      <c r="A62" s="16">
        <v>341</v>
      </c>
      <c r="B62">
        <v>120865330000</v>
      </c>
    </row>
    <row r="63" spans="1:2">
      <c r="A63" s="16">
        <v>385</v>
      </c>
      <c r="B63">
        <v>146669550000</v>
      </c>
    </row>
    <row r="64" spans="1:2">
      <c r="A64" s="16">
        <v>323</v>
      </c>
      <c r="B64">
        <v>158294480000</v>
      </c>
    </row>
    <row r="65" spans="1:2">
      <c r="A65" s="16">
        <v>591</v>
      </c>
      <c r="B65">
        <v>176319190000</v>
      </c>
    </row>
    <row r="66" spans="1:2">
      <c r="A66" s="16">
        <v>955</v>
      </c>
      <c r="B66">
        <v>259394940000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Sheet2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 Mahammod</dc:creator>
  <cp:lastModifiedBy>Rifat Mahammod</cp:lastModifiedBy>
  <dcterms:created xsi:type="dcterms:W3CDTF">2015-06-05T18:17:20Z</dcterms:created>
  <dcterms:modified xsi:type="dcterms:W3CDTF">2021-05-23T15:54:30Z</dcterms:modified>
</cp:coreProperties>
</file>