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SPK-Pemilihan-HP\Data HP Excel\"/>
    </mc:Choice>
  </mc:AlternateContent>
  <xr:revisionPtr revIDLastSave="0" documentId="13_ncr:1_{E3247CB6-4FA5-438C-93B7-E31645FFD6F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HP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B35" i="3" l="1"/>
  <c r="B54" i="3" s="1"/>
  <c r="B34" i="3"/>
  <c r="B53" i="3" s="1"/>
  <c r="B33" i="3"/>
  <c r="B52" i="3" s="1"/>
  <c r="B32" i="3"/>
  <c r="B51" i="3" s="1"/>
  <c r="B31" i="3"/>
  <c r="B50" i="3" s="1"/>
  <c r="B30" i="3"/>
  <c r="B49" i="3" s="1"/>
  <c r="B29" i="3"/>
  <c r="B48" i="3" s="1"/>
  <c r="B28" i="3"/>
  <c r="B47" i="3" s="1"/>
  <c r="B27" i="3"/>
  <c r="B46" i="3" s="1"/>
  <c r="B26" i="3"/>
  <c r="B45" i="3" s="1"/>
  <c r="B25" i="3"/>
  <c r="B44" i="3" s="1"/>
  <c r="B24" i="3"/>
  <c r="B43" i="3" s="1"/>
  <c r="B23" i="3"/>
  <c r="B42" i="3" s="1"/>
  <c r="B22" i="3"/>
  <c r="B41" i="3" s="1"/>
  <c r="B21" i="3"/>
  <c r="B40" i="3" s="1"/>
  <c r="J3" i="3"/>
  <c r="D35" i="3" s="1"/>
  <c r="D54" i="3" s="1"/>
  <c r="K3" i="3"/>
  <c r="E21" i="3" s="1"/>
  <c r="E40" i="3" s="1"/>
  <c r="L3" i="3"/>
  <c r="F21" i="3" s="1"/>
  <c r="F40" i="3" s="1"/>
  <c r="I3" i="3"/>
  <c r="C22" i="3" s="1"/>
  <c r="C41" i="3" s="1"/>
  <c r="B61" i="3" l="1"/>
  <c r="B60" i="3"/>
  <c r="C23" i="3"/>
  <c r="C42" i="3" s="1"/>
  <c r="C27" i="3"/>
  <c r="C46" i="3" s="1"/>
  <c r="C35" i="3"/>
  <c r="C54" i="3" s="1"/>
  <c r="C28" i="3"/>
  <c r="C47" i="3" s="1"/>
  <c r="F22" i="3"/>
  <c r="F41" i="3" s="1"/>
  <c r="C25" i="3"/>
  <c r="C44" i="3" s="1"/>
  <c r="C29" i="3"/>
  <c r="C48" i="3" s="1"/>
  <c r="C33" i="3"/>
  <c r="C52" i="3" s="1"/>
  <c r="C31" i="3"/>
  <c r="C50" i="3" s="1"/>
  <c r="C24" i="3"/>
  <c r="C43" i="3" s="1"/>
  <c r="C32" i="3"/>
  <c r="C51" i="3" s="1"/>
  <c r="C26" i="3"/>
  <c r="C45" i="3" s="1"/>
  <c r="C30" i="3"/>
  <c r="C49" i="3" s="1"/>
  <c r="C34" i="3"/>
  <c r="C53" i="3" s="1"/>
  <c r="D21" i="3"/>
  <c r="D40" i="3" s="1"/>
  <c r="E22" i="3"/>
  <c r="E41" i="3" s="1"/>
  <c r="F23" i="3"/>
  <c r="F42" i="3" s="1"/>
  <c r="F24" i="3"/>
  <c r="F43" i="3" s="1"/>
  <c r="F25" i="3"/>
  <c r="F44" i="3" s="1"/>
  <c r="F26" i="3"/>
  <c r="F45" i="3" s="1"/>
  <c r="F27" i="3"/>
  <c r="F46" i="3" s="1"/>
  <c r="F28" i="3"/>
  <c r="F47" i="3" s="1"/>
  <c r="F29" i="3"/>
  <c r="F48" i="3" s="1"/>
  <c r="F30" i="3"/>
  <c r="F49" i="3" s="1"/>
  <c r="F31" i="3"/>
  <c r="F50" i="3" s="1"/>
  <c r="F32" i="3"/>
  <c r="F51" i="3" s="1"/>
  <c r="F33" i="3"/>
  <c r="F52" i="3" s="1"/>
  <c r="F34" i="3"/>
  <c r="F53" i="3" s="1"/>
  <c r="F35" i="3"/>
  <c r="F54" i="3" s="1"/>
  <c r="C21" i="3"/>
  <c r="C40" i="3" s="1"/>
  <c r="D22" i="3"/>
  <c r="D41" i="3" s="1"/>
  <c r="E23" i="3"/>
  <c r="E42" i="3" s="1"/>
  <c r="E24" i="3"/>
  <c r="E43" i="3" s="1"/>
  <c r="E25" i="3"/>
  <c r="E44" i="3" s="1"/>
  <c r="E26" i="3"/>
  <c r="E45" i="3" s="1"/>
  <c r="E27" i="3"/>
  <c r="E46" i="3" s="1"/>
  <c r="E28" i="3"/>
  <c r="E47" i="3" s="1"/>
  <c r="E29" i="3"/>
  <c r="E48" i="3" s="1"/>
  <c r="E30" i="3"/>
  <c r="E49" i="3" s="1"/>
  <c r="E31" i="3"/>
  <c r="E50" i="3" s="1"/>
  <c r="E32" i="3"/>
  <c r="E51" i="3" s="1"/>
  <c r="E33" i="3"/>
  <c r="E52" i="3" s="1"/>
  <c r="E34" i="3"/>
  <c r="E53" i="3" s="1"/>
  <c r="E35" i="3"/>
  <c r="E54" i="3" s="1"/>
  <c r="D23" i="3"/>
  <c r="D42" i="3" s="1"/>
  <c r="D24" i="3"/>
  <c r="D43" i="3" s="1"/>
  <c r="D25" i="3"/>
  <c r="D44" i="3" s="1"/>
  <c r="D26" i="3"/>
  <c r="D45" i="3" s="1"/>
  <c r="D27" i="3"/>
  <c r="D46" i="3" s="1"/>
  <c r="D28" i="3"/>
  <c r="D47" i="3" s="1"/>
  <c r="D29" i="3"/>
  <c r="D48" i="3" s="1"/>
  <c r="D30" i="3"/>
  <c r="D49" i="3" s="1"/>
  <c r="D31" i="3"/>
  <c r="D50" i="3" s="1"/>
  <c r="D32" i="3"/>
  <c r="D51" i="3" s="1"/>
  <c r="D33" i="3"/>
  <c r="D52" i="3" s="1"/>
  <c r="D34" i="3"/>
  <c r="D53" i="3" s="1"/>
  <c r="F61" i="3" l="1"/>
  <c r="E61" i="3"/>
  <c r="F60" i="3"/>
  <c r="E60" i="3"/>
  <c r="C61" i="3"/>
  <c r="C60" i="3"/>
  <c r="D61" i="3"/>
  <c r="D60" i="3"/>
  <c r="B66" i="3" l="1"/>
  <c r="B67" i="3"/>
  <c r="E77" i="3"/>
  <c r="E66" i="3"/>
  <c r="E71" i="3"/>
  <c r="E72" i="3"/>
  <c r="E67" i="3"/>
  <c r="E69" i="3"/>
  <c r="E80" i="3"/>
  <c r="E73" i="3"/>
  <c r="E79" i="3"/>
  <c r="E74" i="3"/>
  <c r="E78" i="3"/>
  <c r="B80" i="3"/>
  <c r="B72" i="3"/>
  <c r="B79" i="3"/>
  <c r="B75" i="3"/>
  <c r="B71" i="3"/>
  <c r="B73" i="3"/>
  <c r="B76" i="3"/>
  <c r="B78" i="3"/>
  <c r="B74" i="3"/>
  <c r="B70" i="3"/>
  <c r="B77" i="3"/>
  <c r="B69" i="3"/>
  <c r="B68" i="3"/>
  <c r="E70" i="3"/>
  <c r="E75" i="3"/>
  <c r="E68" i="3"/>
  <c r="E76" i="3"/>
  <c r="B95" i="3" l="1"/>
  <c r="B84" i="3"/>
  <c r="B85" i="3"/>
  <c r="B88" i="3"/>
  <c r="B89" i="3"/>
  <c r="B98" i="3"/>
  <c r="B86" i="3"/>
  <c r="B92" i="3"/>
  <c r="B90" i="3"/>
  <c r="B96" i="3"/>
  <c r="B97" i="3"/>
  <c r="B93" i="3"/>
  <c r="B87" i="3"/>
  <c r="B94" i="3"/>
  <c r="B91" i="3"/>
  <c r="B99" i="3" l="1"/>
  <c r="C99" i="3" s="1"/>
</calcChain>
</file>

<file path=xl/sharedStrings.xml><?xml version="1.0" encoding="utf-8"?>
<sst xmlns="http://schemas.openxmlformats.org/spreadsheetml/2006/main" count="309" uniqueCount="147">
  <si>
    <t>Kriteria</t>
  </si>
  <si>
    <t>C1</t>
  </si>
  <si>
    <t>C2</t>
  </si>
  <si>
    <t>C3</t>
  </si>
  <si>
    <t>C4</t>
  </si>
  <si>
    <t>C5</t>
  </si>
  <si>
    <t>No</t>
  </si>
  <si>
    <t>Oppo Neo 7</t>
  </si>
  <si>
    <t>Oppo A83</t>
  </si>
  <si>
    <t>Sony Xperia Z1</t>
  </si>
  <si>
    <t>Xiaomi Redmi Note 4x</t>
  </si>
  <si>
    <t>Realme 2 Pro</t>
  </si>
  <si>
    <t>Vivo Y91</t>
  </si>
  <si>
    <t>Nokia 5</t>
  </si>
  <si>
    <t>Rp. 1.700.000</t>
  </si>
  <si>
    <t>Rp. 1.899.000</t>
  </si>
  <si>
    <t>Rp. 1.250.000</t>
  </si>
  <si>
    <t>1 GB</t>
  </si>
  <si>
    <t>6 GB</t>
  </si>
  <si>
    <t>2 GB</t>
  </si>
  <si>
    <t>3 GB</t>
  </si>
  <si>
    <t>4 GB</t>
  </si>
  <si>
    <t>16 GB</t>
  </si>
  <si>
    <t>64 GB</t>
  </si>
  <si>
    <t>32 GB</t>
  </si>
  <si>
    <t>Quadcore</t>
  </si>
  <si>
    <t>Octacore</t>
  </si>
  <si>
    <t>8 MP</t>
  </si>
  <si>
    <t>13 MP</t>
  </si>
  <si>
    <t>20.7 MP</t>
  </si>
  <si>
    <t>16 MP</t>
  </si>
  <si>
    <t>12 MP</t>
  </si>
  <si>
    <t>Rp. 1.530.000</t>
  </si>
  <si>
    <t>Rp. 2.949.000</t>
  </si>
  <si>
    <t>Rp. 1.709.000</t>
  </si>
  <si>
    <t>8 GB</t>
  </si>
  <si>
    <t>Rp. 1.625.000</t>
  </si>
  <si>
    <t>Sub Kriteria</t>
  </si>
  <si>
    <t>Bobot</t>
  </si>
  <si>
    <t>Harga</t>
  </si>
  <si>
    <t>&lt; 1 Juta</t>
  </si>
  <si>
    <t>1- 3 Juta</t>
  </si>
  <si>
    <t>3 - 4 Juta</t>
  </si>
  <si>
    <t>4 - 5 Juta</t>
  </si>
  <si>
    <t>&gt; 5 Juta</t>
  </si>
  <si>
    <t>0 - 1 Gb</t>
  </si>
  <si>
    <t>2 Gb</t>
  </si>
  <si>
    <t>3 Gb</t>
  </si>
  <si>
    <t>4 Gb</t>
  </si>
  <si>
    <t>&gt; 4 Gb</t>
  </si>
  <si>
    <t>0 - 4 Gb</t>
  </si>
  <si>
    <t>8 Gb</t>
  </si>
  <si>
    <t>16 Gb</t>
  </si>
  <si>
    <t>32 Gb</t>
  </si>
  <si>
    <t>&gt; 32 Gb</t>
  </si>
  <si>
    <t>Dualcore</t>
  </si>
  <si>
    <t>&gt; 13 Mp</t>
  </si>
  <si>
    <t>8 - 13 Mp</t>
  </si>
  <si>
    <t>Kamera</t>
  </si>
  <si>
    <t>Processor</t>
  </si>
  <si>
    <t>Memori</t>
  </si>
  <si>
    <t>Ram</t>
  </si>
  <si>
    <t>RAM</t>
  </si>
  <si>
    <t>Cost</t>
  </si>
  <si>
    <t>Benefit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</si>
  <si>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</si>
  <si>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</si>
  <si>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</si>
  <si>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</si>
  <si>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</si>
  <si>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</si>
  <si>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</si>
  <si>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</si>
  <si>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</si>
  <si>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</si>
  <si>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</si>
  <si>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</si>
  <si>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</si>
  <si>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</si>
  <si>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</si>
  <si>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NORMALISASI "R"</t>
  </si>
  <si>
    <t>15 perbandingan</t>
  </si>
  <si>
    <t>0 - 5 Mp</t>
  </si>
  <si>
    <t>W</t>
  </si>
  <si>
    <t>rating bobot ternomalisasi "Y"  Y=w*r</t>
  </si>
  <si>
    <t>benefit</t>
  </si>
  <si>
    <t>Matrik Solusi ideal positif dan negatif</t>
  </si>
  <si>
    <t>Y+</t>
  </si>
  <si>
    <t>Y-</t>
  </si>
  <si>
    <t>min</t>
  </si>
  <si>
    <t>max</t>
  </si>
  <si>
    <t>Jarak antara nilai terbobot setiap alternatif terhadap solusi ideal positif</t>
  </si>
  <si>
    <t>D1</t>
  </si>
  <si>
    <t>D2</t>
  </si>
  <si>
    <t>D3</t>
  </si>
  <si>
    <t>D4</t>
  </si>
  <si>
    <t>D5</t>
  </si>
  <si>
    <t>D6</t>
  </si>
  <si>
    <t>D7</t>
  </si>
  <si>
    <t>+</t>
  </si>
  <si>
    <t>-</t>
  </si>
  <si>
    <t>D8</t>
  </si>
  <si>
    <t>D9</t>
  </si>
  <si>
    <t>D10</t>
  </si>
  <si>
    <t>D11</t>
  </si>
  <si>
    <t>D12</t>
  </si>
  <si>
    <t>D13</t>
  </si>
  <si>
    <t>D14</t>
  </si>
  <si>
    <t>D15</t>
  </si>
  <si>
    <t>Nilai Preferensi untuk Setiap alternatif (V)</t>
  </si>
  <si>
    <t>alternatif</t>
  </si>
  <si>
    <t>LG K4 LTE</t>
  </si>
  <si>
    <t>Rp. 745.000</t>
  </si>
  <si>
    <t>5 MP</t>
  </si>
  <si>
    <t>Mito A880</t>
  </si>
  <si>
    <t>Rp. 550.000</t>
  </si>
  <si>
    <t>ASIAFONE ULTIMA</t>
  </si>
  <si>
    <t>Rp. 749.000</t>
  </si>
  <si>
    <t>8  GB</t>
  </si>
  <si>
    <t>Google Pixel 2 XL</t>
  </si>
  <si>
    <t>Rp. 7.200.000</t>
  </si>
  <si>
    <t>Honor 8x</t>
  </si>
  <si>
    <t>Rp. 3.649.000</t>
  </si>
  <si>
    <t>128 GB</t>
  </si>
  <si>
    <t>20 MP</t>
  </si>
  <si>
    <t>Samsung Galaxy Note 9</t>
  </si>
  <si>
    <t>Rp. 11.200.000</t>
  </si>
  <si>
    <t>XIAOMI POCOPHONE F1</t>
  </si>
  <si>
    <t>Rp. 4.675.000</t>
  </si>
  <si>
    <t>6  GB</t>
  </si>
  <si>
    <t>evercross S45</t>
  </si>
  <si>
    <t>Rp. 580.000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</si>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</sst>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right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3" borderId="1" xfId="0" applyFont="1" applyFill="1" applyBorder="1"/>
    <xf numFmtId="0" fontId="0" fillId="13" borderId="1" xfId="0" applyFill="1" applyBorder="1"/>
    <xf numFmtId="0" fontId="0" fillId="0" borderId="0" xfId="0" applyFont="1" applyFill="1" applyBorder="1" applyAlignment="1"/>
    <xf numFmtId="0" fontId="0" fillId="14" borderId="1" xfId="0" applyFont="1" applyFill="1" applyBorder="1" applyAlignment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7" borderId="0" xfId="0" applyFill="1"/>
    <xf numFmtId="0" fontId="1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Normal="100" workbookViewId="0">
      <selection activeCell="B4" sqref="B4"/>
    </sheetView>
  </sheetViews>
  <sheetFormatPr defaultRowHeight="15" x14ac:dyDescent="0.25"/>
  <cols>
    <col min="1" max="1" width="6.42578125" customWidth="1"/>
    <col min="2" max="2" width="24.5703125" customWidth="1"/>
    <col min="3" max="3" width="14.42578125" customWidth="1"/>
    <col min="4" max="4" width="8.42578125" customWidth="1"/>
    <col min="5" max="5" width="8.7109375" customWidth="1"/>
    <col min="6" max="6" width="11.85546875" customWidth="1"/>
    <col min="8" max="8" width="2.5703125" customWidth="1"/>
    <col min="9" max="9" width="10.85546875" customWidth="1"/>
    <col min="10" max="10" width="12.42578125" customWidth="1"/>
    <col min="12" max="12" width="2.42578125" customWidth="1"/>
    <col min="14" max="14" width="12.28515625" customWidth="1"/>
  </cols>
  <sheetData>
    <row r="1" spans="1:15" x14ac:dyDescent="0.25">
      <c r="A1" s="1" t="s">
        <v>6</v>
      </c>
      <c r="B1" s="1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I1" s="44" t="s">
        <v>0</v>
      </c>
      <c r="J1" s="45"/>
      <c r="K1" s="46"/>
      <c r="M1" s="1" t="s">
        <v>0</v>
      </c>
      <c r="N1" s="1" t="s">
        <v>37</v>
      </c>
      <c r="O1" s="1" t="s">
        <v>38</v>
      </c>
    </row>
    <row r="2" spans="1:15" x14ac:dyDescent="0.25">
      <c r="A2" s="24">
        <v>1</v>
      </c>
      <c r="B2" s="25" t="s">
        <v>7</v>
      </c>
      <c r="C2" s="21" t="s">
        <v>14</v>
      </c>
      <c r="D2" s="22" t="s">
        <v>17</v>
      </c>
      <c r="E2" s="22" t="s">
        <v>22</v>
      </c>
      <c r="F2" s="22" t="s">
        <v>25</v>
      </c>
      <c r="G2" s="22" t="s">
        <v>27</v>
      </c>
      <c r="I2" s="11" t="s">
        <v>1</v>
      </c>
      <c r="J2" s="8" t="s">
        <v>39</v>
      </c>
      <c r="K2" s="12" t="s">
        <v>63</v>
      </c>
      <c r="M2" s="47" t="s">
        <v>39</v>
      </c>
      <c r="N2" s="8" t="s">
        <v>40</v>
      </c>
      <c r="O2" s="9">
        <v>5</v>
      </c>
    </row>
    <row r="3" spans="1:15" x14ac:dyDescent="0.25">
      <c r="A3" s="24">
        <v>2</v>
      </c>
      <c r="B3" s="25" t="s">
        <v>114</v>
      </c>
      <c r="C3" s="21" t="s">
        <v>115</v>
      </c>
      <c r="D3" s="22" t="s">
        <v>17</v>
      </c>
      <c r="E3" s="22" t="s">
        <v>35</v>
      </c>
      <c r="F3" s="22" t="s">
        <v>25</v>
      </c>
      <c r="G3" s="22" t="s">
        <v>113</v>
      </c>
      <c r="I3" s="13" t="s">
        <v>2</v>
      </c>
      <c r="J3" s="8" t="s">
        <v>62</v>
      </c>
      <c r="K3" s="14" t="s">
        <v>64</v>
      </c>
      <c r="M3" s="48"/>
      <c r="N3" s="8" t="s">
        <v>41</v>
      </c>
      <c r="O3" s="9">
        <v>4</v>
      </c>
    </row>
    <row r="4" spans="1:15" x14ac:dyDescent="0.25">
      <c r="A4" s="24">
        <v>3</v>
      </c>
      <c r="B4" s="25" t="s">
        <v>125</v>
      </c>
      <c r="C4" s="21" t="s">
        <v>126</v>
      </c>
      <c r="D4" s="22" t="s">
        <v>18</v>
      </c>
      <c r="E4" s="22" t="s">
        <v>123</v>
      </c>
      <c r="F4" s="22" t="s">
        <v>26</v>
      </c>
      <c r="G4" s="22" t="s">
        <v>31</v>
      </c>
      <c r="I4" s="15" t="s">
        <v>3</v>
      </c>
      <c r="J4" s="8" t="s">
        <v>60</v>
      </c>
      <c r="K4" s="14" t="s">
        <v>64</v>
      </c>
      <c r="M4" s="48"/>
      <c r="N4" s="8" t="s">
        <v>42</v>
      </c>
      <c r="O4" s="9">
        <v>3</v>
      </c>
    </row>
    <row r="5" spans="1:15" x14ac:dyDescent="0.25">
      <c r="A5" s="24">
        <v>4</v>
      </c>
      <c r="B5" s="25" t="s">
        <v>8</v>
      </c>
      <c r="C5" s="21" t="s">
        <v>15</v>
      </c>
      <c r="D5" s="22" t="s">
        <v>20</v>
      </c>
      <c r="E5" s="22" t="s">
        <v>24</v>
      </c>
      <c r="F5" s="22" t="s">
        <v>26</v>
      </c>
      <c r="G5" s="22" t="s">
        <v>28</v>
      </c>
      <c r="I5" s="16" t="s">
        <v>4</v>
      </c>
      <c r="J5" s="8" t="s">
        <v>59</v>
      </c>
      <c r="K5" s="14" t="s">
        <v>64</v>
      </c>
      <c r="M5" s="48"/>
      <c r="N5" s="10" t="s">
        <v>43</v>
      </c>
      <c r="O5" s="9">
        <v>2</v>
      </c>
    </row>
    <row r="6" spans="1:15" x14ac:dyDescent="0.25">
      <c r="A6" s="24">
        <v>5</v>
      </c>
      <c r="B6" s="25" t="s">
        <v>121</v>
      </c>
      <c r="C6" s="21" t="s">
        <v>122</v>
      </c>
      <c r="D6" s="22" t="s">
        <v>21</v>
      </c>
      <c r="E6" s="22" t="s">
        <v>123</v>
      </c>
      <c r="F6" s="22" t="s">
        <v>26</v>
      </c>
      <c r="G6" s="22" t="s">
        <v>124</v>
      </c>
      <c r="I6" s="17" t="s">
        <v>5</v>
      </c>
      <c r="J6" s="8" t="s">
        <v>58</v>
      </c>
      <c r="K6" s="14" t="s">
        <v>64</v>
      </c>
      <c r="M6" s="49"/>
      <c r="N6" s="8" t="s">
        <v>44</v>
      </c>
      <c r="O6" s="9">
        <v>1</v>
      </c>
    </row>
    <row r="7" spans="1:15" x14ac:dyDescent="0.25">
      <c r="A7" s="24">
        <v>6</v>
      </c>
      <c r="B7" s="25" t="s">
        <v>9</v>
      </c>
      <c r="C7" s="21" t="s">
        <v>16</v>
      </c>
      <c r="D7" s="22" t="s">
        <v>20</v>
      </c>
      <c r="E7" s="22" t="s">
        <v>24</v>
      </c>
      <c r="F7" s="22" t="s">
        <v>25</v>
      </c>
      <c r="G7" s="22" t="s">
        <v>29</v>
      </c>
      <c r="M7" s="50" t="s">
        <v>61</v>
      </c>
      <c r="N7" s="8" t="s">
        <v>45</v>
      </c>
      <c r="O7" s="9">
        <v>1</v>
      </c>
    </row>
    <row r="8" spans="1:15" x14ac:dyDescent="0.25">
      <c r="A8" s="24">
        <v>7</v>
      </c>
      <c r="B8" s="25" t="s">
        <v>116</v>
      </c>
      <c r="C8" s="21" t="s">
        <v>117</v>
      </c>
      <c r="D8" s="22" t="s">
        <v>17</v>
      </c>
      <c r="E8" s="22" t="s">
        <v>118</v>
      </c>
      <c r="F8" s="22" t="s">
        <v>25</v>
      </c>
      <c r="G8" s="22" t="s">
        <v>113</v>
      </c>
      <c r="M8" s="51"/>
      <c r="N8" s="8" t="s">
        <v>46</v>
      </c>
      <c r="O8" s="9">
        <v>2</v>
      </c>
    </row>
    <row r="9" spans="1:15" x14ac:dyDescent="0.25">
      <c r="A9" s="24">
        <v>8</v>
      </c>
      <c r="B9" s="25" t="s">
        <v>111</v>
      </c>
      <c r="C9" s="21" t="s">
        <v>112</v>
      </c>
      <c r="D9" s="22" t="s">
        <v>17</v>
      </c>
      <c r="E9" s="22" t="s">
        <v>35</v>
      </c>
      <c r="F9" s="22" t="s">
        <v>25</v>
      </c>
      <c r="G9" s="22" t="s">
        <v>113</v>
      </c>
      <c r="M9" s="51"/>
      <c r="N9" s="8" t="s">
        <v>47</v>
      </c>
      <c r="O9" s="9">
        <v>3</v>
      </c>
    </row>
    <row r="10" spans="1:15" x14ac:dyDescent="0.25">
      <c r="A10" s="24">
        <v>9</v>
      </c>
      <c r="B10" s="25" t="s">
        <v>119</v>
      </c>
      <c r="C10" s="21" t="s">
        <v>120</v>
      </c>
      <c r="D10" s="22" t="s">
        <v>21</v>
      </c>
      <c r="E10" s="22" t="s">
        <v>23</v>
      </c>
      <c r="F10" s="22" t="s">
        <v>26</v>
      </c>
      <c r="G10" s="22" t="s">
        <v>31</v>
      </c>
      <c r="M10" s="51"/>
      <c r="N10" s="8" t="s">
        <v>48</v>
      </c>
      <c r="O10" s="9">
        <v>4</v>
      </c>
    </row>
    <row r="11" spans="1:15" x14ac:dyDescent="0.25">
      <c r="A11" s="24">
        <v>10</v>
      </c>
      <c r="B11" s="25" t="s">
        <v>10</v>
      </c>
      <c r="C11" s="21" t="s">
        <v>32</v>
      </c>
      <c r="D11" s="22" t="s">
        <v>20</v>
      </c>
      <c r="E11" s="22" t="s">
        <v>24</v>
      </c>
      <c r="F11" s="22" t="s">
        <v>26</v>
      </c>
      <c r="G11" s="22" t="s">
        <v>28</v>
      </c>
      <c r="M11" s="52"/>
      <c r="N11" s="8" t="s">
        <v>49</v>
      </c>
      <c r="O11" s="9">
        <v>5</v>
      </c>
    </row>
    <row r="12" spans="1:15" x14ac:dyDescent="0.25">
      <c r="A12" s="24">
        <v>11</v>
      </c>
      <c r="B12" s="25" t="s">
        <v>11</v>
      </c>
      <c r="C12" s="21" t="s">
        <v>33</v>
      </c>
      <c r="D12" s="22" t="s">
        <v>21</v>
      </c>
      <c r="E12" s="22" t="s">
        <v>23</v>
      </c>
      <c r="F12" s="22" t="s">
        <v>26</v>
      </c>
      <c r="G12" s="22" t="s">
        <v>30</v>
      </c>
      <c r="M12" s="53" t="s">
        <v>60</v>
      </c>
      <c r="N12" s="8" t="s">
        <v>50</v>
      </c>
      <c r="O12" s="9">
        <v>1</v>
      </c>
    </row>
    <row r="13" spans="1:15" x14ac:dyDescent="0.25">
      <c r="A13" s="24">
        <v>12</v>
      </c>
      <c r="B13" s="25" t="s">
        <v>12</v>
      </c>
      <c r="C13" s="21" t="s">
        <v>34</v>
      </c>
      <c r="D13" s="22" t="s">
        <v>19</v>
      </c>
      <c r="E13" s="22" t="s">
        <v>22</v>
      </c>
      <c r="F13" s="22" t="s">
        <v>25</v>
      </c>
      <c r="G13" s="22" t="s">
        <v>28</v>
      </c>
      <c r="M13" s="54"/>
      <c r="N13" s="8" t="s">
        <v>51</v>
      </c>
      <c r="O13" s="9">
        <v>2</v>
      </c>
    </row>
    <row r="14" spans="1:15" x14ac:dyDescent="0.25">
      <c r="A14" s="24">
        <v>13</v>
      </c>
      <c r="B14" s="25" t="s">
        <v>127</v>
      </c>
      <c r="C14" s="21" t="s">
        <v>128</v>
      </c>
      <c r="D14" s="22" t="s">
        <v>129</v>
      </c>
      <c r="E14" s="22" t="s">
        <v>23</v>
      </c>
      <c r="F14" s="22" t="s">
        <v>26</v>
      </c>
      <c r="G14" s="22" t="s">
        <v>31</v>
      </c>
      <c r="M14" s="54"/>
      <c r="N14" s="8" t="s">
        <v>52</v>
      </c>
      <c r="O14" s="9">
        <v>3</v>
      </c>
    </row>
    <row r="15" spans="1:15" x14ac:dyDescent="0.25">
      <c r="A15" s="24">
        <v>14</v>
      </c>
      <c r="B15" s="25" t="s">
        <v>13</v>
      </c>
      <c r="C15" s="21" t="s">
        <v>36</v>
      </c>
      <c r="D15" s="22" t="s">
        <v>20</v>
      </c>
      <c r="E15" s="22" t="s">
        <v>22</v>
      </c>
      <c r="F15" s="22" t="s">
        <v>26</v>
      </c>
      <c r="G15" s="22" t="s">
        <v>28</v>
      </c>
      <c r="M15" s="54"/>
      <c r="N15" s="8" t="s">
        <v>53</v>
      </c>
      <c r="O15" s="9">
        <v>4</v>
      </c>
    </row>
    <row r="16" spans="1:15" x14ac:dyDescent="0.25">
      <c r="A16" s="24">
        <v>15</v>
      </c>
      <c r="B16" s="25" t="s">
        <v>130</v>
      </c>
      <c r="C16" s="21" t="s">
        <v>131</v>
      </c>
      <c r="D16" s="22" t="s">
        <v>17</v>
      </c>
      <c r="E16" s="22" t="s">
        <v>35</v>
      </c>
      <c r="F16" s="22" t="s">
        <v>25</v>
      </c>
      <c r="G16" s="22" t="s">
        <v>113</v>
      </c>
      <c r="M16" s="55"/>
      <c r="N16" s="8" t="s">
        <v>54</v>
      </c>
      <c r="O16" s="9">
        <v>5</v>
      </c>
    </row>
    <row r="17" spans="1:15" x14ac:dyDescent="0.25">
      <c r="M17" s="56" t="s">
        <v>59</v>
      </c>
      <c r="N17" s="8" t="s">
        <v>26</v>
      </c>
      <c r="O17" s="9">
        <v>5</v>
      </c>
    </row>
    <row r="18" spans="1:15" x14ac:dyDescent="0.25">
      <c r="M18" s="57"/>
      <c r="N18" s="8" t="s">
        <v>25</v>
      </c>
      <c r="O18" s="9">
        <v>3</v>
      </c>
    </row>
    <row r="19" spans="1:15" x14ac:dyDescent="0.25">
      <c r="A19" s="1" t="s">
        <v>6</v>
      </c>
      <c r="B19" s="1" t="s">
        <v>0</v>
      </c>
      <c r="C19" s="3" t="s">
        <v>1</v>
      </c>
      <c r="D19" s="4" t="s">
        <v>2</v>
      </c>
      <c r="E19" s="5" t="s">
        <v>3</v>
      </c>
      <c r="F19" s="6" t="s">
        <v>4</v>
      </c>
      <c r="G19" s="7" t="s">
        <v>5</v>
      </c>
      <c r="M19" s="58"/>
      <c r="N19" s="8" t="s">
        <v>55</v>
      </c>
      <c r="O19" s="9">
        <v>1</v>
      </c>
    </row>
    <row r="20" spans="1:15" x14ac:dyDescent="0.25">
      <c r="A20" s="23">
        <v>1</v>
      </c>
      <c r="B20" s="26" t="s">
        <v>7</v>
      </c>
      <c r="C20" s="36">
        <v>4</v>
      </c>
      <c r="D20" s="37">
        <v>1</v>
      </c>
      <c r="E20" s="37">
        <v>3</v>
      </c>
      <c r="F20" s="37">
        <v>3</v>
      </c>
      <c r="G20" s="37">
        <v>3</v>
      </c>
      <c r="M20" s="41" t="s">
        <v>58</v>
      </c>
      <c r="N20" s="8" t="s">
        <v>56</v>
      </c>
      <c r="O20" s="9">
        <v>5</v>
      </c>
    </row>
    <row r="21" spans="1:15" x14ac:dyDescent="0.25">
      <c r="A21" s="23">
        <v>2</v>
      </c>
      <c r="B21" s="25" t="s">
        <v>114</v>
      </c>
      <c r="C21" s="36">
        <v>5</v>
      </c>
      <c r="D21" s="37">
        <v>1</v>
      </c>
      <c r="E21" s="37">
        <v>2</v>
      </c>
      <c r="F21" s="37">
        <v>3</v>
      </c>
      <c r="G21" s="37">
        <v>1</v>
      </c>
      <c r="M21" s="42"/>
      <c r="N21" s="8" t="s">
        <v>57</v>
      </c>
      <c r="O21" s="9">
        <v>3</v>
      </c>
    </row>
    <row r="22" spans="1:15" x14ac:dyDescent="0.25">
      <c r="A22" s="23">
        <v>3</v>
      </c>
      <c r="B22" s="25" t="s">
        <v>125</v>
      </c>
      <c r="C22" s="36">
        <v>1</v>
      </c>
      <c r="D22" s="37">
        <v>5</v>
      </c>
      <c r="E22" s="37">
        <v>5</v>
      </c>
      <c r="F22" s="37">
        <v>5</v>
      </c>
      <c r="G22" s="37">
        <v>3</v>
      </c>
      <c r="M22" s="43"/>
      <c r="N22" s="8" t="s">
        <v>82</v>
      </c>
      <c r="O22" s="9">
        <v>1</v>
      </c>
    </row>
    <row r="23" spans="1:15" x14ac:dyDescent="0.25">
      <c r="A23" s="23">
        <v>4</v>
      </c>
      <c r="B23" s="26" t="s">
        <v>8</v>
      </c>
      <c r="C23" s="36">
        <v>4</v>
      </c>
      <c r="D23" s="37">
        <v>3</v>
      </c>
      <c r="E23" s="37">
        <v>4</v>
      </c>
      <c r="F23" s="37">
        <v>4</v>
      </c>
      <c r="G23" s="37">
        <v>3</v>
      </c>
    </row>
    <row r="24" spans="1:15" x14ac:dyDescent="0.25">
      <c r="A24" s="23">
        <v>5</v>
      </c>
      <c r="B24" s="25" t="s">
        <v>121</v>
      </c>
      <c r="C24" s="36">
        <v>3</v>
      </c>
      <c r="D24" s="37">
        <v>4</v>
      </c>
      <c r="E24" s="37">
        <v>5</v>
      </c>
      <c r="F24" s="37">
        <v>5</v>
      </c>
      <c r="G24" s="37">
        <v>5</v>
      </c>
    </row>
    <row r="25" spans="1:15" x14ac:dyDescent="0.25">
      <c r="A25" s="23">
        <v>6</v>
      </c>
      <c r="B25" s="26" t="s">
        <v>9</v>
      </c>
      <c r="C25" s="36">
        <v>4</v>
      </c>
      <c r="D25" s="37">
        <v>3</v>
      </c>
      <c r="E25" s="37">
        <v>4</v>
      </c>
      <c r="F25" s="37">
        <v>3</v>
      </c>
      <c r="G25" s="37">
        <v>5</v>
      </c>
    </row>
    <row r="26" spans="1:15" x14ac:dyDescent="0.25">
      <c r="A26" s="23">
        <v>7</v>
      </c>
      <c r="B26" s="25" t="s">
        <v>116</v>
      </c>
      <c r="C26" s="36">
        <v>5</v>
      </c>
      <c r="D26" s="37">
        <v>1</v>
      </c>
      <c r="E26" s="37">
        <v>2</v>
      </c>
      <c r="F26" s="37">
        <v>3</v>
      </c>
      <c r="G26" s="37">
        <v>1</v>
      </c>
    </row>
    <row r="27" spans="1:15" x14ac:dyDescent="0.25">
      <c r="A27" s="23">
        <v>8</v>
      </c>
      <c r="B27" s="25" t="s">
        <v>111</v>
      </c>
      <c r="C27" s="36">
        <v>5</v>
      </c>
      <c r="D27" s="37">
        <v>1</v>
      </c>
      <c r="E27" s="37">
        <v>2</v>
      </c>
      <c r="F27" s="37">
        <v>3</v>
      </c>
      <c r="G27" s="37">
        <v>1</v>
      </c>
    </row>
    <row r="28" spans="1:15" x14ac:dyDescent="0.25">
      <c r="A28" s="23">
        <v>9</v>
      </c>
      <c r="B28" s="25" t="s">
        <v>119</v>
      </c>
      <c r="C28" s="36">
        <v>5</v>
      </c>
      <c r="D28" s="37">
        <v>4</v>
      </c>
      <c r="E28" s="37">
        <v>5</v>
      </c>
      <c r="F28" s="37">
        <v>5</v>
      </c>
      <c r="G28" s="37">
        <v>3</v>
      </c>
    </row>
    <row r="29" spans="1:15" x14ac:dyDescent="0.25">
      <c r="A29" s="23">
        <v>10</v>
      </c>
      <c r="B29" s="26" t="s">
        <v>10</v>
      </c>
      <c r="C29" s="36">
        <v>4</v>
      </c>
      <c r="D29" s="37">
        <v>3</v>
      </c>
      <c r="E29" s="37">
        <v>4</v>
      </c>
      <c r="F29" s="37">
        <v>5</v>
      </c>
      <c r="G29" s="37">
        <v>3</v>
      </c>
    </row>
    <row r="30" spans="1:15" x14ac:dyDescent="0.25">
      <c r="A30" s="23">
        <v>11</v>
      </c>
      <c r="B30" s="26" t="s">
        <v>11</v>
      </c>
      <c r="C30" s="36">
        <v>4</v>
      </c>
      <c r="D30" s="37">
        <v>4</v>
      </c>
      <c r="E30" s="37">
        <v>5</v>
      </c>
      <c r="F30" s="37">
        <v>5</v>
      </c>
      <c r="G30" s="37">
        <v>5</v>
      </c>
    </row>
    <row r="31" spans="1:15" x14ac:dyDescent="0.25">
      <c r="A31" s="23">
        <v>12</v>
      </c>
      <c r="B31" s="26" t="s">
        <v>12</v>
      </c>
      <c r="C31" s="36">
        <v>4</v>
      </c>
      <c r="D31" s="37">
        <v>2</v>
      </c>
      <c r="E31" s="37">
        <v>3</v>
      </c>
      <c r="F31" s="37">
        <v>3</v>
      </c>
      <c r="G31" s="37">
        <v>3</v>
      </c>
    </row>
    <row r="32" spans="1:15" x14ac:dyDescent="0.25">
      <c r="A32" s="23">
        <v>13</v>
      </c>
      <c r="B32" s="25" t="s">
        <v>127</v>
      </c>
      <c r="C32" s="36">
        <v>2</v>
      </c>
      <c r="D32" s="37">
        <v>5</v>
      </c>
      <c r="E32" s="37">
        <v>5</v>
      </c>
      <c r="F32" s="37">
        <v>5</v>
      </c>
      <c r="G32" s="37">
        <v>3</v>
      </c>
    </row>
    <row r="33" spans="1:7" x14ac:dyDescent="0.25">
      <c r="A33" s="23">
        <v>14</v>
      </c>
      <c r="B33" s="26" t="s">
        <v>13</v>
      </c>
      <c r="C33" s="36">
        <v>4</v>
      </c>
      <c r="D33" s="37">
        <v>3</v>
      </c>
      <c r="E33" s="37">
        <v>3</v>
      </c>
      <c r="F33" s="37">
        <v>5</v>
      </c>
      <c r="G33" s="37">
        <v>3</v>
      </c>
    </row>
    <row r="34" spans="1:7" x14ac:dyDescent="0.25">
      <c r="A34" s="23">
        <v>15</v>
      </c>
      <c r="B34" s="25" t="s">
        <v>130</v>
      </c>
      <c r="C34" s="36">
        <v>5</v>
      </c>
      <c r="D34" s="37">
        <v>1</v>
      </c>
      <c r="E34" s="37">
        <v>2</v>
      </c>
      <c r="F34" s="37">
        <v>3</v>
      </c>
      <c r="G34" s="37">
        <v>1</v>
      </c>
    </row>
    <row r="35" spans="1:7" x14ac:dyDescent="0.25">
      <c r="C35" s="20" t="s">
        <v>63</v>
      </c>
      <c r="D35" s="20" t="s">
        <v>85</v>
      </c>
      <c r="E35" s="20" t="s">
        <v>85</v>
      </c>
      <c r="F35" s="20" t="s">
        <v>85</v>
      </c>
      <c r="G35" s="20" t="s">
        <v>85</v>
      </c>
    </row>
  </sheetData>
  <mergeCells count="6">
    <mergeCell ref="M20:M22"/>
    <mergeCell ref="I1:K1"/>
    <mergeCell ref="M2:M6"/>
    <mergeCell ref="M7:M11"/>
    <mergeCell ref="M12:M16"/>
    <mergeCell ref="M17:M19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tabSelected="1" zoomScaleNormal="100" workbookViewId="0">
      <selection activeCell="A3" sqref="A3"/>
    </sheetView>
  </sheetViews>
  <sheetFormatPr defaultRowHeight="15" x14ac:dyDescent="0.25"/>
  <sheetData>
    <row r="1" spans="1:18" x14ac:dyDescent="0.25">
      <c r="B1" s="20" t="s">
        <v>63</v>
      </c>
      <c r="C1" s="20" t="s">
        <v>85</v>
      </c>
      <c r="D1" s="20" t="s">
        <v>85</v>
      </c>
      <c r="E1" s="20" t="s">
        <v>85</v>
      </c>
      <c r="F1" s="20" t="s">
        <v>85</v>
      </c>
      <c r="H1" s="20" t="s">
        <v>81</v>
      </c>
    </row>
    <row r="2" spans="1:18" x14ac:dyDescent="0.25"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H2" s="3" t="s">
        <v>1</v>
      </c>
      <c r="I2" s="4" t="s">
        <v>2</v>
      </c>
      <c r="J2" s="5" t="s">
        <v>3</v>
      </c>
      <c r="K2" s="6" t="s">
        <v>4</v>
      </c>
      <c r="L2" s="7" t="s">
        <v>5</v>
      </c>
    </row>
    <row r="3" spans="1:18" x14ac:dyDescent="0.25">
      <c r="A3" s="18" t="s">
        <v>65</v>
      </c>
      <c r="B3" s="36">
        <v>4</v>
      </c>
      <c r="C3" s="37">
        <v>1</v>
      </c>
      <c r="D3" s="37">
        <v>3</v>
      </c>
      <c r="E3" s="37">
        <v>3</v>
      </c>
      <c r="F3" s="37">
        <v>3</v>
      </c>
      <c r="H3">
        <f>SQRT(SUM(B3^2,B4^2,B5^2,B6^2,B7^2,B8^2,B9^2,B10^2,B11^2,B12^2,B13^2,B14^2,B15^2,B16^2,B17^2))</f>
        <v>15.842979517754859</v>
      </c>
      <c r="I3">
        <f>SQRT(SUM(C3^2,C4^2,C5^2,C6^2,C7^2,C8^2,C9^2,C10^2,C11^2,C12^2,C13^2,C14^2,C15^2,C16^2,C17^2))</f>
        <v>11.958260743101398</v>
      </c>
      <c r="J3">
        <f t="shared" ref="J3:L3" si="0">SQRT(SUM(D3^2,D4^2,D5^2,D6^2,D7^2,D8^2,D9^2,D10^2,D11^2,D12^2,D13^2,D14^2,D15^2,D16^2,D17^2))</f>
        <v>14.696938456699069</v>
      </c>
      <c r="K3">
        <f t="shared" si="0"/>
        <v>15.937377450509228</v>
      </c>
      <c r="L3">
        <f t="shared" si="0"/>
        <v>12.288205727444508</v>
      </c>
    </row>
    <row r="4" spans="1:18" x14ac:dyDescent="0.25">
      <c r="A4" s="18" t="s">
        <v>66</v>
      </c>
      <c r="B4" s="36">
        <v>5</v>
      </c>
      <c r="C4" s="37">
        <v>1</v>
      </c>
      <c r="D4" s="37">
        <v>2</v>
      </c>
      <c r="E4" s="37">
        <v>3</v>
      </c>
      <c r="F4" s="37">
        <v>1</v>
      </c>
    </row>
    <row r="5" spans="1:18" x14ac:dyDescent="0.25">
      <c r="A5" s="18" t="s">
        <v>67</v>
      </c>
      <c r="B5" s="36">
        <v>1</v>
      </c>
      <c r="C5" s="37">
        <v>5</v>
      </c>
      <c r="D5" s="37">
        <v>5</v>
      </c>
      <c r="E5" s="37">
        <v>5</v>
      </c>
      <c r="F5" s="37">
        <v>3</v>
      </c>
    </row>
    <row r="6" spans="1:18" x14ac:dyDescent="0.25">
      <c r="A6" s="18" t="s">
        <v>68</v>
      </c>
      <c r="B6" s="36">
        <v>4</v>
      </c>
      <c r="C6" s="37">
        <v>3</v>
      </c>
      <c r="D6" s="37">
        <v>4</v>
      </c>
      <c r="E6" s="37">
        <v>4</v>
      </c>
      <c r="F6" s="37">
        <v>3</v>
      </c>
    </row>
    <row r="7" spans="1:18" x14ac:dyDescent="0.25">
      <c r="A7" s="18" t="s">
        <v>69</v>
      </c>
      <c r="B7" s="36">
        <v>3</v>
      </c>
      <c r="C7" s="37">
        <v>4</v>
      </c>
      <c r="D7" s="37">
        <v>5</v>
      </c>
      <c r="E7" s="37">
        <v>5</v>
      </c>
      <c r="F7" s="37">
        <v>5</v>
      </c>
    </row>
    <row r="8" spans="1:18" x14ac:dyDescent="0.25">
      <c r="A8" s="18" t="s">
        <v>70</v>
      </c>
      <c r="B8" s="36">
        <v>4</v>
      </c>
      <c r="C8" s="37">
        <v>3</v>
      </c>
      <c r="D8" s="37">
        <v>4</v>
      </c>
      <c r="E8" s="37">
        <v>3</v>
      </c>
      <c r="F8" s="37">
        <v>5</v>
      </c>
    </row>
    <row r="9" spans="1:18" x14ac:dyDescent="0.25">
      <c r="A9" s="18" t="s">
        <v>71</v>
      </c>
      <c r="B9" s="36">
        <v>5</v>
      </c>
      <c r="C9" s="37">
        <v>1</v>
      </c>
      <c r="D9" s="37">
        <v>2</v>
      </c>
      <c r="E9" s="37">
        <v>3</v>
      </c>
      <c r="F9" s="37">
        <v>1</v>
      </c>
      <c r="H9" s="59" t="s">
        <v>83</v>
      </c>
      <c r="I9" s="60"/>
      <c r="J9" s="60"/>
      <c r="K9" s="60"/>
      <c r="L9" s="60"/>
      <c r="N9" s="28">
        <v>1</v>
      </c>
      <c r="O9" s="28">
        <v>1</v>
      </c>
      <c r="P9" s="28">
        <v>3</v>
      </c>
      <c r="Q9" s="28">
        <v>5</v>
      </c>
      <c r="R9" s="28">
        <v>5</v>
      </c>
    </row>
    <row r="10" spans="1:18" x14ac:dyDescent="0.25">
      <c r="A10" s="18" t="s">
        <v>72</v>
      </c>
      <c r="B10" s="36">
        <v>5</v>
      </c>
      <c r="C10" s="37">
        <v>1</v>
      </c>
      <c r="D10" s="37">
        <v>2</v>
      </c>
      <c r="E10" s="37">
        <v>3</v>
      </c>
      <c r="F10" s="37">
        <v>1</v>
      </c>
      <c r="H10" s="28">
        <v>1</v>
      </c>
      <c r="I10" s="28">
        <v>5</v>
      </c>
      <c r="J10" s="28">
        <v>3</v>
      </c>
      <c r="K10" s="28">
        <v>1</v>
      </c>
      <c r="L10" s="28">
        <v>1</v>
      </c>
      <c r="N10" s="28">
        <v>3</v>
      </c>
      <c r="O10" s="28">
        <v>3</v>
      </c>
      <c r="P10" s="28">
        <v>3</v>
      </c>
      <c r="Q10" s="28">
        <v>1</v>
      </c>
      <c r="R10" s="28">
        <v>1</v>
      </c>
    </row>
    <row r="11" spans="1:18" x14ac:dyDescent="0.25">
      <c r="A11" s="18" t="s">
        <v>73</v>
      </c>
      <c r="B11" s="36">
        <v>5</v>
      </c>
      <c r="C11" s="37">
        <v>4</v>
      </c>
      <c r="D11" s="37">
        <v>5</v>
      </c>
      <c r="E11" s="37">
        <v>5</v>
      </c>
      <c r="F11" s="37">
        <v>3</v>
      </c>
      <c r="H11" s="27"/>
      <c r="I11" s="27"/>
    </row>
    <row r="12" spans="1:18" x14ac:dyDescent="0.25">
      <c r="A12" s="18" t="s">
        <v>74</v>
      </c>
      <c r="B12" s="36">
        <v>4</v>
      </c>
      <c r="C12" s="37">
        <v>3</v>
      </c>
      <c r="D12" s="37">
        <v>4</v>
      </c>
      <c r="E12" s="37">
        <v>5</v>
      </c>
      <c r="F12" s="37">
        <v>3</v>
      </c>
      <c r="H12" s="27"/>
      <c r="I12" s="27"/>
    </row>
    <row r="13" spans="1:18" x14ac:dyDescent="0.25">
      <c r="A13" s="18" t="s">
        <v>75</v>
      </c>
      <c r="B13" s="36">
        <v>4</v>
      </c>
      <c r="C13" s="37">
        <v>4</v>
      </c>
      <c r="D13" s="37">
        <v>5</v>
      </c>
      <c r="E13" s="37">
        <v>5</v>
      </c>
      <c r="F13" s="37">
        <v>5</v>
      </c>
    </row>
    <row r="14" spans="1:18" x14ac:dyDescent="0.25">
      <c r="A14" s="18" t="s">
        <v>76</v>
      </c>
      <c r="B14" s="36">
        <v>4</v>
      </c>
      <c r="C14" s="37">
        <v>2</v>
      </c>
      <c r="D14" s="37">
        <v>3</v>
      </c>
      <c r="E14" s="37">
        <v>3</v>
      </c>
      <c r="F14" s="37">
        <v>3</v>
      </c>
    </row>
    <row r="15" spans="1:18" x14ac:dyDescent="0.25">
      <c r="A15" s="18" t="s">
        <v>77</v>
      </c>
      <c r="B15" s="36">
        <v>2</v>
      </c>
      <c r="C15" s="37">
        <v>5</v>
      </c>
      <c r="D15" s="37">
        <v>5</v>
      </c>
      <c r="E15" s="37">
        <v>5</v>
      </c>
      <c r="F15" s="37">
        <v>3</v>
      </c>
    </row>
    <row r="16" spans="1:18" x14ac:dyDescent="0.25">
      <c r="A16" s="18" t="s">
        <v>78</v>
      </c>
      <c r="B16" s="36">
        <v>4</v>
      </c>
      <c r="C16" s="37">
        <v>3</v>
      </c>
      <c r="D16" s="37">
        <v>3</v>
      </c>
      <c r="E16" s="37">
        <v>5</v>
      </c>
      <c r="F16" s="37">
        <v>3</v>
      </c>
    </row>
    <row r="17" spans="1:6" x14ac:dyDescent="0.25">
      <c r="A17" s="18" t="s">
        <v>79</v>
      </c>
      <c r="B17" s="36">
        <v>5</v>
      </c>
      <c r="C17" s="37">
        <v>1</v>
      </c>
      <c r="D17" s="37">
        <v>2</v>
      </c>
      <c r="E17" s="37">
        <v>3</v>
      </c>
      <c r="F17" s="37">
        <v>1</v>
      </c>
    </row>
    <row r="19" spans="1:6" x14ac:dyDescent="0.25">
      <c r="A19" s="61" t="s">
        <v>80</v>
      </c>
      <c r="B19" s="61"/>
    </row>
    <row r="20" spans="1:6" x14ac:dyDescent="0.25">
      <c r="B20" s="3" t="s">
        <v>1</v>
      </c>
      <c r="C20" s="4" t="s">
        <v>2</v>
      </c>
      <c r="D20" s="5" t="s">
        <v>3</v>
      </c>
      <c r="E20" s="6" t="s">
        <v>4</v>
      </c>
      <c r="F20" s="7" t="s">
        <v>5</v>
      </c>
    </row>
    <row r="21" spans="1:6" x14ac:dyDescent="0.25">
      <c r="A21" s="19" t="s">
        <v>65</v>
      </c>
      <c r="B21">
        <f>B3/H3</f>
        <v>0.25247776123912125</v>
      </c>
      <c r="C21">
        <f t="shared" ref="C21:F21" si="1">C3/I3</f>
        <v>8.3624201000709081E-2</v>
      </c>
      <c r="D21">
        <f t="shared" si="1"/>
        <v>0.20412414523193151</v>
      </c>
      <c r="E21">
        <f t="shared" si="1"/>
        <v>0.18823674154144757</v>
      </c>
      <c r="F21">
        <f t="shared" si="1"/>
        <v>0.24413653763134782</v>
      </c>
    </row>
    <row r="22" spans="1:6" x14ac:dyDescent="0.25">
      <c r="A22" s="19" t="s">
        <v>66</v>
      </c>
      <c r="B22">
        <f>B4/H3</f>
        <v>0.31559720154890158</v>
      </c>
      <c r="C22">
        <f t="shared" ref="C22:F22" si="2">C4/I3</f>
        <v>8.3624201000709081E-2</v>
      </c>
      <c r="D22">
        <f t="shared" si="2"/>
        <v>0.13608276348795434</v>
      </c>
      <c r="E22">
        <f t="shared" si="2"/>
        <v>0.18823674154144757</v>
      </c>
      <c r="F22">
        <f t="shared" si="2"/>
        <v>8.1378845877115941E-2</v>
      </c>
    </row>
    <row r="23" spans="1:6" x14ac:dyDescent="0.25">
      <c r="A23" s="19" t="s">
        <v>67</v>
      </c>
      <c r="B23">
        <f>B5/H3</f>
        <v>6.3119440309780311E-2</v>
      </c>
      <c r="C23">
        <f t="shared" ref="C23:F23" si="3">C5/I3</f>
        <v>0.41812100500354538</v>
      </c>
      <c r="D23">
        <f t="shared" si="3"/>
        <v>0.34020690871988585</v>
      </c>
      <c r="E23">
        <f t="shared" si="3"/>
        <v>0.31372790256907929</v>
      </c>
      <c r="F23">
        <f t="shared" si="3"/>
        <v>0.24413653763134782</v>
      </c>
    </row>
    <row r="24" spans="1:6" x14ac:dyDescent="0.25">
      <c r="A24" s="19" t="s">
        <v>68</v>
      </c>
      <c r="B24">
        <f>B6/H3</f>
        <v>0.25247776123912125</v>
      </c>
      <c r="C24">
        <f t="shared" ref="C24:F24" si="4">C6/I3</f>
        <v>0.25087260300212721</v>
      </c>
      <c r="D24">
        <f t="shared" si="4"/>
        <v>0.27216552697590868</v>
      </c>
      <c r="E24">
        <f t="shared" si="4"/>
        <v>0.25098232205526344</v>
      </c>
      <c r="F24">
        <f t="shared" si="4"/>
        <v>0.24413653763134782</v>
      </c>
    </row>
    <row r="25" spans="1:6" x14ac:dyDescent="0.25">
      <c r="A25" s="19" t="s">
        <v>69</v>
      </c>
      <c r="B25">
        <f>B7/H3</f>
        <v>0.18935832092934096</v>
      </c>
      <c r="C25">
        <f t="shared" ref="C25:F25" si="5">C7/I3</f>
        <v>0.33449680400283632</v>
      </c>
      <c r="D25">
        <f t="shared" si="5"/>
        <v>0.34020690871988585</v>
      </c>
      <c r="E25">
        <f t="shared" si="5"/>
        <v>0.31372790256907929</v>
      </c>
      <c r="F25">
        <f t="shared" si="5"/>
        <v>0.40689422938557973</v>
      </c>
    </row>
    <row r="26" spans="1:6" x14ac:dyDescent="0.25">
      <c r="A26" s="19" t="s">
        <v>70</v>
      </c>
      <c r="B26">
        <f>B8/H3</f>
        <v>0.25247776123912125</v>
      </c>
      <c r="C26">
        <f t="shared" ref="C26:F26" si="6">C8/I3</f>
        <v>0.25087260300212721</v>
      </c>
      <c r="D26">
        <f t="shared" si="6"/>
        <v>0.27216552697590868</v>
      </c>
      <c r="E26">
        <f t="shared" si="6"/>
        <v>0.18823674154144757</v>
      </c>
      <c r="F26">
        <f t="shared" si="6"/>
        <v>0.40689422938557973</v>
      </c>
    </row>
    <row r="27" spans="1:6" x14ac:dyDescent="0.25">
      <c r="A27" s="19" t="s">
        <v>71</v>
      </c>
      <c r="B27">
        <f>B9/H3</f>
        <v>0.31559720154890158</v>
      </c>
      <c r="C27">
        <f t="shared" ref="C27:F27" si="7">C9/I3</f>
        <v>8.3624201000709081E-2</v>
      </c>
      <c r="D27">
        <f t="shared" si="7"/>
        <v>0.13608276348795434</v>
      </c>
      <c r="E27">
        <f t="shared" si="7"/>
        <v>0.18823674154144757</v>
      </c>
      <c r="F27">
        <f t="shared" si="7"/>
        <v>8.1378845877115941E-2</v>
      </c>
    </row>
    <row r="28" spans="1:6" x14ac:dyDescent="0.25">
      <c r="A28" s="19" t="s">
        <v>72</v>
      </c>
      <c r="B28">
        <f>B10/H3</f>
        <v>0.31559720154890158</v>
      </c>
      <c r="C28">
        <f t="shared" ref="C28:F28" si="8">C10/I3</f>
        <v>8.3624201000709081E-2</v>
      </c>
      <c r="D28">
        <f t="shared" si="8"/>
        <v>0.13608276348795434</v>
      </c>
      <c r="E28">
        <f t="shared" si="8"/>
        <v>0.18823674154144757</v>
      </c>
      <c r="F28">
        <f t="shared" si="8"/>
        <v>8.1378845877115941E-2</v>
      </c>
    </row>
    <row r="29" spans="1:6" x14ac:dyDescent="0.25">
      <c r="A29" s="19" t="s">
        <v>73</v>
      </c>
      <c r="B29">
        <f>B11/H3</f>
        <v>0.31559720154890158</v>
      </c>
      <c r="C29">
        <f t="shared" ref="C29:F29" si="9">C11/I3</f>
        <v>0.33449680400283632</v>
      </c>
      <c r="D29">
        <f t="shared" si="9"/>
        <v>0.34020690871988585</v>
      </c>
      <c r="E29">
        <f t="shared" si="9"/>
        <v>0.31372790256907929</v>
      </c>
      <c r="F29">
        <f t="shared" si="9"/>
        <v>0.24413653763134782</v>
      </c>
    </row>
    <row r="30" spans="1:6" x14ac:dyDescent="0.25">
      <c r="A30" s="19" t="s">
        <v>74</v>
      </c>
      <c r="B30">
        <f>B12/H3</f>
        <v>0.25247776123912125</v>
      </c>
      <c r="C30">
        <f t="shared" ref="C30:F30" si="10">C12/I3</f>
        <v>0.25087260300212721</v>
      </c>
      <c r="D30">
        <f t="shared" si="10"/>
        <v>0.27216552697590868</v>
      </c>
      <c r="E30">
        <f t="shared" si="10"/>
        <v>0.31372790256907929</v>
      </c>
      <c r="F30">
        <f t="shared" si="10"/>
        <v>0.24413653763134782</v>
      </c>
    </row>
    <row r="31" spans="1:6" x14ac:dyDescent="0.25">
      <c r="A31" s="19" t="s">
        <v>75</v>
      </c>
      <c r="B31">
        <f>B13/H3</f>
        <v>0.25247776123912125</v>
      </c>
      <c r="C31">
        <f t="shared" ref="C31:F31" si="11">C13/I3</f>
        <v>0.33449680400283632</v>
      </c>
      <c r="D31">
        <f t="shared" si="11"/>
        <v>0.34020690871988585</v>
      </c>
      <c r="E31">
        <f t="shared" si="11"/>
        <v>0.31372790256907929</v>
      </c>
      <c r="F31">
        <f t="shared" si="11"/>
        <v>0.40689422938557973</v>
      </c>
    </row>
    <row r="32" spans="1:6" x14ac:dyDescent="0.25">
      <c r="A32" s="19" t="s">
        <v>76</v>
      </c>
      <c r="B32">
        <f>B14/H3</f>
        <v>0.25247776123912125</v>
      </c>
      <c r="C32">
        <f t="shared" ref="C32:F32" si="12">C14/I3</f>
        <v>0.16724840200141816</v>
      </c>
      <c r="D32">
        <f t="shared" si="12"/>
        <v>0.20412414523193151</v>
      </c>
      <c r="E32">
        <f t="shared" si="12"/>
        <v>0.18823674154144757</v>
      </c>
      <c r="F32">
        <f t="shared" si="12"/>
        <v>0.24413653763134782</v>
      </c>
    </row>
    <row r="33" spans="1:6" x14ac:dyDescent="0.25">
      <c r="A33" s="19" t="s">
        <v>77</v>
      </c>
      <c r="B33">
        <f>B15/H3</f>
        <v>0.12623888061956062</v>
      </c>
      <c r="C33">
        <f t="shared" ref="C33:F33" si="13">C15/I3</f>
        <v>0.41812100500354538</v>
      </c>
      <c r="D33">
        <f t="shared" si="13"/>
        <v>0.34020690871988585</v>
      </c>
      <c r="E33">
        <f t="shared" si="13"/>
        <v>0.31372790256907929</v>
      </c>
      <c r="F33">
        <f t="shared" si="13"/>
        <v>0.24413653763134782</v>
      </c>
    </row>
    <row r="34" spans="1:6" x14ac:dyDescent="0.25">
      <c r="A34" s="19" t="s">
        <v>78</v>
      </c>
      <c r="B34">
        <f>B16/H3</f>
        <v>0.25247776123912125</v>
      </c>
      <c r="C34">
        <f t="shared" ref="C34:F34" si="14">C16/I3</f>
        <v>0.25087260300212721</v>
      </c>
      <c r="D34">
        <f t="shared" si="14"/>
        <v>0.20412414523193151</v>
      </c>
      <c r="E34">
        <f t="shared" si="14"/>
        <v>0.31372790256907929</v>
      </c>
      <c r="F34">
        <f t="shared" si="14"/>
        <v>0.24413653763134782</v>
      </c>
    </row>
    <row r="35" spans="1:6" x14ac:dyDescent="0.25">
      <c r="A35" s="19" t="s">
        <v>79</v>
      </c>
      <c r="B35">
        <f>B17/H3</f>
        <v>0.31559720154890158</v>
      </c>
      <c r="C35">
        <f t="shared" ref="C35:F35" si="15">C17/I3</f>
        <v>8.3624201000709081E-2</v>
      </c>
      <c r="D35">
        <f t="shared" si="15"/>
        <v>0.13608276348795434</v>
      </c>
      <c r="E35">
        <f t="shared" si="15"/>
        <v>0.18823674154144757</v>
      </c>
      <c r="F35">
        <f t="shared" si="15"/>
        <v>8.1378845877115941E-2</v>
      </c>
    </row>
    <row r="37" spans="1:6" x14ac:dyDescent="0.25">
      <c r="A37" s="20" t="s">
        <v>84</v>
      </c>
    </row>
    <row r="38" spans="1:6" x14ac:dyDescent="0.25">
      <c r="A38" s="61" t="s">
        <v>80</v>
      </c>
      <c r="B38" s="61"/>
    </row>
    <row r="39" spans="1:6" x14ac:dyDescent="0.25">
      <c r="B39" s="3" t="s">
        <v>1</v>
      </c>
      <c r="C39" s="4" t="s">
        <v>2</v>
      </c>
      <c r="D39" s="5" t="s">
        <v>3</v>
      </c>
      <c r="E39" s="6" t="s">
        <v>4</v>
      </c>
      <c r="F39" s="7" t="s">
        <v>5</v>
      </c>
    </row>
    <row r="40" spans="1:6" x14ac:dyDescent="0.25">
      <c r="A40" s="19" t="s">
        <v>65</v>
      </c>
      <c r="B40">
        <f>B21*H10</f>
        <v>0.25247776123912125</v>
      </c>
      <c r="C40">
        <f t="shared" ref="C40:F40" si="16">C21*I10</f>
        <v>0.41812100500354543</v>
      </c>
      <c r="D40">
        <f t="shared" si="16"/>
        <v>0.61237243569579447</v>
      </c>
      <c r="E40">
        <f t="shared" si="16"/>
        <v>0.18823674154144757</v>
      </c>
      <c r="F40">
        <f t="shared" si="16"/>
        <v>0.24413653763134782</v>
      </c>
    </row>
    <row r="41" spans="1:6" x14ac:dyDescent="0.25">
      <c r="A41" s="19" t="s">
        <v>66</v>
      </c>
      <c r="B41">
        <f>B22*H10</f>
        <v>0.31559720154890158</v>
      </c>
      <c r="C41">
        <f t="shared" ref="C41:F41" si="17">C22*I10</f>
        <v>0.41812100500354543</v>
      </c>
      <c r="D41">
        <f t="shared" si="17"/>
        <v>0.40824829046386302</v>
      </c>
      <c r="E41">
        <f t="shared" si="17"/>
        <v>0.18823674154144757</v>
      </c>
      <c r="F41">
        <f t="shared" si="17"/>
        <v>8.1378845877115941E-2</v>
      </c>
    </row>
    <row r="42" spans="1:6" x14ac:dyDescent="0.25">
      <c r="A42" s="19" t="s">
        <v>67</v>
      </c>
      <c r="B42">
        <f>B23*H10</f>
        <v>6.3119440309780311E-2</v>
      </c>
      <c r="C42">
        <f t="shared" ref="C42:F42" si="18">C23*I10</f>
        <v>2.090605025017727</v>
      </c>
      <c r="D42">
        <f t="shared" si="18"/>
        <v>1.0206207261596576</v>
      </c>
      <c r="E42">
        <f t="shared" si="18"/>
        <v>0.31372790256907929</v>
      </c>
      <c r="F42">
        <f t="shared" si="18"/>
        <v>0.24413653763134782</v>
      </c>
    </row>
    <row r="43" spans="1:6" x14ac:dyDescent="0.25">
      <c r="A43" s="19" t="s">
        <v>68</v>
      </c>
      <c r="B43">
        <f>B24*H10</f>
        <v>0.25247776123912125</v>
      </c>
      <c r="C43">
        <f t="shared" ref="C43:F43" si="19">C24*I10</f>
        <v>1.254363015010636</v>
      </c>
      <c r="D43">
        <f t="shared" si="19"/>
        <v>0.81649658092772603</v>
      </c>
      <c r="E43">
        <f t="shared" si="19"/>
        <v>0.25098232205526344</v>
      </c>
      <c r="F43">
        <f t="shared" si="19"/>
        <v>0.24413653763134782</v>
      </c>
    </row>
    <row r="44" spans="1:6" x14ac:dyDescent="0.25">
      <c r="A44" s="19" t="s">
        <v>69</v>
      </c>
      <c r="B44">
        <f>B25*H10</f>
        <v>0.18935832092934096</v>
      </c>
      <c r="C44">
        <f t="shared" ref="C44:F44" si="20">C25*I10</f>
        <v>1.6724840200141817</v>
      </c>
      <c r="D44">
        <f t="shared" si="20"/>
        <v>1.0206207261596576</v>
      </c>
      <c r="E44">
        <f t="shared" si="20"/>
        <v>0.31372790256907929</v>
      </c>
      <c r="F44">
        <f t="shared" si="20"/>
        <v>0.40689422938557973</v>
      </c>
    </row>
    <row r="45" spans="1:6" x14ac:dyDescent="0.25">
      <c r="A45" s="19" t="s">
        <v>70</v>
      </c>
      <c r="B45">
        <f>B26*H10</f>
        <v>0.25247776123912125</v>
      </c>
      <c r="C45">
        <f t="shared" ref="C45:F45" si="21">C26*I10</f>
        <v>1.254363015010636</v>
      </c>
      <c r="D45">
        <f t="shared" si="21"/>
        <v>0.81649658092772603</v>
      </c>
      <c r="E45">
        <f t="shared" si="21"/>
        <v>0.18823674154144757</v>
      </c>
      <c r="F45">
        <f t="shared" si="21"/>
        <v>0.40689422938557973</v>
      </c>
    </row>
    <row r="46" spans="1:6" x14ac:dyDescent="0.25">
      <c r="A46" s="19" t="s">
        <v>71</v>
      </c>
      <c r="B46">
        <f>B27*H10</f>
        <v>0.31559720154890158</v>
      </c>
      <c r="C46">
        <f t="shared" ref="C46:F46" si="22">C27*I10</f>
        <v>0.41812100500354543</v>
      </c>
      <c r="D46">
        <f t="shared" si="22"/>
        <v>0.40824829046386302</v>
      </c>
      <c r="E46">
        <f t="shared" si="22"/>
        <v>0.18823674154144757</v>
      </c>
      <c r="F46">
        <f t="shared" si="22"/>
        <v>8.1378845877115941E-2</v>
      </c>
    </row>
    <row r="47" spans="1:6" x14ac:dyDescent="0.25">
      <c r="A47" s="19" t="s">
        <v>72</v>
      </c>
      <c r="B47">
        <f>B28*H10</f>
        <v>0.31559720154890158</v>
      </c>
      <c r="C47">
        <f t="shared" ref="C47:F47" si="23">C28*I10</f>
        <v>0.41812100500354543</v>
      </c>
      <c r="D47">
        <f t="shared" si="23"/>
        <v>0.40824829046386302</v>
      </c>
      <c r="E47">
        <f t="shared" si="23"/>
        <v>0.18823674154144757</v>
      </c>
      <c r="F47">
        <f t="shared" si="23"/>
        <v>8.1378845877115941E-2</v>
      </c>
    </row>
    <row r="48" spans="1:6" x14ac:dyDescent="0.25">
      <c r="A48" s="19" t="s">
        <v>73</v>
      </c>
      <c r="B48">
        <f>B29*H10</f>
        <v>0.31559720154890158</v>
      </c>
      <c r="C48">
        <f t="shared" ref="C48:F48" si="24">C29*I10</f>
        <v>1.6724840200141817</v>
      </c>
      <c r="D48">
        <f t="shared" si="24"/>
        <v>1.0206207261596576</v>
      </c>
      <c r="E48">
        <f t="shared" si="24"/>
        <v>0.31372790256907929</v>
      </c>
      <c r="F48">
        <f t="shared" si="24"/>
        <v>0.24413653763134782</v>
      </c>
    </row>
    <row r="49" spans="1:13" x14ac:dyDescent="0.25">
      <c r="A49" s="19" t="s">
        <v>74</v>
      </c>
      <c r="B49">
        <f>B30*H10</f>
        <v>0.25247776123912125</v>
      </c>
      <c r="C49">
        <f t="shared" ref="C49:F49" si="25">C30*I10</f>
        <v>1.254363015010636</v>
      </c>
      <c r="D49">
        <f t="shared" si="25"/>
        <v>0.81649658092772603</v>
      </c>
      <c r="E49">
        <f t="shared" si="25"/>
        <v>0.31372790256907929</v>
      </c>
      <c r="F49">
        <f t="shared" si="25"/>
        <v>0.24413653763134782</v>
      </c>
    </row>
    <row r="50" spans="1:13" x14ac:dyDescent="0.25">
      <c r="A50" s="19" t="s">
        <v>75</v>
      </c>
      <c r="B50">
        <f>B31*H10</f>
        <v>0.25247776123912125</v>
      </c>
      <c r="C50">
        <f t="shared" ref="C50:F50" si="26">C31*I10</f>
        <v>1.6724840200141817</v>
      </c>
      <c r="D50">
        <f t="shared" si="26"/>
        <v>1.0206207261596576</v>
      </c>
      <c r="E50">
        <f t="shared" si="26"/>
        <v>0.31372790256907929</v>
      </c>
      <c r="F50">
        <f t="shared" si="26"/>
        <v>0.40689422938557973</v>
      </c>
    </row>
    <row r="51" spans="1:13" x14ac:dyDescent="0.25">
      <c r="A51" s="19" t="s">
        <v>76</v>
      </c>
      <c r="B51">
        <f>B32*H10</f>
        <v>0.25247776123912125</v>
      </c>
      <c r="C51">
        <f t="shared" ref="C51:F51" si="27">C32*I10</f>
        <v>0.83624201000709086</v>
      </c>
      <c r="D51">
        <f t="shared" si="27"/>
        <v>0.61237243569579447</v>
      </c>
      <c r="E51">
        <f t="shared" si="27"/>
        <v>0.18823674154144757</v>
      </c>
      <c r="F51">
        <f t="shared" si="27"/>
        <v>0.24413653763134782</v>
      </c>
    </row>
    <row r="52" spans="1:13" x14ac:dyDescent="0.25">
      <c r="A52" s="19" t="s">
        <v>77</v>
      </c>
      <c r="B52">
        <f>B33*H10</f>
        <v>0.12623888061956062</v>
      </c>
      <c r="C52">
        <f t="shared" ref="C52:F52" si="28">C33*I10</f>
        <v>2.090605025017727</v>
      </c>
      <c r="D52">
        <f t="shared" si="28"/>
        <v>1.0206207261596576</v>
      </c>
      <c r="E52">
        <f t="shared" si="28"/>
        <v>0.31372790256907929</v>
      </c>
      <c r="F52">
        <f t="shared" si="28"/>
        <v>0.24413653763134782</v>
      </c>
    </row>
    <row r="53" spans="1:13" x14ac:dyDescent="0.25">
      <c r="A53" s="19" t="s">
        <v>78</v>
      </c>
      <c r="B53">
        <f>B34*H10</f>
        <v>0.25247776123912125</v>
      </c>
      <c r="C53">
        <f t="shared" ref="C53:F53" si="29">C34*I10</f>
        <v>1.254363015010636</v>
      </c>
      <c r="D53">
        <f t="shared" si="29"/>
        <v>0.61237243569579447</v>
      </c>
      <c r="E53">
        <f t="shared" si="29"/>
        <v>0.31372790256907929</v>
      </c>
      <c r="F53">
        <f t="shared" si="29"/>
        <v>0.24413653763134782</v>
      </c>
    </row>
    <row r="54" spans="1:13" x14ac:dyDescent="0.25">
      <c r="A54" s="19" t="s">
        <v>79</v>
      </c>
      <c r="B54">
        <f>B35*H10</f>
        <v>0.31559720154890158</v>
      </c>
      <c r="C54">
        <f t="shared" ref="C54:F54" si="30">C35*I10</f>
        <v>0.41812100500354543</v>
      </c>
      <c r="D54">
        <f t="shared" si="30"/>
        <v>0.40824829046386302</v>
      </c>
      <c r="E54">
        <f t="shared" si="30"/>
        <v>0.18823674154144757</v>
      </c>
      <c r="F54">
        <f t="shared" si="30"/>
        <v>8.1378845877115941E-2</v>
      </c>
    </row>
    <row r="56" spans="1:13" x14ac:dyDescent="0.25">
      <c r="A56" s="29" t="s">
        <v>86</v>
      </c>
      <c r="B56" s="20"/>
      <c r="C56" s="20"/>
      <c r="D56" s="20"/>
    </row>
    <row r="57" spans="1:13" x14ac:dyDescent="0.25">
      <c r="A57" s="30" t="s">
        <v>87</v>
      </c>
      <c r="B57" s="2" t="s">
        <v>89</v>
      </c>
      <c r="C57" s="2" t="s">
        <v>90</v>
      </c>
      <c r="D57" s="2" t="s">
        <v>90</v>
      </c>
      <c r="E57" s="2" t="s">
        <v>90</v>
      </c>
      <c r="F57" s="2" t="s">
        <v>90</v>
      </c>
    </row>
    <row r="58" spans="1:13" x14ac:dyDescent="0.25">
      <c r="A58" s="31" t="s">
        <v>88</v>
      </c>
      <c r="B58" s="2" t="s">
        <v>90</v>
      </c>
      <c r="C58" s="2" t="s">
        <v>89</v>
      </c>
      <c r="D58" s="2" t="s">
        <v>89</v>
      </c>
      <c r="E58" s="2" t="s">
        <v>89</v>
      </c>
      <c r="F58" s="2" t="s">
        <v>89</v>
      </c>
      <c r="G58" s="32"/>
    </row>
    <row r="60" spans="1:13" x14ac:dyDescent="0.25">
      <c r="A60" s="30" t="s">
        <v>87</v>
      </c>
      <c r="B60" s="2">
        <f>MIN(B40:B54)</f>
        <v>6.3119440309780311E-2</v>
      </c>
      <c r="C60" s="2">
        <f>MAX(C40:C54)</f>
        <v>2.090605025017727</v>
      </c>
      <c r="D60" s="2">
        <f t="shared" ref="D60:F60" si="31">MAX(D40:D54)</f>
        <v>1.0206207261596576</v>
      </c>
      <c r="E60" s="2">
        <f t="shared" si="31"/>
        <v>0.31372790256907929</v>
      </c>
      <c r="F60" s="2">
        <f t="shared" si="31"/>
        <v>0.40689422938557973</v>
      </c>
    </row>
    <row r="61" spans="1:13" x14ac:dyDescent="0.25">
      <c r="A61" s="31" t="s">
        <v>88</v>
      </c>
      <c r="B61" s="2">
        <f>MAX(B40:B54)</f>
        <v>0.31559720154890158</v>
      </c>
      <c r="C61" s="2">
        <f>MIN(C40:C54)</f>
        <v>0.41812100500354543</v>
      </c>
      <c r="D61" s="2">
        <f t="shared" ref="D61:F61" si="32">MIN(D40:D54)</f>
        <v>0.40824829046386302</v>
      </c>
      <c r="E61" s="2">
        <f t="shared" si="32"/>
        <v>0.18823674154144757</v>
      </c>
      <c r="F61" s="2">
        <f t="shared" si="32"/>
        <v>8.1378845877115941E-2</v>
      </c>
    </row>
    <row r="64" spans="1:13" ht="15.75" x14ac:dyDescent="0.25">
      <c r="A64" s="62" t="s">
        <v>91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</row>
    <row r="65" spans="1:5" x14ac:dyDescent="0.25">
      <c r="A65" s="34" t="s">
        <v>99</v>
      </c>
      <c r="D65" s="33" t="s">
        <v>100</v>
      </c>
    </row>
    <row r="66" spans="1:5" x14ac:dyDescent="0.25">
      <c r="A66" s="34" t="s">
        <v>92</v>
      </c>
      <c r="B66">
        <f>SQRT(SUM((B60-B40)^2,(C60-C40)^2,(D60-D40)^2,(E60-E40)^2,(F60-F40)^2))</f>
        <v>1.744122740891785</v>
      </c>
      <c r="D66" s="33" t="s">
        <v>92</v>
      </c>
      <c r="E66">
        <f>SQRT(SUM((B40-B61)^2,(C40-C61)^2,(D40-D61)^2,(E40-E61)^2,(F40-F61)^2))</f>
        <v>0.26859038820637671</v>
      </c>
    </row>
    <row r="67" spans="1:5" x14ac:dyDescent="0.25">
      <c r="A67" s="34" t="s">
        <v>93</v>
      </c>
      <c r="B67">
        <f>SQRT(SUM((B60-B41)^2,(C60-C41)^2,(D60-D41)^2,(E60-E41)^2,(F60-F41)^2))</f>
        <v>1.8323908189902727</v>
      </c>
      <c r="D67" s="33" t="s">
        <v>93</v>
      </c>
      <c r="E67">
        <f>SQRT(SUM((B41-B61)^2,(C41-C61)^2,(D41-D61)^2,(E41-E61)^2,(F41-F61)^2))</f>
        <v>0</v>
      </c>
    </row>
    <row r="68" spans="1:5" x14ac:dyDescent="0.25">
      <c r="A68" s="34" t="s">
        <v>94</v>
      </c>
      <c r="B68">
        <f>SQRT(SUM((B60-B42)^2,(C60-C42)^2,(D60-D42)^2,(E60-E42)^2,(F60-F42)^2))</f>
        <v>0.16275769175423191</v>
      </c>
      <c r="D68" s="33" t="s">
        <v>94</v>
      </c>
      <c r="E68">
        <f>SQRT(SUM((B42-B61)^2,(C42-C61)^2,(D42-D61)^2,(E42-E61)^2,(F42-F61)^2))</f>
        <v>1.8105761278787327</v>
      </c>
    </row>
    <row r="69" spans="1:5" x14ac:dyDescent="0.25">
      <c r="A69" s="34" t="s">
        <v>95</v>
      </c>
      <c r="B69">
        <f>SQRT(SUM((B60-B43)^2,(C60-C43)^2,(D60-D43)^2,(E60-E43)^2,(F60-F43)^2))</f>
        <v>0.89847148745618366</v>
      </c>
      <c r="D69" s="33" t="s">
        <v>95</v>
      </c>
      <c r="E69">
        <f>SQRT(SUM((B43-B61)^2,(C43-C61)^2,(D43-D61)^2,(E43-E61)^2,(F43-F61)^2))</f>
        <v>0.94888276610525857</v>
      </c>
    </row>
    <row r="70" spans="1:5" x14ac:dyDescent="0.25">
      <c r="A70" s="34" t="s">
        <v>96</v>
      </c>
      <c r="B70">
        <f>SQRT(SUM((B60-B44)^2,(C60-C44)^2,(D60-D44)^2,(E60-E44)^2,(F60-F44)^2))</f>
        <v>0.43676244092785094</v>
      </c>
      <c r="D70" s="33" t="s">
        <v>96</v>
      </c>
      <c r="E70">
        <f>SQRT(SUM((B44-B61)^2,(C44-C61)^2,(D44-D61)^2,(E44-E61)^2,(F44-F61)^2))</f>
        <v>1.4443237603817847</v>
      </c>
    </row>
    <row r="71" spans="1:5" x14ac:dyDescent="0.25">
      <c r="A71" s="34" t="s">
        <v>97</v>
      </c>
      <c r="B71">
        <f>SQRT(SUM((B60-B45)^2,(C60-C45)^2,(D60-D45)^2,(E60-E45)^2,(F60-F45)^2))</f>
        <v>0.89026511285605747</v>
      </c>
      <c r="D71" s="33" t="s">
        <v>97</v>
      </c>
      <c r="E71">
        <f>SQRT(SUM((B45-B61)^2,(C45-C61)^2,(D45-D61)^2,(E45-E61)^2,(F45-F61)^2))</f>
        <v>0.98788242954971506</v>
      </c>
    </row>
    <row r="72" spans="1:5" x14ac:dyDescent="0.25">
      <c r="A72" s="34" t="s">
        <v>98</v>
      </c>
      <c r="B72">
        <f>SQRT(SUM((B60-B46)^2,(C60-C46)^2,(D60-D46)^2,(E60-E46)^2,(F60-F46)^2))</f>
        <v>1.8323908189902727</v>
      </c>
      <c r="D72" s="33" t="s">
        <v>98</v>
      </c>
      <c r="E72">
        <f>SQRT(SUM((B46-B61)^2,(C46-C61)^2,(D46-D61)^2,(E46-E61)^2,(F46-F61)^2))</f>
        <v>0</v>
      </c>
    </row>
    <row r="73" spans="1:5" x14ac:dyDescent="0.25">
      <c r="A73" s="34" t="s">
        <v>101</v>
      </c>
      <c r="B73">
        <f>SQRT(SUM((B60-B47)^2,(C60-C47)^2,(D60-D47)^2,(E60-E47)^2,(F60-F47)^2))</f>
        <v>1.8323908189902727</v>
      </c>
      <c r="D73" s="33" t="s">
        <v>101</v>
      </c>
      <c r="E73">
        <f>SQRT(SUM((B47-B61)^2,(C47-C61)^2,(D47-D61)^2,(E47-E61)^2,(F47-F61)^2))</f>
        <v>0</v>
      </c>
    </row>
    <row r="74" spans="1:5" x14ac:dyDescent="0.25">
      <c r="A74" s="34" t="s">
        <v>102</v>
      </c>
      <c r="B74">
        <f>SQRT(SUM((B60-B48)^2,(C60-C48)^2,(D60-D48)^2,(E60-E48)^2,(F60-F48)^2))</f>
        <v>0.51484003435111669</v>
      </c>
      <c r="D74" s="33" t="s">
        <v>102</v>
      </c>
      <c r="E74">
        <f>SQRT(SUM((B48-B61)^2,(C48-C61)^2,(D48-D61)^2,(E48-E61)^2,(F48-F61)^2))</f>
        <v>1.4109091647401695</v>
      </c>
    </row>
    <row r="75" spans="1:5" x14ac:dyDescent="0.25">
      <c r="A75" s="34" t="s">
        <v>103</v>
      </c>
      <c r="B75">
        <f>SQRT(SUM((B60-B49)^2,(C60-C49)^2,(D60-D49)^2,(E60-E49)^2,(F60-F49)^2))</f>
        <v>0.89627786199242443</v>
      </c>
      <c r="D75" s="33" t="s">
        <v>103</v>
      </c>
      <c r="E75">
        <f>SQRT(SUM((B49-B61)^2,(C49-C61)^2,(D49-D61)^2,(E49-E61)^2,(F49-F61)^2))</f>
        <v>0.9550861361330788</v>
      </c>
    </row>
    <row r="76" spans="1:5" x14ac:dyDescent="0.25">
      <c r="A76" s="34" t="s">
        <v>104</v>
      </c>
      <c r="B76">
        <f>SQRT(SUM((B60-B50)^2,(C60-C50)^2,(D60-D50)^2,(E60-E50)^2,(F60-F50)^2))</f>
        <v>0.45900081539181825</v>
      </c>
      <c r="D76" s="33" t="s">
        <v>104</v>
      </c>
      <c r="E76">
        <f>SQRT(SUM((B50-B61)^2,(C50-C61)^2,(D50-D61)^2,(E50-E61)^2,(F50-F61)^2))</f>
        <v>1.4401801739950175</v>
      </c>
    </row>
    <row r="77" spans="1:5" x14ac:dyDescent="0.25">
      <c r="A77" s="34" t="s">
        <v>105</v>
      </c>
      <c r="B77">
        <f>SQRT(SUM((B60-B51)^2,(C60-C51)^2,(D60-D51)^2,(E60-E51)^2,(F60-F51)^2))</f>
        <v>1.3484019843947308</v>
      </c>
      <c r="D77" s="33" t="s">
        <v>105</v>
      </c>
      <c r="E77">
        <f>SQRT(SUM((B51-B61)^2,(C51-C61)^2,(D51-D61)^2,(E51-E61)^2,(F51-F61)^2))</f>
        <v>0.49695670984707208</v>
      </c>
    </row>
    <row r="78" spans="1:5" x14ac:dyDescent="0.25">
      <c r="A78" s="34" t="s">
        <v>106</v>
      </c>
      <c r="B78">
        <f>SQRT(SUM((B60-B52)^2,(C60-C52)^2,(D60-D52)^2,(E60-E52)^2,(F60-F52)^2))</f>
        <v>0.17456841057357855</v>
      </c>
      <c r="D78" s="33" t="s">
        <v>106</v>
      </c>
      <c r="E78">
        <f>SQRT(SUM((B52-B61)^2,(C52-C61)^2,(D52-D61)^2,(E52-E61)^2,(F52-F61)^2))</f>
        <v>1.8028581387977274</v>
      </c>
    </row>
    <row r="79" spans="1:5" x14ac:dyDescent="0.25">
      <c r="A79" s="34" t="s">
        <v>107</v>
      </c>
      <c r="B79">
        <f>SQRT(SUM((B60-B53)^2,(C60-C53)^2,(D60-D53)^2,(E60-E53)^2,(F60-F53)^2))</f>
        <v>0.96349053233423698</v>
      </c>
      <c r="D79" s="33" t="s">
        <v>107</v>
      </c>
      <c r="E79">
        <f>SQRT(SUM((B53-B61)^2,(C53-C61)^2,(D53-D61)^2,(E53-E61)^2,(F53-F61)^2))</f>
        <v>0.88723701874618266</v>
      </c>
    </row>
    <row r="80" spans="1:5" x14ac:dyDescent="0.25">
      <c r="A80" s="34" t="s">
        <v>108</v>
      </c>
      <c r="B80">
        <f>SQRT(SUM((B60-B54)^2,(C60-C54)^2,(D60-D54)^2,(E60-E54)^2,(F60-F54)^2))</f>
        <v>1.8323908189902727</v>
      </c>
      <c r="D80" s="33" t="s">
        <v>108</v>
      </c>
      <c r="E80">
        <f>SQRT(SUM((B54-B61)^2,(C54-C61)^2,(D54-D61)^2,(E54-E61)^2,(F54-F61)^2))</f>
        <v>0</v>
      </c>
    </row>
    <row r="82" spans="1:13" x14ac:dyDescent="0.25">
      <c r="A82" s="63" t="s">
        <v>109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</row>
    <row r="84" spans="1:13" x14ac:dyDescent="0.25">
      <c r="A84" s="35" t="s">
        <v>132</v>
      </c>
      <c r="B84" s="2">
        <f>E66/SUM(E66,B66)</f>
        <v>0.13344693007826916</v>
      </c>
    </row>
    <row r="85" spans="1:13" x14ac:dyDescent="0.25">
      <c r="A85" s="35" t="s">
        <v>133</v>
      </c>
      <c r="B85" s="2">
        <f t="shared" ref="B85:B98" si="33">E67/SUM(E67,B67)</f>
        <v>0</v>
      </c>
    </row>
    <row r="86" spans="1:13" x14ac:dyDescent="0.25">
      <c r="A86" s="35" t="s">
        <v>134</v>
      </c>
      <c r="B86" s="2">
        <f t="shared" si="33"/>
        <v>0.91752146031505988</v>
      </c>
    </row>
    <row r="87" spans="1:13" x14ac:dyDescent="0.25">
      <c r="A87" s="35" t="s">
        <v>135</v>
      </c>
      <c r="B87" s="2">
        <f t="shared" si="33"/>
        <v>0.51364418290425051</v>
      </c>
    </row>
    <row r="88" spans="1:13" x14ac:dyDescent="0.25">
      <c r="A88" s="35" t="s">
        <v>136</v>
      </c>
      <c r="B88" s="2">
        <f t="shared" si="33"/>
        <v>0.76781370219835143</v>
      </c>
    </row>
    <row r="89" spans="1:13" x14ac:dyDescent="0.25">
      <c r="A89" s="35" t="s">
        <v>137</v>
      </c>
      <c r="B89" s="2">
        <f t="shared" si="33"/>
        <v>0.52598765924657254</v>
      </c>
    </row>
    <row r="90" spans="1:13" x14ac:dyDescent="0.25">
      <c r="A90" s="35" t="s">
        <v>138</v>
      </c>
      <c r="B90" s="2">
        <f t="shared" si="33"/>
        <v>0</v>
      </c>
    </row>
    <row r="91" spans="1:13" x14ac:dyDescent="0.25">
      <c r="A91" s="35" t="s">
        <v>139</v>
      </c>
      <c r="B91" s="2">
        <f t="shared" si="33"/>
        <v>0</v>
      </c>
    </row>
    <row r="92" spans="1:13" x14ac:dyDescent="0.25">
      <c r="A92" s="35" t="s">
        <v>140</v>
      </c>
      <c r="B92" s="2">
        <f t="shared" si="33"/>
        <v>0.73265468078914053</v>
      </c>
    </row>
    <row r="93" spans="1:13" x14ac:dyDescent="0.25">
      <c r="A93" s="35" t="s">
        <v>141</v>
      </c>
      <c r="B93" s="2">
        <f t="shared" si="33"/>
        <v>0.51588241809827717</v>
      </c>
    </row>
    <row r="94" spans="1:13" x14ac:dyDescent="0.25">
      <c r="A94" s="35" t="s">
        <v>142</v>
      </c>
      <c r="B94" s="2">
        <f t="shared" si="33"/>
        <v>0.75831644379506447</v>
      </c>
    </row>
    <row r="95" spans="1:13" x14ac:dyDescent="0.25">
      <c r="A95" s="35" t="s">
        <v>143</v>
      </c>
      <c r="B95" s="2">
        <f t="shared" si="33"/>
        <v>0.26930087434912225</v>
      </c>
    </row>
    <row r="96" spans="1:13" x14ac:dyDescent="0.25">
      <c r="A96" s="35" t="s">
        <v>144</v>
      </c>
      <c r="B96" s="2">
        <f t="shared" si="33"/>
        <v>0.9117193957828269</v>
      </c>
    </row>
    <row r="97" spans="1:3" x14ac:dyDescent="0.25">
      <c r="A97" s="35" t="s">
        <v>145</v>
      </c>
      <c r="B97" s="2">
        <f t="shared" si="33"/>
        <v>0.47939904402905253</v>
      </c>
    </row>
    <row r="98" spans="1:3" x14ac:dyDescent="0.25">
      <c r="A98" s="35" t="s">
        <v>146</v>
      </c>
      <c r="B98" s="2">
        <f t="shared" si="33"/>
        <v>0</v>
      </c>
    </row>
    <row r="99" spans="1:3" x14ac:dyDescent="0.25">
      <c r="A99" s="39" t="s">
        <v>110</v>
      </c>
      <c r="B99" s="40">
        <f>MAX(B84:B98)</f>
        <v>0.91752146031505988</v>
      </c>
      <c r="C99" s="38" t="str">
        <f>IF(B84=B99,A84,IF(B85=B99,A85,IF(B86=B99,A86,IF(B87=B99,A87,IF(B88=B99,A88,IF(B89=B99,A89,IF(B90=B99,A90,IF(B91=B99,A91,IF(B92=B99,A84,IF(B93=B99,A93,IF(B94=B99,A94,IF(B95=B99,A95,IF(B96=B99,A96,IF(B97=B99,A97,IF(B98=B99,A98)))))))))))))))</f>
        <v>V3</v>
      </c>
    </row>
  </sheetData>
  <mergeCells count="5">
    <mergeCell ref="H9:L9"/>
    <mergeCell ref="A38:B38"/>
    <mergeCell ref="A64:M64"/>
    <mergeCell ref="A82:M82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DATAHP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wahidari</dc:creator>
  <cp:lastModifiedBy>Rifki</cp:lastModifiedBy>
  <cp:lastPrinted>2018-12-17T14:08:48Z</cp:lastPrinted>
  <dcterms:created xsi:type="dcterms:W3CDTF">2018-12-06T14:48:31Z</dcterms:created>
  <dcterms:modified xsi:type="dcterms:W3CDTF">2023-05-09T06:47:36Z</dcterms:modified>
</cp:coreProperties>
</file>