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過去の進捗\作成資料20210712\確認\"/>
    </mc:Choice>
  </mc:AlternateContent>
  <xr:revisionPtr revIDLastSave="0" documentId="13_ncr:1_{C23FAC69-0E11-4E4A-8917-4CA5CADE346B}" xr6:coauthVersionLast="47" xr6:coauthVersionMax="47" xr10:uidLastSave="{00000000-0000-0000-0000-000000000000}"/>
  <bookViews>
    <workbookView xWindow="32475" yWindow="1815" windowWidth="22125" windowHeight="17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Q6" i="1"/>
  <c r="Q7" i="1"/>
  <c r="Q8" i="1"/>
  <c r="Q5" i="1"/>
  <c r="O6" i="1"/>
  <c r="P6" i="1"/>
  <c r="O7" i="1"/>
  <c r="P7" i="1"/>
  <c r="O8" i="1"/>
  <c r="P8" i="1"/>
  <c r="P5" i="1"/>
  <c r="O5" i="1"/>
  <c r="S5" i="1"/>
  <c r="U5" i="1" s="1"/>
  <c r="T5" i="1"/>
  <c r="S6" i="1"/>
  <c r="U6" i="1" s="1"/>
  <c r="T6" i="1"/>
  <c r="U7" i="1"/>
  <c r="U8" i="1"/>
  <c r="T8" i="1"/>
  <c r="T7" i="1"/>
  <c r="K7" i="1"/>
  <c r="S7" i="1"/>
  <c r="K8" i="1"/>
  <c r="S8" i="1" s="1"/>
  <c r="I6" i="1"/>
  <c r="I5" i="1"/>
  <c r="I7" i="1"/>
  <c r="I8" i="1"/>
  <c r="C46" i="1"/>
  <c r="C45" i="1"/>
  <c r="C44" i="1"/>
  <c r="C41" i="1"/>
  <c r="C42" i="1"/>
  <c r="C49" i="1"/>
  <c r="C47" i="1"/>
  <c r="C48" i="1"/>
  <c r="C43" i="1"/>
  <c r="M29" i="1"/>
  <c r="M30" i="1"/>
  <c r="M31" i="1"/>
  <c r="M32" i="1"/>
  <c r="M33" i="1"/>
  <c r="M28" i="1"/>
  <c r="K29" i="1"/>
  <c r="L29" i="1"/>
  <c r="K30" i="1"/>
  <c r="K31" i="1"/>
  <c r="K32" i="1"/>
  <c r="K33" i="1"/>
  <c r="K28" i="1"/>
  <c r="J28" i="1"/>
  <c r="J29" i="1"/>
  <c r="J30" i="1"/>
  <c r="G28" i="1"/>
  <c r="G29" i="1"/>
  <c r="G30" i="1"/>
  <c r="G31" i="1"/>
  <c r="G32" i="1"/>
  <c r="G33" i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C28" i="1"/>
  <c r="L33" i="1" s="1"/>
  <c r="C31" i="1"/>
  <c r="L31" i="1" s="1"/>
  <c r="C32" i="1"/>
  <c r="L32" i="1" s="1"/>
  <c r="C30" i="1"/>
  <c r="L30" i="1" s="1"/>
  <c r="C33" i="1"/>
  <c r="C29" i="1"/>
  <c r="C8" i="1"/>
  <c r="C5" i="1"/>
  <c r="C7" i="1"/>
  <c r="C6" i="1"/>
  <c r="L28" i="1" l="1"/>
  <c r="J32" i="1"/>
  <c r="J33" i="1"/>
  <c r="J31" i="1"/>
</calcChain>
</file>

<file path=xl/sharedStrings.xml><?xml version="1.0" encoding="utf-8"?>
<sst xmlns="http://schemas.openxmlformats.org/spreadsheetml/2006/main" count="36" uniqueCount="21">
  <si>
    <t>Q10</t>
    <phoneticPr fontId="1"/>
  </si>
  <si>
    <t>実数値</t>
    <rPh sb="0" eb="1">
      <t>ジツ</t>
    </rPh>
    <rPh sb="1" eb="3">
      <t>スウチ</t>
    </rPh>
    <phoneticPr fontId="1"/>
  </si>
  <si>
    <t>改善値</t>
    <rPh sb="0" eb="2">
      <t>カイゼン</t>
    </rPh>
    <rPh sb="2" eb="3">
      <t>チ</t>
    </rPh>
    <phoneticPr fontId="1"/>
  </si>
  <si>
    <t>ICA</t>
    <phoneticPr fontId="1"/>
  </si>
  <si>
    <t>DCT</t>
    <phoneticPr fontId="1"/>
  </si>
  <si>
    <t>領域番号</t>
    <rPh sb="0" eb="2">
      <t>リョウイキ</t>
    </rPh>
    <rPh sb="2" eb="4">
      <t>バンゴウ</t>
    </rPh>
    <phoneticPr fontId="1"/>
  </si>
  <si>
    <t>基底：0番</t>
    <rPh sb="0" eb="2">
      <t>キテイ</t>
    </rPh>
    <rPh sb="4" eb="5">
      <t>バン</t>
    </rPh>
    <phoneticPr fontId="1"/>
  </si>
  <si>
    <t>基底：46番</t>
    <rPh sb="0" eb="2">
      <t>キテイ</t>
    </rPh>
    <rPh sb="5" eb="6">
      <t>バン</t>
    </rPh>
    <phoneticPr fontId="1"/>
  </si>
  <si>
    <t>ICA_block</t>
    <phoneticPr fontId="1"/>
  </si>
  <si>
    <t>dct_Block</t>
    <phoneticPr fontId="1"/>
  </si>
  <si>
    <t>差(E-F)</t>
    <rPh sb="0" eb="1">
      <t>サ</t>
    </rPh>
    <phoneticPr fontId="1"/>
  </si>
  <si>
    <t>差（H-E）</t>
    <rPh sb="0" eb="1">
      <t>サ</t>
    </rPh>
    <phoneticPr fontId="1"/>
  </si>
  <si>
    <t>差（D-H）</t>
    <rPh sb="0" eb="1">
      <t>サ</t>
    </rPh>
    <phoneticPr fontId="1"/>
  </si>
  <si>
    <t>Q=10</t>
    <phoneticPr fontId="1"/>
  </si>
  <si>
    <t>ica_mse</t>
    <phoneticPr fontId="1"/>
  </si>
  <si>
    <t>dct_mse</t>
    <phoneticPr fontId="1"/>
  </si>
  <si>
    <t>差</t>
    <rPh sb="0" eb="1">
      <t>サ</t>
    </rPh>
    <phoneticPr fontId="1"/>
  </si>
  <si>
    <t>割合</t>
    <rPh sb="0" eb="2">
      <t>ワリアイ</t>
    </rPh>
    <phoneticPr fontId="1"/>
  </si>
  <si>
    <t>Block</t>
    <phoneticPr fontId="1"/>
  </si>
  <si>
    <t>All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</si>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</sst>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"/>
    <numFmt numFmtId="177" formatCode="0.0000000_ "/>
    <numFmt numFmtId="178" formatCode="0.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37011631598714"/>
          <c:y val="3.8394415357766144E-2"/>
          <c:w val="0.78073227483946883"/>
          <c:h val="0.79082629069272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基底：0番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Sheet1!$B$5:$B$9</c:f>
              <c:numCache>
                <c:formatCode>0.0000000</c:formatCode>
                <c:ptCount val="5"/>
                <c:pt idx="0">
                  <c:v>1.038945</c:v>
                </c:pt>
                <c:pt idx="1">
                  <c:v>1.2043600000000001</c:v>
                </c:pt>
                <c:pt idx="2">
                  <c:v>1.564433</c:v>
                </c:pt>
                <c:pt idx="3">
                  <c:v>3.179084</c:v>
                </c:pt>
              </c:numCache>
            </c:numRef>
          </c:xVal>
          <c:yVal>
            <c:numRef>
              <c:f>Sheet1!$C$5:$C$9</c:f>
              <c:numCache>
                <c:formatCode>0.0000000</c:formatCode>
                <c:ptCount val="5"/>
                <c:pt idx="0">
                  <c:v>8.5200000000185128E-4</c:v>
                </c:pt>
                <c:pt idx="1">
                  <c:v>1.8810000000009097E-3</c:v>
                </c:pt>
                <c:pt idx="2">
                  <c:v>1.2420000000012976E-3</c:v>
                </c:pt>
                <c:pt idx="3">
                  <c:v>2.4669999999993308E-3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3-4D8D-8149-8753AC403DC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基底：46番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Sheet1!$B$28:$B$33</c:f>
              <c:numCache>
                <c:formatCode>General</c:formatCode>
                <c:ptCount val="6"/>
                <c:pt idx="0">
                  <c:v>0.79426799999999997</c:v>
                </c:pt>
                <c:pt idx="1">
                  <c:v>1.407303</c:v>
                </c:pt>
                <c:pt idx="2">
                  <c:v>2.7431040000000002</c:v>
                </c:pt>
                <c:pt idx="3">
                  <c:v>2.7667060000000001</c:v>
                </c:pt>
                <c:pt idx="4">
                  <c:v>2.8574269999999999</c:v>
                </c:pt>
                <c:pt idx="5">
                  <c:v>3.362552</c:v>
                </c:pt>
              </c:numCache>
            </c:numRef>
          </c:xVal>
          <c:yVal>
            <c:numRef>
              <c:f>Sheet1!$C$28:$C$33</c:f>
              <c:numCache>
                <c:formatCode>0.0000000</c:formatCode>
                <c:ptCount val="6"/>
                <c:pt idx="0">
                  <c:v>9.4400000000049999E-4</c:v>
                </c:pt>
                <c:pt idx="1">
                  <c:v>2.1489999999992904E-3</c:v>
                </c:pt>
                <c:pt idx="2">
                  <c:v>1.9379999999991071E-3</c:v>
                </c:pt>
                <c:pt idx="3">
                  <c:v>1.7530000000007817E-3</c:v>
                </c:pt>
                <c:pt idx="4">
                  <c:v>1.7199999999988336E-3</c:v>
                </c:pt>
                <c:pt idx="5">
                  <c:v>2.2739999999998872E-3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43-4D8D-8149-8753AC403DCD}"/>
            </c:ext>
          </c:extLst>
        </c:ser>
        <c:ser>
          <c:idx val="2"/>
          <c:order val="2"/>
          <c:tx>
            <c:strRef>
              <c:f>Sheet1!$C$38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Sheet1!$B$41:$B$49</c:f>
              <c:numCache>
                <c:formatCode>General</c:formatCode>
                <c:ptCount val="9"/>
                <c:pt idx="0">
                  <c:v>3.5844000000000001E-2</c:v>
                </c:pt>
                <c:pt idx="1">
                  <c:v>9.1587000000000002E-2</c:v>
                </c:pt>
                <c:pt idx="2">
                  <c:v>0.103689</c:v>
                </c:pt>
                <c:pt idx="3">
                  <c:v>0.231794</c:v>
                </c:pt>
                <c:pt idx="4">
                  <c:v>0.32833600000000002</c:v>
                </c:pt>
                <c:pt idx="5">
                  <c:v>0.87296200000000002</c:v>
                </c:pt>
                <c:pt idx="6">
                  <c:v>1.1640489999999999</c:v>
                </c:pt>
                <c:pt idx="7">
                  <c:v>1.3774660000000001</c:v>
                </c:pt>
                <c:pt idx="8">
                  <c:v>1.8560239999999999</c:v>
                </c:pt>
              </c:numCache>
            </c:numRef>
          </c:xVal>
          <c:yVal>
            <c:numRef>
              <c:f>Sheet1!$C$41:$C$49</c:f>
              <c:numCache>
                <c:formatCode>0.0000000</c:formatCode>
                <c:ptCount val="9"/>
                <c:pt idx="0">
                  <c:v>3.2000000000920181E-5</c:v>
                </c:pt>
                <c:pt idx="1">
                  <c:v>6.8999999999874717E-5</c:v>
                </c:pt>
                <c:pt idx="2">
                  <c:v>9.7000000000235787E-5</c:v>
                </c:pt>
                <c:pt idx="3">
                  <c:v>2.2099999999980469E-4</c:v>
                </c:pt>
                <c:pt idx="4">
                  <c:v>3.6899999999917554E-4</c:v>
                </c:pt>
                <c:pt idx="5">
                  <c:v>7.2899999999975762E-4</c:v>
                </c:pt>
                <c:pt idx="6">
                  <c:v>3.4300000000087039E-4</c:v>
                </c:pt>
                <c:pt idx="7">
                  <c:v>7.6599999999871216E-4</c:v>
                </c:pt>
                <c:pt idx="8">
                  <c:v>1.6220000000011225E-3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2-4DF3-88F8-A5255F3566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18339727"/>
        <c:axId val="2018340559"/>
      </c:scatterChart>
      <c:valAx>
        <c:axId val="20183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ブロック比較での改善値</a:t>
                </a:r>
              </a:p>
            </c:rich>
          </c:tx>
          <c:layout>
            <c:manualLayout>
              <c:xMode val="edge"/>
              <c:yMode val="edge"/>
              <c:x val="0.38081241399968485"/>
              <c:y val="0.9032111692844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340559"/>
        <c:crosses val="autoZero"/>
        <c:crossBetween val="midCat"/>
      </c:valAx>
      <c:valAx>
        <c:axId val="20183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実施の</a:t>
                </a:r>
                <a:r>
                  <a:rPr lang="en-US" altLang="ja-JP"/>
                  <a:t>PSNR</a:t>
                </a:r>
                <a:r>
                  <a:rPr lang="ja-JP" altLang="en-US"/>
                  <a:t>改善値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3397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5513522014942"/>
          <c:y val="0.63307114097648776"/>
          <c:w val="0.24474523255636874"/>
          <c:h val="0.36692913385826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12</xdr:row>
      <xdr:rowOff>76200</xdr:rowOff>
    </xdr:from>
    <xdr:to>
      <xdr:col>8</xdr:col>
      <xdr:colOff>723899</xdr:colOff>
      <xdr:row>19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28D7DF-C5F4-4268-ACC7-18151C978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9"/>
  <sheetViews>
    <sheetView tabSelected="1" workbookViewId="0">
      <selection activeCell="J9" sqref="J9"/>
    </sheetView>
  </sheetViews>
  <sheetFormatPr defaultRowHeight="18.75"/>
  <cols>
    <col min="1" max="1" width="11.125" bestFit="1" customWidth="1"/>
    <col min="2" max="3" width="10" bestFit="1" customWidth="1"/>
    <col min="4" max="5" width="11.125" bestFit="1" customWidth="1"/>
    <col min="7" max="7" width="11.375" customWidth="1"/>
    <col min="8" max="8" width="12" customWidth="1"/>
    <col min="9" max="9" width="11.5" bestFit="1" customWidth="1"/>
    <col min="10" max="10" width="9.5" bestFit="1" customWidth="1"/>
  </cols>
  <sheetData>
    <row r="2" spans="1:21">
      <c r="B2" t="s">
        <v>0</v>
      </c>
      <c r="C2" t="s">
        <v>6</v>
      </c>
    </row>
    <row r="3" spans="1:21">
      <c r="E3" s="1"/>
      <c r="G3" t="s">
        <v>18</v>
      </c>
      <c r="K3" t="s">
        <v>19</v>
      </c>
      <c r="P3" s="10"/>
      <c r="Q3" s="10"/>
      <c r="R3" s="10"/>
      <c r="S3" s="10"/>
      <c r="T3" s="10"/>
    </row>
    <row r="4" spans="1:21">
      <c r="A4" t="s">
        <v>5</v>
      </c>
      <c r="B4" t="s">
        <v>2</v>
      </c>
      <c r="C4" t="s">
        <v>1</v>
      </c>
      <c r="D4" t="s">
        <v>3</v>
      </c>
      <c r="E4" t="s">
        <v>4</v>
      </c>
      <c r="G4" t="s">
        <v>14</v>
      </c>
      <c r="H4" t="s">
        <v>15</v>
      </c>
      <c r="I4" t="s">
        <v>16</v>
      </c>
      <c r="J4" t="s">
        <v>17</v>
      </c>
      <c r="K4" t="s">
        <v>14</v>
      </c>
      <c r="L4" t="s">
        <v>15</v>
      </c>
      <c r="M4" t="s">
        <v>16</v>
      </c>
      <c r="O4" t="s">
        <v>18</v>
      </c>
      <c r="P4" s="10"/>
      <c r="Q4" s="10"/>
      <c r="R4" s="10"/>
      <c r="S4" s="10" t="s">
        <v>20</v>
      </c>
      <c r="T4" s="10"/>
    </row>
    <row r="5" spans="1:21">
      <c r="A5" s="4">
        <v>8</v>
      </c>
      <c r="B5" s="3">
        <v>1.038945</v>
      </c>
      <c r="C5" s="2">
        <f>D5-E5</f>
        <v>8.5200000000185128E-4</v>
      </c>
      <c r="D5" s="3">
        <v>24.315861000000002</v>
      </c>
      <c r="E5" s="3">
        <v>24.315009</v>
      </c>
      <c r="G5">
        <v>178.875</v>
      </c>
      <c r="H5">
        <v>227.21875</v>
      </c>
      <c r="I5">
        <f t="shared" ref="I5:I8" si="0">H5-G5</f>
        <v>48.34375</v>
      </c>
      <c r="J5">
        <f>10*LOG(H5/G5,10)</f>
        <v>1.0389451955612654</v>
      </c>
      <c r="K5">
        <v>240.71009799999999</v>
      </c>
      <c r="L5">
        <v>240.75730899999999</v>
      </c>
      <c r="M5">
        <v>4.7211000000004333E-2</v>
      </c>
      <c r="O5">
        <f>10*LOG(255*255/(G5),10)</f>
        <v>25.605307141000772</v>
      </c>
      <c r="P5">
        <f>10*LOG(255*255/(H5),10)</f>
        <v>24.566361945439507</v>
      </c>
      <c r="Q5" s="10">
        <f>O5-P5</f>
        <v>1.038945195561265</v>
      </c>
      <c r="R5" s="10"/>
      <c r="S5">
        <f>10*LOG(255*255/(K5),10)</f>
        <v>24.315860511758089</v>
      </c>
      <c r="T5">
        <f>10*LOG(255*255/(L5),10)</f>
        <v>24.315008803976717</v>
      </c>
      <c r="U5" s="10">
        <f>S5-T5</f>
        <v>8.51707781372113E-4</v>
      </c>
    </row>
    <row r="6" spans="1:21">
      <c r="A6" s="5">
        <v>0</v>
      </c>
      <c r="B6" s="3">
        <v>1.2043600000000001</v>
      </c>
      <c r="C6" s="2">
        <f>D6-E6</f>
        <v>1.8810000000009097E-3</v>
      </c>
      <c r="D6" s="3">
        <v>24.316890000000001</v>
      </c>
      <c r="E6" s="3">
        <v>24.315009</v>
      </c>
      <c r="G6">
        <v>334.03125</v>
      </c>
      <c r="H6">
        <v>440.78125</v>
      </c>
      <c r="I6">
        <f>H6-G6</f>
        <v>106.75</v>
      </c>
      <c r="J6">
        <f t="shared" ref="J6:J8" si="1">10*LOG(H6/G6,10)</f>
        <v>1.2043601342070711</v>
      </c>
      <c r="K6">
        <v>240.65306100000001</v>
      </c>
      <c r="L6">
        <v>240.75730899999999</v>
      </c>
      <c r="M6">
        <v>0.10424799999998413</v>
      </c>
      <c r="O6">
        <f t="shared" ref="O6:O8" si="2">10*LOG(255*255/(G6),10)</f>
        <v>22.892932621171383</v>
      </c>
      <c r="P6">
        <f t="shared" ref="P6:P8" si="3">10*LOG(255*255/(H6),10)</f>
        <v>21.688572486964311</v>
      </c>
      <c r="Q6" s="10">
        <f t="shared" ref="Q6:Q8" si="4">O6-P6</f>
        <v>1.2043601342070716</v>
      </c>
      <c r="R6" s="10"/>
      <c r="S6">
        <f>10*LOG(255*255/(K6),10)</f>
        <v>24.316889707865727</v>
      </c>
      <c r="T6">
        <f>10*LOG(255*255/(L6),10)</f>
        <v>24.315008803976717</v>
      </c>
      <c r="U6" s="10">
        <f>S6-T6</f>
        <v>1.880903889009744E-3</v>
      </c>
    </row>
    <row r="7" spans="1:21">
      <c r="A7" s="4">
        <v>7</v>
      </c>
      <c r="B7" s="3">
        <v>1.564433</v>
      </c>
      <c r="C7" s="2">
        <f>D7-E7</f>
        <v>1.2420000000012976E-3</v>
      </c>
      <c r="D7" s="3">
        <v>24.316251000000001</v>
      </c>
      <c r="E7" s="3">
        <v>24.315009</v>
      </c>
      <c r="G7">
        <v>162.609375</v>
      </c>
      <c r="H7">
        <v>233.125</v>
      </c>
      <c r="I7">
        <f>H7-G7</f>
        <v>70.515625</v>
      </c>
      <c r="J7">
        <f t="shared" si="1"/>
        <v>1.5644326857492772</v>
      </c>
      <c r="K7">
        <f>L7-M7</f>
        <v>240.68844608496093</v>
      </c>
      <c r="L7">
        <v>240.75730899999999</v>
      </c>
      <c r="M7">
        <v>6.88629150390625E-2</v>
      </c>
      <c r="O7">
        <f t="shared" si="2"/>
        <v>26.019347802900747</v>
      </c>
      <c r="P7">
        <f t="shared" si="3"/>
        <v>24.454915117151472</v>
      </c>
      <c r="Q7" s="10">
        <f t="shared" si="4"/>
        <v>1.5644326857492743</v>
      </c>
      <c r="R7" s="10"/>
      <c r="S7">
        <f>10*LOG(255*255/(K7),10)</f>
        <v>24.316251177967864</v>
      </c>
      <c r="T7">
        <f>10*LOG(255*255/(L7),10)</f>
        <v>24.315008803976717</v>
      </c>
      <c r="U7" s="10">
        <f t="shared" ref="U7:U8" si="5">S7-T7</f>
        <v>1.2423739911469056E-3</v>
      </c>
    </row>
    <row r="8" spans="1:21">
      <c r="A8" s="5">
        <v>3</v>
      </c>
      <c r="B8" s="3">
        <v>3.179084</v>
      </c>
      <c r="C8" s="2">
        <f>D8-E8</f>
        <v>2.4669999999993308E-3</v>
      </c>
      <c r="D8" s="3">
        <v>24.317475999999999</v>
      </c>
      <c r="E8" s="3">
        <v>24.315009</v>
      </c>
      <c r="G8">
        <v>129.71875</v>
      </c>
      <c r="H8">
        <v>269.71875</v>
      </c>
      <c r="I8">
        <f>H8-G8</f>
        <v>140</v>
      </c>
      <c r="J8">
        <f t="shared" si="1"/>
        <v>3.1790838323146908</v>
      </c>
      <c r="K8">
        <f>L8-M8</f>
        <v>240.62059024999999</v>
      </c>
      <c r="L8">
        <v>240.75730899999999</v>
      </c>
      <c r="M8">
        <v>0.13671875</v>
      </c>
      <c r="O8">
        <f t="shared" si="2"/>
        <v>27.000776058092967</v>
      </c>
      <c r="P8">
        <f t="shared" si="3"/>
        <v>23.821692225778275</v>
      </c>
      <c r="Q8" s="10">
        <f t="shared" si="4"/>
        <v>3.1790838323146922</v>
      </c>
      <c r="R8" s="10"/>
      <c r="S8">
        <f>10*LOG(255*255/(K8),10)</f>
        <v>24.317475730704633</v>
      </c>
      <c r="T8">
        <f>10*LOG(255*255/(L8),10)</f>
        <v>24.315008803976717</v>
      </c>
      <c r="U8" s="10">
        <f t="shared" si="5"/>
        <v>2.4669267279158191E-3</v>
      </c>
    </row>
    <row r="9" spans="1:21">
      <c r="P9" s="10"/>
      <c r="Q9" s="10"/>
      <c r="R9" s="10"/>
      <c r="S9" s="10"/>
      <c r="T9" s="10"/>
    </row>
    <row r="10" spans="1:21">
      <c r="P10" s="10"/>
      <c r="Q10" s="10"/>
      <c r="R10" s="10"/>
      <c r="S10" s="10"/>
      <c r="T10" s="10"/>
    </row>
    <row r="11" spans="1:21">
      <c r="P11" s="10"/>
      <c r="Q11" s="10"/>
      <c r="R11" s="10"/>
      <c r="S11" s="10"/>
      <c r="T11" s="10"/>
    </row>
    <row r="12" spans="1:21">
      <c r="P12" s="10"/>
      <c r="Q12" s="10"/>
      <c r="R12" s="10"/>
      <c r="S12" s="10"/>
      <c r="T12" s="10"/>
    </row>
    <row r="13" spans="1:21">
      <c r="P13" s="10"/>
      <c r="Q13" s="10"/>
      <c r="R13" s="10"/>
      <c r="S13" s="10"/>
      <c r="T13" s="10"/>
    </row>
    <row r="14" spans="1:21">
      <c r="P14" s="10"/>
      <c r="Q14" s="10"/>
      <c r="R14" s="10"/>
      <c r="S14" s="10"/>
      <c r="T14" s="10"/>
    </row>
    <row r="15" spans="1:21">
      <c r="P15" s="10"/>
      <c r="Q15" s="10"/>
      <c r="R15" s="10"/>
      <c r="S15" s="10"/>
      <c r="T15" s="10"/>
    </row>
    <row r="16" spans="1:21">
      <c r="P16" s="10"/>
      <c r="Q16" s="10"/>
      <c r="R16" s="10"/>
      <c r="S16" s="10"/>
      <c r="T16" s="10"/>
    </row>
    <row r="17" spans="1:20">
      <c r="P17" s="10"/>
      <c r="Q17" s="10"/>
      <c r="R17" s="10"/>
      <c r="S17" s="10"/>
      <c r="T17" s="10"/>
    </row>
    <row r="26" spans="1:20">
      <c r="B26" t="s">
        <v>0</v>
      </c>
      <c r="C26" t="s">
        <v>7</v>
      </c>
    </row>
    <row r="27" spans="1:20">
      <c r="A27" t="s">
        <v>5</v>
      </c>
      <c r="B27" t="s">
        <v>2</v>
      </c>
      <c r="C27" t="s">
        <v>1</v>
      </c>
      <c r="D27" t="s">
        <v>3</v>
      </c>
      <c r="E27" t="s">
        <v>4</v>
      </c>
    </row>
    <row r="28" spans="1:20">
      <c r="A28">
        <v>128</v>
      </c>
      <c r="B28">
        <v>0.79426799999999997</v>
      </c>
      <c r="C28" s="2">
        <f t="shared" ref="C28:C33" si="6">D28-E28</f>
        <v>9.4400000000049999E-4</v>
      </c>
      <c r="D28" s="1">
        <v>24.315953</v>
      </c>
      <c r="E28" s="3">
        <v>24.315009</v>
      </c>
      <c r="F28" s="8">
        <v>23.070406999999999</v>
      </c>
      <c r="G28" s="7">
        <f t="shared" ref="G28:G33" si="7">E28-F28</f>
        <v>1.2446020000000004</v>
      </c>
      <c r="H28" s="6">
        <f t="shared" ref="H28:H33" si="8">F28+B28</f>
        <v>23.864674999999998</v>
      </c>
      <c r="I28" s="6">
        <f t="shared" ref="I28:I33" si="9">H28-E28</f>
        <v>-0.45033400000000157</v>
      </c>
      <c r="J28" s="7">
        <f t="shared" ref="J28:J33" si="10">D28-H28</f>
        <v>0.45127800000000207</v>
      </c>
      <c r="K28">
        <f>B28/B$28</f>
        <v>1</v>
      </c>
      <c r="L28">
        <f>C28/C$28</f>
        <v>1</v>
      </c>
      <c r="M28">
        <f>C28/B28</f>
        <v>1.1885157150993116E-3</v>
      </c>
    </row>
    <row r="29" spans="1:20">
      <c r="A29">
        <v>0</v>
      </c>
      <c r="B29" s="1">
        <v>1.407303</v>
      </c>
      <c r="C29" s="2">
        <f t="shared" si="6"/>
        <v>2.1489999999992904E-3</v>
      </c>
      <c r="D29" s="3">
        <v>24.317157999999999</v>
      </c>
      <c r="E29" s="3">
        <v>24.315009</v>
      </c>
      <c r="F29" s="8">
        <v>21.688572000000001</v>
      </c>
      <c r="G29" s="7">
        <f t="shared" si="7"/>
        <v>2.6264369999999992</v>
      </c>
      <c r="H29" s="6">
        <f t="shared" si="8"/>
        <v>23.095874999999999</v>
      </c>
      <c r="I29" s="6">
        <f t="shared" si="9"/>
        <v>-1.2191340000000004</v>
      </c>
      <c r="J29" s="7">
        <f t="shared" si="10"/>
        <v>1.2212829999999997</v>
      </c>
      <c r="K29">
        <f t="shared" ref="K29:K33" si="11">B29/B$28</f>
        <v>1.7718238680143226</v>
      </c>
      <c r="L29">
        <f t="shared" ref="L29:L33" si="12">C29/C$28</f>
        <v>2.2764830508455001</v>
      </c>
      <c r="M29">
        <f t="shared" ref="M29:M33" si="13">C29/B29</f>
        <v>1.5270343344676238E-3</v>
      </c>
    </row>
    <row r="30" spans="1:20">
      <c r="A30">
        <v>224</v>
      </c>
      <c r="B30" s="1">
        <v>2.7431040000000002</v>
      </c>
      <c r="C30" s="2">
        <f t="shared" si="6"/>
        <v>1.9379999999991071E-3</v>
      </c>
      <c r="D30" s="1">
        <v>24.316946999999999</v>
      </c>
      <c r="E30" s="3">
        <v>24.315009</v>
      </c>
      <c r="F30" s="8">
        <v>24.421858</v>
      </c>
      <c r="G30" s="7">
        <f t="shared" si="7"/>
        <v>-0.10684900000000042</v>
      </c>
      <c r="H30" s="6">
        <f t="shared" si="8"/>
        <v>27.164961999999999</v>
      </c>
      <c r="I30" s="6">
        <f t="shared" si="9"/>
        <v>2.8499529999999993</v>
      </c>
      <c r="J30" s="7">
        <f t="shared" si="10"/>
        <v>-2.8480150000000002</v>
      </c>
      <c r="K30">
        <f t="shared" si="11"/>
        <v>3.4536252247352284</v>
      </c>
      <c r="L30">
        <f t="shared" si="12"/>
        <v>2.0529661016928822</v>
      </c>
      <c r="M30">
        <f t="shared" si="13"/>
        <v>7.064989150973157E-4</v>
      </c>
    </row>
    <row r="31" spans="1:20">
      <c r="A31">
        <v>160</v>
      </c>
      <c r="B31" s="1">
        <v>2.7667060000000001</v>
      </c>
      <c r="C31" s="2">
        <f t="shared" si="6"/>
        <v>1.7530000000007817E-3</v>
      </c>
      <c r="D31" s="1">
        <v>24.316762000000001</v>
      </c>
      <c r="E31" s="3">
        <v>24.315009</v>
      </c>
      <c r="F31" s="8">
        <v>24.882836000000001</v>
      </c>
      <c r="G31" s="7">
        <f t="shared" si="7"/>
        <v>-0.56782700000000119</v>
      </c>
      <c r="H31" s="6">
        <f t="shared" si="8"/>
        <v>27.649542</v>
      </c>
      <c r="I31" s="6">
        <f t="shared" si="9"/>
        <v>3.3345330000000004</v>
      </c>
      <c r="J31" s="7">
        <f t="shared" si="10"/>
        <v>-3.3327799999999996</v>
      </c>
      <c r="K31">
        <f t="shared" si="11"/>
        <v>3.4833406356544643</v>
      </c>
      <c r="L31">
        <f t="shared" si="12"/>
        <v>1.8569915254235734</v>
      </c>
      <c r="M31">
        <f t="shared" si="13"/>
        <v>6.3360544994689775E-4</v>
      </c>
    </row>
    <row r="32" spans="1:20">
      <c r="A32">
        <v>198</v>
      </c>
      <c r="B32" s="1">
        <v>2.8574269999999999</v>
      </c>
      <c r="C32" s="2">
        <f t="shared" si="6"/>
        <v>1.7199999999988336E-3</v>
      </c>
      <c r="D32" s="1">
        <v>24.316728999999999</v>
      </c>
      <c r="E32" s="3">
        <v>24.315009</v>
      </c>
      <c r="F32" s="8">
        <v>22.995714</v>
      </c>
      <c r="G32" s="7">
        <f t="shared" si="7"/>
        <v>1.3192950000000003</v>
      </c>
      <c r="H32" s="6">
        <f t="shared" si="8"/>
        <v>25.853141000000001</v>
      </c>
      <c r="I32" s="6">
        <f t="shared" si="9"/>
        <v>1.5381320000000009</v>
      </c>
      <c r="J32" s="7">
        <f t="shared" si="10"/>
        <v>-1.5364120000000021</v>
      </c>
      <c r="K32">
        <f t="shared" si="11"/>
        <v>3.5975602693297475</v>
      </c>
      <c r="L32">
        <f t="shared" si="12"/>
        <v>1.8220338983028841</v>
      </c>
      <c r="M32">
        <f t="shared" si="13"/>
        <v>6.0194013705296189E-4</v>
      </c>
    </row>
    <row r="33" spans="1:13">
      <c r="A33">
        <v>256</v>
      </c>
      <c r="B33" s="1">
        <v>3.362552</v>
      </c>
      <c r="C33" s="2">
        <f t="shared" si="6"/>
        <v>2.2739999999998872E-3</v>
      </c>
      <c r="D33" s="1">
        <v>24.317283</v>
      </c>
      <c r="E33" s="3">
        <v>24.315009</v>
      </c>
      <c r="F33" s="8">
        <v>24.338315000000001</v>
      </c>
      <c r="G33" s="7">
        <f t="shared" si="7"/>
        <v>-2.3306000000001603E-2</v>
      </c>
      <c r="H33" s="6">
        <f t="shared" si="8"/>
        <v>27.700867000000002</v>
      </c>
      <c r="I33" s="6">
        <f t="shared" si="9"/>
        <v>3.3858580000000025</v>
      </c>
      <c r="J33" s="7">
        <f t="shared" si="10"/>
        <v>-3.3835840000000026</v>
      </c>
      <c r="K33">
        <f t="shared" si="11"/>
        <v>4.2335231936827373</v>
      </c>
      <c r="L33">
        <f t="shared" si="12"/>
        <v>2.4088983050833503</v>
      </c>
      <c r="M33">
        <f t="shared" si="13"/>
        <v>6.7627206954714377E-4</v>
      </c>
    </row>
    <row r="38" spans="1:13">
      <c r="B38" t="s">
        <v>13</v>
      </c>
      <c r="C38">
        <v>59</v>
      </c>
    </row>
    <row r="40" spans="1:13">
      <c r="A40" t="s">
        <v>5</v>
      </c>
      <c r="B40" t="s">
        <v>2</v>
      </c>
      <c r="C40" t="s">
        <v>1</v>
      </c>
      <c r="D40" t="s">
        <v>3</v>
      </c>
      <c r="E40" t="s">
        <v>4</v>
      </c>
      <c r="F40" t="s">
        <v>9</v>
      </c>
      <c r="G40" t="s">
        <v>10</v>
      </c>
      <c r="H40" t="s">
        <v>8</v>
      </c>
      <c r="I40" t="s">
        <v>11</v>
      </c>
      <c r="J40" t="s">
        <v>12</v>
      </c>
    </row>
    <row r="41" spans="1:13">
      <c r="A41">
        <v>11</v>
      </c>
      <c r="B41" s="9">
        <v>3.5844000000000001E-2</v>
      </c>
      <c r="C41" s="2">
        <f>D41-E41</f>
        <v>3.2000000000920181E-5</v>
      </c>
      <c r="D41" s="1">
        <v>24.315041000000001</v>
      </c>
      <c r="E41" s="3">
        <v>24.315009</v>
      </c>
    </row>
    <row r="42" spans="1:13">
      <c r="A42">
        <v>12</v>
      </c>
      <c r="B42" s="9">
        <v>9.1587000000000002E-2</v>
      </c>
      <c r="C42" s="2">
        <f>D42-E42</f>
        <v>6.8999999999874717E-5</v>
      </c>
      <c r="D42" s="1">
        <v>24.315078</v>
      </c>
      <c r="E42" s="3">
        <v>24.315009</v>
      </c>
    </row>
    <row r="43" spans="1:13">
      <c r="A43">
        <v>7</v>
      </c>
      <c r="B43" s="9">
        <v>0.103689</v>
      </c>
      <c r="C43" s="2">
        <f>D43-E43</f>
        <v>9.7000000000235787E-5</v>
      </c>
      <c r="D43" s="1">
        <v>24.315106</v>
      </c>
      <c r="E43" s="3">
        <v>24.315009</v>
      </c>
    </row>
    <row r="44" spans="1:13">
      <c r="A44">
        <v>10</v>
      </c>
      <c r="B44" s="9">
        <v>0.231794</v>
      </c>
      <c r="C44" s="2">
        <f>D44-E44</f>
        <v>2.2099999999980469E-4</v>
      </c>
      <c r="D44" s="1">
        <v>24.31523</v>
      </c>
      <c r="E44" s="3">
        <v>24.315009</v>
      </c>
    </row>
    <row r="45" spans="1:13">
      <c r="A45">
        <v>9</v>
      </c>
      <c r="B45" s="9">
        <v>0.32833600000000002</v>
      </c>
      <c r="C45" s="2">
        <f>D45-E45</f>
        <v>3.6899999999917554E-4</v>
      </c>
      <c r="D45" s="1">
        <v>24.315377999999999</v>
      </c>
      <c r="E45" s="3">
        <v>24.315009</v>
      </c>
    </row>
    <row r="46" spans="1:13">
      <c r="A46">
        <v>8</v>
      </c>
      <c r="B46" s="9">
        <v>0.87296200000000002</v>
      </c>
      <c r="C46" s="2">
        <f>D46-E46</f>
        <v>7.2899999999975762E-4</v>
      </c>
      <c r="D46" s="1">
        <v>24.315738</v>
      </c>
      <c r="E46" s="3">
        <v>24.315009</v>
      </c>
    </row>
    <row r="47" spans="1:13">
      <c r="A47">
        <v>414</v>
      </c>
      <c r="B47" s="9">
        <v>1.1640489999999999</v>
      </c>
      <c r="C47" s="2">
        <f>D47-E47</f>
        <v>3.4300000000087039E-4</v>
      </c>
      <c r="D47" s="1">
        <v>24.315352000000001</v>
      </c>
      <c r="E47" s="3">
        <v>24.315009</v>
      </c>
    </row>
    <row r="48" spans="1:13">
      <c r="A48">
        <v>415</v>
      </c>
      <c r="B48" s="9">
        <v>1.3774660000000001</v>
      </c>
      <c r="C48" s="2">
        <f>D48-E48</f>
        <v>7.6599999999871216E-4</v>
      </c>
      <c r="D48">
        <v>24.315774999999999</v>
      </c>
      <c r="E48" s="3">
        <v>24.315009</v>
      </c>
    </row>
    <row r="49" spans="1:5">
      <c r="A49">
        <v>13</v>
      </c>
      <c r="B49" s="9">
        <v>1.8560239999999999</v>
      </c>
      <c r="C49" s="2">
        <f>D49-E49</f>
        <v>1.6220000000011225E-3</v>
      </c>
      <c r="D49" s="1">
        <v>24.316631000000001</v>
      </c>
      <c r="E49" s="3">
        <v>24.315009</v>
      </c>
    </row>
  </sheetData>
  <sortState xmlns:xlrd2="http://schemas.microsoft.com/office/spreadsheetml/2017/richdata2" ref="G7:O8">
    <sortCondition ref="I7:I8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中田雄大</dc:creator>
  <cp:lastModifiedBy>中田雄大</cp:lastModifiedBy>
  <dcterms:created xsi:type="dcterms:W3CDTF">2015-06-05T18:19:34Z</dcterms:created>
  <dcterms:modified xsi:type="dcterms:W3CDTF">2021-07-17T05:10:54Z</dcterms:modified>
</cp:coreProperties>
</file>