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AADD51AD-5086-4ACF-BEEC-B1E26DD4503A}" xr6:coauthVersionLast="47" xr6:coauthVersionMax="47" xr10:uidLastSave="{00000000-0000-0000-0000-000000000000}"/>
  <bookViews>
    <workbookView xWindow="-120" yWindow="-120" windowWidth="28230" windowHeight="14025" activeTab="1" xr2:uid="{D2D3898A-869A-465E-BC34-F3914E9A45D0}"/>
  </bookViews>
  <sheets>
    <sheet name="2023 Jan-Jun Sales" sheetId="1" r:id="rId1"/>
    <sheet name="Commissions 202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32" i="1"/>
  <c r="I32" i="1" s="1"/>
  <c r="D32" i="1"/>
  <c r="E32" i="1"/>
  <c r="F32" i="1"/>
  <c r="G32" i="1"/>
  <c r="B32" i="1"/>
  <c r="C31" i="1"/>
  <c r="D31" i="1"/>
  <c r="E31" i="1"/>
  <c r="F31" i="1"/>
  <c r="G31" i="1"/>
  <c r="B31" i="1"/>
  <c r="B38" i="1"/>
  <c r="B39" i="1" s="1"/>
  <c r="G9" i="1"/>
  <c r="I9" i="1" s="1"/>
  <c r="B13" i="1" s="1"/>
  <c r="F9" i="1"/>
  <c r="E9" i="1"/>
  <c r="D9" i="1"/>
  <c r="C9" i="1"/>
  <c r="B9" i="1"/>
  <c r="I8" i="1"/>
  <c r="I7" i="1"/>
  <c r="I6" i="1"/>
  <c r="I5" i="1"/>
  <c r="I31" i="1" l="1"/>
  <c r="C13" i="1"/>
  <c r="E13" i="1"/>
  <c r="D13" i="1"/>
  <c r="F13" i="1"/>
  <c r="G13" i="1"/>
  <c r="E44" i="1"/>
</calcChain>
</file>

<file path=xl/sharedStrings.xml><?xml version="1.0" encoding="utf-8"?>
<sst xmlns="http://schemas.openxmlformats.org/spreadsheetml/2006/main" count="46" uniqueCount="30">
  <si>
    <t>Sales Report - January to June 2023</t>
  </si>
  <si>
    <t>Sales</t>
  </si>
  <si>
    <t>January</t>
  </si>
  <si>
    <t>February</t>
  </si>
  <si>
    <t>March</t>
  </si>
  <si>
    <t>Trend</t>
  </si>
  <si>
    <t>Total</t>
  </si>
  <si>
    <t>Monthly Sales Contribution to Six-Month Sales Total - January to June 2023</t>
  </si>
  <si>
    <t>Percentage</t>
  </si>
  <si>
    <t>Sales Charts
January to June 2021</t>
  </si>
  <si>
    <t>Commission - January to June 2023</t>
  </si>
  <si>
    <t>Monthly Commission</t>
  </si>
  <si>
    <t>April</t>
  </si>
  <si>
    <t>May</t>
  </si>
  <si>
    <t>June</t>
  </si>
  <si>
    <t>Gross Amount</t>
  </si>
  <si>
    <t>Net Amount</t>
  </si>
  <si>
    <t>Net Commission %</t>
  </si>
  <si>
    <t>Commission Estimate - July to Dec 2018</t>
  </si>
  <si>
    <t>Estimated 6 Months Sales Total</t>
  </si>
  <si>
    <t>Estimated Average Commission Rate</t>
  </si>
  <si>
    <t>Estimated Gross Commission</t>
  </si>
  <si>
    <t>Estimated Net Commission</t>
  </si>
  <si>
    <t>Report Date:</t>
  </si>
  <si>
    <t>Inverter Type</t>
  </si>
  <si>
    <t>Sine wave</t>
  </si>
  <si>
    <t>Square wave</t>
  </si>
  <si>
    <t>Modified Sine wave</t>
  </si>
  <si>
    <t>ModifiedSquare wave</t>
  </si>
  <si>
    <t>Samsung Inverter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</si>
</sst>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[$R-1C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10" borderId="0" xfId="0" applyFont="1" applyFill="1" applyAlignment="1">
      <alignment horizontal="center" vertical="center"/>
    </xf>
    <xf numFmtId="165" fontId="0" fillId="5" borderId="0" xfId="0" applyNumberFormat="1" applyFill="1"/>
    <xf numFmtId="165" fontId="0" fillId="5" borderId="0" xfId="1" applyNumberFormat="1" applyFont="1" applyFill="1"/>
    <xf numFmtId="165" fontId="0" fillId="0" borderId="0" xfId="0" applyNumberFormat="1"/>
    <xf numFmtId="165" fontId="0" fillId="6" borderId="0" xfId="0" applyNumberFormat="1" applyFill="1"/>
    <xf numFmtId="165" fontId="0" fillId="6" borderId="0" xfId="1" applyNumberFormat="1" applyFont="1" applyFill="1"/>
    <xf numFmtId="165" fontId="0" fillId="7" borderId="0" xfId="0" applyNumberFormat="1" applyFill="1"/>
    <xf numFmtId="165" fontId="0" fillId="7" borderId="0" xfId="1" applyNumberFormat="1" applyFont="1" applyFill="1"/>
    <xf numFmtId="165" fontId="6" fillId="0" borderId="0" xfId="0" applyNumberFormat="1" applyFont="1" applyAlignment="1">
      <alignment horizontal="center"/>
    </xf>
    <xf numFmtId="165" fontId="2" fillId="4" borderId="0" xfId="0" applyNumberFormat="1" applyFont="1" applyFill="1" applyAlignment="1">
      <alignment horizontal="left"/>
    </xf>
    <xf numFmtId="165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165" fontId="0" fillId="8" borderId="0" xfId="0" applyNumberFormat="1" applyFill="1" applyAlignment="1">
      <alignment vertical="top" wrapText="1"/>
    </xf>
    <xf numFmtId="165" fontId="3" fillId="0" borderId="0" xfId="0" applyNumberFormat="1" applyFont="1" applyAlignment="1">
      <alignment horizontal="center"/>
    </xf>
    <xf numFmtId="165" fontId="0" fillId="9" borderId="0" xfId="0" applyNumberFormat="1" applyFill="1"/>
    <xf numFmtId="165" fontId="0" fillId="9" borderId="0" xfId="1" applyNumberFormat="1" applyFont="1" applyFill="1"/>
    <xf numFmtId="9" fontId="0" fillId="5" borderId="0" xfId="2" applyNumberFormat="1" applyFont="1" applyFill="1"/>
    <xf numFmtId="9" fontId="0" fillId="8" borderId="0" xfId="2" applyNumberFormat="1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 textRotation="90" wrapText="1"/>
    </xf>
    <xf numFmtId="165" fontId="7" fillId="2" borderId="0" xfId="0" applyNumberFormat="1" applyFont="1" applyFill="1" applyAlignment="1">
      <alignment horizontal="center" vertical="center" textRotation="90"/>
    </xf>
    <xf numFmtId="165" fontId="0" fillId="5" borderId="0" xfId="0" applyNumberFormat="1" applyFill="1" applyAlignment="1">
      <alignment horizontal="left" indent="1"/>
    </xf>
    <xf numFmtId="165" fontId="0" fillId="6" borderId="0" xfId="0" applyNumberFormat="1" applyFill="1" applyAlignment="1">
      <alignment horizontal="left" indent="1"/>
    </xf>
    <xf numFmtId="9" fontId="0" fillId="9" borderId="0" xfId="0" applyNumberFormat="1" applyFill="1"/>
    <xf numFmtId="14" fontId="0" fillId="9" borderId="0" xfId="0" applyNumberFormat="1" applyFill="1"/>
    <xf numFmtId="0" fontId="0" fillId="11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Monthly Sales per Inverter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 Jan-Jun Sales'!$A$5</c:f>
              <c:strCache>
                <c:ptCount val="1"/>
                <c:pt idx="0">
                  <c:v>Sine wave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Sales'!$B$5:$G$5</c:f>
              <c:numCache>
                <c:formatCode>[$R-1C09]#,##0.00</c:formatCode>
                <c:ptCount val="6"/>
                <c:pt idx="0">
                  <c:v>260403</c:v>
                </c:pt>
                <c:pt idx="1">
                  <c:v>135377</c:v>
                </c:pt>
                <c:pt idx="2">
                  <c:v>27341</c:v>
                </c:pt>
                <c:pt idx="3">
                  <c:v>173621</c:v>
                </c:pt>
                <c:pt idx="4">
                  <c:v>192600</c:v>
                </c:pt>
                <c:pt idx="5">
                  <c:v>79524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5BE-B2D3-325B87136578}"/>
            </c:ext>
          </c:extLst>
        </c:ser>
        <c:ser>
          <c:idx val="1"/>
          <c:order val="1"/>
          <c:tx>
            <c:strRef>
              <c:f>'2023 Jan-Jun Sales'!$A$6</c:f>
              <c:strCache>
                <c:ptCount val="1"/>
                <c:pt idx="0">
                  <c:v>Square wave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Sales'!$B$6:$G$6</c:f>
              <c:numCache>
                <c:formatCode>[$R-1C09]#,##0.00</c:formatCode>
                <c:ptCount val="6"/>
                <c:pt idx="0">
                  <c:v>320590</c:v>
                </c:pt>
                <c:pt idx="1">
                  <c:v>259722</c:v>
                </c:pt>
                <c:pt idx="2">
                  <c:v>135068</c:v>
                </c:pt>
                <c:pt idx="3">
                  <c:v>77844</c:v>
                </c:pt>
                <c:pt idx="4">
                  <c:v>128789</c:v>
                </c:pt>
                <c:pt idx="5">
                  <c:v>159870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D-45BE-B2D3-325B87136578}"/>
            </c:ext>
          </c:extLst>
        </c:ser>
        <c:ser>
          <c:idx val="2"/>
          <c:order val="2"/>
          <c:tx>
            <c:strRef>
              <c:f>'2023 Jan-Jun Sales'!$A$7</c:f>
              <c:strCache>
                <c:ptCount val="1"/>
                <c:pt idx="0">
                  <c:v>Modified Sine wave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Sales'!$B$7:$G$7</c:f>
              <c:numCache>
                <c:formatCode>[$R-1C09]#,##0.00</c:formatCode>
                <c:ptCount val="6"/>
                <c:pt idx="0">
                  <c:v>120276</c:v>
                </c:pt>
                <c:pt idx="1">
                  <c:v>106150</c:v>
                </c:pt>
                <c:pt idx="2">
                  <c:v>102958</c:v>
                </c:pt>
                <c:pt idx="3">
                  <c:v>98526</c:v>
                </c:pt>
                <c:pt idx="4">
                  <c:v>104644</c:v>
                </c:pt>
                <c:pt idx="5">
                  <c:v>100191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D-45BE-B2D3-325B87136578}"/>
            </c:ext>
          </c:extLst>
        </c:ser>
        <c:ser>
          <c:idx val="3"/>
          <c:order val="3"/>
          <c:tx>
            <c:strRef>
              <c:f>'2023 Jan-Jun Sales'!$A$8</c:f>
              <c:strCache>
                <c:ptCount val="1"/>
                <c:pt idx="0">
                  <c:v>ModifiedSquare wave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 Jan-Jun Sales'!$B$4:$G$4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Sales'!$B$8:$G$8</c:f>
              <c:numCache>
                <c:formatCode>[$R-1C09]#,##0.00</c:formatCode>
                <c:ptCount val="6"/>
                <c:pt idx="0">
                  <c:v>26453</c:v>
                </c:pt>
                <c:pt idx="1">
                  <c:v>19937</c:v>
                </c:pt>
                <c:pt idx="2">
                  <c:v>10622</c:v>
                </c:pt>
                <c:pt idx="3">
                  <c:v>13490</c:v>
                </c:pt>
                <c:pt idx="4">
                  <c:v>25783</c:v>
                </c:pt>
                <c:pt idx="5">
                  <c:v>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D-45BE-B2D3-325B8713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481264"/>
        <c:axId val="415481592"/>
      </c:barChart>
      <c:catAx>
        <c:axId val="4154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592"/>
        <c:crosses val="autoZero"/>
        <c:auto val="1"/>
        <c:lblAlgn val="ctr"/>
        <c:lblOffset val="100"/>
        <c:noMultiLvlLbl val="0"/>
      </c:catAx>
      <c:valAx>
        <c:axId val="4154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R-1C09]* #,##0_-;\-[$R-1C09]* #,##0_-;_-[$R-1C09]* &quot;-&quot;_-;_-@_-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81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Contribution to Six-Month Sales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'2023 Jan-Jun Sales'!$A$13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9B-4F67-85EE-C06031707D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9B-4F67-85EE-C06031707D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9B-4F67-85EE-C06031707D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9B-4F67-85EE-C06031707D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B9B-4F67-85EE-C06031707D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B9B-4F67-85EE-C06031707D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 Jan-Jun Sales'!$B$12:$G$12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Sales'!$B$13:$G$13</c:f>
              <c:numCache>
                <c:formatCode>0%</c:formatCode>
                <c:ptCount val="6"/>
                <c:pt idx="0">
                  <c:v>0.2700245118592724</c:v>
                </c:pt>
                <c:pt idx="1">
                  <c:v>0.19338840276628538</c:v>
                </c:pt>
                <c:pt idx="2">
                  <c:v>0.10240695623263929</c:v>
                </c:pt>
                <c:pt idx="3">
                  <c:v>0.13487125522537477</c:v>
                </c:pt>
                <c:pt idx="4">
                  <c:v>0.16764835314887969</c:v>
                </c:pt>
                <c:pt idx="5">
                  <c:v>0.13166052076754847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9B-4F67-85EE-C06031707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Sales Commissions ‐ January to June 2023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Jan-Jun Sales'!$A$31</c:f>
              <c:strCache>
                <c:ptCount val="1"/>
                <c:pt idx="0">
                  <c:v>Gross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Sales'!$B$31:$G$31</c:f>
              <c:numCache>
                <c:formatCode>[$R-1C09]#,##0.00</c:formatCode>
                <c:ptCount val="6"/>
                <c:pt idx="0">
                  <c:v>18193.05</c:v>
                </c:pt>
                <c:pt idx="1">
                  <c:v>13029.650000000001</c:v>
                </c:pt>
                <c:pt idx="2">
                  <c:v>4139.835</c:v>
                </c:pt>
                <c:pt idx="3">
                  <c:v>5452.2150000000001</c:v>
                </c:pt>
                <c:pt idx="4">
                  <c:v>11295.400000000001</c:v>
                </c:pt>
                <c:pt idx="5">
                  <c:v>5322.42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2-408A-AA14-22EF973103C5}"/>
            </c:ext>
          </c:extLst>
        </c:ser>
        <c:ser>
          <c:idx val="1"/>
          <c:order val="1"/>
          <c:tx>
            <c:strRef>
              <c:f>'2023 Jan-Jun Sales'!$A$32</c:f>
              <c:strCache>
                <c:ptCount val="1"/>
                <c:pt idx="0">
                  <c:v>Net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Jan-Jun Sales'!$B$30:$G$30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'2023 Jan-Jun Sales'!$B$32:$G$32</c:f>
              <c:numCache>
                <c:formatCode>[$R-1C09]#,##0.00</c:formatCode>
                <c:ptCount val="6"/>
                <c:pt idx="0">
                  <c:v>15464.092499999999</c:v>
                </c:pt>
                <c:pt idx="1">
                  <c:v>11075.202500000001</c:v>
                </c:pt>
                <c:pt idx="2">
                  <c:v>3518.8597500000001</c:v>
                </c:pt>
                <c:pt idx="3">
                  <c:v>4634.3827499999998</c:v>
                </c:pt>
                <c:pt idx="4">
                  <c:v>9601.09</c:v>
                </c:pt>
                <c:pt idx="5">
                  <c:v>4524.0569999999998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2-408A-AA14-22EF9731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52015"/>
        <c:axId val="309349935"/>
      </c:barChart>
      <c:catAx>
        <c:axId val="30935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49935"/>
        <c:crosses val="autoZero"/>
        <c:auto val="1"/>
        <c:lblAlgn val="ctr"/>
        <c:lblOffset val="100"/>
        <c:noMultiLvlLbl val="0"/>
      </c:catAx>
      <c:valAx>
        <c:axId val="3093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Commission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R-1C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129268</xdr:colOff>
      <xdr:row>13</xdr:row>
      <xdr:rowOff>180464</xdr:rowOff>
    </xdr:from>
    <xdr:to>
      <xdr:col>5</xdr:col>
      <xdr:colOff>450737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9E8E5-6B1A-4DC9-A44D-F263C0F47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654845</xdr:colOff>
      <xdr:row>13</xdr:row>
      <xdr:rowOff>180464</xdr:rowOff>
    </xdr:from>
    <xdr:to>
      <xdr:col>8</xdr:col>
      <xdr:colOff>1165113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EA489-523B-4454-93F0-BD0075005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0.38342</cdr:x>
      <cdr:y>0.31613</cdr:y>
    </cdr:from>
    <cdr:to>
      <cdr:x>0.61658</cdr:x>
      <cdr:y>0.68387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DE8F8F-9422-9037-273B-06403B633089}"/>
            </a:ext>
          </a:extLst>
        </cdr:cNvPr>
        <cdr:cNvSpPr txBox="1"/>
      </cdr:nvSpPr>
      <cdr:spPr>
        <a:xfrm xmlns:a="http://schemas.openxmlformats.org/drawingml/2006/main">
          <a:off x="1503759" y="7860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0.26576</cdr:x>
      <cdr:y>0.63226</cdr:y>
    </cdr:from>
    <cdr:to>
      <cdr:x>0.49892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52901C-4B05-3D3F-9A08-11ABE7F52C92}"/>
            </a:ext>
          </a:extLst>
        </cdr:cNvPr>
        <cdr:cNvSpPr txBox="1"/>
      </cdr:nvSpPr>
      <cdr:spPr>
        <a:xfrm xmlns:a="http://schemas.openxmlformats.org/drawingml/2006/main">
          <a:off x="1042307" y="23627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133349</xdr:rowOff>
    </xdr:from>
    <xdr:to>
      <xdr:col>11</xdr:col>
      <xdr:colOff>485775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E6581-7006-4F8D-AA9A-61F1302CE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80B8-2AC1-4C5C-8952-89E5305D3784}">
  <dimension ref="A1:I44"/>
  <sheetViews>
    <sheetView topLeftCell="A10" zoomScaleNormal="100" workbookViewId="0">
      <selection activeCell="P35" sqref="P35"/>
    </sheetView>
  </sheetViews>
  <sheetFormatPr defaultColWidth="9.140625" defaultRowHeight="15" x14ac:dyDescent="0.25"/>
  <cols>
    <col min="1" max="1" width="30.7109375" customWidth="1"/>
    <col min="2" max="2" width="16.28515625" customWidth="1"/>
    <col min="3" max="7" width="12.5703125" bestFit="1" customWidth="1"/>
    <col min="8" max="8" width="14.28515625" bestFit="1" customWidth="1"/>
    <col min="9" max="9" width="17.7109375" bestFit="1" customWidth="1"/>
  </cols>
  <sheetData>
    <row r="1" spans="1:9" ht="60" customHeight="1" x14ac:dyDescent="0.25">
      <c r="A1" s="5" t="s">
        <v>29</v>
      </c>
      <c r="B1" s="5"/>
      <c r="C1" s="5"/>
      <c r="D1" s="5"/>
      <c r="E1" s="5"/>
      <c r="F1" s="5"/>
      <c r="G1" s="5"/>
      <c r="H1" s="5"/>
      <c r="I1" s="5"/>
    </row>
    <row r="2" spans="1:9" ht="19.5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7.25" x14ac:dyDescent="0.3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1" t="s">
        <v>24</v>
      </c>
      <c r="B4" s="2" t="s">
        <v>2</v>
      </c>
      <c r="C4" s="2" t="s">
        <v>3</v>
      </c>
      <c r="D4" s="2" t="s">
        <v>4</v>
      </c>
      <c r="E4" s="2" t="s">
        <v>12</v>
      </c>
      <c r="F4" s="2" t="s">
        <v>13</v>
      </c>
      <c r="G4" s="2" t="s">
        <v>14</v>
      </c>
      <c r="H4" s="2" t="s">
        <v>5</v>
      </c>
      <c r="I4" s="2" t="s">
        <v>6</v>
      </c>
    </row>
    <row r="5" spans="1:9" x14ac:dyDescent="0.25">
      <c r="A5" s="6" t="s">
        <v>25</v>
      </c>
      <c r="B5" s="7">
        <v>260403</v>
      </c>
      <c r="C5" s="7">
        <v>135377</v>
      </c>
      <c r="D5" s="7">
        <v>27341</v>
      </c>
      <c r="E5" s="7">
        <v>173621</v>
      </c>
      <c r="F5" s="7">
        <v>192600</v>
      </c>
      <c r="G5" s="7">
        <v>79524</v>
      </c>
      <c r="H5" s="7"/>
      <c r="I5" s="6">
        <f>SUM(B5:G5)</f>
        <v>868866</v>
      </c>
    </row>
    <row r="6" spans="1:9" x14ac:dyDescent="0.25">
      <c r="A6" s="9" t="s">
        <v>26</v>
      </c>
      <c r="B6" s="10">
        <v>320590</v>
      </c>
      <c r="C6" s="10">
        <v>259722</v>
      </c>
      <c r="D6" s="10">
        <v>135068</v>
      </c>
      <c r="E6" s="10">
        <v>77844</v>
      </c>
      <c r="F6" s="10">
        <v>128789</v>
      </c>
      <c r="G6" s="10">
        <v>159870</v>
      </c>
      <c r="H6" s="10"/>
      <c r="I6" s="10">
        <f t="shared" ref="I6:I9" si="0">SUM(B6:G6)</f>
        <v>1081883</v>
      </c>
    </row>
    <row r="7" spans="1:9" x14ac:dyDescent="0.25">
      <c r="A7" s="6" t="s">
        <v>27</v>
      </c>
      <c r="B7" s="7">
        <v>120276</v>
      </c>
      <c r="C7" s="7">
        <v>106150</v>
      </c>
      <c r="D7" s="7">
        <v>102958</v>
      </c>
      <c r="E7" s="7">
        <v>98526</v>
      </c>
      <c r="F7" s="7">
        <v>104644</v>
      </c>
      <c r="G7" s="7">
        <v>100191</v>
      </c>
      <c r="H7" s="7"/>
      <c r="I7" s="6">
        <f t="shared" si="0"/>
        <v>632745</v>
      </c>
    </row>
    <row r="8" spans="1:9" x14ac:dyDescent="0.25">
      <c r="A8" s="9" t="s">
        <v>28</v>
      </c>
      <c r="B8" s="10">
        <v>26453</v>
      </c>
      <c r="C8" s="10">
        <v>19937</v>
      </c>
      <c r="D8" s="10">
        <v>10622</v>
      </c>
      <c r="E8" s="10">
        <v>13490</v>
      </c>
      <c r="F8" s="10">
        <v>25783</v>
      </c>
      <c r="G8" s="10">
        <v>15243</v>
      </c>
      <c r="H8" s="10"/>
      <c r="I8" s="10">
        <f t="shared" si="0"/>
        <v>111528</v>
      </c>
    </row>
    <row r="9" spans="1:9" x14ac:dyDescent="0.25">
      <c r="A9" s="11" t="s">
        <v>6</v>
      </c>
      <c r="B9" s="12">
        <f>SUM(B5:B8)</f>
        <v>727722</v>
      </c>
      <c r="C9" s="12">
        <f t="shared" ref="C9:G9" si="1">SUM(C5:C8)</f>
        <v>521186</v>
      </c>
      <c r="D9" s="12">
        <f t="shared" si="1"/>
        <v>275989</v>
      </c>
      <c r="E9" s="12">
        <f t="shared" si="1"/>
        <v>363481</v>
      </c>
      <c r="F9" s="12">
        <f t="shared" si="1"/>
        <v>451816</v>
      </c>
      <c r="G9" s="12">
        <f t="shared" si="1"/>
        <v>354828</v>
      </c>
      <c r="H9" s="12"/>
      <c r="I9" s="12">
        <f t="shared" si="0"/>
        <v>2695022</v>
      </c>
    </row>
    <row r="10" spans="1:9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9" ht="17.25" x14ac:dyDescent="0.3">
      <c r="A11" s="13" t="s">
        <v>7</v>
      </c>
      <c r="B11" s="13"/>
      <c r="C11" s="13"/>
      <c r="D11" s="13"/>
      <c r="E11" s="13"/>
      <c r="F11" s="13"/>
      <c r="G11" s="13"/>
      <c r="H11" s="8"/>
      <c r="I11" s="8"/>
    </row>
    <row r="12" spans="1:9" x14ac:dyDescent="0.25">
      <c r="A12" s="14" t="s">
        <v>1</v>
      </c>
      <c r="B12" s="2" t="s">
        <v>2</v>
      </c>
      <c r="C12" s="2" t="s">
        <v>3</v>
      </c>
      <c r="D12" s="2" t="s">
        <v>4</v>
      </c>
      <c r="E12" s="2" t="s">
        <v>12</v>
      </c>
      <c r="F12" s="2" t="s">
        <v>13</v>
      </c>
      <c r="G12" s="2" t="s">
        <v>14</v>
      </c>
      <c r="H12" s="8"/>
      <c r="I12" s="8"/>
    </row>
    <row r="13" spans="1:9" x14ac:dyDescent="0.25">
      <c r="A13" s="6" t="s">
        <v>8</v>
      </c>
      <c r="B13" s="21">
        <f>B9/$I$9</f>
        <v>0.2700245118592724</v>
      </c>
      <c r="C13" s="21">
        <f t="shared" ref="C13:G13" si="2">C9/$I$9</f>
        <v>0.19338840276628538</v>
      </c>
      <c r="D13" s="21">
        <f t="shared" si="2"/>
        <v>0.10240695623263929</v>
      </c>
      <c r="E13" s="21">
        <f t="shared" si="2"/>
        <v>0.13487125522537477</v>
      </c>
      <c r="F13" s="21">
        <f t="shared" si="2"/>
        <v>0.16764835314887969</v>
      </c>
      <c r="G13" s="21">
        <f t="shared" si="2"/>
        <v>0.13166052076754847</v>
      </c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23" t="s">
        <v>9</v>
      </c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24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24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24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24"/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24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24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24"/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24"/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24"/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24"/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24"/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24"/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ht="17.25" x14ac:dyDescent="0.3">
      <c r="A29" s="13" t="s">
        <v>10</v>
      </c>
      <c r="B29" s="13"/>
      <c r="C29" s="13"/>
      <c r="D29" s="13"/>
      <c r="E29" s="13"/>
      <c r="F29" s="13"/>
      <c r="G29" s="13"/>
      <c r="H29" s="13"/>
      <c r="I29" s="13"/>
    </row>
    <row r="30" spans="1:9" x14ac:dyDescent="0.25">
      <c r="A30" s="16" t="s">
        <v>11</v>
      </c>
      <c r="B30" s="15" t="s">
        <v>2</v>
      </c>
      <c r="C30" s="15" t="s">
        <v>3</v>
      </c>
      <c r="D30" s="15" t="s">
        <v>4</v>
      </c>
      <c r="E30" s="15" t="s">
        <v>12</v>
      </c>
      <c r="F30" s="15" t="s">
        <v>13</v>
      </c>
      <c r="G30" s="15" t="s">
        <v>14</v>
      </c>
      <c r="H30" s="15" t="s">
        <v>5</v>
      </c>
      <c r="I30" s="16" t="s">
        <v>6</v>
      </c>
    </row>
    <row r="31" spans="1:9" x14ac:dyDescent="0.25">
      <c r="A31" s="25" t="s">
        <v>15</v>
      </c>
      <c r="B31" s="7">
        <f>IF(B9&gt;400000,B9*0.025,B9*0.015)</f>
        <v>18193.05</v>
      </c>
      <c r="C31" s="7">
        <f t="shared" ref="C31:G31" si="3">IF(C9&gt;400000,C9*0.025,C9*0.015)</f>
        <v>13029.650000000001</v>
      </c>
      <c r="D31" s="7">
        <f t="shared" si="3"/>
        <v>4139.835</v>
      </c>
      <c r="E31" s="7">
        <f t="shared" si="3"/>
        <v>5452.2150000000001</v>
      </c>
      <c r="F31" s="7">
        <f t="shared" si="3"/>
        <v>11295.400000000001</v>
      </c>
      <c r="G31" s="7">
        <f t="shared" si="3"/>
        <v>5322.42</v>
      </c>
      <c r="H31" s="7"/>
      <c r="I31" s="7">
        <f>SUM(B31:G31)</f>
        <v>57432.57</v>
      </c>
    </row>
    <row r="32" spans="1:9" x14ac:dyDescent="0.25">
      <c r="A32" s="26" t="s">
        <v>16</v>
      </c>
      <c r="B32" s="10">
        <f>B31*$B$33</f>
        <v>15464.092499999999</v>
      </c>
      <c r="C32" s="10">
        <f t="shared" ref="C32:G32" si="4">C31*$B$33</f>
        <v>11075.202500000001</v>
      </c>
      <c r="D32" s="10">
        <f t="shared" si="4"/>
        <v>3518.8597500000001</v>
      </c>
      <c r="E32" s="10">
        <f t="shared" si="4"/>
        <v>4634.3827499999998</v>
      </c>
      <c r="F32" s="10">
        <f t="shared" si="4"/>
        <v>9601.09</v>
      </c>
      <c r="G32" s="10">
        <f t="shared" si="4"/>
        <v>4524.0569999999998</v>
      </c>
      <c r="H32" s="10"/>
      <c r="I32" s="10">
        <f>SUM(B32:G32)</f>
        <v>48817.684500000003</v>
      </c>
    </row>
    <row r="33" spans="1:9" ht="15" customHeight="1" x14ac:dyDescent="0.25">
      <c r="A33" s="17" t="s">
        <v>17</v>
      </c>
      <c r="B33" s="22">
        <v>0.85</v>
      </c>
      <c r="C33" s="8"/>
      <c r="D33" s="8"/>
      <c r="E33" s="8"/>
      <c r="F33" s="8"/>
      <c r="G33" s="8"/>
      <c r="H33" s="8"/>
      <c r="I33" s="8"/>
    </row>
    <row r="34" spans="1:9" x14ac:dyDescent="0.25">
      <c r="A34" s="8"/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18" t="s">
        <v>18</v>
      </c>
      <c r="B35" s="18"/>
      <c r="C35" s="8"/>
      <c r="D35" s="8"/>
      <c r="E35" s="8"/>
      <c r="F35" s="8"/>
      <c r="G35" s="8"/>
      <c r="H35" s="8"/>
      <c r="I35" s="8"/>
    </row>
    <row r="36" spans="1:9" x14ac:dyDescent="0.25">
      <c r="A36" s="19" t="s">
        <v>19</v>
      </c>
      <c r="B36" s="20">
        <v>3529411.7647058824</v>
      </c>
      <c r="C36" s="8"/>
      <c r="D36" s="8"/>
      <c r="E36" s="8"/>
      <c r="F36" s="8"/>
      <c r="G36" s="8"/>
      <c r="H36" s="8"/>
      <c r="I36" s="8"/>
    </row>
    <row r="37" spans="1:9" x14ac:dyDescent="0.25">
      <c r="A37" s="19" t="s">
        <v>20</v>
      </c>
      <c r="B37" s="27">
        <v>0.02</v>
      </c>
      <c r="C37" s="8"/>
      <c r="D37" s="8"/>
      <c r="E37" s="8"/>
      <c r="F37" s="8"/>
      <c r="G37" s="8"/>
      <c r="H37" s="8"/>
      <c r="I37" s="8"/>
    </row>
    <row r="38" spans="1:9" x14ac:dyDescent="0.25">
      <c r="A38" s="19" t="s">
        <v>21</v>
      </c>
      <c r="B38" s="19">
        <f>B37*B36</f>
        <v>70588.23529411765</v>
      </c>
      <c r="C38" s="8"/>
      <c r="D38" s="8"/>
      <c r="E38" s="8"/>
      <c r="F38" s="8"/>
      <c r="G38" s="8"/>
      <c r="H38" s="8"/>
      <c r="I38" s="8"/>
    </row>
    <row r="39" spans="1:9" x14ac:dyDescent="0.25">
      <c r="A39" s="19" t="s">
        <v>22</v>
      </c>
      <c r="B39" s="19">
        <f>B38*B33</f>
        <v>60000</v>
      </c>
      <c r="C39" s="8"/>
      <c r="D39" s="8"/>
      <c r="E39" s="8"/>
      <c r="F39" s="8"/>
      <c r="G39" s="8"/>
      <c r="H39" s="8"/>
      <c r="I39" s="8"/>
    </row>
    <row r="40" spans="1:9" x14ac:dyDescent="0.25">
      <c r="A40" s="19" t="s">
        <v>23</v>
      </c>
      <c r="B40" s="28">
        <f ca="1">TODAY()</f>
        <v>44999</v>
      </c>
      <c r="C40" s="8"/>
      <c r="D40" s="8"/>
      <c r="E40" s="8"/>
      <c r="F40" s="8"/>
      <c r="G40" s="8"/>
      <c r="H40" s="8"/>
      <c r="I40" s="8"/>
    </row>
    <row r="41" spans="1:9" x14ac:dyDescent="0.25">
      <c r="A41" s="8"/>
      <c r="B41" s="8"/>
      <c r="C41" s="8"/>
      <c r="D41" s="8"/>
      <c r="E41" s="8"/>
      <c r="F41" s="8"/>
      <c r="G41" s="8"/>
      <c r="H41" s="8"/>
      <c r="I41" s="8"/>
    </row>
    <row r="44" spans="1:9" x14ac:dyDescent="0.25">
      <c r="E44">
        <f ca="1">A1:I44</f>
        <v>0</v>
      </c>
    </row>
  </sheetData>
  <mergeCells count="7">
    <mergeCell ref="A35:B35"/>
    <mergeCell ref="A1:I1"/>
    <mergeCell ref="A2:I2"/>
    <mergeCell ref="A3:I3"/>
    <mergeCell ref="A11:G11"/>
    <mergeCell ref="A15:A27"/>
    <mergeCell ref="A29:I29"/>
  </mergeCells>
  <phoneticPr fontId="8" type="noConversion"/>
  <dataValidations count="1">
    <dataValidation allowBlank="1" error="pavI8MeUFtEyxX2I4tky87f0d489-c833-46c2-ae7d-cf83c9faa6f2" sqref="A1:A40 B2:I40" xr:uid="{634762E1-5436-4342-9ABD-5330F2D2195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F4239F1-F0A8-481D-9A7B-C0D19624FF56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'2023 Jan-Jun Sales'!B5:G5</xm:f>
              <xm:sqref>H5</xm:sqref>
            </x14:sparkline>
            <x14:sparkline>
              <xm:f>'2023 Jan-Jun Sales'!B6:G6</xm:f>
              <xm:sqref>H6</xm:sqref>
            </x14:sparkline>
            <x14:sparkline>
              <xm:f>'2023 Jan-Jun Sales'!B7:G7</xm:f>
              <xm:sqref>H7</xm:sqref>
            </x14:sparkline>
            <x14:sparkline>
              <xm:f>'2023 Jan-Jun Sales'!B8:G8</xm:f>
              <xm:sqref>H8</xm:sqref>
            </x14:sparkline>
            <x14:sparkline>
              <xm:f>'2023 Jan-Jun Sales'!B9:G9</xm:f>
              <xm:sqref>H9</xm:sqref>
            </x14:sparkline>
          </x14:sparklines>
        </x14:sparklineGroup>
        <x14:sparklineGroup type="column" displayEmptyCellsAs="gap" xr2:uid="{19121BEC-C41C-4342-A477-43C7EE8B628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'2023 Jan-Jun Sales'!B31:G31</xm:f>
              <xm:sqref>H31</xm:sqref>
            </x14:sparkline>
            <x14:sparkline>
              <xm:f>'2023 Jan-Jun Sales'!B32:G32</xm:f>
              <xm:sqref>H32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3A01-D9C3-4FE0-9586-6900E454B5DC}">
  <sheetPr>
    <tabColor theme="9"/>
  </sheetPr>
  <dimension ref="A1"/>
  <sheetViews>
    <sheetView tabSelected="1" topLeftCell="A4" workbookViewId="0">
      <selection activeCell="B24" sqref="B24"/>
    </sheetView>
  </sheetViews>
  <sheetFormatPr defaultRowHeight="15" x14ac:dyDescent="0.25"/>
  <cols>
    <col min="1" max="16384" width="9.140625" style="29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DFAC8-5ED0-4284-B19B-3E415C260A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78055A-9B3F-4190-80E0-4B3668B04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Jan-Jun Sales</vt:lpstr>
      <vt:lpstr>Commissions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2023-03-07T07:02:38Z</dcterms:created>
  <dcterms:modified xsi:type="dcterms:W3CDTF">2023-03-14T15:43:03Z</dcterms:modified>
</cp:coreProperties>
</file>