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data analytics\ass4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0" i="1"/>
  <c r="I10" i="1"/>
  <c r="I16" i="1" l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J4" i="1"/>
  <c r="J3" i="1"/>
  <c r="K21" i="1"/>
  <c r="K16" i="1"/>
  <c r="K24" i="1" l="1"/>
  <c r="K23" i="1"/>
  <c r="K22" i="1"/>
  <c r="K20" i="1"/>
  <c r="K19" i="1"/>
  <c r="K18" i="1"/>
  <c r="K17" i="1"/>
  <c r="J7" i="1"/>
</calcChain>
</file>

<file path=xl/sharedStrings.xml><?xml version="1.0" encoding="utf-8"?>
<sst xmlns="http://schemas.openxmlformats.org/spreadsheetml/2006/main" count="28717" uniqueCount="47">
  <si>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</si>
  <si>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</si>
  <si>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</si>
  <si>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</si>
  <si>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</si>
  <si>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</si>
  <si>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</si>
  <si>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</si>
  <si>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</si>
  <si>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</si>
  <si>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</si>
  <si>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</si>
  <si>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</si>
  <si>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</si>
  <si>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</si>
  <si>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</si>
  <si>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</si>
  <si>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</si>
  <si>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</si>
  <si>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</si>
  <si>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</si>
  <si>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</si>
  <si>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</si>
  <si>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</si>
  <si>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</si>
  <si>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</si>
  <si>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</si>
  <si>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</si>
  <si>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</si>
  <si>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</si>
  <si>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</si>
  <si>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</si>
  <si>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</si>
  <si>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</si>
  <si>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</si>
  <si>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</si>
  <si>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</si>
  <si>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Count</t>
  </si>
  <si>
    <t>Average Salary</t>
  </si>
  <si>
    <t xml:space="preserve">Upper class limit </t>
  </si>
  <si>
    <t>Lower class limit</t>
  </si>
  <si>
    <t>Class Interval (upper class limit -lowerr class limit)</t>
  </si>
  <si>
    <t xml:space="preserve">Department </t>
  </si>
  <si>
    <t>No of people working in department</t>
  </si>
  <si>
    <t xml:space="preserve">Post tiers </t>
  </si>
  <si>
    <t>No of people working in post tier</t>
  </si>
  <si>
    <t>Total no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</si>
</sst>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 </a:t>
            </a:r>
            <a:r>
              <a:rPr lang="en-IN" sz="1400" b="0" i="0" u="none" strike="noStrike" baseline="0">
                <a:solidFill>
                  <a:srgbClr val="FF0000"/>
                </a:solidFill>
                <a:effectLst/>
              </a:rPr>
              <a:t>Pie Chart for people working in different department </a:t>
            </a:r>
            <a:endParaRPr lang="en-IN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1074115839599984"/>
          <c:y val="8.4484657599618235E-2"/>
          <c:w val="0.51851224154849085"/>
          <c:h val="0.905793748508709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26-4EC1-8329-E16B7C6ABD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26-4EC1-8329-E16B7C6ABD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26-4EC1-8329-E16B7C6ABD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26-4EC1-8329-E16B7C6ABD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26-4EC1-8329-E16B7C6ABD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26-4EC1-8329-E16B7C6ABD02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65-499B-A069-C868D175DD52}"/>
              </c:ext>
            </c:extLst>
          </c:dPt>
          <c:dPt>
            <c:idx val="7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65-499B-A069-C868D175DD52}"/>
              </c:ext>
            </c:extLst>
          </c:dPt>
          <c:dPt>
            <c:idx val="8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65-499B-A069-C868D175DD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Sheet1!$J$16:$J$24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Sheet1!$K$16:$K$24</c:f>
              <c:numCache>
                <c:formatCode>General</c:formatCode>
                <c:ptCount val="9"/>
                <c:pt idx="0">
                  <c:v>1332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5-499B-A069-C868D175DD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26205414997564"/>
          <c:y val="0.10242366976855166"/>
          <c:w val="0.23960511909366866"/>
          <c:h val="0.849091481746599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Hired</a:t>
            </a:r>
          </a:p>
          <a:p>
            <a:pPr>
              <a:defRPr/>
            </a:pP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160-470F-9012-6B5719A31E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C-4A40-B1C4-7B0F7FA3447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Sheet1!$I$3:$I$4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Sheet1!$J$3:$J$4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C-4A40-B1C4-7B0F7FA34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Pie</a:t>
            </a:r>
            <a:r>
              <a:rPr lang="en-IN" b="1" baseline="0"/>
              <a:t> chart for repesenting no. of employee working in tier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13210946615995"/>
          <c:y val="0.12226524839105572"/>
          <c:w val="0.55137111920360471"/>
          <c:h val="0.8511225746738443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42-419C-9BC2-42F0373F66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42-419C-9BC2-42F0373F66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42-419C-9BC2-42F0373F66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42-419C-9BC2-42F0373F66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42-419C-9BC2-42F0373F66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42-419C-9BC2-42F0373F6634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1C2-4C22-AEA2-5CD5D56495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842-419C-9BC2-42F0373F6634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C2-4C22-AEA2-5CD5D56495D5}"/>
              </c:ext>
            </c:extLst>
          </c:dPt>
          <c:dPt>
            <c:idx val="9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1C2-4C22-AEA2-5CD5D56495D5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C2-4C22-AEA2-5CD5D56495D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842-419C-9BC2-42F0373F663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842-419C-9BC2-42F0373F663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842-419C-9BC2-42F0373F663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842-419C-9BC2-42F0373F663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842-419C-9BC2-42F0373F66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Sheet1!$J$27:$J$42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Sheet1!$K$27:$K$42</c:f>
              <c:numCache>
                <c:formatCode>General</c:formatCode>
                <c:ptCount val="16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2-4C22-AEA2-5CD5D56495D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827044995635343"/>
          <c:y val="0.10169775666546435"/>
          <c:w val="0.1125358210402871"/>
          <c:h val="0.86476247513140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Sheet1!$K$26</c:f>
              <c:strCache>
                <c:ptCount val="1"/>
                <c:pt idx="0">
                  <c:v>No of people working in post 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Sheet1!$J$27:$J$42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Sheet1!$K$27:$K$42</c:f>
              <c:numCache>
                <c:formatCode>General</c:formatCode>
                <c:ptCount val="16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0-41A0-BC3A-0E33E829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835392"/>
        <c:axId val="382850368"/>
      </c:barChart>
      <c:catAx>
        <c:axId val="38283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50368"/>
        <c:crosses val="autoZero"/>
        <c:auto val="1"/>
        <c:lblAlgn val="ctr"/>
        <c:lblOffset val="100"/>
        <c:noMultiLvlLbl val="0"/>
      </c:catAx>
      <c:valAx>
        <c:axId val="3828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3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0</xdr:row>
      <xdr:rowOff>152400</xdr:rowOff>
    </xdr:from>
    <xdr:to>
      <xdr:col>19</xdr:col>
      <xdr:colOff>548640</xdr:colOff>
      <xdr:row>18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220980</xdr:colOff>
      <xdr:row>19</xdr:row>
      <xdr:rowOff>64770</xdr:rowOff>
    </xdr:from>
    <xdr:to>
      <xdr:col>17</xdr:col>
      <xdr:colOff>205740</xdr:colOff>
      <xdr:row>28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182880</xdr:colOff>
      <xdr:row>31</xdr:row>
      <xdr:rowOff>60960</xdr:rowOff>
    </xdr:from>
    <xdr:to>
      <xdr:col>22</xdr:col>
      <xdr:colOff>205740</xdr:colOff>
      <xdr:row>50</xdr:row>
      <xdr:rowOff>129540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327660</xdr:colOff>
      <xdr:row>18</xdr:row>
      <xdr:rowOff>0</xdr:rowOff>
    </xdr:from>
    <xdr:to>
      <xdr:col>23</xdr:col>
      <xdr:colOff>0</xdr:colOff>
      <xdr:row>28</xdr:row>
      <xdr:rowOff>163830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69"/>
  <sheetViews>
    <sheetView tabSelected="1" topLeftCell="F1" workbookViewId="0">
      <selection activeCell="I20" sqref="I20"/>
    </sheetView>
  </sheetViews>
  <sheetFormatPr defaultRowHeight="14.4" x14ac:dyDescent="0.3"/>
  <cols>
    <col min="1" max="1" width="14.5546875" customWidth="1"/>
    <col min="2" max="2" width="17.109375" customWidth="1"/>
    <col min="3" max="3" width="10.33203125" customWidth="1"/>
    <col min="4" max="4" width="14.88671875" customWidth="1"/>
    <col min="5" max="5" width="21" customWidth="1"/>
    <col min="6" max="6" width="12.44140625" customWidth="1"/>
    <col min="7" max="7" width="9.5546875" customWidth="1"/>
    <col min="8" max="8" width="4.77734375" customWidth="1"/>
    <col min="9" max="9" width="33.21875" customWidth="1"/>
    <col min="10" max="10" width="34.77734375" customWidth="1"/>
    <col min="11" max="11" width="52.44140625" customWidth="1"/>
  </cols>
  <sheetData>
    <row r="1" spans="1:11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1"/>
    </row>
    <row r="2" spans="1:11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I2" s="4" t="s">
        <v>0</v>
      </c>
      <c r="J2" s="4" t="s">
        <v>37</v>
      </c>
    </row>
    <row r="3" spans="1:11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I3" s="3" t="s">
        <v>30</v>
      </c>
      <c r="J3" s="3">
        <f>COUNTIFS(D2:D7169,"female",C2:C7169,"=hired")</f>
        <v>1856</v>
      </c>
    </row>
    <row r="4" spans="1:11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I4" s="3" t="s">
        <v>28</v>
      </c>
      <c r="J4" s="3">
        <f>COUNTIFS(D2:D7169,"male",C2:C7169,"=hired")</f>
        <v>2563</v>
      </c>
    </row>
    <row r="5" spans="1:11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1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  <c r="I6" s="12"/>
      <c r="J6" s="6" t="s">
        <v>38</v>
      </c>
      <c r="K6" s="12"/>
    </row>
    <row r="7" spans="1:11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  <c r="I7" s="5"/>
      <c r="J7" s="3">
        <f>AVERAGEIFS(G2:G7169,C2:C7169,"hired")</f>
        <v>49752.896103896106</v>
      </c>
    </row>
    <row r="8" spans="1:11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I8" s="5"/>
      <c r="J8" s="5"/>
    </row>
    <row r="9" spans="1:11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  <c r="I9" s="8" t="s">
        <v>39</v>
      </c>
      <c r="J9" s="4" t="s">
        <v>40</v>
      </c>
    </row>
    <row r="10" spans="1:11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  <c r="I10" s="7">
        <f>MAX(G2:G7169)</f>
        <v>400000</v>
      </c>
      <c r="J10" s="3">
        <f>MIN(G2:G7169)</f>
        <v>100</v>
      </c>
    </row>
    <row r="11" spans="1:11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  <c r="J11" s="9"/>
    </row>
    <row r="12" spans="1:11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I12" s="14" t="s">
        <v>41</v>
      </c>
      <c r="J12" s="14"/>
    </row>
    <row r="13" spans="1:11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I13" s="15">
        <f>MAX(G2:G7169) - MIN(G2:G7169)</f>
        <v>399900</v>
      </c>
      <c r="J13" s="15"/>
    </row>
    <row r="14" spans="1:11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1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  <c r="I15" s="10" t="s">
        <v>46</v>
      </c>
      <c r="J15" s="4" t="s">
        <v>42</v>
      </c>
      <c r="K15" s="4" t="s">
        <v>43</v>
      </c>
    </row>
    <row r="16" spans="1:11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I16" s="11">
        <f>COUNTIF(C2:C7169,"Hired")</f>
        <v>4697</v>
      </c>
      <c r="J16" s="3" t="s">
        <v>20</v>
      </c>
      <c r="K16" s="3">
        <f>COUNTIFS(E2:E7169,"Service Department",C2:C7169,"=hired")</f>
        <v>1332</v>
      </c>
    </row>
    <row r="17" spans="1:11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  <c r="J17" s="3" t="s">
        <v>17</v>
      </c>
      <c r="K17" s="3">
        <f>COUNTIFS(E2:E7169,"Operations Department",C2:C7169,"=hired")</f>
        <v>1843</v>
      </c>
    </row>
    <row r="18" spans="1:11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  <c r="J18" s="3" t="s">
        <v>12</v>
      </c>
      <c r="K18" s="3">
        <f>COUNTIFS(E2:E7169,"Sales Department",C2:C7169,"=hired")</f>
        <v>485</v>
      </c>
    </row>
    <row r="19" spans="1:11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  <c r="J19" s="3" t="s">
        <v>13</v>
      </c>
      <c r="K19" s="3">
        <f>COUNTIFS(E2:E7169,"Finance Department",C2:C7169,"=hired")</f>
        <v>176</v>
      </c>
    </row>
    <row r="20" spans="1:11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  <c r="J20" s="3" t="s">
        <v>14</v>
      </c>
      <c r="K20" s="3">
        <f>COUNTIFS(E2:E7169,"Production Department",C2:C7169,"=hired")</f>
        <v>246</v>
      </c>
    </row>
    <row r="21" spans="1:11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  <c r="J21" s="3" t="s">
        <v>18</v>
      </c>
      <c r="K21" s="3">
        <f>COUNTIFS(E2:E7169,"Purchase Department",C2:C7169,"=hired")</f>
        <v>230</v>
      </c>
    </row>
    <row r="22" spans="1:11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  <c r="J22" s="3" t="s">
        <v>15</v>
      </c>
      <c r="K22" s="3">
        <f>COUNTIFS(E2:E7169,"Marketing Department",C2:C7169,"=hired")</f>
        <v>202</v>
      </c>
    </row>
    <row r="23" spans="1:11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  <c r="J23" s="3" t="s">
        <v>19</v>
      </c>
      <c r="K23" s="3">
        <f>COUNTIFS(E2:E7169,"General Management",C2:C7169,"=hired")</f>
        <v>113</v>
      </c>
    </row>
    <row r="24" spans="1:11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  <c r="J24" s="3" t="s">
        <v>16</v>
      </c>
      <c r="K24" s="3">
        <f>COUNTIFS(E2:E7169,"Human Resource Department",C2:C7169,"=hired")</f>
        <v>70</v>
      </c>
    </row>
    <row r="25" spans="1:11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11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  <c r="J26" s="10" t="s">
        <v>44</v>
      </c>
      <c r="K26" s="10" t="s">
        <v>45</v>
      </c>
    </row>
    <row r="27" spans="1:11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  <c r="J27" s="11" t="s">
        <v>21</v>
      </c>
      <c r="K27" s="11">
        <f>COUNTIFS(F2:F7169,"-",C2:C7169,"=hired")</f>
        <v>1</v>
      </c>
    </row>
    <row r="28" spans="1:11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  <c r="J28" s="11" t="s">
        <v>5</v>
      </c>
      <c r="K28" s="11">
        <f>COUNTIFS(F2:F7169,"b9",C2:C7169,"=hired")</f>
        <v>308</v>
      </c>
    </row>
    <row r="29" spans="1:11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  <c r="J29" s="11" t="s">
        <v>9</v>
      </c>
      <c r="K29" s="11">
        <f>COUNTIFS(F2:F7169,"c-10",C2:C7169,"=hired")</f>
        <v>105</v>
      </c>
    </row>
    <row r="30" spans="1:11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  <c r="J30" s="11" t="s">
        <v>2</v>
      </c>
      <c r="K30" s="11">
        <f>COUNTIFS(F2:F7169,"c5",C2:C7169,"=hired")</f>
        <v>1182</v>
      </c>
    </row>
    <row r="31" spans="1:11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  <c r="J31" s="11" t="s">
        <v>1</v>
      </c>
      <c r="K31" s="11">
        <f>COUNTIFS(F2:F7169,"c8",C2:C7169,"=hired")</f>
        <v>193</v>
      </c>
    </row>
    <row r="32" spans="1:11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  <c r="J32" s="11" t="s">
        <v>10</v>
      </c>
      <c r="K32" s="11">
        <f>COUNTIFS(F2:F7169,"c9",C2:C7169,"=hired")</f>
        <v>1239</v>
      </c>
    </row>
    <row r="33" spans="1:11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  <c r="J33" s="11" t="s">
        <v>7</v>
      </c>
      <c r="K33" s="11">
        <f>COUNTIFS(F2:F7169,"i1",C2:C7169,"=hired")</f>
        <v>151</v>
      </c>
    </row>
    <row r="34" spans="1:11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  <c r="J34" s="11" t="s">
        <v>3</v>
      </c>
      <c r="K34" s="11">
        <f>COUNTIFS(F2:F7169,"i4",C2:C7169,"=hired")</f>
        <v>32</v>
      </c>
    </row>
    <row r="35" spans="1:11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  <c r="J35" s="11" t="s">
        <v>6</v>
      </c>
      <c r="K35" s="11">
        <f>COUNTIFS(F2:F7169,"i5",C2:C7169,"=hired")</f>
        <v>511</v>
      </c>
    </row>
    <row r="36" spans="1:11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  <c r="J36" s="11" t="s">
        <v>8</v>
      </c>
      <c r="K36" s="11">
        <f>COUNTIFS(F2:F7169,"i6",C2:C7169,"=hired")</f>
        <v>337</v>
      </c>
    </row>
    <row r="37" spans="1:11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  <c r="J37" s="11" t="s">
        <v>4</v>
      </c>
      <c r="K37" s="11">
        <f>COUNTIFS(F2:F7169,"i7",C2:C7169,"=hired")</f>
        <v>635</v>
      </c>
    </row>
    <row r="38" spans="1:11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  <c r="J38" s="11" t="s">
        <v>23</v>
      </c>
      <c r="K38" s="11">
        <f>COUNTIFS(F2:F7169,"m6",C2:C7169,"=hired")</f>
        <v>2</v>
      </c>
    </row>
    <row r="39" spans="1:11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  <c r="J39" s="11" t="s">
        <v>24</v>
      </c>
      <c r="K39" s="11">
        <f>COUNTIFS(F2:F7169,"m7",C2:C7169,"=hired")</f>
        <v>0</v>
      </c>
    </row>
    <row r="40" spans="1:11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  <c r="J40" s="11" t="s">
        <v>22</v>
      </c>
      <c r="K40" s="11">
        <f>COUNTIFS(F2:F7169,"n10",C2:C7169,"=hired")</f>
        <v>0</v>
      </c>
    </row>
    <row r="41" spans="1:11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  <c r="J41" s="11" t="s">
        <v>26</v>
      </c>
      <c r="K41" s="11">
        <f>COUNTIFS(F2:F7169,"n6",C2:C7169,"=hired")</f>
        <v>1</v>
      </c>
    </row>
    <row r="42" spans="1:11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  <c r="J42" s="11" t="s">
        <v>25</v>
      </c>
      <c r="K42" s="11">
        <f>COUNTIFS(F2:F7169,"n9",C2:C7169,"=hired")</f>
        <v>0</v>
      </c>
    </row>
    <row r="43" spans="1:11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  <c r="J43" s="13"/>
      <c r="K43" s="13"/>
    </row>
    <row r="44" spans="1:11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11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11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11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11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/>
  <mergeCells count="2">
    <mergeCell ref="I12:J12"/>
    <mergeCell ref="I13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reaha</cp:lastModifiedBy>
  <dcterms:created xsi:type="dcterms:W3CDTF">2021-08-03T05:37:34Z</dcterms:created>
  <dcterms:modified xsi:type="dcterms:W3CDTF">2022-08-04T12:51:47Z</dcterms:modified>
</cp:coreProperties>
</file>